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mc:AlternateContent xmlns:mc="http://schemas.openxmlformats.org/markup-compatibility/2006">
    <mc:Choice Requires="x15">
      <x15ac:absPath xmlns:x15ac="http://schemas.microsoft.com/office/spreadsheetml/2010/11/ac" url="https://uvic-my.sharepoint.com/personal/singhg_uvic_ca/Documents/Documents/MPA paper/databases for figures and results/Supplements/"/>
    </mc:Choice>
  </mc:AlternateContent>
  <xr:revisionPtr revIDLastSave="13" documentId="8_{9C216CF7-B9D1-4F90-B052-7DE11A4BEA2E}" xr6:coauthVersionLast="47" xr6:coauthVersionMax="47" xr10:uidLastSave="{DA99B148-3B98-4B1D-A706-8B25DC15D7EA}"/>
  <bookViews>
    <workbookView xWindow="-110" yWindow="-110" windowWidth="19420" windowHeight="10300" activeTab="2" xr2:uid="{00000000-000D-0000-FFFF-FFFF00000000}"/>
  </bookViews>
  <sheets>
    <sheet name="SDG 1" sheetId="4" r:id="rId1"/>
    <sheet name="SDG 2" sheetId="1" r:id="rId2"/>
    <sheet name="SDG 5" sheetId="2" r:id="rId3"/>
  </sheets>
  <definedNames>
    <definedName name="_xlnm._FilterDatabase" localSheetId="1" hidden="1">'SDG 2'!$A$1:$AA$133</definedName>
    <definedName name="_xlnm._FilterDatabase" localSheetId="2" hidden="1">'SDG 5'!$A$2:$AA$29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5" roundtripDataChecksum="Aupq+ktF5r5VJWmO/dJ6VqQW7SctPkP13iqM2hjGA+A="/>
    </ext>
  </extLst>
</workbook>
</file>

<file path=xl/calcChain.xml><?xml version="1.0" encoding="utf-8"?>
<calcChain xmlns="http://schemas.openxmlformats.org/spreadsheetml/2006/main">
  <c r="U128" i="4" l="1"/>
  <c r="U123" i="4"/>
  <c r="U108" i="4"/>
  <c r="U107" i="4"/>
  <c r="U98" i="4"/>
  <c r="U78" i="4"/>
  <c r="U44" i="4"/>
  <c r="U40" i="4"/>
  <c r="U37" i="4"/>
  <c r="U36" i="4"/>
  <c r="U24" i="4"/>
  <c r="U13" i="4"/>
  <c r="W10" i="4"/>
  <c r="U10" i="4"/>
  <c r="U7" i="4"/>
  <c r="U11" i="2"/>
  <c r="U9" i="2"/>
  <c r="U114" i="1"/>
  <c r="U111" i="1"/>
  <c r="U109" i="1"/>
  <c r="U97" i="1"/>
  <c r="U33" i="1"/>
  <c r="U17" i="1"/>
  <c r="U14" i="1"/>
  <c r="W11" i="1"/>
  <c r="U1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E1" authorId="0" shapeId="0" xr:uid="{EA227839-E53A-4A74-AFF0-339F75C34183}">
      <text>
        <r>
          <rPr>
            <sz val="12"/>
            <color theme="1"/>
            <rFont val="Calibri"/>
            <scheme val="minor"/>
          </rPr>
          <t>======
ID#AAABBTR4vd8
Jacob Bentley    (2023-12-14 17:32:04)
Original Research
Report
Review
Short communication</t>
        </r>
      </text>
    </comment>
    <comment ref="F1" authorId="0" shapeId="0" xr:uid="{E05BB0FC-617D-40D1-AE24-15E40C78B67E}">
      <text>
        <r>
          <rPr>
            <sz val="12"/>
            <color theme="1"/>
            <rFont val="Calibri"/>
            <scheme val="minor"/>
          </rPr>
          <t>======
ID#AAABBTR4vew
Jacob Bentley    (2023-12-14 17:32:04)
Expert knowledge
Literature review
Local knowledge
Mixed methods
Project review
Qualitative
Quantitative</t>
        </r>
      </text>
    </comment>
    <comment ref="G1" authorId="0" shapeId="0" xr:uid="{AC6F6465-8EDF-4ECD-8DC8-E3204DB8BBC7}">
      <text>
        <r>
          <rPr>
            <sz val="12"/>
            <color theme="1"/>
            <rFont val="Calibri"/>
            <scheme val="minor"/>
          </rPr>
          <t>======
ID#AAABBTR4vec
Jacob Bentley    (2023-12-14 17:32:04)
Best practice 
Cost-effectiveness analysis 
Database analysis 
Expert questionaire and literature 
Focus groups 
Interviews 
Meta-analysis 
Model 
Model and focus groups 
Monitoring 
Observations
Overview 
Perspective 
Questionaire 
Survey 
Workshops 
NOTE: can combine terms if multiple used</t>
        </r>
      </text>
    </comment>
    <comment ref="H1" authorId="0" shapeId="0" xr:uid="{8C26D8C5-80F8-4F9F-87F3-B4429A979E76}">
      <text>
        <r>
          <rPr>
            <sz val="12"/>
            <color theme="1"/>
            <rFont val="Calibri"/>
            <scheme val="minor"/>
          </rPr>
          <t>======
ID#AAABBTR4veQ
Jacob Bentley    (2023-12-14 17:32:04)
Quote from literature displaying the use of evidence</t>
        </r>
      </text>
    </comment>
    <comment ref="I1" authorId="0" shapeId="0" xr:uid="{02523AF2-8731-4FD1-BAAA-433F95CB39FB}">
      <text>
        <r>
          <rPr>
            <sz val="12"/>
            <color theme="1"/>
            <rFont val="Calibri"/>
            <scheme val="minor"/>
          </rPr>
          <t>======
ID#AAABBTR4veM
Jacob Bentley    (2023-12-14 17:32:04)
Did the literature link MPAs to positive or negative outcomes
Can be 'Postive', 'Negative', or 'Both'</t>
        </r>
      </text>
    </comment>
    <comment ref="K1" authorId="0" shapeId="0" xr:uid="{A9BD904E-A363-4A72-8889-744E02DCA8FE}">
      <text>
        <r>
          <rPr>
            <sz val="12"/>
            <color theme="1"/>
            <rFont val="Calibri"/>
            <scheme val="minor"/>
          </rPr>
          <t>======
ID#AAABBTR4vd0
Jacob Bentley    (2023-12-14 17:32:04)
Conceptual
Global
Multi-site
Single-site, Localised</t>
        </r>
      </text>
    </comment>
    <comment ref="L1" authorId="0" shapeId="0" xr:uid="{4A330F40-952C-4609-9532-986BBCF23447}">
      <text>
        <r>
          <rPr>
            <sz val="12"/>
            <color theme="1"/>
            <rFont val="Calibri"/>
            <scheme val="minor"/>
          </rPr>
          <t>======
ID#AAABBTR4veo
Jacob Bentley    (2023-12-14 17:32:04)
Where was the evidence/linkt o SDG targets found in the literature.
If paper is a narritive and doesnt follow traditional structure use term 'NA-narrative paper'.</t>
        </r>
      </text>
    </comment>
    <comment ref="M1" authorId="0" shapeId="0" xr:uid="{13908267-024D-432E-8421-2524DA5CCBB9}">
      <text>
        <r>
          <rPr>
            <sz val="12"/>
            <color theme="1"/>
            <rFont val="Calibri"/>
            <scheme val="minor"/>
          </rPr>
          <t>======
ID#AAABBTR4vek
Jacob Bentley    (2023-12-14 17:32:04)
Was data collected for this study (primary) or repurposed from literature, database etc (secondary)</t>
        </r>
      </text>
    </comment>
    <comment ref="Q1" authorId="0" shapeId="0" xr:uid="{AEE93538-FFEF-48BB-A062-05C7340891E4}">
      <text>
        <r>
          <rPr>
            <sz val="12"/>
            <color theme="1"/>
            <rFont val="Calibri"/>
            <scheme val="minor"/>
          </rPr>
          <t>======
ID#AAABBTR4ves
Jacob Bentley    (2023-12-14 17:32:04)
Summary of where the evidence came from/how it was collected</t>
        </r>
      </text>
    </comment>
    <comment ref="S1" authorId="0" shapeId="0" xr:uid="{3A3BD7F7-BE32-46A4-AA83-83C9E3017C3D}">
      <text>
        <r>
          <rPr>
            <sz val="12"/>
            <color theme="1"/>
            <rFont val="Calibri"/>
            <scheme val="minor"/>
          </rPr>
          <t>======
ID#AAABBTR4veg
Jacob Bentley    (2023-12-14 17:32:04)
Size in km2 where possible. NA if study doesn't cover a specific area (e.g. if it is a conceptual study)</t>
        </r>
      </text>
    </comment>
    <comment ref="T1" authorId="0" shapeId="0" xr:uid="{F1D964CA-A3B0-41B7-97CC-4584D8E8496C}">
      <text>
        <r>
          <rPr>
            <sz val="12"/>
            <color theme="1"/>
            <rFont val="Calibri"/>
            <scheme val="minor"/>
          </rPr>
          <t>======
ID#AAABBTR4veE
Jacob Bentley    (2023-12-14 17:32:04)
Main ecosystem type:
Tropical
Sub-tropical
Temperate
Sub-arctic
Arctic</t>
        </r>
      </text>
    </comment>
    <comment ref="U1" authorId="0" shapeId="0" xr:uid="{496AE0BA-22B4-4218-B227-B0D42DC00B86}">
      <text>
        <r>
          <rPr>
            <sz val="12"/>
            <color theme="1"/>
            <rFont val="Calibri"/>
            <scheme val="minor"/>
          </rPr>
          <t>======
ID#AAABBTR4veI
Jacob Bentley    (2023-12-14 17:32:04)
At the time of the study. If not clear when the study was done, assumed it was the year before publication</t>
        </r>
      </text>
    </comment>
    <comment ref="V1" authorId="0" shapeId="0" xr:uid="{13839128-9895-4BC5-BFA5-85814B8EF908}">
      <text>
        <r>
          <rPr>
            <sz val="12"/>
            <color theme="1"/>
            <rFont val="Calibri"/>
            <scheme val="minor"/>
          </rPr>
          <t>======
ID#AAABBTR4veA
Jacob Bentley    (2023-12-14 17:32:04)
Y= yes, the MPA is zoned (i.e. more than 1 zone)
N=no</t>
        </r>
      </text>
    </comment>
    <comment ref="W1" authorId="0" shapeId="0" xr:uid="{519FFCC1-4287-4286-97D2-CEE9569DA768}">
      <text>
        <r>
          <rPr>
            <sz val="12"/>
            <color theme="1"/>
            <rFont val="Calibri"/>
            <scheme val="minor"/>
          </rPr>
          <t>======
ID#AAABBTR4veY
Jacob Bentley    (2023-12-14 17:32:04)
Proportion of MPA in no-take zone. Range from 0-1. If proportion not given but mentioned that a there a no-take component, put Y for yes</t>
        </r>
      </text>
    </comment>
    <comment ref="X1" authorId="0" shapeId="0" xr:uid="{8F8ACBB6-8A0C-48D7-8EC9-7DC1684E5F78}">
      <text>
        <r>
          <rPr>
            <sz val="12"/>
            <color theme="1"/>
            <rFont val="Calibri"/>
            <scheme val="minor"/>
          </rPr>
          <t>======
ID#AAABBTR4vd4
Jacob Bentley    (2023-12-14 17:32:04)
Formally enforced Y=yes, N=no</t>
        </r>
      </text>
    </comment>
    <comment ref="Y1" authorId="0" shapeId="0" xr:uid="{FF766E2C-3B1C-49ED-9C72-B6DF50C2B76E}">
      <text>
        <r>
          <rPr>
            <sz val="12"/>
            <color theme="1"/>
            <rFont val="Calibri"/>
            <scheme val="minor"/>
          </rPr>
          <t>======
ID#AAABBTR4veU
Jacob Bentley    (2023-12-14 17:32:04)
Community-based
Co-management
Top-down (state controlled and managed)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E1" authorId="0" shapeId="0" xr:uid="{00000000-0006-0000-0000-00000D000000}">
      <text>
        <r>
          <rPr>
            <sz val="12"/>
            <color theme="1"/>
            <rFont val="Calibri"/>
            <scheme val="minor"/>
          </rPr>
          <t>======
ID#AAABBTqn6nA
Jacob Bentley    (2023-12-14 17:36:05)
Original Research
Report
Review
Short communication</t>
        </r>
      </text>
    </comment>
    <comment ref="F1" authorId="0" shapeId="0" xr:uid="{00000000-0006-0000-0000-00000A000000}">
      <text>
        <r>
          <rPr>
            <sz val="12"/>
            <color theme="1"/>
            <rFont val="Calibri"/>
            <scheme val="minor"/>
          </rPr>
          <t>======
ID#AAABBTqn6nI
Jacob Bentley    (2023-12-14 17:36:05)
Expert knowledge
Literature review
Local knowledge
Mixed methods
Project review
Qualitative
Quantitative</t>
        </r>
      </text>
    </comment>
    <comment ref="G1" authorId="0" shapeId="0" xr:uid="{00000000-0006-0000-0000-000003000000}">
      <text>
        <r>
          <rPr>
            <sz val="12"/>
            <color theme="1"/>
            <rFont val="Calibri"/>
            <scheme val="minor"/>
          </rPr>
          <t>======
ID#AAABBTqn6nk
Jacob Bentley    (2023-12-14 17:36:05)
Best practice 
Cost-effectiveness analysis 
Database analysis 
Expert questionaire and literature 
Focus groups 
Interviews 
Meta-analysis 
Model 
Model and focus groups 
Monitoring 
Observations
Overview 
Perspective 
Questionaire 
Survey 
Workshops 
NOTE: can combine terms if multiple used</t>
        </r>
      </text>
    </comment>
    <comment ref="H1" authorId="0" shapeId="0" xr:uid="{00000000-0006-0000-0000-000010000000}">
      <text>
        <r>
          <rPr>
            <sz val="12"/>
            <color theme="1"/>
            <rFont val="Calibri"/>
            <scheme val="minor"/>
          </rPr>
          <t>======
ID#AAABBTqn6mw
Jacob Bentley    (2023-12-14 17:36:05)
Quote from literature displaying the use of evidence</t>
        </r>
      </text>
    </comment>
    <comment ref="I1" authorId="0" shapeId="0" xr:uid="{00000000-0006-0000-0000-000004000000}">
      <text>
        <r>
          <rPr>
            <sz val="12"/>
            <color theme="1"/>
            <rFont val="Calibri"/>
            <scheme val="minor"/>
          </rPr>
          <t>======
ID#AAABBTqn6ng
Jacob Bentley    (2023-12-14 17:36:05)
Did the literature link MPAs to positive or negative outcomes
Can be 'Postive', 'Negative', or 'Both'</t>
        </r>
      </text>
    </comment>
    <comment ref="K1" authorId="0" shapeId="0" xr:uid="{00000000-0006-0000-0000-000006000000}">
      <text>
        <r>
          <rPr>
            <sz val="12"/>
            <color theme="1"/>
            <rFont val="Calibri"/>
            <scheme val="minor"/>
          </rPr>
          <t>======
ID#AAABBTqn6nY
Jacob Bentley    (2023-12-14 17:36:05)
Conceptual
Global
Multi-site
Single-site, Localised</t>
        </r>
      </text>
    </comment>
    <comment ref="L1" authorId="0" shapeId="0" xr:uid="{00000000-0006-0000-0000-000009000000}">
      <text>
        <r>
          <rPr>
            <sz val="12"/>
            <color theme="1"/>
            <rFont val="Calibri"/>
            <scheme val="minor"/>
          </rPr>
          <t>======
ID#AAABBTqn6nQ
Jacob Bentley    (2023-12-14 17:36:05)
Where was the evidence/linkt o SDG targets found in the literature.
If paper is a narritive and doesnt follow traditional structure use term 'NA-narrative paper'.</t>
        </r>
      </text>
    </comment>
    <comment ref="M1" authorId="0" shapeId="0" xr:uid="{00000000-0006-0000-0000-00000C000000}">
      <text>
        <r>
          <rPr>
            <sz val="12"/>
            <color theme="1"/>
            <rFont val="Calibri"/>
            <scheme val="minor"/>
          </rPr>
          <t>======
ID#AAABBTqn6m8
Jacob Bentley    (2023-12-14 17:36:05)
Was data collected for this study (primary) or repurposed from literature, database etc (secondary)</t>
        </r>
      </text>
    </comment>
    <comment ref="Q1" authorId="0" shapeId="0" xr:uid="{00000000-0006-0000-0000-000007000000}">
      <text>
        <r>
          <rPr>
            <sz val="12"/>
            <color theme="1"/>
            <rFont val="Calibri"/>
            <scheme val="minor"/>
          </rPr>
          <t>======
ID#AAABBTqn6nc
Jacob Bentley    (2023-12-14 17:36:05)
Summary of where the evidence came from/how it was collected</t>
        </r>
      </text>
    </comment>
    <comment ref="S1" authorId="0" shapeId="0" xr:uid="{00000000-0006-0000-0000-000001000000}">
      <text>
        <r>
          <rPr>
            <sz val="12"/>
            <color theme="1"/>
            <rFont val="Calibri"/>
            <scheme val="minor"/>
          </rPr>
          <t>======
ID#AAABBTqn6no
Jacob Bentley    (2023-12-14 17:36:05)
Size in km2 where possible. NA if study doesn't cover a specific area (e.g. if it is a conceptual study)</t>
        </r>
      </text>
    </comment>
    <comment ref="T1" authorId="0" shapeId="0" xr:uid="{00000000-0006-0000-0000-000005000000}">
      <text>
        <r>
          <rPr>
            <sz val="12"/>
            <color theme="1"/>
            <rFont val="Calibri"/>
            <scheme val="minor"/>
          </rPr>
          <t>======
ID#AAABBTqn6nU
Jacob Bentley    (2023-12-14 17:36:05)
Main ecosystem type:
Tropical
Sub-tropical
Temperate
Sub-arctic
Arctic</t>
        </r>
      </text>
    </comment>
    <comment ref="U1" authorId="0" shapeId="0" xr:uid="{00000000-0006-0000-0000-00000B000000}">
      <text>
        <r>
          <rPr>
            <sz val="12"/>
            <color theme="1"/>
            <rFont val="Calibri"/>
            <scheme val="minor"/>
          </rPr>
          <t>======
ID#AAABBTqn6nE
Jacob Bentley    (2023-12-14 17:36:05)
At the time of the study. If not clear when the study was done, assumed it was the year before publication</t>
        </r>
      </text>
    </comment>
    <comment ref="V1" authorId="0" shapeId="0" xr:uid="{00000000-0006-0000-0000-000002000000}">
      <text>
        <r>
          <rPr>
            <sz val="12"/>
            <color theme="1"/>
            <rFont val="Calibri"/>
            <scheme val="minor"/>
          </rPr>
          <t>======
ID#AAABBTqn6ns
Jacob Bentley    (2023-12-14 17:36:05)
Y= yes, the MPA is zoned (i.e. more than 1 zone)
N=no</t>
        </r>
      </text>
    </comment>
    <comment ref="W1" authorId="0" shapeId="0" xr:uid="{00000000-0006-0000-0000-00000E000000}">
      <text>
        <r>
          <rPr>
            <sz val="12"/>
            <color theme="1"/>
            <rFont val="Calibri"/>
            <scheme val="minor"/>
          </rPr>
          <t>======
ID#AAABBTqn6m0
Jacob Bentley    (2023-12-14 17:36:05)
Proportion of MPA in no-take zone. Range from 0-1. If proportion not given but mentioned that a there a no-take component, put Y for yes</t>
        </r>
      </text>
    </comment>
    <comment ref="X1" authorId="0" shapeId="0" xr:uid="{00000000-0006-0000-0000-00000F000000}">
      <text>
        <r>
          <rPr>
            <sz val="12"/>
            <color theme="1"/>
            <rFont val="Calibri"/>
            <scheme val="minor"/>
          </rPr>
          <t>======
ID#AAABBTqn6m4
Jacob Bentley    (2023-12-14 17:36:05)
Formally enforced Y=yes, N=no</t>
        </r>
      </text>
    </comment>
    <comment ref="Y1" authorId="0" shapeId="0" xr:uid="{00000000-0006-0000-0000-000008000000}">
      <text>
        <r>
          <rPr>
            <sz val="12"/>
            <color theme="1"/>
            <rFont val="Calibri"/>
            <scheme val="minor"/>
          </rPr>
          <t>======
ID#AAABBTqn6nM
Jacob Bentley    (2023-12-14 17:36:05)
Community-based
Co-management
Top-down (state controlled and managed)</t>
        </r>
      </text>
    </comment>
  </commentList>
  <extLst>
    <ext xmlns:r="http://schemas.openxmlformats.org/officeDocument/2006/relationships" uri="GoogleSheetsCustomDataVersion2">
      <go:sheetsCustomData xmlns:go="http://customooxmlschemas.google.com/" r:id="rId1" roundtripDataSignature="AMtx7mgYUJpUqpSZu3ik3IdMrLfg1UNnsg=="/>
    </ext>
  </extL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
  </authors>
  <commentList>
    <comment ref="E1" authorId="0" shapeId="0" xr:uid="{9EAF955D-19F3-4AF8-9466-E50DCDDA272C}">
      <text>
        <r>
          <rPr>
            <sz val="12"/>
            <color theme="1"/>
            <rFont val="Calibri"/>
            <scheme val="minor"/>
          </rPr>
          <t>======
ID#AAABBTqn6nA
Jacob Bentley    (2023-12-14 17:36:05)
Original Research
Report
Review
Short communication</t>
        </r>
      </text>
    </comment>
    <comment ref="F1" authorId="0" shapeId="0" xr:uid="{63092E43-2226-4C6C-94A3-ED9B1E0D964C}">
      <text>
        <r>
          <rPr>
            <sz val="12"/>
            <color theme="1"/>
            <rFont val="Calibri"/>
            <scheme val="minor"/>
          </rPr>
          <t>======
ID#AAABBTqn6nI
Jacob Bentley    (2023-12-14 17:36:05)
Expert knowledge
Literature review
Local knowledge
Mixed methods
Project review
Qualitative
Quantitative</t>
        </r>
      </text>
    </comment>
    <comment ref="G1" authorId="0" shapeId="0" xr:uid="{ED2BCF56-1614-4EC5-AA02-5A1ADD1008E8}">
      <text>
        <r>
          <rPr>
            <sz val="12"/>
            <color theme="1"/>
            <rFont val="Calibri"/>
            <scheme val="minor"/>
          </rPr>
          <t>======
ID#AAABBTqn6nk
Jacob Bentley    (2023-12-14 17:36:05)
Best practice 
Cost-effectiveness analysis 
Database analysis 
Expert questionaire and literature 
Focus groups 
Interviews 
Meta-analysis 
Model 
Model and focus groups 
Monitoring 
Observations
Overview 
Perspective 
Questionaire 
Survey 
Workshops 
NOTE: can combine terms if multiple used</t>
        </r>
      </text>
    </comment>
    <comment ref="H1" authorId="0" shapeId="0" xr:uid="{F0ED77B8-F8BE-406F-8E67-8FBDF8F21471}">
      <text>
        <r>
          <rPr>
            <sz val="12"/>
            <color theme="1"/>
            <rFont val="Calibri"/>
            <scheme val="minor"/>
          </rPr>
          <t>======
ID#AAABBTqn6mw
Jacob Bentley    (2023-12-14 17:36:05)
Quote from literature displaying the use of evidence</t>
        </r>
      </text>
    </comment>
    <comment ref="I1" authorId="0" shapeId="0" xr:uid="{C01EE523-AC01-4153-AB47-4315B5A412F3}">
      <text>
        <r>
          <rPr>
            <sz val="12"/>
            <color theme="1"/>
            <rFont val="Calibri"/>
            <scheme val="minor"/>
          </rPr>
          <t>======
ID#AAABBTqn6ng
Jacob Bentley    (2023-12-14 17:36:05)
Did the literature link MPAs to positive or negative outcomes
Can be 'Postive', 'Negative', or 'Both'</t>
        </r>
      </text>
    </comment>
    <comment ref="K1" authorId="0" shapeId="0" xr:uid="{DB49F1BB-8704-4959-A6D9-4959605C2B1E}">
      <text>
        <r>
          <rPr>
            <sz val="12"/>
            <color theme="1"/>
            <rFont val="Calibri"/>
            <scheme val="minor"/>
          </rPr>
          <t>======
ID#AAABBTqn6nY
Jacob Bentley    (2023-12-14 17:36:05)
Conceptual
Global
Multi-site
Single-site, Localised</t>
        </r>
      </text>
    </comment>
    <comment ref="L1" authorId="0" shapeId="0" xr:uid="{7C2B4E81-3687-4C93-A1C2-B8A81FF51172}">
      <text>
        <r>
          <rPr>
            <sz val="12"/>
            <color theme="1"/>
            <rFont val="Calibri"/>
            <scheme val="minor"/>
          </rPr>
          <t>======
ID#AAABBTqn6nQ
Jacob Bentley    (2023-12-14 17:36:05)
Where was the evidence/linkt o SDG targets found in the literature.
If paper is a narritive and doesnt follow traditional structure use term 'NA-narrative paper'.</t>
        </r>
      </text>
    </comment>
    <comment ref="M1" authorId="0" shapeId="0" xr:uid="{2FEC05B3-9807-46C9-84AD-F8D0D281CD28}">
      <text>
        <r>
          <rPr>
            <sz val="12"/>
            <color theme="1"/>
            <rFont val="Calibri"/>
            <scheme val="minor"/>
          </rPr>
          <t>======
ID#AAABBTqn6m8
Jacob Bentley    (2023-12-14 17:36:05)
Was data collected for this study (primary) or repurposed from literature, database etc (secondary)</t>
        </r>
      </text>
    </comment>
    <comment ref="Q1" authorId="0" shapeId="0" xr:uid="{056F7BA1-7D4D-40FF-ABB3-CBFD87CF5C0B}">
      <text>
        <r>
          <rPr>
            <sz val="12"/>
            <color theme="1"/>
            <rFont val="Calibri"/>
            <scheme val="minor"/>
          </rPr>
          <t>======
ID#AAABBTqn6nc
Jacob Bentley    (2023-12-14 17:36:05)
Summary of where the evidence came from/how it was collected</t>
        </r>
      </text>
    </comment>
    <comment ref="S1" authorId="0" shapeId="0" xr:uid="{908EC9FD-08B1-4EDB-B103-5104ED2E884C}">
      <text>
        <r>
          <rPr>
            <sz val="12"/>
            <color theme="1"/>
            <rFont val="Calibri"/>
            <scheme val="minor"/>
          </rPr>
          <t>======
ID#AAABBTqn6no
Jacob Bentley    (2023-12-14 17:36:05)
Size in km2 where possible. NA if study doesn't cover a specific area (e.g. if it is a conceptual study)</t>
        </r>
      </text>
    </comment>
    <comment ref="T1" authorId="0" shapeId="0" xr:uid="{9C4C7250-745B-483B-A85C-3B85B71A5B32}">
      <text>
        <r>
          <rPr>
            <sz val="12"/>
            <color theme="1"/>
            <rFont val="Calibri"/>
            <scheme val="minor"/>
          </rPr>
          <t>======
ID#AAABBTqn6nU
Jacob Bentley    (2023-12-14 17:36:05)
Main ecosystem type:
Tropical
Sub-tropical
Temperate
Sub-arctic
Arctic</t>
        </r>
      </text>
    </comment>
    <comment ref="U1" authorId="0" shapeId="0" xr:uid="{886E4A68-A90D-4C43-921C-16F8A5DD33AC}">
      <text>
        <r>
          <rPr>
            <sz val="12"/>
            <color theme="1"/>
            <rFont val="Calibri"/>
            <scheme val="minor"/>
          </rPr>
          <t>======
ID#AAABBTqn6nE
Jacob Bentley    (2023-12-14 17:36:05)
At the time of the study. If not clear when the study was done, assumed it was the year before publication</t>
        </r>
      </text>
    </comment>
    <comment ref="V1" authorId="0" shapeId="0" xr:uid="{46ECAE0F-C6E9-4E8E-ABA5-CA4A41E51A00}">
      <text>
        <r>
          <rPr>
            <sz val="12"/>
            <color theme="1"/>
            <rFont val="Calibri"/>
            <scheme val="minor"/>
          </rPr>
          <t>======
ID#AAABBTqn6ns
Jacob Bentley    (2023-12-14 17:36:05)
Y= yes, the MPA is zoned (i.e. more than 1 zone)
N=no</t>
        </r>
      </text>
    </comment>
    <comment ref="W1" authorId="0" shapeId="0" xr:uid="{B01DB447-AFF4-453D-AF84-1CE91D90F476}">
      <text>
        <r>
          <rPr>
            <sz val="12"/>
            <color theme="1"/>
            <rFont val="Calibri"/>
            <scheme val="minor"/>
          </rPr>
          <t>======
ID#AAABBTqn6m0
Jacob Bentley    (2023-12-14 17:36:05)
Proportion of MPA in no-take zone. Range from 0-1. If proportion not given but mentioned that a there a no-take component, put Y for yes</t>
        </r>
      </text>
    </comment>
    <comment ref="X1" authorId="0" shapeId="0" xr:uid="{B26C4A3E-D418-4F55-8CC4-9A95C37BED14}">
      <text>
        <r>
          <rPr>
            <sz val="12"/>
            <color theme="1"/>
            <rFont val="Calibri"/>
            <scheme val="minor"/>
          </rPr>
          <t>======
ID#AAABBTqn6m4
Jacob Bentley    (2023-12-14 17:36:05)
Formally enforced Y=yes, N=no</t>
        </r>
      </text>
    </comment>
    <comment ref="Y1" authorId="0" shapeId="0" xr:uid="{507B4DC7-251A-4FF6-A04D-5B18B674724B}">
      <text>
        <r>
          <rPr>
            <sz val="12"/>
            <color theme="1"/>
            <rFont val="Calibri"/>
            <scheme val="minor"/>
          </rPr>
          <t>======
ID#AAABBTqn6nM
Jacob Bentley    (2023-12-14 17:36:05)
Community-based
Co-management
Top-down (state controlled and managed)</t>
        </r>
      </text>
    </comment>
  </commentList>
</comments>
</file>

<file path=xl/sharedStrings.xml><?xml version="1.0" encoding="utf-8"?>
<sst xmlns="http://schemas.openxmlformats.org/spreadsheetml/2006/main" count="2314" uniqueCount="664">
  <si>
    <t>Ref Number</t>
  </si>
  <si>
    <t>Reference</t>
  </si>
  <si>
    <t>Paper Year</t>
  </si>
  <si>
    <t>SDG</t>
  </si>
  <si>
    <t>Study type</t>
  </si>
  <si>
    <t>Evidence type</t>
  </si>
  <si>
    <t>Evidence type 2</t>
  </si>
  <si>
    <t>Quote</t>
  </si>
  <si>
    <t>Positive or negative influence</t>
  </si>
  <si>
    <t>Geographical location</t>
  </si>
  <si>
    <t>Study cover</t>
  </si>
  <si>
    <t>Initial link to SDG target</t>
  </si>
  <si>
    <t>Data: Primary or secondary use</t>
  </si>
  <si>
    <t>Direct impact/Indirect impact</t>
  </si>
  <si>
    <t xml:space="preserve">Assumed/Observed </t>
  </si>
  <si>
    <t>Hypothetical/actual</t>
  </si>
  <si>
    <t>Data source</t>
  </si>
  <si>
    <t>MPA name</t>
  </si>
  <si>
    <t>MPA size</t>
  </si>
  <si>
    <t>Ecosystem</t>
  </si>
  <si>
    <t>MPA age</t>
  </si>
  <si>
    <t>Multiple Zones (Y or N)</t>
  </si>
  <si>
    <t>MPA notake</t>
  </si>
  <si>
    <t>Enforced (Y or N)</t>
  </si>
  <si>
    <t>Governance</t>
  </si>
  <si>
    <r>
      <rPr>
        <sz val="12"/>
        <color theme="1"/>
        <rFont val="Calibri"/>
        <family val="2"/>
      </rPr>
      <t xml:space="preserve">Diz, D., Johnson, D., Riddell, M., Rees, S., Battle, J., Gjerde, K., Hennige, S., &amp; Roberts, J. M. (2018). Mainstreaming marine biodiversity into the SDGs: The role of other effective area-based conservation measures (SDG 14.5). </t>
    </r>
    <r>
      <rPr>
        <i/>
        <sz val="12"/>
        <color theme="1"/>
        <rFont val="Calibri"/>
        <family val="2"/>
      </rPr>
      <t>Marine Policy</t>
    </r>
    <r>
      <rPr>
        <sz val="12"/>
        <color theme="1"/>
        <rFont val="Calibri"/>
        <family val="2"/>
      </rPr>
      <t xml:space="preserve">, </t>
    </r>
    <r>
      <rPr>
        <i/>
        <sz val="12"/>
        <color theme="1"/>
        <rFont val="Calibri"/>
        <family val="2"/>
      </rPr>
      <t>93</t>
    </r>
    <r>
      <rPr>
        <sz val="12"/>
        <color theme="1"/>
        <rFont val="Calibri"/>
        <family val="2"/>
      </rPr>
      <t>(August 2017), 251–261. https://doi.org/10.1016/j.marpol.2017.08.019</t>
    </r>
  </si>
  <si>
    <t>Report</t>
  </si>
  <si>
    <t>Project review</t>
  </si>
  <si>
    <t>Overview</t>
  </si>
  <si>
    <t>There have been visible short-term increases in octopus catch per unit effort (CPUE) for the days of opening (five days on first opening and six on second), in- cluding over 50 kilos of octopus from an area with previously no oc- topus caught, and a catch of over 900 kilos of fish and octopus in total over a five day period, with an average catch per trip over 12 kilos per fisher</t>
  </si>
  <si>
    <t>Positive</t>
  </si>
  <si>
    <t>Mozambique</t>
  </si>
  <si>
    <t>Multi-site</t>
  </si>
  <si>
    <t>NA- narrative paper</t>
  </si>
  <si>
    <t>Secondary</t>
  </si>
  <si>
    <t>Direct</t>
  </si>
  <si>
    <t>Observed</t>
  </si>
  <si>
    <t>Actual</t>
  </si>
  <si>
    <t>Our Sea Our Life' internal project files</t>
  </si>
  <si>
    <r>
      <rPr>
        <sz val="12"/>
        <color theme="1"/>
        <rFont val="Calibri"/>
        <family val="2"/>
      </rPr>
      <t xml:space="preserve">Ayers, C. A., Dearden, P., &amp; Rollins, R. (2012). An exploration of Hul’qumi’num Coast Salish peoples’ attitudes towards the establishment of no-take zones within marine protected areas in the Salish Sea, Canada. </t>
    </r>
    <r>
      <rPr>
        <i/>
        <sz val="12"/>
        <color theme="1"/>
        <rFont val="Calibri"/>
        <family val="2"/>
      </rPr>
      <t>Canadian Geographer</t>
    </r>
    <r>
      <rPr>
        <sz val="12"/>
        <color theme="1"/>
        <rFont val="Calibri"/>
        <family val="2"/>
      </rPr>
      <t xml:space="preserve">, </t>
    </r>
    <r>
      <rPr>
        <i/>
        <sz val="12"/>
        <color theme="1"/>
        <rFont val="Calibri"/>
        <family val="2"/>
      </rPr>
      <t>56</t>
    </r>
    <r>
      <rPr>
        <sz val="12"/>
        <color theme="1"/>
        <rFont val="Calibri"/>
        <family val="2"/>
      </rPr>
      <t>(2), 260–274. https://doi.org/10.1111/j.1541-0064.2012.00433.x</t>
    </r>
  </si>
  <si>
    <t>Original research</t>
  </si>
  <si>
    <t>Mixed methods</t>
  </si>
  <si>
    <t>Interviews, surveys and focus groups</t>
  </si>
  <si>
    <t>Table 4.</t>
  </si>
  <si>
    <t>Both</t>
  </si>
  <si>
    <t>Canada</t>
  </si>
  <si>
    <t>Results</t>
  </si>
  <si>
    <t>Primary</t>
  </si>
  <si>
    <t>Assumed</t>
  </si>
  <si>
    <t>Hypothetical</t>
  </si>
  <si>
    <t>C﻿onducting individual interviews, focus groups, and field surveys. Interviews were conducted with 41 participants contacted because oftheir knowledge and interest in marine resource use.</t>
  </si>
  <si>
    <r>
      <rPr>
        <sz val="12"/>
        <color theme="1"/>
        <rFont val="Calibri"/>
        <family val="2"/>
      </rPr>
      <t xml:space="preserve">Peterson, A. M., &amp; Stead, S. M. (2011). Rule breaking and livelihood options in marine protected areas. </t>
    </r>
    <r>
      <rPr>
        <i/>
        <sz val="12"/>
        <color theme="1"/>
        <rFont val="Calibri"/>
        <family val="2"/>
      </rPr>
      <t>Environmental Conservation</t>
    </r>
    <r>
      <rPr>
        <sz val="12"/>
        <color theme="1"/>
        <rFont val="Calibri"/>
        <family val="2"/>
      </rPr>
      <t xml:space="preserve">, </t>
    </r>
    <r>
      <rPr>
        <i/>
        <sz val="12"/>
        <color theme="1"/>
        <rFont val="Calibri"/>
        <family val="2"/>
      </rPr>
      <t>38</t>
    </r>
    <r>
      <rPr>
        <sz val="12"/>
        <color theme="1"/>
        <rFont val="Calibri"/>
        <family val="2"/>
      </rPr>
      <t>(3), 342–352. https://doi.org/10.1017/S0376892911000178</t>
    </r>
  </si>
  <si>
    <t>Interviews</t>
  </si>
  <si>
    <t>﻿There were three main themes perceived as drivers for illegal fishing: (1) there are no alternatives for food or money;</t>
  </si>
  <si>
    <t>Negative</t>
  </si>
  <si>
    <t>Mauritius</t>
  </si>
  <si>
    <t>﻿Using semi-structured interviews, 72 fishers were surveyed on</t>
  </si>
  <si>
    <t>Can't find full text - Northern Australia-indigenous fisheries management</t>
  </si>
  <si>
    <r>
      <rPr>
        <sz val="12"/>
        <color theme="1"/>
        <rFont val="Calibri"/>
        <family val="2"/>
      </rPr>
      <t xml:space="preserve">Hey, E. (2013). The persistence of a concept: Maximum sustainable yield. </t>
    </r>
    <r>
      <rPr>
        <i/>
        <sz val="12"/>
        <color theme="1"/>
        <rFont val="Calibri"/>
        <family val="2"/>
      </rPr>
      <t>The 1982 Law of the Sea Convention at 30: Successes, Challenges and New Agendas</t>
    </r>
    <r>
      <rPr>
        <sz val="12"/>
        <color theme="1"/>
        <rFont val="Calibri"/>
        <family val="2"/>
      </rPr>
      <t xml:space="preserve">, 89–97. </t>
    </r>
    <r>
      <rPr>
        <u/>
        <sz val="12"/>
        <color rgb="FF1155CC"/>
        <rFont val="Calibri"/>
        <family val="2"/>
      </rPr>
      <t>https://doi.org/10.1163/9789004245044_010</t>
    </r>
  </si>
  <si>
    <t>no evidence</t>
  </si>
  <si>
    <r>
      <rPr>
        <sz val="12"/>
        <color theme="1"/>
        <rFont val="Calibri"/>
        <family val="2"/>
      </rPr>
      <t xml:space="preserve">Aswani, S., &amp; Furusawa, T. (2007). Do marine protected areas affect human nutrition and health? A comparison between villages in Roviana, Solomon Islands. </t>
    </r>
    <r>
      <rPr>
        <i/>
        <sz val="12"/>
        <color theme="1"/>
        <rFont val="Calibri"/>
        <family val="2"/>
      </rPr>
      <t>Coastal Management</t>
    </r>
    <r>
      <rPr>
        <sz val="12"/>
        <color theme="1"/>
        <rFont val="Calibri"/>
        <family val="2"/>
      </rPr>
      <t xml:space="preserve">, </t>
    </r>
    <r>
      <rPr>
        <i/>
        <sz val="12"/>
        <color theme="1"/>
        <rFont val="Calibri"/>
        <family val="2"/>
      </rPr>
      <t>35</t>
    </r>
    <r>
      <rPr>
        <sz val="12"/>
        <color theme="1"/>
        <rFont val="Calibri"/>
        <family val="2"/>
      </rPr>
      <t>(5), 545–565. https://doi.org/10.1080/08920750701593394</t>
    </r>
  </si>
  <si>
    <t>Interviews and model</t>
  </si>
  <si>
    <t>﻿These data suggest that energy and protein intakes were generally higher in villages with high MPA effectiveness scores and that they were lower in villages with no MPAs (Nusa</t>
  </si>
  <si>
    <t>Solomon islands</t>
  </si>
  <si>
    <t>﻿A total of a 106 interviews were completed, each composed ofopen-ended, semi-structured, and structured questions. ﻿To investigate human nutritional intake, we employed a 24-hour dietary recall method
in selected hamlets.</t>
  </si>
  <si>
    <r>
      <rPr>
        <sz val="12"/>
        <color theme="1"/>
        <rFont val="Calibri"/>
        <family val="2"/>
      </rPr>
      <t xml:space="preserve">Fujita, R., Lynham, J., Micheli, F., Feinberg, P. G., Bourillón, L., Sáenz-Arroyo, A., &amp; Markham, A. C. (2013). Ecomarkets for conservation and sustainable development in the coastal zone. </t>
    </r>
    <r>
      <rPr>
        <i/>
        <sz val="12"/>
        <color theme="1"/>
        <rFont val="Calibri"/>
        <family val="2"/>
      </rPr>
      <t>Biological Reviews</t>
    </r>
    <r>
      <rPr>
        <sz val="12"/>
        <color theme="1"/>
        <rFont val="Calibri"/>
        <family val="2"/>
      </rPr>
      <t xml:space="preserve">, </t>
    </r>
    <r>
      <rPr>
        <i/>
        <sz val="12"/>
        <color theme="1"/>
        <rFont val="Calibri"/>
        <family val="2"/>
      </rPr>
      <t>88</t>
    </r>
    <r>
      <rPr>
        <sz val="12"/>
        <color theme="1"/>
        <rFont val="Calibri"/>
        <family val="2"/>
      </rPr>
      <t xml:space="preserve">(2), 273–286. </t>
    </r>
    <r>
      <rPr>
        <u/>
        <sz val="12"/>
        <color rgb="FF1155CC"/>
        <rFont val="Calibri"/>
        <family val="2"/>
      </rPr>
      <t>https://doi.org/10.1111/j.1469-185X.2012.00251.x</t>
    </r>
  </si>
  <si>
    <t>Supportive</t>
  </si>
  <si>
    <r>
      <rPr>
        <sz val="12"/>
        <color theme="1"/>
        <rFont val="Calibri"/>
        <family val="2"/>
      </rPr>
      <t xml:space="preserve">McGowan, J., Bode, M., Holden, M. H., Davis, K., Krueck, N. C., Beger, M., Yates, K. L., &amp; Possingham, H. P. (2018). Ocean zoning within a sparing versus sharing framework. </t>
    </r>
    <r>
      <rPr>
        <i/>
        <sz val="12"/>
        <color theme="1"/>
        <rFont val="Calibri"/>
        <family val="2"/>
      </rPr>
      <t>Theoretical Ecology</t>
    </r>
    <r>
      <rPr>
        <sz val="12"/>
        <color theme="1"/>
        <rFont val="Calibri"/>
        <family val="2"/>
      </rPr>
      <t xml:space="preserve">, </t>
    </r>
    <r>
      <rPr>
        <i/>
        <sz val="12"/>
        <color theme="1"/>
        <rFont val="Calibri"/>
        <family val="2"/>
      </rPr>
      <t>11</t>
    </r>
    <r>
      <rPr>
        <sz val="12"/>
        <color theme="1"/>
        <rFont val="Calibri"/>
        <family val="2"/>
      </rPr>
      <t>(2), 245–254. https://doi.org/10.1007/s12080-017-0364-x</t>
    </r>
  </si>
  <si>
    <t>Quantitiative</t>
  </si>
  <si>
    <t>Model</t>
  </si>
  <si>
    <t>﻿We find that when management budgets are small, sea-sparing is the optimal management strategy because for all parameters tested, reserves are more cost-effective at increasing standing biomass than traditional fisheries management. For larger budgets, the optimal strategy switches to sea-sharing because, at a certain point, further investing to grow the no-take marine reserves reduces catch below the minimum harvest constraint.</t>
  </si>
  <si>
    <t>Conceptual</t>
  </si>
  <si>
    <t>Simulated data</t>
  </si>
  <si>
    <r>
      <rPr>
        <sz val="12"/>
        <color theme="1"/>
        <rFont val="Calibri"/>
        <family val="2"/>
      </rPr>
      <t xml:space="preserve">Wenzel, L., Gass, J., D’Iorio, M., &amp; Blackburn, J. (2013). A national perspective on the role of marine protected areas in sustaining fisheries. </t>
    </r>
    <r>
      <rPr>
        <i/>
        <sz val="12"/>
        <color theme="1"/>
        <rFont val="Calibri"/>
        <family val="2"/>
      </rPr>
      <t>Fisheries Research</t>
    </r>
    <r>
      <rPr>
        <sz val="12"/>
        <color theme="1"/>
        <rFont val="Calibri"/>
        <family val="2"/>
      </rPr>
      <t xml:space="preserve">, </t>
    </r>
    <r>
      <rPr>
        <i/>
        <sz val="12"/>
        <color theme="1"/>
        <rFont val="Calibri"/>
        <family val="2"/>
      </rPr>
      <t>144</t>
    </r>
    <r>
      <rPr>
        <sz val="12"/>
        <color theme="1"/>
        <rFont val="Calibri"/>
        <family val="2"/>
      </rPr>
      <t>, 23–27. https://doi.org/10.1016/j.fishres.2012.09.002</t>
    </r>
  </si>
  <si>
    <t>Qualitative</t>
  </si>
  <si>
    <t>﻿Since 2001, the swordfish stock has been nearly rebuilt and</t>
  </si>
  <si>
    <t>US</t>
  </si>
  <si>
    <t>Various grey and published literature</t>
  </si>
  <si>
    <r>
      <rPr>
        <sz val="12"/>
        <color theme="1"/>
        <rFont val="Calibri"/>
        <family val="2"/>
      </rPr>
      <t xml:space="preserve">Libralato, S., Coll, M., Tempesta, M., Santojanni, A., Spoto, M., Palomera, I., Arneri, E., &amp; Solidoro, C. (2010). Food-web traits of protected and exploited areas of the Adriatic Sea. </t>
    </r>
    <r>
      <rPr>
        <i/>
        <sz val="12"/>
        <color theme="1"/>
        <rFont val="Calibri"/>
        <family val="2"/>
      </rPr>
      <t>Biological Conservation</t>
    </r>
    <r>
      <rPr>
        <sz val="12"/>
        <color theme="1"/>
        <rFont val="Calibri"/>
        <family val="2"/>
      </rPr>
      <t xml:space="preserve">, </t>
    </r>
    <r>
      <rPr>
        <i/>
        <sz val="12"/>
        <color theme="1"/>
        <rFont val="Calibri"/>
        <family val="2"/>
      </rPr>
      <t>143</t>
    </r>
    <r>
      <rPr>
        <sz val="12"/>
        <color theme="1"/>
        <rFont val="Calibri"/>
        <family val="2"/>
      </rPr>
      <t>(9), 2182–2194. https://doi.org/10.1016/j.biocon.2010.06.002</t>
    </r>
  </si>
  <si>
    <t>﻿Analysis of biomass distri- bution along functional groups and of trophic spectra indicates that protected area presents higher mean trophic level of the community, higher biomasses, lower production and generally lower transfer effi- ciency than fished area</t>
  </si>
  <si>
    <t>Italy</t>
  </si>
  <si>
    <t>Single-site</t>
  </si>
  <si>
    <t>﻿The original food-web model representing the reserve was built with the best available local data and described the protected eco- system by means of 19 functional groups</t>
  </si>
  <si>
    <t>﻿Miramare Natural Marine Reserve</t>
  </si>
  <si>
    <t>Temperate</t>
  </si>
  <si>
    <t>Y</t>
  </si>
  <si>
    <t>?</t>
  </si>
  <si>
    <t>Top down</t>
  </si>
  <si>
    <r>
      <rPr>
        <sz val="12"/>
        <color theme="1"/>
        <rFont val="Calibri"/>
        <family val="2"/>
      </rPr>
      <t xml:space="preserve">Ratcliffe, N., Deagle, B., Love, K., Polanowski, A., Fielding, S., Wood, A. G., Hill, S., Grant, S., Belchier, M., Fleming, A., &amp; Hall, J. (2021). Changes in prey fields increase the potential for spatial overlap between gentoo penguins and a krill fishery within a marine protected area. </t>
    </r>
    <r>
      <rPr>
        <i/>
        <sz val="12"/>
        <color theme="1"/>
        <rFont val="Calibri"/>
        <family val="2"/>
      </rPr>
      <t>Diversity and Distributions</t>
    </r>
    <r>
      <rPr>
        <sz val="12"/>
        <color theme="1"/>
        <rFont val="Calibri"/>
        <family val="2"/>
      </rPr>
      <t xml:space="preserve">, </t>
    </r>
    <r>
      <rPr>
        <i/>
        <sz val="12"/>
        <color theme="1"/>
        <rFont val="Calibri"/>
        <family val="2"/>
      </rPr>
      <t>27</t>
    </r>
    <r>
      <rPr>
        <sz val="12"/>
        <color theme="1"/>
        <rFont val="Calibri"/>
        <family val="2"/>
      </rPr>
      <t xml:space="preserve">(3), 552–563. </t>
    </r>
    <r>
      <rPr>
        <u/>
        <sz val="12"/>
        <color rgb="FF1155CC"/>
        <rFont val="Calibri"/>
        <family val="2"/>
      </rPr>
      <t>https://doi.org/10.1111/ddi.13216</t>
    </r>
  </si>
  <si>
    <r>
      <rPr>
        <sz val="12"/>
        <color theme="1"/>
        <rFont val="Calibri"/>
        <family val="2"/>
      </rPr>
      <t xml:space="preserve">Benedetti, F., Jalabert, L., Sourisseau, M., Beker, B., Cailliau, C., Desnos, C., Elineau, A., Irisson, J. O., Lombard, F., Picheral, M., Stemmann, L., &amp; Pouline, P. (2019). The seasonal and inter-annual fluctuations of plankton abundance and community structure in a North Atlantic Marine Protected Area. </t>
    </r>
    <r>
      <rPr>
        <i/>
        <sz val="12"/>
        <color theme="1"/>
        <rFont val="Calibri"/>
        <family val="2"/>
      </rPr>
      <t>Frontiers in Marine Science</t>
    </r>
    <r>
      <rPr>
        <sz val="12"/>
        <color theme="1"/>
        <rFont val="Calibri"/>
        <family val="2"/>
      </rPr>
      <t xml:space="preserve">, </t>
    </r>
    <r>
      <rPr>
        <i/>
        <sz val="12"/>
        <color theme="1"/>
        <rFont val="Calibri"/>
        <family val="2"/>
      </rPr>
      <t>6</t>
    </r>
    <r>
      <rPr>
        <sz val="12"/>
        <color theme="1"/>
        <rFont val="Calibri"/>
        <family val="2"/>
      </rPr>
      <t>(APR), 1–16. https://doi.org/10.3389/fmars.2019.00214</t>
    </r>
  </si>
  <si>
    <r>
      <rPr>
        <sz val="12"/>
        <color theme="1"/>
        <rFont val="Calibri"/>
        <family val="2"/>
      </rPr>
      <t xml:space="preserve">Kamat, V. R., &amp; Woo Kinshella, M. L. (2018). Food insecurity and coping strategies in a marine protected area in southeastern Tanzania. </t>
    </r>
    <r>
      <rPr>
        <i/>
        <sz val="12"/>
        <color theme="1"/>
        <rFont val="Calibri"/>
        <family val="2"/>
      </rPr>
      <t>Ecology of Food and Nutrition</t>
    </r>
    <r>
      <rPr>
        <sz val="12"/>
        <color theme="1"/>
        <rFont val="Calibri"/>
        <family val="2"/>
      </rPr>
      <t xml:space="preserve">, </t>
    </r>
    <r>
      <rPr>
        <i/>
        <sz val="12"/>
        <color theme="1"/>
        <rFont val="Calibri"/>
        <family val="2"/>
      </rPr>
      <t>57</t>
    </r>
    <r>
      <rPr>
        <sz val="12"/>
        <color theme="1"/>
        <rFont val="Calibri"/>
        <family val="2"/>
      </rPr>
      <t>(3), 187–205. https://doi.org/10.1080/03670244.2018.1455672</t>
    </r>
  </si>
  <si>
    <t>﻿Participants gave varying responses to whether they believed that the MBREMP had any positive or negative impact on the food security situation in Mkubiru village. Bi</t>
  </si>
  <si>
    <t>Tanzania</t>
  </si>
  <si>
    <t>﻿Drawing on field- work concentrated in a representative coastal village, using data from inter- views with 120 women</t>
  </si>
  <si>
    <t>﻿Mnazi Bay-Ruvuma Estuary Marine Park</t>
  </si>
  <si>
    <t>Tropical</t>
  </si>
  <si>
    <r>
      <rPr>
        <sz val="12"/>
        <color theme="1"/>
        <rFont val="Calibri"/>
        <family val="2"/>
      </rPr>
      <t xml:space="preserve">Añabieza, M., Pajaro, M., Reyes, G., Tiburcio, F., &amp; Watts, P. (2010). Philippine alliance of fisherfolk: Ecohealth practitioners for livelihood and food security. </t>
    </r>
    <r>
      <rPr>
        <i/>
        <sz val="12"/>
        <color theme="1"/>
        <rFont val="Calibri"/>
        <family val="2"/>
      </rPr>
      <t>EcoHealth</t>
    </r>
    <r>
      <rPr>
        <sz val="12"/>
        <color theme="1"/>
        <rFont val="Calibri"/>
        <family val="2"/>
      </rPr>
      <t xml:space="preserve">, </t>
    </r>
    <r>
      <rPr>
        <i/>
        <sz val="12"/>
        <color theme="1"/>
        <rFont val="Calibri"/>
        <family val="2"/>
      </rPr>
      <t>7</t>
    </r>
    <r>
      <rPr>
        <sz val="12"/>
        <color theme="1"/>
        <rFont val="Calibri"/>
        <family val="2"/>
      </rPr>
      <t>(3), 394–399. https://doi.org/10.1007/s10393-010-0334-x</t>
    </r>
  </si>
  <si>
    <t>Report/review</t>
  </si>
  <si>
    <t>﻿Many Pamana MPA members have experienced increased food, health, and economic security for their communities, as predicted by Hatcher and Hatcher (2004). In a membership survey, 107 of 111 rep- resentatives from individual MPAs indicated that they be- lieve that their sanctuaries help to address the health and nutrition needs of their village or barangay. Only one did not think that there was a connection and three did not answer the question.</t>
  </si>
  <si>
    <t>Phillipines</t>
  </si>
  <si>
    <r>
      <rPr>
        <sz val="12"/>
        <color theme="1"/>
        <rFont val="Calibri"/>
        <family val="2"/>
      </rPr>
      <t xml:space="preserve">Cabral, R. B., Bradley, D., Mayorga, J., Goodell, W., Friedlander, A. M., Sala, E., Costello, C., &amp; Gaines, S. D. (2020). A global network of marine protected areas for food. </t>
    </r>
    <r>
      <rPr>
        <i/>
        <sz val="12"/>
        <color theme="1"/>
        <rFont val="Calibri"/>
        <family val="2"/>
      </rPr>
      <t>Proceedings of the National Academy of Sciences of the United States of America</t>
    </r>
    <r>
      <rPr>
        <sz val="12"/>
        <color theme="1"/>
        <rFont val="Calibri"/>
        <family val="2"/>
      </rPr>
      <t xml:space="preserve">, </t>
    </r>
    <r>
      <rPr>
        <i/>
        <sz val="12"/>
        <color theme="1"/>
        <rFont val="Calibri"/>
        <family val="2"/>
      </rPr>
      <t>117</t>
    </r>
    <r>
      <rPr>
        <sz val="12"/>
        <color theme="1"/>
        <rFont val="Calibri"/>
        <family val="2"/>
      </rPr>
      <t>(45), 28134–28139. https://doi.org/10.1073/pnas.2000174117</t>
    </r>
  </si>
  <si>
    <t>﻿Our analyses suggest large potential food benefits from strategic MPA implementation</t>
  </si>
  <si>
    <t>Global</t>
  </si>
  <si>
    <t>﻿The spatial distribution of K for each stock is derived by combining the maximum sustainable yield estimate per stock reported in Costello et al. (1) and growth rate per species from Thorson (77), FishBase (78), and SeaLifeBase (79) to calculate the total K. ﻿We use the RAM Legacy Stock Assessment database (28) to derive the most re- cent exploitation rates of assessed stocks</t>
  </si>
  <si>
    <r>
      <rPr>
        <sz val="12"/>
        <color theme="1"/>
        <rFont val="Calibri"/>
        <family val="2"/>
      </rPr>
      <t xml:space="preserve">Ward, M., Possingham, H., Rhodes, J. R., &amp; Mumby, P. (2018). Food, money and lobsters: Valuing ecosystem services to align environmental management with Sustainable Development Goals. </t>
    </r>
    <r>
      <rPr>
        <i/>
        <sz val="12"/>
        <color theme="1"/>
        <rFont val="Calibri"/>
        <family val="2"/>
      </rPr>
      <t>Ecosystem Services</t>
    </r>
    <r>
      <rPr>
        <sz val="12"/>
        <color theme="1"/>
        <rFont val="Calibri"/>
        <family val="2"/>
      </rPr>
      <t xml:space="preserve">, </t>
    </r>
    <r>
      <rPr>
        <i/>
        <sz val="12"/>
        <color theme="1"/>
        <rFont val="Calibri"/>
        <family val="2"/>
      </rPr>
      <t>29</t>
    </r>
    <r>
      <rPr>
        <sz val="12"/>
        <color theme="1"/>
        <rFont val="Calibri"/>
        <family val="2"/>
      </rPr>
      <t>, 56–69. https://doi.org/10.1016/j.ecoser.2017.10.023</t>
    </r>
  </si>
  <si>
    <t xml:space="preserve">Quantitative </t>
  </si>
  <si>
    <t>﻿In this study, the BAU scenario yields the highest initial economic return and the highest ROI, however the trade-offs include a possible 50 per cent decrease of spawners and 6 times less available lobster-derived protein to the local communities. This could have many knock-on consequences such as increased poaching, further undernourishment and worsening poverty. H</t>
  </si>
  <si>
    <t>South Africa</t>
  </si>
  <si>
    <t>Discussion</t>
  </si>
  <si>
    <t>Future scenario modelling - ﻿This calculation allowed us to approximate the available lobster-derived protein to local community and overseas/affluent communities, using the quantities generated by the InVEST model for each scenario.</t>
  </si>
  <si>
    <t>Table Mountain National Park Marine Protected Area.</t>
  </si>
  <si>
    <t>Sub tropical</t>
  </si>
  <si>
    <t>﻿However according to our data, if large-scale fisheries are excluded from harvesting lobster within the Marine Protected Area, by 2115 the West Coast Rock Lobster fishery can potentially yield 50 per cent more economic value than the BAU scenario, while also inducing the highest available protein to local communities and the highest economic spend on nutrition by local communities, both of which has the potential of reducing poverty within Cape Town. This</t>
  </si>
  <si>
    <r>
      <rPr>
        <sz val="12"/>
        <color theme="1"/>
        <rFont val="Calibri"/>
        <family val="2"/>
      </rPr>
      <t xml:space="preserve">Campbell, L. M., Gray, N. J., Fairbanks, L., Silver, J. J., Gruby, R. L., Dubik, B. A., &amp; Basurto, X. (2016). Global Oceans Governance: New and Emerging Issues. </t>
    </r>
    <r>
      <rPr>
        <i/>
        <sz val="12"/>
        <color theme="1"/>
        <rFont val="Calibri"/>
        <family val="2"/>
      </rPr>
      <t>Annual Review of Environment and Resources</t>
    </r>
    <r>
      <rPr>
        <sz val="12"/>
        <color theme="1"/>
        <rFont val="Calibri"/>
        <family val="2"/>
      </rPr>
      <t xml:space="preserve">, </t>
    </r>
    <r>
      <rPr>
        <i/>
        <sz val="12"/>
        <color theme="1"/>
        <rFont val="Calibri"/>
        <family val="2"/>
      </rPr>
      <t>41</t>
    </r>
    <r>
      <rPr>
        <sz val="12"/>
        <color theme="1"/>
        <rFont val="Calibri"/>
        <family val="2"/>
      </rPr>
      <t xml:space="preserve">, 517–543. </t>
    </r>
    <r>
      <rPr>
        <u/>
        <sz val="12"/>
        <color rgb="FF1155CC"/>
        <rFont val="Calibri"/>
        <family val="2"/>
      </rPr>
      <t>https://doi.org/10.1146/annurev-environ-102014-021121</t>
    </r>
  </si>
  <si>
    <t>Cautious</t>
  </si>
  <si>
    <t>Can't access full article - ENVIRONMENTAL-EFFECTS OF MARINE FISHING</t>
  </si>
  <si>
    <r>
      <rPr>
        <sz val="12"/>
        <color theme="1"/>
        <rFont val="Calibri"/>
        <family val="2"/>
      </rPr>
      <t xml:space="preserve">Tupper, M., Asif, F., Garces, L. R., &amp; Pido, M. D. (2015). Evaluating the management effectiveness of marine protected areas at seven selected sites in the Philippines. </t>
    </r>
    <r>
      <rPr>
        <i/>
        <sz val="12"/>
        <color theme="1"/>
        <rFont val="Calibri"/>
        <family val="2"/>
      </rPr>
      <t>Marine Policy</t>
    </r>
    <r>
      <rPr>
        <sz val="12"/>
        <color theme="1"/>
        <rFont val="Calibri"/>
        <family val="2"/>
      </rPr>
      <t xml:space="preserve">, </t>
    </r>
    <r>
      <rPr>
        <i/>
        <sz val="12"/>
        <color theme="1"/>
        <rFont val="Calibri"/>
        <family val="2"/>
      </rPr>
      <t>56</t>
    </r>
    <r>
      <rPr>
        <sz val="12"/>
        <color theme="1"/>
        <rFont val="Calibri"/>
        <family val="2"/>
      </rPr>
      <t>, 33–42. https://doi.org/10.1016/j.marpol.2015.02.008</t>
    </r>
  </si>
  <si>
    <t>Interviews and workshops</t>
  </si>
  <si>
    <t>﻿the majority of ﻿fishers felt that target species were less available post-MPA establishment compared to before the MPAs were implemented. This is in congruence with the biophysical ratings for those sites.</t>
  </si>
  <si>
    <t>﻿A total of seven MPA study sites were selected in three provinces. ﻿A series of stakeholder consultation workshops were held. ﻿primary data gathering through house- hold survey and key informant interviews (KIIs).</t>
  </si>
  <si>
    <t>Can't find full text -  Interactions of productivity, predation risk, and fishing effort in the efficacy of marine protected areas for the central Pacific</t>
  </si>
  <si>
    <r>
      <rPr>
        <sz val="12"/>
        <color theme="1"/>
        <rFont val="Calibri"/>
        <family val="2"/>
      </rPr>
      <t xml:space="preserve">Alva, S., Johnson, K., Jacob, A., D’Agnes, H., Mantovani, R., &amp; Evans, T. (2016). Marine protected areas and children’s dietary diversity in the Philippines. </t>
    </r>
    <r>
      <rPr>
        <i/>
        <sz val="12"/>
        <color theme="1"/>
        <rFont val="Calibri"/>
        <family val="2"/>
      </rPr>
      <t>Population and Environment</t>
    </r>
    <r>
      <rPr>
        <sz val="12"/>
        <color theme="1"/>
        <rFont val="Calibri"/>
        <family val="2"/>
      </rPr>
      <t xml:space="preserve">, </t>
    </r>
    <r>
      <rPr>
        <i/>
        <sz val="12"/>
        <color theme="1"/>
        <rFont val="Calibri"/>
        <family val="2"/>
      </rPr>
      <t>37</t>
    </r>
    <r>
      <rPr>
        <sz val="12"/>
        <color theme="1"/>
        <rFont val="Calibri"/>
        <family val="2"/>
      </rPr>
      <t>(3), 341–361. https://doi.org/10.1007/s11111-015-0240-9</t>
    </r>
  </si>
  <si>
    <t>﻿found a positive association between MPAs and children’s dietary diversity when the MPAs were located closer than 2 km to a child’s community</t>
  </si>
  <si>
    <t>﻿This analysis uses data from two sources: the Philippines 2008 Demographic and Health Survey (DHS), which provided child nutrition indicators as well as sociodemographic control variables for the analysis; and georeferenced data on MPAs in the Philippines from the CCEF’s MPA database</t>
  </si>
  <si>
    <r>
      <rPr>
        <sz val="12"/>
        <color theme="1"/>
        <rFont val="Calibri"/>
        <family val="2"/>
      </rPr>
      <t xml:space="preserve">Ovetz, R. (2006). The bottom line: An investigation of the economic, cultural and social costs of industrial longline fishing in the Pacific and the benefits of sustainable use marine protected areas. </t>
    </r>
    <r>
      <rPr>
        <i/>
        <sz val="12"/>
        <color theme="1"/>
        <rFont val="Calibri"/>
        <family val="2"/>
      </rPr>
      <t>Marine Policy</t>
    </r>
    <r>
      <rPr>
        <sz val="12"/>
        <color theme="1"/>
        <rFont val="Calibri"/>
        <family val="2"/>
      </rPr>
      <t xml:space="preserve">, </t>
    </r>
    <r>
      <rPr>
        <i/>
        <sz val="12"/>
        <color theme="1"/>
        <rFont val="Calibri"/>
        <family val="2"/>
      </rPr>
      <t>30</t>
    </r>
    <r>
      <rPr>
        <sz val="12"/>
        <color theme="1"/>
        <rFont val="Calibri"/>
        <family val="2"/>
      </rPr>
      <t xml:space="preserve">(6), 809–820. </t>
    </r>
    <r>
      <rPr>
        <u/>
        <sz val="12"/>
        <color rgb="FF1155CC"/>
        <rFont val="Calibri"/>
        <family val="2"/>
      </rPr>
      <t>https://doi.org/10.1016/j.marpol.2006.04.001</t>
    </r>
  </si>
  <si>
    <r>
      <rPr>
        <sz val="12"/>
        <color theme="1"/>
        <rFont val="Calibri"/>
        <family val="2"/>
      </rPr>
      <t xml:space="preserve">Ison, S., Hills, J., Morris, C., &amp; Stead, S. M. (2018). Sustainable financing of a national Marine Protected Area network in Fiji. </t>
    </r>
    <r>
      <rPr>
        <i/>
        <sz val="12"/>
        <color theme="1"/>
        <rFont val="Calibri"/>
        <family val="2"/>
      </rPr>
      <t>Ocean and Coastal Management</t>
    </r>
    <r>
      <rPr>
        <sz val="12"/>
        <color theme="1"/>
        <rFont val="Calibri"/>
        <family val="2"/>
      </rPr>
      <t xml:space="preserve">, </t>
    </r>
    <r>
      <rPr>
        <i/>
        <sz val="12"/>
        <color theme="1"/>
        <rFont val="Calibri"/>
        <family val="2"/>
      </rPr>
      <t>163</t>
    </r>
    <r>
      <rPr>
        <sz val="12"/>
        <color theme="1"/>
        <rFont val="Calibri"/>
        <family val="2"/>
      </rPr>
      <t>(July), 352–363. https://doi.org/10.1016/j.ocecoaman.2018.07.011</t>
    </r>
  </si>
  <si>
    <t>﻿Frequency of respondents valuing the 19 MPA benefits is illustrated in Fig. 2. Each benefit was ranked from very important to unimportant. Benefits va- lued most important by respondents were: ‘increased food source’‘in- crease fish size’, ‘more fish’ and, ‘appreciate of reef’.</t>
  </si>
  <si>
    <t>Fiji</t>
  </si>
  <si>
    <t>﻿A total of 115 interviews covering five stakeholder groups across three sites were completed between June–August 2016.</t>
  </si>
  <si>
    <r>
      <rPr>
        <sz val="12"/>
        <color theme="1"/>
        <rFont val="Calibri"/>
        <family val="2"/>
      </rPr>
      <t xml:space="preserve">Aldon, M. E. T., Fermin, A. C., &amp; Agbayani, R. F. (2011). Socio-cultural context of fishers’ participation in coastal resources management in Anini-y, Antique in west central Philippines. </t>
    </r>
    <r>
      <rPr>
        <i/>
        <sz val="12"/>
        <color theme="1"/>
        <rFont val="Calibri"/>
        <family val="2"/>
      </rPr>
      <t>Fisheries Research</t>
    </r>
    <r>
      <rPr>
        <sz val="12"/>
        <color theme="1"/>
        <rFont val="Calibri"/>
        <family val="2"/>
      </rPr>
      <t xml:space="preserve">, </t>
    </r>
    <r>
      <rPr>
        <i/>
        <sz val="12"/>
        <color theme="1"/>
        <rFont val="Calibri"/>
        <family val="2"/>
      </rPr>
      <t>107</t>
    </r>
    <r>
      <rPr>
        <sz val="12"/>
        <color theme="1"/>
        <rFont val="Calibri"/>
        <family val="2"/>
      </rPr>
      <t xml:space="preserve">(1–3), 112–121. </t>
    </r>
    <r>
      <rPr>
        <u/>
        <sz val="12"/>
        <color rgb="FF1155CC"/>
        <rFont val="Calibri"/>
        <family val="2"/>
      </rPr>
      <t>https://doi.org/10.1016/j.fishres.2010.10.014</t>
    </r>
  </si>
  <si>
    <r>
      <rPr>
        <sz val="12"/>
        <color theme="1"/>
        <rFont val="Calibri"/>
        <family val="2"/>
      </rPr>
      <t xml:space="preserve">Gjertsen, H. (2005). Can habitat protection lead to improvements in human well-being? Evidence from marine protected areas in the Philippines. </t>
    </r>
    <r>
      <rPr>
        <i/>
        <sz val="12"/>
        <color theme="1"/>
        <rFont val="Calibri"/>
        <family val="2"/>
      </rPr>
      <t>World Development</t>
    </r>
    <r>
      <rPr>
        <sz val="12"/>
        <color theme="1"/>
        <rFont val="Calibri"/>
        <family val="2"/>
      </rPr>
      <t xml:space="preserve">, </t>
    </r>
    <r>
      <rPr>
        <i/>
        <sz val="12"/>
        <color theme="1"/>
        <rFont val="Calibri"/>
        <family val="2"/>
      </rPr>
      <t>33</t>
    </r>
    <r>
      <rPr>
        <sz val="12"/>
        <color theme="1"/>
        <rFont val="Calibri"/>
        <family val="2"/>
      </rPr>
      <t>(2 SPEC. ISS.), 199–217. https://doi.org/10.1016/j.worlddev.2004.07.009</t>
    </r>
  </si>
  <si>
    <t>Interviews, workshops and biological surveys</t>
  </si>
  <si>
    <t>﻿A perplexing result is the negative effect of tourism on child nutritional status. This sug- gests that the benefits of tourism are not accru- ing to people within the communities and perhaps price increases associated with an in- flux of tourists are in fact decreasing commu- nity membersÕ purchasing power.</t>
  </si>
  <si>
    <t>Indirect</t>
  </si>
  <si>
    <t>﻿Data were collected through snorkel surveys of the reefs, official records, and interviews with fish- ermen, members of the MPA management committee, and key informants</t>
  </si>
  <si>
    <r>
      <rPr>
        <sz val="12"/>
        <color theme="1"/>
        <rFont val="Calibri"/>
        <family val="2"/>
      </rPr>
      <t xml:space="preserve">Ngoc, Q. T. K. (2018). Impacts on the ecosystem and human well-being of the marine protected area in Cu Lao Cham, Vietnam. </t>
    </r>
    <r>
      <rPr>
        <i/>
        <sz val="12"/>
        <color theme="1"/>
        <rFont val="Calibri"/>
        <family val="2"/>
      </rPr>
      <t>Marine Policy</t>
    </r>
    <r>
      <rPr>
        <sz val="12"/>
        <color theme="1"/>
        <rFont val="Calibri"/>
        <family val="2"/>
      </rPr>
      <t xml:space="preserve">, </t>
    </r>
    <r>
      <rPr>
        <i/>
        <sz val="12"/>
        <color theme="1"/>
        <rFont val="Calibri"/>
        <family val="2"/>
      </rPr>
      <t>90</t>
    </r>
    <r>
      <rPr>
        <sz val="12"/>
        <color theme="1"/>
        <rFont val="Calibri"/>
        <family val="2"/>
      </rPr>
      <t>(November 2017), 174–183. https://doi.org/10.1016/j.marpol.2017.12.015</t>
    </r>
  </si>
  <si>
    <t>﻿Coral reef conservation activities and MPA im- plementation have been accepted by fishers as beneficial tools for the improvement of their food security. Our</t>
  </si>
  <si>
    <t>Vietnam</t>
  </si>
  <si>
    <t>﻿The data came from a survey conducted with fishing households and ﻿The data on reef and fish condition were obtained from the man-
agement board of Cu Lao Cham MPA</t>
  </si>
  <si>
    <t>﻿Cu Lao Cham MPA</t>
  </si>
  <si>
    <r>
      <rPr>
        <sz val="12"/>
        <color theme="1"/>
        <rFont val="Calibri"/>
        <family val="2"/>
      </rPr>
      <t xml:space="preserve">Zhang, H. (2018). Fisheries cooperation in the South China Sea: Evaluating the options. </t>
    </r>
    <r>
      <rPr>
        <i/>
        <sz val="12"/>
        <color theme="1"/>
        <rFont val="Calibri"/>
        <family val="2"/>
      </rPr>
      <t>Marine Policy</t>
    </r>
    <r>
      <rPr>
        <sz val="12"/>
        <color theme="1"/>
        <rFont val="Calibri"/>
        <family val="2"/>
      </rPr>
      <t xml:space="preserve">, </t>
    </r>
    <r>
      <rPr>
        <i/>
        <sz val="12"/>
        <color theme="1"/>
        <rFont val="Calibri"/>
        <family val="2"/>
      </rPr>
      <t>89</t>
    </r>
    <r>
      <rPr>
        <sz val="12"/>
        <color theme="1"/>
        <rFont val="Calibri"/>
        <family val="2"/>
      </rPr>
      <t xml:space="preserve">(October 2017), 67–76. </t>
    </r>
    <r>
      <rPr>
        <u/>
        <sz val="12"/>
        <color rgb="FF1155CC"/>
        <rFont val="Calibri"/>
        <family val="2"/>
      </rPr>
      <t>https://doi.org/10.1016/j.marpol.2017.12.014</t>
    </r>
  </si>
  <si>
    <r>
      <rPr>
        <sz val="12"/>
        <color theme="1"/>
        <rFont val="Calibri"/>
        <family val="2"/>
      </rPr>
      <t xml:space="preserve">Stoffle, B. W., &amp; Stoffle, R. W. (2007). At the sea’s edge: Elders and children in the littorals of Barbados and the Bahamas. </t>
    </r>
    <r>
      <rPr>
        <i/>
        <sz val="12"/>
        <color theme="1"/>
        <rFont val="Calibri"/>
        <family val="2"/>
      </rPr>
      <t>Human Ecology</t>
    </r>
    <r>
      <rPr>
        <sz val="12"/>
        <color theme="1"/>
        <rFont val="Calibri"/>
        <family val="2"/>
      </rPr>
      <t xml:space="preserve">, </t>
    </r>
    <r>
      <rPr>
        <i/>
        <sz val="12"/>
        <color theme="1"/>
        <rFont val="Calibri"/>
        <family val="2"/>
      </rPr>
      <t>35</t>
    </r>
    <r>
      <rPr>
        <sz val="12"/>
        <color theme="1"/>
        <rFont val="Calibri"/>
        <family val="2"/>
      </rPr>
      <t>(5), 547–558. https://doi.org/10.1007/s10745-006-9100-7</t>
    </r>
  </si>
  <si>
    <r>
      <rPr>
        <sz val="12"/>
        <color theme="1"/>
        <rFont val="Calibri"/>
        <family val="2"/>
      </rPr>
      <t xml:space="preserve">Matera, J. (2016). Livelihood diversification and institutional (dis-)trust: Artisanal fishing communities under resource management programs in Providencia and Santa Catalina, Colombia. </t>
    </r>
    <r>
      <rPr>
        <i/>
        <sz val="12"/>
        <color theme="1"/>
        <rFont val="Calibri"/>
        <family val="2"/>
      </rPr>
      <t>Marine Policy</t>
    </r>
    <r>
      <rPr>
        <sz val="12"/>
        <color theme="1"/>
        <rFont val="Calibri"/>
        <family val="2"/>
      </rPr>
      <t xml:space="preserve">, </t>
    </r>
    <r>
      <rPr>
        <i/>
        <sz val="12"/>
        <color theme="1"/>
        <rFont val="Calibri"/>
        <family val="2"/>
      </rPr>
      <t>67</t>
    </r>
    <r>
      <rPr>
        <sz val="12"/>
        <color theme="1"/>
        <rFont val="Calibri"/>
        <family val="2"/>
      </rPr>
      <t>, 22–29. https://doi.org/10.1016/j.marpol.2016.01.021</t>
    </r>
  </si>
  <si>
    <t>Interviews and questionnaires</t>
  </si>
  <si>
    <t>﻿It showed that even with a diversified livelihood, most of the fishermen’s nutritional and economic security was tied to the fisheries, making conservation programs of significant concern for local communities</t>
  </si>
  <si>
    <t>Colombia</t>
  </si>
  <si>
    <t>Conclusion</t>
  </si>
  <si>
    <t>﻿The study covered fourteen months of fieldwork spanning from June 2008 to August 2009 during which structured interviews and ﻿questionnaires were administered to artisanal fishermen to obtain both quantitative and qualitative data on fishermen’s local liveli- hoods and their views on conservation</t>
  </si>
  <si>
    <r>
      <rPr>
        <sz val="12"/>
        <color theme="1"/>
        <rFont val="Calibri"/>
        <family val="2"/>
      </rPr>
      <t xml:space="preserve">Ba, A., Chaboud, C., Schmidt, J., Diouf, M., Fall, M., Dème, M., &amp; Brehmer, P. (2019). The potential impact of marine protected areas on the Senegalese sardinella fishery. </t>
    </r>
    <r>
      <rPr>
        <i/>
        <sz val="12"/>
        <color theme="1"/>
        <rFont val="Calibri"/>
        <family val="2"/>
      </rPr>
      <t>Ocean and Coastal Management</t>
    </r>
    <r>
      <rPr>
        <sz val="12"/>
        <color theme="1"/>
        <rFont val="Calibri"/>
        <family val="2"/>
      </rPr>
      <t xml:space="preserve">, </t>
    </r>
    <r>
      <rPr>
        <i/>
        <sz val="12"/>
        <color theme="1"/>
        <rFont val="Calibri"/>
        <family val="2"/>
      </rPr>
      <t>169</t>
    </r>
    <r>
      <rPr>
        <sz val="12"/>
        <color theme="1"/>
        <rFont val="Calibri"/>
        <family val="2"/>
      </rPr>
      <t xml:space="preserve">(August 2018), 239–246. </t>
    </r>
    <r>
      <rPr>
        <u/>
        <sz val="12"/>
        <color rgb="FF1155CC"/>
        <rFont val="Calibri"/>
        <family val="2"/>
      </rPr>
      <t>https://doi.org/10.1016/j.ocecoaman.2018.12.020</t>
    </r>
  </si>
  <si>
    <r>
      <rPr>
        <sz val="12"/>
        <color theme="1"/>
        <rFont val="Calibri"/>
        <family val="2"/>
      </rPr>
      <t xml:space="preserve">Moshy, V. H., Bryceson, I., &amp; Mwaipopo, R. (2015). Social-ecological Changes, Livelihoods and Resilience among Fishing Communities in Mafia Island Marine Park, Tanzania. </t>
    </r>
    <r>
      <rPr>
        <i/>
        <sz val="12"/>
        <color theme="1"/>
        <rFont val="Calibri"/>
        <family val="2"/>
      </rPr>
      <t>Forum for Development Studies</t>
    </r>
    <r>
      <rPr>
        <sz val="12"/>
        <color theme="1"/>
        <rFont val="Calibri"/>
        <family val="2"/>
      </rPr>
      <t xml:space="preserve">, </t>
    </r>
    <r>
      <rPr>
        <i/>
        <sz val="12"/>
        <color theme="1"/>
        <rFont val="Calibri"/>
        <family val="2"/>
      </rPr>
      <t>42</t>
    </r>
    <r>
      <rPr>
        <sz val="12"/>
        <color theme="1"/>
        <rFont val="Calibri"/>
        <family val="2"/>
      </rPr>
      <t>(3), 529–553. https://doi.org/10.1080/08039410.2015.1065906</t>
    </r>
  </si>
  <si>
    <t>Interviews and surveys</t>
  </si>
  <si>
    <t>﻿Park operations contributed to food insecurity both directly and indirectly by causing decreased fishing, fish catches, fish consumption, and income for purchasing food, including fis</t>
  </si>
  <si>
    <t>﻿Data were collected through in-depth interviews, focus group discussions, direct observation and questionnaire surveys. Interviewees</t>
  </si>
  <si>
    <t>Mafia Island Marine Park</t>
  </si>
  <si>
    <r>
      <rPr>
        <sz val="12"/>
        <color theme="1"/>
        <rFont val="Calibri"/>
        <family val="2"/>
      </rPr>
      <t xml:space="preserve">Loseto, L. L., Hoover, C., Ostertag, S., Whalen, D., Pearce, T., Paulic, J., Iacozza, J., &amp; MacPhee, S. (2018). Beluga whales (Delphinapterus leucas), environmental change and marine protected areas in the Western Canadian Arctic. </t>
    </r>
    <r>
      <rPr>
        <i/>
        <sz val="12"/>
        <color theme="1"/>
        <rFont val="Calibri"/>
        <family val="2"/>
      </rPr>
      <t>Estuarine, Coastal and Shelf Science</t>
    </r>
    <r>
      <rPr>
        <sz val="12"/>
        <color theme="1"/>
        <rFont val="Calibri"/>
        <family val="2"/>
      </rPr>
      <t xml:space="preserve">, </t>
    </r>
    <r>
      <rPr>
        <i/>
        <sz val="12"/>
        <color theme="1"/>
        <rFont val="Calibri"/>
        <family val="2"/>
      </rPr>
      <t>212</t>
    </r>
    <r>
      <rPr>
        <sz val="12"/>
        <color theme="1"/>
        <rFont val="Calibri"/>
        <family val="2"/>
      </rPr>
      <t xml:space="preserve">(May), 128–137. </t>
    </r>
    <r>
      <rPr>
        <u/>
        <sz val="12"/>
        <color rgb="FF1155CC"/>
        <rFont val="Calibri"/>
        <family val="2"/>
      </rPr>
      <t>https://doi.org/10.1016/j.ecss.2018.05.026</t>
    </r>
  </si>
  <si>
    <r>
      <rPr>
        <sz val="12"/>
        <color theme="1"/>
        <rFont val="Calibri"/>
        <family val="2"/>
      </rPr>
      <t xml:space="preserve">Mangubhai, S., Erdmann, M. V., Wilson, J. R., Huffard, C. L., Ballamu, F., Hidayat, N. I., Hitipeuw, C., Lazuardi, M. E., Muhajir, Pada, D., Purba, G., Rotinsulu, C., Rumetna, L., Sumolang, K., &amp; Wen, W. (2012). Papuan Bird’s Head Seascape: Emerging threats and challenges in the global center of marine biodiversity. </t>
    </r>
    <r>
      <rPr>
        <i/>
        <sz val="12"/>
        <color theme="1"/>
        <rFont val="Calibri"/>
        <family val="2"/>
      </rPr>
      <t>Marine Pollution Bulletin</t>
    </r>
    <r>
      <rPr>
        <sz val="12"/>
        <color theme="1"/>
        <rFont val="Calibri"/>
        <family val="2"/>
      </rPr>
      <t xml:space="preserve">, </t>
    </r>
    <r>
      <rPr>
        <i/>
        <sz val="12"/>
        <color theme="1"/>
        <rFont val="Calibri"/>
        <family val="2"/>
      </rPr>
      <t>64</t>
    </r>
    <r>
      <rPr>
        <sz val="12"/>
        <color theme="1"/>
        <rFont val="Calibri"/>
        <family val="2"/>
      </rPr>
      <t xml:space="preserve">(11), 2279–2295. </t>
    </r>
    <r>
      <rPr>
        <u/>
        <sz val="12"/>
        <color rgb="FF1155CC"/>
        <rFont val="Calibri"/>
        <family val="2"/>
      </rPr>
      <t>https://doi.org/10.1016/j.marpolbul.2012.07.024</t>
    </r>
  </si>
  <si>
    <r>
      <rPr>
        <sz val="12"/>
        <color theme="1"/>
        <rFont val="Calibri"/>
        <family val="2"/>
      </rPr>
      <t xml:space="preserve">Owusu, K. A., Acevedo-Trejos, E., Fall, M. M., &amp; Merico, A. (2020). Effects of cooperation and different characteristics of Marine Protected Areas in a simulated small-scale fishery. </t>
    </r>
    <r>
      <rPr>
        <i/>
        <sz val="12"/>
        <color theme="1"/>
        <rFont val="Calibri"/>
        <family val="2"/>
      </rPr>
      <t>Ecological Complexity</t>
    </r>
    <r>
      <rPr>
        <sz val="12"/>
        <color theme="1"/>
        <rFont val="Calibri"/>
        <family val="2"/>
      </rPr>
      <t xml:space="preserve">, </t>
    </r>
    <r>
      <rPr>
        <i/>
        <sz val="12"/>
        <color theme="1"/>
        <rFont val="Calibri"/>
        <family val="2"/>
      </rPr>
      <t>44</t>
    </r>
    <r>
      <rPr>
        <sz val="12"/>
        <color theme="1"/>
        <rFont val="Calibri"/>
        <family val="2"/>
      </rPr>
      <t>(October), 100876. https://doi.org/10.1016/j.ecocom.2020.100876</t>
    </r>
  </si>
  <si>
    <t>﻿We observed that with an MPA fish abundance and catch are higher under all cooperation levels than without an MPA</t>
  </si>
  <si>
    <r>
      <rPr>
        <sz val="12"/>
        <color theme="1"/>
        <rFont val="Calibri"/>
        <family val="2"/>
      </rPr>
      <t xml:space="preserve">Rosegrant, M. W., Dey, M. M., Valmonte-Santos, R., &amp; Chen, O. L. (2016). Economic impacts of climate change and climate change adaptation strategies in Vanuatu and Timor-Leste. </t>
    </r>
    <r>
      <rPr>
        <i/>
        <sz val="12"/>
        <color theme="1"/>
        <rFont val="Calibri"/>
        <family val="2"/>
      </rPr>
      <t>Marine Policy</t>
    </r>
    <r>
      <rPr>
        <sz val="12"/>
        <color theme="1"/>
        <rFont val="Calibri"/>
        <family val="2"/>
      </rPr>
      <t xml:space="preserve">, </t>
    </r>
    <r>
      <rPr>
        <i/>
        <sz val="12"/>
        <color theme="1"/>
        <rFont val="Calibri"/>
        <family val="2"/>
      </rPr>
      <t>67</t>
    </r>
    <r>
      <rPr>
        <sz val="12"/>
        <color theme="1"/>
        <rFont val="Calibri"/>
        <family val="2"/>
      </rPr>
      <t xml:space="preserve">, 179–188. </t>
    </r>
    <r>
      <rPr>
        <u/>
        <sz val="12"/>
        <color rgb="FF1155CC"/>
        <rFont val="Calibri"/>
        <family val="2"/>
      </rPr>
      <t>https://doi.org/10.1016/j.marpol.2015.12.010</t>
    </r>
  </si>
  <si>
    <r>
      <rPr>
        <sz val="12"/>
        <color theme="1"/>
        <rFont val="Calibri"/>
        <family val="2"/>
      </rPr>
      <t xml:space="preserve">Ainsworth, C. H., Morzaria-Luna, H., Kaplan, I. C., Levin, P. S., Fulton, E. A., Cudney-Bueno, R., Turk-Boyer, P., Torre, J., Danemann, G. D., &amp; Pfister, T. (2012). Effective ecosystem-based management must encourage regulatory compliance: A Gulf of California case study. </t>
    </r>
    <r>
      <rPr>
        <i/>
        <sz val="12"/>
        <color theme="1"/>
        <rFont val="Calibri"/>
        <family val="2"/>
      </rPr>
      <t>Marine Policy</t>
    </r>
    <r>
      <rPr>
        <sz val="12"/>
        <color theme="1"/>
        <rFont val="Calibri"/>
        <family val="2"/>
      </rPr>
      <t xml:space="preserve">, </t>
    </r>
    <r>
      <rPr>
        <i/>
        <sz val="12"/>
        <color theme="1"/>
        <rFont val="Calibri"/>
        <family val="2"/>
      </rPr>
      <t>36</t>
    </r>
    <r>
      <rPr>
        <sz val="12"/>
        <color theme="1"/>
        <rFont val="Calibri"/>
        <family val="2"/>
      </rPr>
      <t xml:space="preserve">(6), 1275–1283. </t>
    </r>
    <r>
      <rPr>
        <u/>
        <sz val="12"/>
        <color rgb="FF1155CC"/>
        <rFont val="Calibri"/>
        <family val="2"/>
      </rPr>
      <t>https://doi.org/10.1016/j.marpol.2012.03.016</t>
    </r>
  </si>
  <si>
    <r>
      <rPr>
        <sz val="12"/>
        <color theme="1"/>
        <rFont val="Calibri"/>
        <family val="2"/>
      </rPr>
      <t xml:space="preserve">Ovetz, R. (2007). The bottom line: An investigation of the economic, cultural and social costs of high seas industrial longline fishing in the Pacific and the benefits of conservation (DOI:10.1016/j.marpol.2006.04.001). </t>
    </r>
    <r>
      <rPr>
        <i/>
        <sz val="12"/>
        <color theme="1"/>
        <rFont val="Calibri"/>
        <family val="2"/>
      </rPr>
      <t>Marine Policy</t>
    </r>
    <r>
      <rPr>
        <sz val="12"/>
        <color theme="1"/>
        <rFont val="Calibri"/>
        <family val="2"/>
      </rPr>
      <t xml:space="preserve">, </t>
    </r>
    <r>
      <rPr>
        <i/>
        <sz val="12"/>
        <color theme="1"/>
        <rFont val="Calibri"/>
        <family val="2"/>
      </rPr>
      <t>31</t>
    </r>
    <r>
      <rPr>
        <sz val="12"/>
        <color theme="1"/>
        <rFont val="Calibri"/>
        <family val="2"/>
      </rPr>
      <t>(2), 217–228. https://doi.org/10.1016/j.marpol.2006.09.002</t>
    </r>
  </si>
  <si>
    <t>republished article (see ref 393)</t>
  </si>
  <si>
    <r>
      <rPr>
        <sz val="12"/>
        <color theme="1"/>
        <rFont val="Calibri"/>
        <family val="2"/>
      </rPr>
      <t xml:space="preserve">Whitfield, A. K., Attwood, C. G., Cowley, P. D., Lamberth, S. J., &amp; Mann, B. Q. (2020). No-take estuarine-protected areas: The missing armour for the conservation of fishes. </t>
    </r>
    <r>
      <rPr>
        <i/>
        <sz val="12"/>
        <color theme="1"/>
        <rFont val="Calibri"/>
        <family val="2"/>
      </rPr>
      <t>Koedoe</t>
    </r>
    <r>
      <rPr>
        <sz val="12"/>
        <color theme="1"/>
        <rFont val="Calibri"/>
        <family val="2"/>
      </rPr>
      <t xml:space="preserve">, </t>
    </r>
    <r>
      <rPr>
        <i/>
        <sz val="12"/>
        <color theme="1"/>
        <rFont val="Calibri"/>
        <family val="2"/>
      </rPr>
      <t>62</t>
    </r>
    <r>
      <rPr>
        <sz val="12"/>
        <color theme="1"/>
        <rFont val="Calibri"/>
        <family val="2"/>
      </rPr>
      <t xml:space="preserve">(1), 1–7. </t>
    </r>
    <r>
      <rPr>
        <u/>
        <sz val="12"/>
        <color rgb="FF1155CC"/>
        <rFont val="Calibri"/>
        <family val="2"/>
      </rPr>
      <t>https://doi.org/10.4102/koedoe.v62i1.1648</t>
    </r>
  </si>
  <si>
    <r>
      <rPr>
        <sz val="12"/>
        <color theme="1"/>
        <rFont val="Calibri"/>
        <family val="2"/>
      </rPr>
      <t xml:space="preserve">Sousa, R., Henriques, P., Vasconcelos, J., Pinto, A. R., Delgado, J., &amp; Riera, R. (2020). The protection effects of marine protected areas on exploited molluscs from an oceanic archipelago. </t>
    </r>
    <r>
      <rPr>
        <i/>
        <sz val="12"/>
        <color theme="1"/>
        <rFont val="Calibri"/>
        <family val="2"/>
      </rPr>
      <t>Aquatic Conservation: Marine and Freshwater Ecosystems</t>
    </r>
    <r>
      <rPr>
        <sz val="12"/>
        <color theme="1"/>
        <rFont val="Calibri"/>
        <family val="2"/>
      </rPr>
      <t xml:space="preserve">, </t>
    </r>
    <r>
      <rPr>
        <i/>
        <sz val="12"/>
        <color theme="1"/>
        <rFont val="Calibri"/>
        <family val="2"/>
      </rPr>
      <t>30</t>
    </r>
    <r>
      <rPr>
        <sz val="12"/>
        <color theme="1"/>
        <rFont val="Calibri"/>
        <family val="2"/>
      </rPr>
      <t>(4), 717–729. https://doi.org/10.1002/aqc.3285</t>
    </r>
  </si>
  <si>
    <r>
      <rPr>
        <sz val="12"/>
        <color theme="1"/>
        <rFont val="Calibri"/>
        <family val="2"/>
      </rPr>
      <t xml:space="preserve">Durrant, H. M. S., Burridge, C. P., Kelaher, B. P., Barrett, N. S., Edgar, G. J., &amp; Coleman, M. A. (2014). Implications of macroalgal isolation by distance for networks of marine protected areas. </t>
    </r>
    <r>
      <rPr>
        <i/>
        <sz val="12"/>
        <color theme="1"/>
        <rFont val="Calibri"/>
        <family val="2"/>
      </rPr>
      <t>Conservation Biology</t>
    </r>
    <r>
      <rPr>
        <sz val="12"/>
        <color theme="1"/>
        <rFont val="Calibri"/>
        <family val="2"/>
      </rPr>
      <t xml:space="preserve">, </t>
    </r>
    <r>
      <rPr>
        <i/>
        <sz val="12"/>
        <color theme="1"/>
        <rFont val="Calibri"/>
        <family val="2"/>
      </rPr>
      <t>28</t>
    </r>
    <r>
      <rPr>
        <sz val="12"/>
        <color theme="1"/>
        <rFont val="Calibri"/>
        <family val="2"/>
      </rPr>
      <t xml:space="preserve">(2), 438–445. </t>
    </r>
    <r>
      <rPr>
        <u/>
        <sz val="12"/>
        <color rgb="FF1155CC"/>
        <rFont val="Calibri"/>
        <family val="2"/>
      </rPr>
      <t>https://doi.org/10.1111/cobi.12203</t>
    </r>
  </si>
  <si>
    <r>
      <rPr>
        <sz val="12"/>
        <color theme="1"/>
        <rFont val="Calibri"/>
        <family val="2"/>
      </rPr>
      <t xml:space="preserve">Guénette, S., Meissa, B., &amp; Gascuel, D. (2014). Assessing the contribution of marine protected areas to the trophic functioning of ecosystems: A model for the Banc d’Arguin and the Mauritanian shelf. </t>
    </r>
    <r>
      <rPr>
        <i/>
        <sz val="12"/>
        <color theme="1"/>
        <rFont val="Calibri"/>
        <family val="2"/>
      </rPr>
      <t>PLoS ONE</t>
    </r>
    <r>
      <rPr>
        <sz val="12"/>
        <color theme="1"/>
        <rFont val="Calibri"/>
        <family val="2"/>
      </rPr>
      <t xml:space="preserve">, </t>
    </r>
    <r>
      <rPr>
        <i/>
        <sz val="12"/>
        <color theme="1"/>
        <rFont val="Calibri"/>
        <family val="2"/>
      </rPr>
      <t>9</t>
    </r>
    <r>
      <rPr>
        <sz val="12"/>
        <color theme="1"/>
        <rFont val="Calibri"/>
        <family val="2"/>
      </rPr>
      <t>(4), 1–16. https://doi.org/10.1371/journal.pone.0094742</t>
    </r>
  </si>
  <si>
    <r>
      <rPr>
        <sz val="12"/>
        <color theme="1"/>
        <rFont val="Calibri"/>
        <family val="2"/>
      </rPr>
      <t xml:space="preserve">Elfes, C. T., Longo, C., Halpern, B. S., Hardy, D., Scarborough, C., Best, B. D., Pinheiro, T., &amp; Dutra, G. F. (2014). A regional-scale ocean health index for Brazil. </t>
    </r>
    <r>
      <rPr>
        <i/>
        <sz val="12"/>
        <color theme="1"/>
        <rFont val="Calibri"/>
        <family val="2"/>
      </rPr>
      <t>PLoS ONE</t>
    </r>
    <r>
      <rPr>
        <sz val="12"/>
        <color theme="1"/>
        <rFont val="Calibri"/>
        <family val="2"/>
      </rPr>
      <t xml:space="preserve">, </t>
    </r>
    <r>
      <rPr>
        <i/>
        <sz val="12"/>
        <color theme="1"/>
        <rFont val="Calibri"/>
        <family val="2"/>
      </rPr>
      <t>9</t>
    </r>
    <r>
      <rPr>
        <sz val="12"/>
        <color theme="1"/>
        <rFont val="Calibri"/>
        <family val="2"/>
      </rPr>
      <t xml:space="preserve">(4). </t>
    </r>
    <r>
      <rPr>
        <u/>
        <sz val="12"/>
        <color rgb="FF1155CC"/>
        <rFont val="Calibri"/>
        <family val="2"/>
      </rPr>
      <t>https://doi.org/10.1371/journal.pone.0092589</t>
    </r>
  </si>
  <si>
    <r>
      <rPr>
        <sz val="12"/>
        <color theme="1"/>
        <rFont val="Calibri"/>
        <family val="2"/>
      </rPr>
      <t xml:space="preserve">Mangubhai, S., Wilson, J. R., Rumetna, L., Maturbongs, Y., &amp; Purwanto. (2015). Explicitly incorporating socioeconomic criteria and data into marine protected area zoning. </t>
    </r>
    <r>
      <rPr>
        <i/>
        <sz val="12"/>
        <color theme="1"/>
        <rFont val="Calibri"/>
        <family val="2"/>
      </rPr>
      <t>Ocean and Coastal Management</t>
    </r>
    <r>
      <rPr>
        <sz val="12"/>
        <color theme="1"/>
        <rFont val="Calibri"/>
        <family val="2"/>
      </rPr>
      <t xml:space="preserve">, </t>
    </r>
    <r>
      <rPr>
        <i/>
        <sz val="12"/>
        <color theme="1"/>
        <rFont val="Calibri"/>
        <family val="2"/>
      </rPr>
      <t>116</t>
    </r>
    <r>
      <rPr>
        <sz val="12"/>
        <color theme="1"/>
        <rFont val="Calibri"/>
        <family val="2"/>
      </rPr>
      <t xml:space="preserve">, 523–529. </t>
    </r>
    <r>
      <rPr>
        <u/>
        <sz val="12"/>
        <color rgb="FF1155CC"/>
        <rFont val="Calibri"/>
        <family val="2"/>
      </rPr>
      <t>https://doi.org/10.1016/j.ocecoaman.2015.08.018</t>
    </r>
  </si>
  <si>
    <r>
      <rPr>
        <sz val="12"/>
        <color theme="1"/>
        <rFont val="Calibri"/>
        <family val="2"/>
      </rPr>
      <t xml:space="preserve">Peterson, C. H., Franklin, K. P., &amp; Cordes, E. E. (2020). Connectivity corridor conservation: A conceptual model for the restoration of a changing Gulf of Mexico ecosystem. </t>
    </r>
    <r>
      <rPr>
        <i/>
        <sz val="12"/>
        <color theme="1"/>
        <rFont val="Calibri"/>
        <family val="2"/>
      </rPr>
      <t>Elementa</t>
    </r>
    <r>
      <rPr>
        <sz val="12"/>
        <color theme="1"/>
        <rFont val="Calibri"/>
        <family val="2"/>
      </rPr>
      <t xml:space="preserve">, </t>
    </r>
    <r>
      <rPr>
        <i/>
        <sz val="12"/>
        <color theme="1"/>
        <rFont val="Calibri"/>
        <family val="2"/>
      </rPr>
      <t>8</t>
    </r>
    <r>
      <rPr>
        <sz val="12"/>
        <color theme="1"/>
        <rFont val="Calibri"/>
        <family val="2"/>
      </rPr>
      <t xml:space="preserve">(1). </t>
    </r>
    <r>
      <rPr>
        <u/>
        <sz val="12"/>
        <color rgb="FF1155CC"/>
        <rFont val="Calibri"/>
        <family val="2"/>
      </rPr>
      <t>https://doi.org/10.1525/elementa.016</t>
    </r>
  </si>
  <si>
    <r>
      <rPr>
        <sz val="12"/>
        <color theme="1"/>
        <rFont val="Calibri"/>
        <family val="2"/>
      </rPr>
      <t xml:space="preserve">Unsworth, R. K. F., Hinder, S. L., Bodger, O. G., &amp; Cullen-Unsworth, L. C. (2014). Food supply depends on seagrass meadows in the coral triangle. </t>
    </r>
    <r>
      <rPr>
        <i/>
        <sz val="12"/>
        <color theme="1"/>
        <rFont val="Calibri"/>
        <family val="2"/>
      </rPr>
      <t>Environmental Research Letters</t>
    </r>
    <r>
      <rPr>
        <sz val="12"/>
        <color theme="1"/>
        <rFont val="Calibri"/>
        <family val="2"/>
      </rPr>
      <t xml:space="preserve">, </t>
    </r>
    <r>
      <rPr>
        <i/>
        <sz val="12"/>
        <color theme="1"/>
        <rFont val="Calibri"/>
        <family val="2"/>
      </rPr>
      <t>9</t>
    </r>
    <r>
      <rPr>
        <sz val="12"/>
        <color theme="1"/>
        <rFont val="Calibri"/>
        <family val="2"/>
      </rPr>
      <t>(9). https://doi.org/10.1088/1748-9326/9/9/094005</t>
    </r>
  </si>
  <si>
    <t>﻿This is a 51% decrease in the average catch weight since 2004 and an 11% decrease since 2007.</t>
  </si>
  <si>
    <t>Indonesia</t>
  </si>
  <si>
    <t>﻿ecological, fisheries and market data combined with over 250 household interviews</t>
  </si>
  <si>
    <r>
      <rPr>
        <sz val="12"/>
        <color theme="1"/>
        <rFont val="Calibri"/>
        <family val="2"/>
      </rPr>
      <t xml:space="preserve">Colléter, M., Gascuel, D., Albouy, C., Francour, P., Tito de Morais, L., Valls, A., &amp; Le Loc’h, F. (2014). Fishing inside or outside? A case studies analysis of potential spillover effect from marine protected areas, using food web models. </t>
    </r>
    <r>
      <rPr>
        <i/>
        <sz val="12"/>
        <color theme="1"/>
        <rFont val="Calibri"/>
        <family val="2"/>
      </rPr>
      <t>Journal of Marine Systems</t>
    </r>
    <r>
      <rPr>
        <sz val="12"/>
        <color theme="1"/>
        <rFont val="Calibri"/>
        <family val="2"/>
      </rPr>
      <t xml:space="preserve">, </t>
    </r>
    <r>
      <rPr>
        <i/>
        <sz val="12"/>
        <color theme="1"/>
        <rFont val="Calibri"/>
        <family val="2"/>
      </rPr>
      <t>139</t>
    </r>
    <r>
      <rPr>
        <sz val="12"/>
        <color theme="1"/>
        <rFont val="Calibri"/>
        <family val="2"/>
      </rPr>
      <t>, 383–395. https://doi.org/10.1016/j.jmarsys.2014.07.023</t>
    </r>
  </si>
  <si>
    <t xml:space="preserve">﻿Finally, MPA implementation resulted in an increase in the mean trophic level of the total biomass </t>
  </si>
  <si>
    <t>France</t>
  </si>
  <si>
    <t>﻿The input data for the models came mostly from field studies</t>
  </si>
  <si>
    <r>
      <rPr>
        <sz val="12"/>
        <color theme="1"/>
        <rFont val="Calibri"/>
        <family val="2"/>
      </rPr>
      <t xml:space="preserve">Nguyen, K. A. T., Jolly, C. M., &amp; Nguelifack, B. M. (2018). Biodiversity, coastal protection and resource endowment: Policy options for improving ocean health. </t>
    </r>
    <r>
      <rPr>
        <i/>
        <sz val="12"/>
        <color theme="1"/>
        <rFont val="Calibri"/>
        <family val="2"/>
      </rPr>
      <t>Journal of Policy Modeling</t>
    </r>
    <r>
      <rPr>
        <sz val="12"/>
        <color theme="1"/>
        <rFont val="Calibri"/>
        <family val="2"/>
      </rPr>
      <t xml:space="preserve">, </t>
    </r>
    <r>
      <rPr>
        <i/>
        <sz val="12"/>
        <color theme="1"/>
        <rFont val="Calibri"/>
        <family val="2"/>
      </rPr>
      <t>40</t>
    </r>
    <r>
      <rPr>
        <sz val="12"/>
        <color theme="1"/>
        <rFont val="Calibri"/>
        <family val="2"/>
      </rPr>
      <t xml:space="preserve">(2), 242–264. </t>
    </r>
    <r>
      <rPr>
        <u/>
        <sz val="12"/>
        <color rgb="FF1155CC"/>
        <rFont val="Calibri"/>
        <family val="2"/>
      </rPr>
      <t>https://doi.org/10.1016/j.jpolmod.2018.02.002</t>
    </r>
  </si>
  <si>
    <r>
      <rPr>
        <sz val="12"/>
        <color theme="1"/>
        <rFont val="Calibri"/>
        <family val="2"/>
      </rPr>
      <t xml:space="preserve">Torres-Pulliza, D., Wilson, J. R., Darmawan, A., Campbell, S. J., &amp; Andréfouët, S. (2013). Ecoregional scale seagrass mapping: A tool to support resilient MPA network design in the Coral Triangle. </t>
    </r>
    <r>
      <rPr>
        <i/>
        <sz val="12"/>
        <color theme="1"/>
        <rFont val="Calibri"/>
        <family val="2"/>
      </rPr>
      <t>Ocean and Coastal Management</t>
    </r>
    <r>
      <rPr>
        <sz val="12"/>
        <color theme="1"/>
        <rFont val="Calibri"/>
        <family val="2"/>
      </rPr>
      <t xml:space="preserve">, </t>
    </r>
    <r>
      <rPr>
        <i/>
        <sz val="12"/>
        <color theme="1"/>
        <rFont val="Calibri"/>
        <family val="2"/>
      </rPr>
      <t>80</t>
    </r>
    <r>
      <rPr>
        <sz val="12"/>
        <color theme="1"/>
        <rFont val="Calibri"/>
        <family val="2"/>
      </rPr>
      <t xml:space="preserve">, 55–64. </t>
    </r>
    <r>
      <rPr>
        <u/>
        <sz val="12"/>
        <color rgb="FF1155CC"/>
        <rFont val="Calibri"/>
        <family val="2"/>
      </rPr>
      <t>https://doi.org/10.1016/j.ocecoaman.2013.04.005</t>
    </r>
  </si>
  <si>
    <r>
      <rPr>
        <sz val="12"/>
        <color theme="1"/>
        <rFont val="Calibri"/>
        <family val="2"/>
      </rPr>
      <t xml:space="preserve">Silvano, R. A. M., Nora, V., Andreoli, T. B., Lopes, P. F. M., &amp; Begossi, A. (2017). The ‘ghost of past fishing’: Small-scale fisheries and conservation of threatened groupers in subtropical islands. </t>
    </r>
    <r>
      <rPr>
        <i/>
        <sz val="12"/>
        <color theme="1"/>
        <rFont val="Calibri"/>
        <family val="2"/>
      </rPr>
      <t>Marine Policy</t>
    </r>
    <r>
      <rPr>
        <sz val="12"/>
        <color theme="1"/>
        <rFont val="Calibri"/>
        <family val="2"/>
      </rPr>
      <t xml:space="preserve">, </t>
    </r>
    <r>
      <rPr>
        <i/>
        <sz val="12"/>
        <color theme="1"/>
        <rFont val="Calibri"/>
        <family val="2"/>
      </rPr>
      <t>75</t>
    </r>
    <r>
      <rPr>
        <sz val="12"/>
        <color theme="1"/>
        <rFont val="Calibri"/>
        <family val="2"/>
      </rPr>
      <t xml:space="preserve">(September 2016), 125–132. </t>
    </r>
    <r>
      <rPr>
        <u/>
        <sz val="12"/>
        <color rgb="FF1155CC"/>
        <rFont val="Calibri"/>
        <family val="2"/>
      </rPr>
      <t>https://doi.org/10.1016/j.marpol.2016.10.002</t>
    </r>
  </si>
  <si>
    <r>
      <rPr>
        <sz val="12"/>
        <color theme="1"/>
        <rFont val="Calibri"/>
        <family val="2"/>
      </rPr>
      <t xml:space="preserve">Long, S., Jones, P. J. S., Randriana, Z., &amp; Hadj-Hammou, J. (2021). Governance analysis of a community managed small-scale crab fishery in Madagascar: novel use of an empirical framework. </t>
    </r>
    <r>
      <rPr>
        <i/>
        <sz val="12"/>
        <color theme="1"/>
        <rFont val="Calibri"/>
        <family val="2"/>
      </rPr>
      <t>Marine Policy</t>
    </r>
    <r>
      <rPr>
        <sz val="12"/>
        <color theme="1"/>
        <rFont val="Calibri"/>
        <family val="2"/>
      </rPr>
      <t xml:space="preserve">, </t>
    </r>
    <r>
      <rPr>
        <i/>
        <sz val="12"/>
        <color theme="1"/>
        <rFont val="Calibri"/>
        <family val="2"/>
      </rPr>
      <t>127</t>
    </r>
    <r>
      <rPr>
        <sz val="12"/>
        <color theme="1"/>
        <rFont val="Calibri"/>
        <family val="2"/>
      </rPr>
      <t xml:space="preserve">(November 2017), 102974. </t>
    </r>
    <r>
      <rPr>
        <u/>
        <sz val="12"/>
        <color rgb="FF1155CC"/>
        <rFont val="Calibri"/>
        <family val="2"/>
      </rPr>
      <t>https://doi.org/10.1016/j.marpol.2017.11.022</t>
    </r>
  </si>
  <si>
    <r>
      <rPr>
        <sz val="12"/>
        <color theme="1"/>
        <rFont val="Calibri"/>
        <family val="2"/>
      </rPr>
      <t xml:space="preserve">Mellado, T., Brochier, T., Timor, J., &amp; Vitancurt, J. (2014). Use of local knowledge in marine protected area management. </t>
    </r>
    <r>
      <rPr>
        <i/>
        <sz val="12"/>
        <color theme="1"/>
        <rFont val="Calibri"/>
        <family val="2"/>
      </rPr>
      <t>Marine Policy</t>
    </r>
    <r>
      <rPr>
        <sz val="12"/>
        <color theme="1"/>
        <rFont val="Calibri"/>
        <family val="2"/>
      </rPr>
      <t xml:space="preserve">, </t>
    </r>
    <r>
      <rPr>
        <i/>
        <sz val="12"/>
        <color theme="1"/>
        <rFont val="Calibri"/>
        <family val="2"/>
      </rPr>
      <t>44</t>
    </r>
    <r>
      <rPr>
        <sz val="12"/>
        <color theme="1"/>
        <rFont val="Calibri"/>
        <family val="2"/>
      </rPr>
      <t xml:space="preserve">, 390–396. </t>
    </r>
    <r>
      <rPr>
        <u/>
        <sz val="12"/>
        <color rgb="FF1155CC"/>
        <rFont val="Calibri"/>
        <family val="2"/>
      </rPr>
      <t>https://doi.org/10.1016/j.marpol.2013.10.004</t>
    </r>
  </si>
  <si>
    <r>
      <rPr>
        <sz val="12"/>
        <color theme="1"/>
        <rFont val="Calibri"/>
        <family val="2"/>
      </rPr>
      <t xml:space="preserve">McRuer, J., &amp; Zethelius, M. (2017). The difference biocultural “place” makes to community efforts towards sustainable development: Youth participatory action research in a marine protected area of Colombia. </t>
    </r>
    <r>
      <rPr>
        <i/>
        <sz val="12"/>
        <color theme="1"/>
        <rFont val="Calibri"/>
        <family val="2"/>
      </rPr>
      <t>International Review of Education</t>
    </r>
    <r>
      <rPr>
        <sz val="12"/>
        <color theme="1"/>
        <rFont val="Calibri"/>
        <family val="2"/>
      </rPr>
      <t xml:space="preserve">, </t>
    </r>
    <r>
      <rPr>
        <i/>
        <sz val="12"/>
        <color theme="1"/>
        <rFont val="Calibri"/>
        <family val="2"/>
      </rPr>
      <t>63</t>
    </r>
    <r>
      <rPr>
        <sz val="12"/>
        <color theme="1"/>
        <rFont val="Calibri"/>
        <family val="2"/>
      </rPr>
      <t xml:space="preserve">(6), 847–870. </t>
    </r>
    <r>
      <rPr>
        <u/>
        <sz val="12"/>
        <color rgb="FF1155CC"/>
        <rFont val="Calibri"/>
        <family val="2"/>
      </rPr>
      <t>https://doi.org/10.1007/s11159-017-9690-x</t>
    </r>
  </si>
  <si>
    <t>Unclear</t>
  </si>
  <si>
    <r>
      <rPr>
        <sz val="12"/>
        <color theme="1"/>
        <rFont val="Calibri"/>
        <family val="2"/>
      </rPr>
      <t xml:space="preserve">Costello, C., &amp; Ovando, D. (2019). Status, Institutions, and Prospects for Global Capture Fisheries. </t>
    </r>
    <r>
      <rPr>
        <i/>
        <sz val="12"/>
        <color theme="1"/>
        <rFont val="Calibri"/>
        <family val="2"/>
      </rPr>
      <t>Annual Review of Environment and Resources</t>
    </r>
    <r>
      <rPr>
        <sz val="12"/>
        <color theme="1"/>
        <rFont val="Calibri"/>
        <family val="2"/>
      </rPr>
      <t xml:space="preserve">, </t>
    </r>
    <r>
      <rPr>
        <i/>
        <sz val="12"/>
        <color theme="1"/>
        <rFont val="Calibri"/>
        <family val="2"/>
      </rPr>
      <t>44</t>
    </r>
    <r>
      <rPr>
        <sz val="12"/>
        <color theme="1"/>
        <rFont val="Calibri"/>
        <family val="2"/>
      </rPr>
      <t>, 177–200. https://doi.org/10.1146/annurev-environ-101718-033310</t>
    </r>
  </si>
  <si>
    <t>Review</t>
  </si>
  <si>
    <t>Literature review</t>
  </si>
  <si>
    <r>
      <rPr>
        <sz val="12"/>
        <color theme="1"/>
        <rFont val="Calibri"/>
        <family val="2"/>
      </rPr>
      <t xml:space="preserve">Sowman, M., &amp; Sunde, J. (2018). Social impacts of marine protected areas in South Africa on coastal fishing communities. </t>
    </r>
    <r>
      <rPr>
        <i/>
        <sz val="12"/>
        <color theme="1"/>
        <rFont val="Calibri"/>
        <family val="2"/>
      </rPr>
      <t>Ocean and Coastal Management</t>
    </r>
    <r>
      <rPr>
        <sz val="12"/>
        <color theme="1"/>
        <rFont val="Calibri"/>
        <family val="2"/>
      </rPr>
      <t xml:space="preserve">, </t>
    </r>
    <r>
      <rPr>
        <i/>
        <sz val="12"/>
        <color theme="1"/>
        <rFont val="Calibri"/>
        <family val="2"/>
      </rPr>
      <t>157</t>
    </r>
    <r>
      <rPr>
        <sz val="12"/>
        <color theme="1"/>
        <rFont val="Calibri"/>
        <family val="2"/>
      </rPr>
      <t>(March), 168–179. https://doi.org/10.1016/j.ocecoaman.2018.02.013</t>
    </r>
  </si>
  <si>
    <t>﻿In all cases, research participants repeatedly highlighted loss of access to natural resources, loss of livelihoods, loss of income and loss of employment, leading to food insecurity, less ex- change of food and</t>
  </si>
  <si>
    <t>negative</t>
  </si>
  <si>
    <t>﻿information gathered from 70 oral histories, over 250 key informant interviews and 28 focus groups</t>
  </si>
  <si>
    <r>
      <rPr>
        <sz val="12"/>
        <color theme="1"/>
        <rFont val="Calibri"/>
        <family val="2"/>
      </rPr>
      <t xml:space="preserve">Brain, M. J., Nahuelhual, L., Gelcich, S., &amp; Bozzeda, F. (2020). Marine conservation may not deliver ecosystem services and benefits to all: Insights from Chilean Patagonia. </t>
    </r>
    <r>
      <rPr>
        <i/>
        <sz val="12"/>
        <color theme="1"/>
        <rFont val="Calibri"/>
        <family val="2"/>
      </rPr>
      <t>Ecosystem Services</t>
    </r>
    <r>
      <rPr>
        <sz val="12"/>
        <color theme="1"/>
        <rFont val="Calibri"/>
        <family val="2"/>
      </rPr>
      <t xml:space="preserve">, </t>
    </r>
    <r>
      <rPr>
        <i/>
        <sz val="12"/>
        <color theme="1"/>
        <rFont val="Calibri"/>
        <family val="2"/>
      </rPr>
      <t>45</t>
    </r>
    <r>
      <rPr>
        <sz val="12"/>
        <color theme="1"/>
        <rFont val="Calibri"/>
        <family val="2"/>
      </rPr>
      <t>(August), 101170. https://doi.org/10.1016/j.ecoser.2020.101170</t>
    </r>
  </si>
  <si>
    <t>﻿Most fishers agreed that the MUMPA would decrease food provision (Fig. 5 a), which contrasted with the other three groups who coincided on its maintenance. For</t>
  </si>
  <si>
    <t>Chile</t>
  </si>
  <si>
    <t>﻿As one fisher stated: ‘The ecosystem service [food provision] will increase, because scallop extraction quotas will be set, but my benefits will decrease’ (Artisanal</t>
  </si>
  <si>
    <r>
      <rPr>
        <sz val="12"/>
        <color theme="1"/>
        <rFont val="Calibri"/>
        <family val="2"/>
      </rPr>
      <t xml:space="preserve">Reithe, S., Armstrong, C. W., &amp; Flaaten, O. (2014). Marine protected areas in a welfare-based perspective. </t>
    </r>
    <r>
      <rPr>
        <i/>
        <sz val="12"/>
        <color theme="1"/>
        <rFont val="Calibri"/>
        <family val="2"/>
      </rPr>
      <t>Marine Policy</t>
    </r>
    <r>
      <rPr>
        <sz val="12"/>
        <color theme="1"/>
        <rFont val="Calibri"/>
        <family val="2"/>
      </rPr>
      <t xml:space="preserve">, </t>
    </r>
    <r>
      <rPr>
        <i/>
        <sz val="12"/>
        <color theme="1"/>
        <rFont val="Calibri"/>
        <family val="2"/>
      </rPr>
      <t>49</t>
    </r>
    <r>
      <rPr>
        <sz val="12"/>
        <color theme="1"/>
        <rFont val="Calibri"/>
        <family val="2"/>
      </rPr>
      <t>, 29–36. https://doi.org/10.1016/j.marpol.2014.04.002</t>
    </r>
  </si>
  <si>
    <t>﻿This paper has shown that for heavily overfished stocks an MPA may be used to protect stocks and their habitats, to maximize harvest and to increase consumer and producer surplus. It may also cause the number of people employed in the fishery to increase, both as a consequence of increased effort and an increase in landed quantity for processing and distribution.</t>
  </si>
  <si>
    <r>
      <rPr>
        <sz val="12"/>
        <color theme="1"/>
        <rFont val="Calibri"/>
        <family val="2"/>
      </rPr>
      <t xml:space="preserve">Eastwood, E. K., Clary, D. G., &amp; Melnick, D. J. (2017). Coral reef health and management on the verge of a tourism boom: A case study from Miches, Dominican Republic. </t>
    </r>
    <r>
      <rPr>
        <i/>
        <sz val="12"/>
        <color theme="1"/>
        <rFont val="Calibri"/>
        <family val="2"/>
      </rPr>
      <t>Ocean and Coastal Management</t>
    </r>
    <r>
      <rPr>
        <sz val="12"/>
        <color theme="1"/>
        <rFont val="Calibri"/>
        <family val="2"/>
      </rPr>
      <t xml:space="preserve">, </t>
    </r>
    <r>
      <rPr>
        <i/>
        <sz val="12"/>
        <color theme="1"/>
        <rFont val="Calibri"/>
        <family val="2"/>
      </rPr>
      <t>138</t>
    </r>
    <r>
      <rPr>
        <sz val="12"/>
        <color theme="1"/>
        <rFont val="Calibri"/>
        <family val="2"/>
      </rPr>
      <t xml:space="preserve">, 192–204. </t>
    </r>
    <r>
      <rPr>
        <u/>
        <sz val="12"/>
        <color rgb="FF1155CC"/>
        <rFont val="Calibri"/>
        <family val="2"/>
      </rPr>
      <t>https://doi.org/10.1016/j.ocecoaman.2017.01.023</t>
    </r>
  </si>
  <si>
    <r>
      <rPr>
        <sz val="12"/>
        <color theme="1"/>
        <rFont val="Calibri"/>
        <family val="2"/>
      </rPr>
      <t xml:space="preserve">Selig, E. R., Kleisner, K. M., Ahoobim, O., Arocha, F., Cruz-Trinidad, A., Fujita, R., Hara, M., Katz, L., McConney, P., Ratner, B. D., Saavedra-Díaz, L. M., Schwarz, A. M., Thiao, D., Torell, E., Troëng, S., &amp; Villasante, S. (2017). A typology of fisheries management tools: using experience to catalyse greater success. </t>
    </r>
    <r>
      <rPr>
        <i/>
        <sz val="12"/>
        <color theme="1"/>
        <rFont val="Calibri"/>
        <family val="2"/>
      </rPr>
      <t>Fish and Fisheries</t>
    </r>
    <r>
      <rPr>
        <sz val="12"/>
        <color theme="1"/>
        <rFont val="Calibri"/>
        <family val="2"/>
      </rPr>
      <t xml:space="preserve">, </t>
    </r>
    <r>
      <rPr>
        <i/>
        <sz val="12"/>
        <color theme="1"/>
        <rFont val="Calibri"/>
        <family val="2"/>
      </rPr>
      <t>18</t>
    </r>
    <r>
      <rPr>
        <sz val="12"/>
        <color theme="1"/>
        <rFont val="Calibri"/>
        <family val="2"/>
      </rPr>
      <t xml:space="preserve">(3), 543–570. </t>
    </r>
    <r>
      <rPr>
        <u/>
        <sz val="12"/>
        <color rgb="FF1155CC"/>
        <rFont val="Calibri"/>
        <family val="2"/>
      </rPr>
      <t>https://doi.org/10.1111/faf.12192</t>
    </r>
  </si>
  <si>
    <r>
      <rPr>
        <sz val="12"/>
        <color theme="1"/>
        <rFont val="Calibri"/>
        <family val="2"/>
      </rPr>
      <t xml:space="preserve">Sala, E., Mayorga, J., Bradley, D., Cabral, R. B., Atwood, T. B., Auber, A., Cheung, W., Costello, C., Ferretti, F., Friedlander, A. M., Gaines, S. D., Garilao, C., Goodell, W., Halpern, B. S., Hinson, A., Kaschner, K., Kesner-Reyes, K., Leprieur, F., McGowan, J., … Lubchenco, J. (2021). Protecting the global ocean for biodiversity, food and climate. </t>
    </r>
    <r>
      <rPr>
        <i/>
        <sz val="12"/>
        <color theme="1"/>
        <rFont val="Calibri"/>
        <family val="2"/>
      </rPr>
      <t>Nature</t>
    </r>
    <r>
      <rPr>
        <sz val="12"/>
        <color theme="1"/>
        <rFont val="Calibri"/>
        <family val="2"/>
      </rPr>
      <t xml:space="preserve">, </t>
    </r>
    <r>
      <rPr>
        <i/>
        <sz val="12"/>
        <color theme="1"/>
        <rFont val="Calibri"/>
        <family val="2"/>
      </rPr>
      <t>592</t>
    </r>
    <r>
      <rPr>
        <sz val="12"/>
        <color theme="1"/>
        <rFont val="Calibri"/>
        <family val="2"/>
      </rPr>
      <t>(7856), E25. https://doi.org/10.1038/s41586-021-03496-1</t>
    </r>
  </si>
  <si>
    <t>﻿stra- tegically placed MPAs that cover 28% of the ocean could increase ﻿food provisioning by 5.9 million metric tonnes (MMT) relative to a business-as-usual scenario with no additional protection and unabated fishing pressure (</t>
  </si>
  <si>
    <t>Global datasets</t>
  </si>
  <si>
    <r>
      <rPr>
        <sz val="12"/>
        <color theme="1"/>
        <rFont val="Calibri"/>
        <family val="2"/>
      </rPr>
      <t xml:space="preserve">White, A. T., Aliño, P. M., Cros, A., Fatan, N. A., Green, A. L., Teoh, S. J., Laroya, L., Peterson, N., Tan, S., Tighe, S., Venegas-Li, R., Walton, A., &amp; Wen, W. (2014). Marine Protected Areas in the Coral Triangle: Progress, Issues, and Options. </t>
    </r>
    <r>
      <rPr>
        <i/>
        <sz val="12"/>
        <color theme="1"/>
        <rFont val="Calibri"/>
        <family val="2"/>
      </rPr>
      <t>Coastal Management</t>
    </r>
    <r>
      <rPr>
        <sz val="12"/>
        <color theme="1"/>
        <rFont val="Calibri"/>
        <family val="2"/>
      </rPr>
      <t xml:space="preserve">, </t>
    </r>
    <r>
      <rPr>
        <i/>
        <sz val="12"/>
        <color theme="1"/>
        <rFont val="Calibri"/>
        <family val="2"/>
      </rPr>
      <t>42</t>
    </r>
    <r>
      <rPr>
        <sz val="12"/>
        <color theme="1"/>
        <rFont val="Calibri"/>
        <family val="2"/>
      </rPr>
      <t>(2), 87–106. https://doi.org/10.1080/08920753.2014.878177</t>
    </r>
  </si>
  <si>
    <r>
      <rPr>
        <sz val="12"/>
        <color theme="1"/>
        <rFont val="Calibri"/>
        <family val="2"/>
      </rPr>
      <t xml:space="preserve">Weigel, J. Y., Mannle, K. O., Bennett, N. J., Carter, E., Westlund, L., Burgener, V., Hoffman, Z., Simão Da Silva, A., Kane, E. A., Sanders, J., Piante, C., Wagiman, S., &amp; Hellman, A. (2014). Marine protected areas and fisheries: Bridging the divide. </t>
    </r>
    <r>
      <rPr>
        <i/>
        <sz val="12"/>
        <color theme="1"/>
        <rFont val="Calibri"/>
        <family val="2"/>
      </rPr>
      <t>Aquatic Conservation: Marine and Freshwater Ecosystems</t>
    </r>
    <r>
      <rPr>
        <sz val="12"/>
        <color theme="1"/>
        <rFont val="Calibri"/>
        <family val="2"/>
      </rPr>
      <t xml:space="preserve">, </t>
    </r>
    <r>
      <rPr>
        <i/>
        <sz val="12"/>
        <color theme="1"/>
        <rFont val="Calibri"/>
        <family val="2"/>
      </rPr>
      <t>24</t>
    </r>
    <r>
      <rPr>
        <sz val="12"/>
        <color theme="1"/>
        <rFont val="Calibri"/>
        <family val="2"/>
      </rPr>
      <t>(S2), 199–215. https://doi.org/10.1002/aqc.2514</t>
    </r>
  </si>
  <si>
    <t>﻿This recovery in fish abundance inside the marine protected area contributed to a spill-over into the surrounding areas a</t>
  </si>
  <si>
    <r>
      <rPr>
        <sz val="12"/>
        <color theme="1"/>
        <rFont val="Calibri"/>
        <family val="2"/>
      </rPr>
      <t xml:space="preserve">Charles, A., Westlund, L., Bartley, D. M., Fletcher, W. J., Garcia, S., Govan, H., &amp; Sanders, J. (2016). Fishing livelihoods as key to marine protected areas: insights from the World Parks Congress. </t>
    </r>
    <r>
      <rPr>
        <i/>
        <sz val="12"/>
        <color theme="1"/>
        <rFont val="Calibri"/>
        <family val="2"/>
      </rPr>
      <t>Aquatic Conservation: Marine and Freshwater Ecosystems</t>
    </r>
    <r>
      <rPr>
        <sz val="12"/>
        <color theme="1"/>
        <rFont val="Calibri"/>
        <family val="2"/>
      </rPr>
      <t xml:space="preserve">, </t>
    </r>
    <r>
      <rPr>
        <i/>
        <sz val="12"/>
        <color theme="1"/>
        <rFont val="Calibri"/>
        <family val="2"/>
      </rPr>
      <t>26</t>
    </r>
    <r>
      <rPr>
        <sz val="12"/>
        <color theme="1"/>
        <rFont val="Calibri"/>
        <family val="2"/>
      </rPr>
      <t>(February), 165–184. https://doi.org/10.1002/aqc.2648</t>
    </r>
  </si>
  <si>
    <t>﻿In Fiji, for example, where 79% of inshore fishery areas are in LMMAs, both food security and conservation goals are being achieved</t>
  </si>
  <si>
    <r>
      <rPr>
        <sz val="12"/>
        <color theme="1"/>
        <rFont val="Calibri"/>
        <family val="2"/>
      </rPr>
      <t xml:space="preserve">Jenkins, A., Horwitz, P., &amp; Arabena, K. (2018). My island home: Place-based integration of conservation and public health in Oceania. </t>
    </r>
    <r>
      <rPr>
        <i/>
        <sz val="12"/>
        <color theme="1"/>
        <rFont val="Calibri"/>
        <family val="2"/>
      </rPr>
      <t>Environmental Conservation</t>
    </r>
    <r>
      <rPr>
        <sz val="12"/>
        <color theme="1"/>
        <rFont val="Calibri"/>
        <family val="2"/>
      </rPr>
      <t xml:space="preserve">, </t>
    </r>
    <r>
      <rPr>
        <i/>
        <sz val="12"/>
        <color theme="1"/>
        <rFont val="Calibri"/>
        <family val="2"/>
      </rPr>
      <t>45</t>
    </r>
    <r>
      <rPr>
        <sz val="12"/>
        <color theme="1"/>
        <rFont val="Calibri"/>
        <family val="2"/>
      </rPr>
      <t>(2), 125–136. https://doi.org/10.1017/S0376892918000061</t>
    </r>
  </si>
  <si>
    <t>﻿The study demonstrated that villages with effective MPAs and positive cultural attitudes regarding ocean governance had higher levels of dietary energy and nutrient intakes than the villages without or with ineffective MPAs.</t>
  </si>
  <si>
    <t>Oceania</t>
  </si>
  <si>
    <t>﻿for example, demonstrated positive outcomes for reef health, but poor outcomes for child nutritional status (increased proportion of underweight children) in those Philippine MPAs that had higher fines for infringements and expensive boundary demarcations.</t>
  </si>
  <si>
    <r>
      <rPr>
        <sz val="12"/>
        <color theme="1"/>
        <rFont val="Calibri"/>
        <family val="2"/>
      </rPr>
      <t xml:space="preserve">Whitney, C. K., Frid, A., Edgar, B. K., Walkus, J., Siwallace, P., Siwallace, I. L., &amp; Ban, N. C. (2020). “Like the plains people losing the buffalo”: Perceptions of climate changimpacts, fisheries management, and adaptation actions by Indigenous peoples in coastal British Columbia, Canada. </t>
    </r>
    <r>
      <rPr>
        <i/>
        <sz val="12"/>
        <color theme="1"/>
        <rFont val="Calibri"/>
        <family val="2"/>
      </rPr>
      <t>Ecology and Society</t>
    </r>
    <r>
      <rPr>
        <sz val="12"/>
        <color theme="1"/>
        <rFont val="Calibri"/>
        <family val="2"/>
      </rPr>
      <t xml:space="preserve">, </t>
    </r>
    <r>
      <rPr>
        <i/>
        <sz val="12"/>
        <color theme="1"/>
        <rFont val="Calibri"/>
        <family val="2"/>
      </rPr>
      <t>25</t>
    </r>
    <r>
      <rPr>
        <sz val="12"/>
        <color theme="1"/>
        <rFont val="Calibri"/>
        <family val="2"/>
      </rPr>
      <t>(4), 1–17. https://doi.org/10.5751/ES-12027-250433</t>
    </r>
  </si>
  <si>
    <r>
      <rPr>
        <sz val="12"/>
        <color theme="1"/>
        <rFont val="Calibri"/>
        <family val="2"/>
      </rPr>
      <t xml:space="preserve">Paterson, C. J., Pernetta, J. C., Siraraksophon, S., Kato, Y., Barut, N. C., Saikliang, P., Vibol, O., Chee, P. E., Nguyen, T. T. N., Perbowo, N., Yunanda, T., &amp; Armada, N. B. (2013). Fisheries refugia: A novel approach to integrating fisheries and habitat management in the context of small-scale fishing pressure. </t>
    </r>
    <r>
      <rPr>
        <i/>
        <sz val="12"/>
        <color theme="1"/>
        <rFont val="Calibri"/>
        <family val="2"/>
      </rPr>
      <t>Ocean and Coastal Management</t>
    </r>
    <r>
      <rPr>
        <sz val="12"/>
        <color theme="1"/>
        <rFont val="Calibri"/>
        <family val="2"/>
      </rPr>
      <t xml:space="preserve">, </t>
    </r>
    <r>
      <rPr>
        <i/>
        <sz val="12"/>
        <color theme="1"/>
        <rFont val="Calibri"/>
        <family val="2"/>
      </rPr>
      <t>85</t>
    </r>
    <r>
      <rPr>
        <sz val="12"/>
        <color theme="1"/>
        <rFont val="Calibri"/>
        <family val="2"/>
      </rPr>
      <t xml:space="preserve">, 214–229. </t>
    </r>
    <r>
      <rPr>
        <u/>
        <sz val="12"/>
        <color rgb="FF1155CC"/>
        <rFont val="Calibri"/>
        <family val="2"/>
      </rPr>
      <t>https://doi.org/10.1016/j.ocecoaman.2012.12.001</t>
    </r>
  </si>
  <si>
    <r>
      <rPr>
        <sz val="12"/>
        <color theme="1"/>
        <rFont val="Calibri"/>
        <family val="2"/>
      </rPr>
      <t xml:space="preserve">Diedrich, A., Stoeckl, N., Gurney, G. G., Esparon, M., &amp; Pollnac, R. (2017). Social capital as a key determinant of perceived benefits of community-based marine protected areas. </t>
    </r>
    <r>
      <rPr>
        <i/>
        <sz val="12"/>
        <color theme="1"/>
        <rFont val="Calibri"/>
        <family val="2"/>
      </rPr>
      <t>Conservation Biology</t>
    </r>
    <r>
      <rPr>
        <sz val="12"/>
        <color theme="1"/>
        <rFont val="Calibri"/>
        <family val="2"/>
      </rPr>
      <t xml:space="preserve">, </t>
    </r>
    <r>
      <rPr>
        <i/>
        <sz val="12"/>
        <color theme="1"/>
        <rFont val="Calibri"/>
        <family val="2"/>
      </rPr>
      <t>31</t>
    </r>
    <r>
      <rPr>
        <sz val="12"/>
        <color theme="1"/>
        <rFont val="Calibri"/>
        <family val="2"/>
      </rPr>
      <t>(2), 311–321. https://doi.org/10.1111/cobi.12808</t>
    </r>
  </si>
  <si>
    <t>﻿They also believed that MPAs allow for preservation of corals resulting in more fish (the next most prevalent theme), which related to beliefs that more fish will leave (the sanctuary) and thus there will be more catch for the fish- ers.</t>
  </si>
  <si>
    <t>﻿We collected survey data from 540 households in 19 villages with 17 associated MPAs</t>
  </si>
  <si>
    <r>
      <rPr>
        <sz val="12"/>
        <color theme="1"/>
        <rFont val="Calibri"/>
        <family val="2"/>
      </rPr>
      <t xml:space="preserve">Watts, P., Koutouki, K., Booth, S., &amp; Blum, S. (2017). Inuit food security in canada: arctic marine ethnoecology. </t>
    </r>
    <r>
      <rPr>
        <i/>
        <sz val="12"/>
        <color theme="1"/>
        <rFont val="Calibri"/>
        <family val="2"/>
      </rPr>
      <t>Food Security</t>
    </r>
    <r>
      <rPr>
        <sz val="12"/>
        <color theme="1"/>
        <rFont val="Calibri"/>
        <family val="2"/>
      </rPr>
      <t xml:space="preserve">, </t>
    </r>
    <r>
      <rPr>
        <i/>
        <sz val="12"/>
        <color theme="1"/>
        <rFont val="Calibri"/>
        <family val="2"/>
      </rPr>
      <t>9</t>
    </r>
    <r>
      <rPr>
        <sz val="12"/>
        <color theme="1"/>
        <rFont val="Calibri"/>
        <family val="2"/>
      </rPr>
      <t xml:space="preserve">(3), 421–440. </t>
    </r>
    <r>
      <rPr>
        <u/>
        <sz val="12"/>
        <color rgb="FF1155CC"/>
        <rFont val="Calibri"/>
        <family val="2"/>
      </rPr>
      <t>https://doi.org/10.1007/s12571-017-0668-0</t>
    </r>
  </si>
  <si>
    <r>
      <rPr>
        <sz val="12"/>
        <color theme="1"/>
        <rFont val="Calibri"/>
        <family val="2"/>
      </rPr>
      <t xml:space="preserve">Murawski, S. A. (2000). Definitions of overfishing from an ecosystem perspective. </t>
    </r>
    <r>
      <rPr>
        <i/>
        <sz val="12"/>
        <color theme="1"/>
        <rFont val="Calibri"/>
        <family val="2"/>
      </rPr>
      <t>ICES Journal of Marine Science</t>
    </r>
    <r>
      <rPr>
        <sz val="12"/>
        <color theme="1"/>
        <rFont val="Calibri"/>
        <family val="2"/>
      </rPr>
      <t xml:space="preserve">, </t>
    </r>
    <r>
      <rPr>
        <i/>
        <sz val="12"/>
        <color theme="1"/>
        <rFont val="Calibri"/>
        <family val="2"/>
      </rPr>
      <t>57</t>
    </r>
    <r>
      <rPr>
        <sz val="12"/>
        <color theme="1"/>
        <rFont val="Calibri"/>
        <family val="2"/>
      </rPr>
      <t xml:space="preserve">(3), 649–658. </t>
    </r>
    <r>
      <rPr>
        <u/>
        <sz val="12"/>
        <color rgb="FF1155CC"/>
        <rFont val="Calibri"/>
        <family val="2"/>
      </rPr>
      <t>https://doi.org/10.1006/jmsc.2000.0738</t>
    </r>
  </si>
  <si>
    <r>
      <rPr>
        <sz val="12"/>
        <color theme="1"/>
        <rFont val="Calibri"/>
        <family val="2"/>
      </rPr>
      <t xml:space="preserve">Calderon-Aguilera, L. E., Reyes-Bonilla, H., Olán-González, M., Castañeda-Rivero, F. R., &amp; Perusquía-Ardón, J. C. (2021). Estimated flows and biomass in a no-take coral reef from the eastern tropical Pacific through network analysis. </t>
    </r>
    <r>
      <rPr>
        <i/>
        <sz val="12"/>
        <color theme="1"/>
        <rFont val="Calibri"/>
        <family val="2"/>
      </rPr>
      <t>Ecological Indicators</t>
    </r>
    <r>
      <rPr>
        <sz val="12"/>
        <color theme="1"/>
        <rFont val="Calibri"/>
        <family val="2"/>
      </rPr>
      <t xml:space="preserve">, </t>
    </r>
    <r>
      <rPr>
        <i/>
        <sz val="12"/>
        <color theme="1"/>
        <rFont val="Calibri"/>
        <family val="2"/>
      </rPr>
      <t>123</t>
    </r>
    <r>
      <rPr>
        <sz val="12"/>
        <color theme="1"/>
        <rFont val="Calibri"/>
        <family val="2"/>
      </rPr>
      <t xml:space="preserve">(January). </t>
    </r>
    <r>
      <rPr>
        <u/>
        <sz val="12"/>
        <color rgb="FF1155CC"/>
        <rFont val="Calibri"/>
        <family val="2"/>
      </rPr>
      <t>https://doi.org/10.1016/j.ecolind.2021.107359</t>
    </r>
  </si>
  <si>
    <r>
      <rPr>
        <sz val="12"/>
        <color theme="1"/>
        <rFont val="Calibri"/>
        <family val="2"/>
      </rPr>
      <t xml:space="preserve">Ramírez, A., Ortiz, M., Steenbeek, J., &amp; Christensen, V. (2015). Evaluation of the effects on rockfish and kelp artisanal fisheries of the proposed Mejillones Peninsula marine protected area (northern Chile, SE Pacific coast). </t>
    </r>
    <r>
      <rPr>
        <i/>
        <sz val="12"/>
        <color theme="1"/>
        <rFont val="Calibri"/>
        <family val="2"/>
      </rPr>
      <t>Ecological Modelling</t>
    </r>
    <r>
      <rPr>
        <sz val="12"/>
        <color theme="1"/>
        <rFont val="Calibri"/>
        <family val="2"/>
      </rPr>
      <t xml:space="preserve">, </t>
    </r>
    <r>
      <rPr>
        <i/>
        <sz val="12"/>
        <color theme="1"/>
        <rFont val="Calibri"/>
        <family val="2"/>
      </rPr>
      <t>297</t>
    </r>
    <r>
      <rPr>
        <sz val="12"/>
        <color theme="1"/>
        <rFont val="Calibri"/>
        <family val="2"/>
      </rPr>
      <t>, 141–153. https://doi.org/10.1016/j.ecolmodel.2014.11.012</t>
    </r>
  </si>
  <si>
    <t>﻿The fisheries indicators show negative effects for both MPA scenarios, with decreases in catch and profits for rockfish and kelp fisheries. Regarding</t>
  </si>
  <si>
    <t>﻿Semi-structured inter- views and mapping with the help of key informants from the cove. ﻿It incorporated information from field studies on biomass and information from the literature on fisheries landings, productivity, consumption rates and trophic interactions between target species and other relevant macrofauna species in the kelp ecosystem</t>
  </si>
  <si>
    <r>
      <rPr>
        <sz val="12"/>
        <color theme="1"/>
        <rFont val="Calibri"/>
        <family val="2"/>
      </rPr>
      <t xml:space="preserve">Mcleod, E., Bruton-Adams, M., Förster, J., Franco, C., Gaines, G., Gorong, B., James, R., Posing-Kulwaum, G., Tara, M., &amp; Terk, E. (2019). Lessons from the pacific islands - Adapting to climate change by supporting social and ecological resilience. </t>
    </r>
    <r>
      <rPr>
        <i/>
        <sz val="12"/>
        <color theme="1"/>
        <rFont val="Calibri"/>
        <family val="2"/>
      </rPr>
      <t>Frontiers in Marine Science</t>
    </r>
    <r>
      <rPr>
        <sz val="12"/>
        <color theme="1"/>
        <rFont val="Calibri"/>
        <family val="2"/>
      </rPr>
      <t xml:space="preserve">, </t>
    </r>
    <r>
      <rPr>
        <i/>
        <sz val="12"/>
        <color theme="1"/>
        <rFont val="Calibri"/>
        <family val="2"/>
      </rPr>
      <t>6</t>
    </r>
    <r>
      <rPr>
        <sz val="12"/>
        <color theme="1"/>
        <rFont val="Calibri"/>
        <family val="2"/>
      </rPr>
      <t xml:space="preserve">(JUN), 1–7. </t>
    </r>
    <r>
      <rPr>
        <u/>
        <sz val="12"/>
        <color rgb="FF1155CC"/>
        <rFont val="Calibri"/>
        <family val="2"/>
      </rPr>
      <t>https://doi.org/10.3389/fmars.2019.00289</t>
    </r>
  </si>
  <si>
    <r>
      <rPr>
        <sz val="12"/>
        <color theme="1"/>
        <rFont val="Calibri"/>
        <family val="2"/>
      </rPr>
      <t xml:space="preserve">Satizábal, P. (2018). The unintended consequences of ‘responsible fishing’ for small-scale fisheries: Lessons from the Pacific coast of Colombia. </t>
    </r>
    <r>
      <rPr>
        <i/>
        <sz val="12"/>
        <color theme="1"/>
        <rFont val="Calibri"/>
        <family val="2"/>
      </rPr>
      <t>Marine Policy</t>
    </r>
    <r>
      <rPr>
        <sz val="12"/>
        <color theme="1"/>
        <rFont val="Calibri"/>
        <family val="2"/>
      </rPr>
      <t xml:space="preserve">, </t>
    </r>
    <r>
      <rPr>
        <i/>
        <sz val="12"/>
        <color theme="1"/>
        <rFont val="Calibri"/>
        <family val="2"/>
      </rPr>
      <t>89</t>
    </r>
    <r>
      <rPr>
        <sz val="12"/>
        <color theme="1"/>
        <rFont val="Calibri"/>
        <family val="2"/>
      </rPr>
      <t>(December 2017), 50–57. https://doi.org/10.1016/j.marpol.2017.12.005</t>
    </r>
  </si>
  <si>
    <r>
      <rPr>
        <sz val="12"/>
        <color theme="1"/>
        <rFont val="Calibri"/>
        <family val="2"/>
      </rPr>
      <t xml:space="preserve">Le Croizier, G., Lorrain, A., Schaal, G., Ketchum, J., Hoyos-Padilla, M., Besnard, L., Munaron, J. M., Le Loc’h, F., &amp; Point, D. (2020). Trophic resources and mercury exposure of two silvertip shark populations in the Northeast Pacific Ocean. </t>
    </r>
    <r>
      <rPr>
        <i/>
        <sz val="12"/>
        <color theme="1"/>
        <rFont val="Calibri"/>
        <family val="2"/>
      </rPr>
      <t>Chemosphere</t>
    </r>
    <r>
      <rPr>
        <sz val="12"/>
        <color theme="1"/>
        <rFont val="Calibri"/>
        <family val="2"/>
      </rPr>
      <t xml:space="preserve">, </t>
    </r>
    <r>
      <rPr>
        <i/>
        <sz val="12"/>
        <color theme="1"/>
        <rFont val="Calibri"/>
        <family val="2"/>
      </rPr>
      <t>253</t>
    </r>
    <r>
      <rPr>
        <sz val="12"/>
        <color theme="1"/>
        <rFont val="Calibri"/>
        <family val="2"/>
      </rPr>
      <t xml:space="preserve">. </t>
    </r>
    <r>
      <rPr>
        <u/>
        <sz val="12"/>
        <color rgb="FF1155CC"/>
        <rFont val="Calibri"/>
        <family val="2"/>
      </rPr>
      <t>https://doi.org/10.1016/j.chemosphere.2020.126645</t>
    </r>
  </si>
  <si>
    <r>
      <rPr>
        <sz val="12"/>
        <color theme="1"/>
        <rFont val="Calibri"/>
        <family val="2"/>
      </rPr>
      <t xml:space="preserve">Pauly, D. (2009). Beyond duplicity and ignorance in global fisheries. </t>
    </r>
    <r>
      <rPr>
        <i/>
        <sz val="12"/>
        <color theme="1"/>
        <rFont val="Calibri"/>
        <family val="2"/>
      </rPr>
      <t>Scientia Marina</t>
    </r>
    <r>
      <rPr>
        <sz val="12"/>
        <color theme="1"/>
        <rFont val="Calibri"/>
        <family val="2"/>
      </rPr>
      <t xml:space="preserve">, </t>
    </r>
    <r>
      <rPr>
        <i/>
        <sz val="12"/>
        <color theme="1"/>
        <rFont val="Calibri"/>
        <family val="2"/>
      </rPr>
      <t>73</t>
    </r>
    <r>
      <rPr>
        <sz val="12"/>
        <color theme="1"/>
        <rFont val="Calibri"/>
        <family val="2"/>
      </rPr>
      <t xml:space="preserve">(2), 215–224. </t>
    </r>
    <r>
      <rPr>
        <u/>
        <sz val="12"/>
        <color rgb="FF1155CC"/>
        <rFont val="Calibri"/>
        <family val="2"/>
      </rPr>
      <t>https://doi.org/10.3989/scimar.2009.73n2215</t>
    </r>
  </si>
  <si>
    <r>
      <rPr>
        <sz val="12"/>
        <color theme="1"/>
        <rFont val="Calibri"/>
        <family val="2"/>
      </rPr>
      <t xml:space="preserve">Scridel, D., Utmar, P., Franzosini, C., Segarich, M., Menon, S., Burca, M., Diviacco, P., Ciriaco, S., del Negro, P., &amp; Spoto, M. (2020). Sink or swim? Modernization of mussel farming methods may negatively impact established seabird communities. </t>
    </r>
    <r>
      <rPr>
        <i/>
        <sz val="12"/>
        <color theme="1"/>
        <rFont val="Calibri"/>
        <family val="2"/>
      </rPr>
      <t>Biological Conservation</t>
    </r>
    <r>
      <rPr>
        <sz val="12"/>
        <color theme="1"/>
        <rFont val="Calibri"/>
        <family val="2"/>
      </rPr>
      <t xml:space="preserve">, </t>
    </r>
    <r>
      <rPr>
        <i/>
        <sz val="12"/>
        <color theme="1"/>
        <rFont val="Calibri"/>
        <family val="2"/>
      </rPr>
      <t>243</t>
    </r>
    <r>
      <rPr>
        <sz val="12"/>
        <color theme="1"/>
        <rFont val="Calibri"/>
        <family val="2"/>
      </rPr>
      <t xml:space="preserve">(February), 108458. </t>
    </r>
    <r>
      <rPr>
        <u/>
        <sz val="12"/>
        <color rgb="FF1155CC"/>
        <rFont val="Calibri"/>
        <family val="2"/>
      </rPr>
      <t>https://doi.org/10.1016/j.biocon.2020.108458</t>
    </r>
  </si>
  <si>
    <r>
      <rPr>
        <sz val="12"/>
        <color theme="1"/>
        <rFont val="Calibri"/>
        <family val="2"/>
      </rPr>
      <t xml:space="preserve">Amaral, A. C. Z., &amp; Jablonski, S. (2005). Conservation of marine and coastal biodiversity in Brazil. </t>
    </r>
    <r>
      <rPr>
        <i/>
        <sz val="12"/>
        <color theme="1"/>
        <rFont val="Calibri"/>
        <family val="2"/>
      </rPr>
      <t>Conservation Biology</t>
    </r>
    <r>
      <rPr>
        <sz val="12"/>
        <color theme="1"/>
        <rFont val="Calibri"/>
        <family val="2"/>
      </rPr>
      <t xml:space="preserve">, </t>
    </r>
    <r>
      <rPr>
        <i/>
        <sz val="12"/>
        <color theme="1"/>
        <rFont val="Calibri"/>
        <family val="2"/>
      </rPr>
      <t>19</t>
    </r>
    <r>
      <rPr>
        <sz val="12"/>
        <color theme="1"/>
        <rFont val="Calibri"/>
        <family val="2"/>
      </rPr>
      <t xml:space="preserve">(3), 625–631. </t>
    </r>
    <r>
      <rPr>
        <u/>
        <sz val="12"/>
        <color rgb="FF1155CC"/>
        <rFont val="Calibri"/>
        <family val="2"/>
      </rPr>
      <t>https://doi.org/10.1111/j.1523-1739.2005.00692.x</t>
    </r>
  </si>
  <si>
    <r>
      <rPr>
        <sz val="12"/>
        <color theme="1"/>
        <rFont val="Calibri"/>
        <family val="2"/>
      </rPr>
      <t xml:space="preserve">Cabral, R. B., Halpern, B. S., Lester, S. E., White, C., Gaines, S. D., &amp; Costello, C. (2019). Designing MPAs for food security in open-access fisheries. </t>
    </r>
    <r>
      <rPr>
        <i/>
        <sz val="12"/>
        <color theme="1"/>
        <rFont val="Calibri"/>
        <family val="2"/>
      </rPr>
      <t>Scientific Reports</t>
    </r>
    <r>
      <rPr>
        <sz val="12"/>
        <color theme="1"/>
        <rFont val="Calibri"/>
        <family val="2"/>
      </rPr>
      <t xml:space="preserve">, </t>
    </r>
    <r>
      <rPr>
        <i/>
        <sz val="12"/>
        <color theme="1"/>
        <rFont val="Calibri"/>
        <family val="2"/>
      </rPr>
      <t>9</t>
    </r>
    <r>
      <rPr>
        <sz val="12"/>
        <color theme="1"/>
        <rFont val="Calibri"/>
        <family val="2"/>
      </rPr>
      <t>(1), 1–10. https://doi.org/10.1038/s41598-019-44406-w</t>
    </r>
  </si>
  <si>
    <t>﻿We found that the economic parameters governing fishers’ behavior can strongly influence optimal MPA size for different biological characteristics of the target species. Generally, when economic conditions lead to severe overfishing in the absence of MPAs, large MPAs (&gt;50%) can significantly improve both conservation and food provision</t>
  </si>
  <si>
    <t>﻿No datasets were generated or analysed during the current study</t>
  </si>
  <si>
    <r>
      <rPr>
        <sz val="12"/>
        <color theme="1"/>
        <rFont val="Calibri"/>
        <family val="2"/>
      </rPr>
      <t xml:space="preserve">Castilla, J. C., &amp; Defeo, O. (2001). Latin American benthic shellfisheries: Emphasis on co-management and experimental practices. </t>
    </r>
    <r>
      <rPr>
        <i/>
        <sz val="12"/>
        <color theme="1"/>
        <rFont val="Calibri"/>
        <family val="2"/>
      </rPr>
      <t>Reviews in Fish Biology and Fisheries</t>
    </r>
    <r>
      <rPr>
        <sz val="12"/>
        <color theme="1"/>
        <rFont val="Calibri"/>
        <family val="2"/>
      </rPr>
      <t xml:space="preserve">, </t>
    </r>
    <r>
      <rPr>
        <i/>
        <sz val="12"/>
        <color theme="1"/>
        <rFont val="Calibri"/>
        <family val="2"/>
      </rPr>
      <t>11</t>
    </r>
    <r>
      <rPr>
        <sz val="12"/>
        <color theme="1"/>
        <rFont val="Calibri"/>
        <family val="2"/>
      </rPr>
      <t>(1), 1–30. https://doi.org/10.1023/A:1014235924952</t>
    </r>
  </si>
  <si>
    <r>
      <rPr>
        <sz val="12"/>
        <color theme="1"/>
        <rFont val="Calibri"/>
        <family val="2"/>
      </rPr>
      <t xml:space="preserve">Andrello, M., Guilhaumon, F., Albouy, C., Parravicini, V., Scholtens, J., Verley, P., Barange, M., Sumaila, U. R., Manel, S., &amp; Mouillot, D. (2017). Global mismatch between fishing dependency and larval supply from marine reserves. </t>
    </r>
    <r>
      <rPr>
        <i/>
        <sz val="12"/>
        <color theme="1"/>
        <rFont val="Calibri"/>
        <family val="2"/>
      </rPr>
      <t>Nature Communications</t>
    </r>
    <r>
      <rPr>
        <sz val="12"/>
        <color theme="1"/>
        <rFont val="Calibri"/>
        <family val="2"/>
      </rPr>
      <t xml:space="preserve">, </t>
    </r>
    <r>
      <rPr>
        <i/>
        <sz val="12"/>
        <color theme="1"/>
        <rFont val="Calibri"/>
        <family val="2"/>
      </rPr>
      <t>8</t>
    </r>
    <r>
      <rPr>
        <sz val="12"/>
        <color theme="1"/>
        <rFont val="Calibri"/>
        <family val="2"/>
      </rPr>
      <t xml:space="preserve">(May). </t>
    </r>
    <r>
      <rPr>
        <u/>
        <sz val="12"/>
        <color rgb="FF1155CC"/>
        <rFont val="Calibri"/>
        <family val="2"/>
      </rPr>
      <t>https://doi.org/10.1038/ncomms16039</t>
    </r>
  </si>
  <si>
    <r>
      <rPr>
        <sz val="12"/>
        <color theme="1"/>
        <rFont val="Calibri"/>
        <family val="2"/>
      </rPr>
      <t xml:space="preserve">Brunner, E. J., Jones, P. J. S., Friel, S., &amp; Bartley, M. (2009). Fish, human health and marine ecosystem health: Policies in collision. </t>
    </r>
    <r>
      <rPr>
        <i/>
        <sz val="12"/>
        <color theme="1"/>
        <rFont val="Calibri"/>
        <family val="2"/>
      </rPr>
      <t>International Journal of Epidemiology</t>
    </r>
    <r>
      <rPr>
        <sz val="12"/>
        <color theme="1"/>
        <rFont val="Calibri"/>
        <family val="2"/>
      </rPr>
      <t xml:space="preserve">, </t>
    </r>
    <r>
      <rPr>
        <i/>
        <sz val="12"/>
        <color theme="1"/>
        <rFont val="Calibri"/>
        <family val="2"/>
      </rPr>
      <t>38</t>
    </r>
    <r>
      <rPr>
        <sz val="12"/>
        <color theme="1"/>
        <rFont val="Calibri"/>
        <family val="2"/>
      </rPr>
      <t xml:space="preserve">(1), 93–100. </t>
    </r>
    <r>
      <rPr>
        <u/>
        <sz val="12"/>
        <color rgb="FF1155CC"/>
        <rFont val="Calibri"/>
        <family val="2"/>
      </rPr>
      <t>https://doi.org/10.1093/ije/dyn157</t>
    </r>
  </si>
  <si>
    <r>
      <rPr>
        <sz val="12"/>
        <color theme="1"/>
        <rFont val="Calibri"/>
        <family val="2"/>
      </rPr>
      <t xml:space="preserve">Landrigan, P. J., Stegeman, J. J., Fleming, L. E., Allemand, D., Anderson, D. M., Backer, L. C., Brucker-Davis, F., Chevalier, N., Corra, L., Czerucka, D., Bottein, M. Y. D., Demeneix, B., Depledge, M., Deheyn, D. D., Dorman, C. J., Fénichel, P., Fisher, S., Gaill, F., Galgani, F., … Rampal, P. (2020). Human health and ocean pollution. </t>
    </r>
    <r>
      <rPr>
        <i/>
        <sz val="12"/>
        <color theme="1"/>
        <rFont val="Calibri"/>
        <family val="2"/>
      </rPr>
      <t>Annals of Global Health</t>
    </r>
    <r>
      <rPr>
        <sz val="12"/>
        <color theme="1"/>
        <rFont val="Calibri"/>
        <family val="2"/>
      </rPr>
      <t xml:space="preserve">, </t>
    </r>
    <r>
      <rPr>
        <i/>
        <sz val="12"/>
        <color theme="1"/>
        <rFont val="Calibri"/>
        <family val="2"/>
      </rPr>
      <t>86</t>
    </r>
    <r>
      <rPr>
        <sz val="12"/>
        <color theme="1"/>
        <rFont val="Calibri"/>
        <family val="2"/>
      </rPr>
      <t xml:space="preserve">(1), 1–64. </t>
    </r>
    <r>
      <rPr>
        <u/>
        <sz val="12"/>
        <color rgb="FF1155CC"/>
        <rFont val="Calibri"/>
        <family val="2"/>
      </rPr>
      <t>https://doi.org/10.5334/aogh.2831</t>
    </r>
  </si>
  <si>
    <r>
      <rPr>
        <sz val="12"/>
        <color theme="1"/>
        <rFont val="Calibri"/>
        <family val="2"/>
      </rPr>
      <t xml:space="preserve">Medeiros-Leal, W. M., Castello, L., Freitas, C. E. C., &amp; Siqueira-Souza, F. K. (2021). Single-Species Co-management Improves Fish Assemblage Structure and Composition in a Tropical River. </t>
    </r>
    <r>
      <rPr>
        <i/>
        <sz val="12"/>
        <color theme="1"/>
        <rFont val="Calibri"/>
        <family val="2"/>
      </rPr>
      <t>Frontiers in Ecology and Evolution</t>
    </r>
    <r>
      <rPr>
        <sz val="12"/>
        <color theme="1"/>
        <rFont val="Calibri"/>
        <family val="2"/>
      </rPr>
      <t xml:space="preserve">, </t>
    </r>
    <r>
      <rPr>
        <i/>
        <sz val="12"/>
        <color theme="1"/>
        <rFont val="Calibri"/>
        <family val="2"/>
      </rPr>
      <t>9</t>
    </r>
    <r>
      <rPr>
        <sz val="12"/>
        <color theme="1"/>
        <rFont val="Calibri"/>
        <family val="2"/>
      </rPr>
      <t xml:space="preserve">(March). </t>
    </r>
    <r>
      <rPr>
        <u/>
        <sz val="12"/>
        <color rgb="FF1155CC"/>
        <rFont val="Calibri"/>
        <family val="2"/>
      </rPr>
      <t>https://doi.org/10.3389/fevo.2021.604170</t>
    </r>
  </si>
  <si>
    <r>
      <rPr>
        <sz val="12"/>
        <color theme="1"/>
        <rFont val="Calibri"/>
        <family val="2"/>
      </rPr>
      <t xml:space="preserve">Samoilys, M. A., Osuka, K., Maina, G. W., &amp; Obura, D. O. (2017). Artisanal fisheries on Kenya’s coral reefs: Decadal trends reveal management needs. In </t>
    </r>
    <r>
      <rPr>
        <i/>
        <sz val="12"/>
        <color theme="1"/>
        <rFont val="Calibri"/>
        <family val="2"/>
      </rPr>
      <t>Fisheries Research</t>
    </r>
    <r>
      <rPr>
        <sz val="12"/>
        <color theme="1"/>
        <rFont val="Calibri"/>
        <family val="2"/>
      </rPr>
      <t xml:space="preserve"> (Vol. 186). https://doi.org/10.1016/j.fishres.2016.07.025</t>
    </r>
  </si>
  <si>
    <t>﻿Lethrinids are a valuable food fish group and range across a wide variety of habitats, not just coral reefs (Carpenter and Allen, 1989, Connell et al., 1998, Fitzpatrick et al., 2012). It is therefore of concern that they were absent in the 65-75% bracket of most recent catches (2007) of beach seines and gill nets. Analysis of UVC data showed that lethrinid abundance has increased in Parks in recent years suggesting NTZs on coral reefs can provide a positive impact on these taxa.</t>
  </si>
  <si>
    <t>Kenya</t>
  </si>
  <si>
    <t>﻿A total of 23 papers and reports published between 1985 and 2012, documenting fisheries from 1984 to 2007 were used to extract key CPUE and catch composition variables and independent UVC estimates of fish density. ﻿A nine year (1998-2006) dataset (CORDIO unpubl.) on artisanal fisheries (only data for fin-fish) in one location, Diani-Chale, including UVC estimates of population abundance, was also added and used to define certain parameters</t>
  </si>
  <si>
    <r>
      <rPr>
        <sz val="12"/>
        <color theme="1"/>
        <rFont val="Calibri"/>
        <family val="2"/>
      </rPr>
      <t xml:space="preserve">Arantes, M. L., &amp; Freitas, C. E. C. (2016). Effects of fisheries zoning and environmental characteristics on population parameters of the tambaqui (Colossoma macropomum) in managed floodplain lakes in the Central Amazon. </t>
    </r>
    <r>
      <rPr>
        <i/>
        <sz val="12"/>
        <color theme="1"/>
        <rFont val="Calibri"/>
        <family val="2"/>
      </rPr>
      <t>Fisheries Management and Ecology</t>
    </r>
    <r>
      <rPr>
        <sz val="12"/>
        <color theme="1"/>
        <rFont val="Calibri"/>
        <family val="2"/>
      </rPr>
      <t xml:space="preserve">, </t>
    </r>
    <r>
      <rPr>
        <i/>
        <sz val="12"/>
        <color theme="1"/>
        <rFont val="Calibri"/>
        <family val="2"/>
      </rPr>
      <t>23</t>
    </r>
    <r>
      <rPr>
        <sz val="12"/>
        <color theme="1"/>
        <rFont val="Calibri"/>
        <family val="2"/>
      </rPr>
      <t xml:space="preserve">(2), 133–143. </t>
    </r>
    <r>
      <rPr>
        <u/>
        <sz val="12"/>
        <color rgb="FF1155CC"/>
        <rFont val="Calibri"/>
        <family val="2"/>
      </rPr>
      <t>https://doi.org/10.1111/fme.12164</t>
    </r>
  </si>
  <si>
    <r>
      <rPr>
        <sz val="12"/>
        <color theme="1"/>
        <rFont val="Calibri"/>
        <family val="2"/>
      </rPr>
      <t xml:space="preserve">Darling, E. S. (2014). Assessing the effect of marine reserves on household food security in Kenyan coral reef fishing communities. </t>
    </r>
    <r>
      <rPr>
        <i/>
        <sz val="12"/>
        <color theme="1"/>
        <rFont val="Calibri"/>
        <family val="2"/>
      </rPr>
      <t>PLoS ONE</t>
    </r>
    <r>
      <rPr>
        <sz val="12"/>
        <color theme="1"/>
        <rFont val="Calibri"/>
        <family val="2"/>
      </rPr>
      <t xml:space="preserve">, </t>
    </r>
    <r>
      <rPr>
        <i/>
        <sz val="12"/>
        <color theme="1"/>
        <rFont val="Calibri"/>
        <family val="2"/>
      </rPr>
      <t>9</t>
    </r>
    <r>
      <rPr>
        <sz val="12"/>
        <color theme="1"/>
        <rFont val="Calibri"/>
        <family val="2"/>
      </rPr>
      <t xml:space="preserve">(11), 1–20. </t>
    </r>
    <r>
      <rPr>
        <u/>
        <sz val="12"/>
        <color rgb="FF1155CC"/>
        <rFont val="Calibri"/>
        <family val="2"/>
      </rPr>
      <t>https://doi.org/10.1371/journal.pone.0113614</t>
    </r>
  </si>
  <si>
    <r>
      <rPr>
        <sz val="12"/>
        <color theme="1"/>
        <rFont val="Calibri"/>
        <family val="2"/>
      </rPr>
      <t xml:space="preserve">Tilley, A., Hunnam, K. J., Mills, D. J., Steenbergen, D. J., Govan, H., Alonso-Poblacion, E., Roscher, M., Pereira, M., Rodrigues, P., Amador, T., Duarte, A., Gomes, M., &amp; Cohen, P. J. (2019). Evaluating the fit of co-management for small-scale fisheries governance in timor-leste. </t>
    </r>
    <r>
      <rPr>
        <i/>
        <sz val="12"/>
        <color theme="1"/>
        <rFont val="Calibri"/>
        <family val="2"/>
      </rPr>
      <t>Frontiers in Marine Science</t>
    </r>
    <r>
      <rPr>
        <sz val="12"/>
        <color theme="1"/>
        <rFont val="Calibri"/>
        <family val="2"/>
      </rPr>
      <t xml:space="preserve">, </t>
    </r>
    <r>
      <rPr>
        <i/>
        <sz val="12"/>
        <color theme="1"/>
        <rFont val="Calibri"/>
        <family val="2"/>
      </rPr>
      <t>6</t>
    </r>
    <r>
      <rPr>
        <sz val="12"/>
        <color theme="1"/>
        <rFont val="Calibri"/>
        <family val="2"/>
      </rPr>
      <t xml:space="preserve">(JUL), 1–17. </t>
    </r>
    <r>
      <rPr>
        <u/>
        <sz val="12"/>
        <color rgb="FF1155CC"/>
        <rFont val="Calibri"/>
        <family val="2"/>
      </rPr>
      <t>https://doi.org/10.3389/fmars.2019.00392</t>
    </r>
  </si>
  <si>
    <r>
      <rPr>
        <sz val="12"/>
        <color theme="1"/>
        <rFont val="Calibri"/>
        <family val="2"/>
      </rPr>
      <t xml:space="preserve">Lubchenco, J., Costello, C., Gaines, S. D., Leland, A., Jenks, B., Murawski, S., Schwaab, E., &amp; Society, T. O. (2015). Solutions for recovering and sustaining the bounty of the ocean: Combining fishery reforms, rights-based fisheries management, and marine reserves. </t>
    </r>
    <r>
      <rPr>
        <i/>
        <sz val="12"/>
        <color theme="1"/>
        <rFont val="Calibri"/>
        <family val="2"/>
      </rPr>
      <t>Oceanography</t>
    </r>
    <r>
      <rPr>
        <sz val="12"/>
        <color theme="1"/>
        <rFont val="Calibri"/>
        <family val="2"/>
      </rPr>
      <t xml:space="preserve">, </t>
    </r>
    <r>
      <rPr>
        <i/>
        <sz val="12"/>
        <color theme="1"/>
        <rFont val="Calibri"/>
        <family val="2"/>
      </rPr>
      <t>28</t>
    </r>
    <r>
      <rPr>
        <sz val="12"/>
        <color theme="1"/>
        <rFont val="Calibri"/>
        <family val="2"/>
      </rPr>
      <t>(2), 252–263.</t>
    </r>
  </si>
  <si>
    <t>﻿With the estab- lishment of this MR in 2000, annual abun- dance, individual sizes, and sex ratios in the mutton snapper fishery recovered from a pre-1999 crash in annual catch and were stable through 2011 (Granados-</t>
  </si>
  <si>
    <t>NA-narrative paper</t>
  </si>
  <si>
    <r>
      <rPr>
        <sz val="12"/>
        <color theme="1"/>
        <rFont val="Calibri"/>
        <family val="2"/>
      </rPr>
      <t xml:space="preserve">Eduardo, L. N., Bertrand, A., Frédou, T., Lira, A. S., Lima, R. S., Ferreira, B. P., Menard, F., &amp; Lucena-Frédou, F. (2020). Biodiversity, ecology, fisheries, and use and trade of Tetraodontiformes fishes reveal their socio-ecological significance along the tropical Brazilian continental shelf. </t>
    </r>
    <r>
      <rPr>
        <i/>
        <sz val="12"/>
        <color theme="1"/>
        <rFont val="Calibri"/>
        <family val="2"/>
      </rPr>
      <t>Aquatic Conservation: Marine and Freshwater Ecosystems</t>
    </r>
    <r>
      <rPr>
        <sz val="12"/>
        <color theme="1"/>
        <rFont val="Calibri"/>
        <family val="2"/>
      </rPr>
      <t xml:space="preserve">, </t>
    </r>
    <r>
      <rPr>
        <i/>
        <sz val="12"/>
        <color theme="1"/>
        <rFont val="Calibri"/>
        <family val="2"/>
      </rPr>
      <t>30</t>
    </r>
    <r>
      <rPr>
        <sz val="12"/>
        <color theme="1"/>
        <rFont val="Calibri"/>
        <family val="2"/>
      </rPr>
      <t xml:space="preserve">(4), 761–774. </t>
    </r>
    <r>
      <rPr>
        <u/>
        <sz val="12"/>
        <color rgb="FF1155CC"/>
        <rFont val="Calibri"/>
        <family val="2"/>
      </rPr>
      <t>https://doi.org/10.1002/aqc.3278</t>
    </r>
  </si>
  <si>
    <r>
      <rPr>
        <sz val="12"/>
        <color theme="1"/>
        <rFont val="Calibri"/>
        <family val="2"/>
      </rPr>
      <t xml:space="preserve">Frisch, A. J., Cole, A. J., Hobbs, J. P. A., Rizzari, J. R., &amp; Munkres, K. P. (2012). Effects of Spearfishing on Reef Fish Populations in a Multi-Use Conservation Area. </t>
    </r>
    <r>
      <rPr>
        <i/>
        <sz val="12"/>
        <color theme="1"/>
        <rFont val="Calibri"/>
        <family val="2"/>
      </rPr>
      <t>PLoS ONE</t>
    </r>
    <r>
      <rPr>
        <sz val="12"/>
        <color theme="1"/>
        <rFont val="Calibri"/>
        <family val="2"/>
      </rPr>
      <t xml:space="preserve">, </t>
    </r>
    <r>
      <rPr>
        <i/>
        <sz val="12"/>
        <color theme="1"/>
        <rFont val="Calibri"/>
        <family val="2"/>
      </rPr>
      <t>7</t>
    </r>
    <r>
      <rPr>
        <sz val="12"/>
        <color theme="1"/>
        <rFont val="Calibri"/>
        <family val="2"/>
      </rPr>
      <t xml:space="preserve">(12). </t>
    </r>
    <r>
      <rPr>
        <u/>
        <sz val="12"/>
        <color rgb="FF1155CC"/>
        <rFont val="Calibri"/>
        <family val="2"/>
      </rPr>
      <t>https://doi.org/10.1371/journal.pone.0051938</t>
    </r>
  </si>
  <si>
    <r>
      <rPr>
        <sz val="12"/>
        <color theme="1"/>
        <rFont val="Calibri"/>
        <family val="2"/>
      </rPr>
      <t xml:space="preserve">Pauly, D., Christensen, V., Guénette, S., Pitcher, T. J., Sumaila, U. R., Walters, C. J., Watson, R., &amp; Zeller, D. (2002). Towards sustainability in world fisheries. </t>
    </r>
    <r>
      <rPr>
        <i/>
        <sz val="12"/>
        <color theme="1"/>
        <rFont val="Calibri"/>
        <family val="2"/>
      </rPr>
      <t>Nature</t>
    </r>
    <r>
      <rPr>
        <sz val="12"/>
        <color theme="1"/>
        <rFont val="Calibri"/>
        <family val="2"/>
      </rPr>
      <t xml:space="preserve">, </t>
    </r>
    <r>
      <rPr>
        <i/>
        <sz val="12"/>
        <color theme="1"/>
        <rFont val="Calibri"/>
        <family val="2"/>
      </rPr>
      <t>418</t>
    </r>
    <r>
      <rPr>
        <sz val="12"/>
        <color theme="1"/>
        <rFont val="Calibri"/>
        <family val="2"/>
      </rPr>
      <t>(6898), 689–695. https://doi.org/10.1038/nature01017</t>
    </r>
  </si>
  <si>
    <r>
      <rPr>
        <sz val="12"/>
        <color theme="1"/>
        <rFont val="Calibri"/>
        <family val="2"/>
      </rPr>
      <t xml:space="preserve">Abesamis, R. A., Green, A. L., Russ, G. R., &amp; Jadloc, C. R. L. (2014). The intrinsic vulnerability to fishing of coral reef fishes and their differential recovery in fishery closures. </t>
    </r>
    <r>
      <rPr>
        <i/>
        <sz val="12"/>
        <color theme="1"/>
        <rFont val="Calibri"/>
        <family val="2"/>
      </rPr>
      <t>Reviews in Fish Biology and Fisheries</t>
    </r>
    <r>
      <rPr>
        <sz val="12"/>
        <color theme="1"/>
        <rFont val="Calibri"/>
        <family val="2"/>
      </rPr>
      <t xml:space="preserve">, </t>
    </r>
    <r>
      <rPr>
        <i/>
        <sz val="12"/>
        <color theme="1"/>
        <rFont val="Calibri"/>
        <family val="2"/>
      </rPr>
      <t>24</t>
    </r>
    <r>
      <rPr>
        <sz val="12"/>
        <color theme="1"/>
        <rFont val="Calibri"/>
        <family val="2"/>
      </rPr>
      <t>(4), 1033–1063. https://doi.org/10.1007/s11160-014-9362-x</t>
    </r>
  </si>
  <si>
    <r>
      <rPr>
        <sz val="12"/>
        <color theme="1"/>
        <rFont val="Calibri"/>
        <family val="2"/>
      </rPr>
      <t xml:space="preserve">Falcó, C., &amp; Moeller, H. V. (2022). Optimal spatial management in a multiuse marine habitat: Balancing fisheries and tourism. </t>
    </r>
    <r>
      <rPr>
        <i/>
        <sz val="12"/>
        <color theme="1"/>
        <rFont val="Calibri"/>
        <family val="2"/>
      </rPr>
      <t>Natural Resource Modeling</t>
    </r>
    <r>
      <rPr>
        <sz val="12"/>
        <color theme="1"/>
        <rFont val="Calibri"/>
        <family val="2"/>
      </rPr>
      <t xml:space="preserve">, </t>
    </r>
    <r>
      <rPr>
        <i/>
        <sz val="12"/>
        <color theme="1"/>
        <rFont val="Calibri"/>
        <family val="2"/>
      </rPr>
      <t>35</t>
    </r>
    <r>
      <rPr>
        <sz val="12"/>
        <color theme="1"/>
        <rFont val="Calibri"/>
        <family val="2"/>
      </rPr>
      <t>(1). https://doi.org/10.1111/nrm.12309</t>
    </r>
  </si>
  <si>
    <r>
      <rPr>
        <sz val="12"/>
        <color theme="1"/>
        <rFont val="Calibri"/>
        <family val="2"/>
      </rPr>
      <t xml:space="preserve">Moreno, C. A. (2001). Community patterns generated by human harvesting on Chilean shores: a review. </t>
    </r>
    <r>
      <rPr>
        <i/>
        <sz val="12"/>
        <color theme="1"/>
        <rFont val="Calibri"/>
        <family val="2"/>
      </rPr>
      <t>Aquatic Conservation: Marine and Freshwater Ecosystems</t>
    </r>
    <r>
      <rPr>
        <sz val="12"/>
        <color theme="1"/>
        <rFont val="Calibri"/>
        <family val="2"/>
      </rPr>
      <t xml:space="preserve">, </t>
    </r>
    <r>
      <rPr>
        <i/>
        <sz val="12"/>
        <color theme="1"/>
        <rFont val="Calibri"/>
        <family val="2"/>
      </rPr>
      <t>11</t>
    </r>
    <r>
      <rPr>
        <sz val="12"/>
        <color theme="1"/>
        <rFont val="Calibri"/>
        <family val="2"/>
      </rPr>
      <t>(February 2000), 19–30.</t>
    </r>
  </si>
  <si>
    <r>
      <rPr>
        <sz val="12"/>
        <color theme="1"/>
        <rFont val="Calibri"/>
        <family val="2"/>
      </rPr>
      <t xml:space="preserve">Manejar, A. J. A., Sandoy, L. M. H., &amp; Subade, R. F. (2019). Linking marine biodiversity conservation and poverty alleviation: A case study in selected rural communities of Sagay Marine Reserve, Negros Occidental. </t>
    </r>
    <r>
      <rPr>
        <i/>
        <sz val="12"/>
        <color theme="1"/>
        <rFont val="Calibri"/>
        <family val="2"/>
      </rPr>
      <t>Marine Policy</t>
    </r>
    <r>
      <rPr>
        <sz val="12"/>
        <color theme="1"/>
        <rFont val="Calibri"/>
        <family val="2"/>
      </rPr>
      <t xml:space="preserve">, </t>
    </r>
    <r>
      <rPr>
        <i/>
        <sz val="12"/>
        <color theme="1"/>
        <rFont val="Calibri"/>
        <family val="2"/>
      </rPr>
      <t>104</t>
    </r>
    <r>
      <rPr>
        <sz val="12"/>
        <color theme="1"/>
        <rFont val="Calibri"/>
        <family val="2"/>
      </rPr>
      <t>(February), 12–18. https://doi.org/10.1016/j.marpol.2019.02.015</t>
    </r>
  </si>
  <si>
    <t>﻿It was integral to refer to the general objective which was to determine whether biodiversity conservation has indeed contributed to poverty alleviation of poor coastal communities of Brgy. Bulanon. In spite of the assumption that conservation efforts were supposed to in- crease the household communities’ income and for them to perceive that they were alleviated from poverty, data showed that most of these households remain under food and poverty thresholds.</t>
  </si>
  <si>
    <t>Interviews and fish catch data</t>
  </si>
  <si>
    <t>﻿Sagay Marine Reserve</t>
  </si>
  <si>
    <r>
      <rPr>
        <sz val="12"/>
        <color theme="1"/>
        <rFont val="Calibri"/>
        <family val="2"/>
      </rPr>
      <t xml:space="preserve">Wabnitz, C. C. C., Cisneros-Montemayor, A. M., Hanich, Q., &amp; Ota, Y. (2018). Ecotourism, climate change and reef fish consumption in Palau: Benefits, trade-offs and adaptation strategies. </t>
    </r>
    <r>
      <rPr>
        <i/>
        <sz val="12"/>
        <color theme="1"/>
        <rFont val="Calibri"/>
        <family val="2"/>
      </rPr>
      <t>Marine Policy</t>
    </r>
    <r>
      <rPr>
        <sz val="12"/>
        <color theme="1"/>
        <rFont val="Calibri"/>
        <family val="2"/>
      </rPr>
      <t xml:space="preserve">, </t>
    </r>
    <r>
      <rPr>
        <i/>
        <sz val="12"/>
        <color theme="1"/>
        <rFont val="Calibri"/>
        <family val="2"/>
      </rPr>
      <t>88</t>
    </r>
    <r>
      <rPr>
        <sz val="12"/>
        <color theme="1"/>
        <rFont val="Calibri"/>
        <family val="2"/>
      </rPr>
      <t xml:space="preserve">(July 2017), 323–332. </t>
    </r>
    <r>
      <rPr>
        <u/>
        <sz val="12"/>
        <color rgb="FF1155CC"/>
        <rFont val="Calibri"/>
        <family val="2"/>
      </rPr>
      <t>https://doi.org/10.1016/j.marpol.2017.07.022</t>
    </r>
  </si>
  <si>
    <r>
      <rPr>
        <sz val="12"/>
        <color theme="1"/>
        <rFont val="Calibri"/>
        <family val="2"/>
      </rPr>
      <t xml:space="preserve">Krueck, N. C., Ahmadia, G. N., Possingham, H. P., Riginos, C., Treml, E. A., &amp; Mumby, P. J. (2017). Marine Reserve Targets to Sustain and Rebuild Unregulated Fisheries. </t>
    </r>
    <r>
      <rPr>
        <i/>
        <sz val="12"/>
        <color theme="1"/>
        <rFont val="Calibri"/>
        <family val="2"/>
      </rPr>
      <t>PLoS Biology</t>
    </r>
    <r>
      <rPr>
        <sz val="12"/>
        <color theme="1"/>
        <rFont val="Calibri"/>
        <family val="2"/>
      </rPr>
      <t xml:space="preserve">, </t>
    </r>
    <r>
      <rPr>
        <i/>
        <sz val="12"/>
        <color theme="1"/>
        <rFont val="Calibri"/>
        <family val="2"/>
      </rPr>
      <t>15</t>
    </r>
    <r>
      <rPr>
        <sz val="12"/>
        <color theme="1"/>
        <rFont val="Calibri"/>
        <family val="2"/>
      </rPr>
      <t>(1), 1–20. https://doi.org/10.1371/journal.pbio.2000537</t>
    </r>
  </si>
  <si>
    <t>﻿In this case, achieving the international Aichi target of10% “effective protection” by 2020 could ﻿substantially improve local fisher livelihoods and food security (S2C</t>
  </si>
  <si>
    <t>Data for model drawn from published papers</t>
  </si>
  <si>
    <r>
      <rPr>
        <sz val="12"/>
        <color theme="1"/>
        <rFont val="Calibri"/>
        <family val="2"/>
      </rPr>
      <t xml:space="preserve">Coghlan, A. R., White, R., Dawson, T. P., Irving, R. A., Zeller, D., &amp; Palomares, M. L. D. (2017). Reconstructed marine fisheries catches at a Remote Island Group: Pitcairn Islands (1950-2014). </t>
    </r>
    <r>
      <rPr>
        <i/>
        <sz val="12"/>
        <color theme="1"/>
        <rFont val="Calibri"/>
        <family val="2"/>
      </rPr>
      <t>Frontiers in Marine Science</t>
    </r>
    <r>
      <rPr>
        <sz val="12"/>
        <color theme="1"/>
        <rFont val="Calibri"/>
        <family val="2"/>
      </rPr>
      <t xml:space="preserve">, </t>
    </r>
    <r>
      <rPr>
        <i/>
        <sz val="12"/>
        <color theme="1"/>
        <rFont val="Calibri"/>
        <family val="2"/>
      </rPr>
      <t>4</t>
    </r>
    <r>
      <rPr>
        <sz val="12"/>
        <color theme="1"/>
        <rFont val="Calibri"/>
        <family val="2"/>
      </rPr>
      <t xml:space="preserve">(September), 1–9. </t>
    </r>
    <r>
      <rPr>
        <u/>
        <sz val="12"/>
        <color rgb="FF1155CC"/>
        <rFont val="Calibri"/>
        <family val="2"/>
      </rPr>
      <t>https://doi.org/10.3389/fmars.2017.00320</t>
    </r>
  </si>
  <si>
    <r>
      <rPr>
        <sz val="12"/>
        <color theme="1"/>
        <rFont val="Calibri"/>
        <family val="2"/>
      </rPr>
      <t xml:space="preserve">Pauly, D., Watson, R., &amp; Alder, J. (2005). Global trends in world fisheries: Impacts on marine ecosystems and food security. </t>
    </r>
    <r>
      <rPr>
        <i/>
        <sz val="12"/>
        <color theme="1"/>
        <rFont val="Calibri"/>
        <family val="2"/>
      </rPr>
      <t>Philosophical Transactions of the Royal Society B: Biological Sciences</t>
    </r>
    <r>
      <rPr>
        <sz val="12"/>
        <color theme="1"/>
        <rFont val="Calibri"/>
        <family val="2"/>
      </rPr>
      <t xml:space="preserve">, </t>
    </r>
    <r>
      <rPr>
        <i/>
        <sz val="12"/>
        <color theme="1"/>
        <rFont val="Calibri"/>
        <family val="2"/>
      </rPr>
      <t>360</t>
    </r>
    <r>
      <rPr>
        <sz val="12"/>
        <color theme="1"/>
        <rFont val="Calibri"/>
        <family val="2"/>
      </rPr>
      <t xml:space="preserve">(1453), 5–12. </t>
    </r>
    <r>
      <rPr>
        <u/>
        <sz val="12"/>
        <color rgb="FF1155CC"/>
        <rFont val="Calibri"/>
        <family val="2"/>
      </rPr>
      <t>https://doi.org/10.1098/rstb.2004.1574</t>
    </r>
  </si>
  <si>
    <r>
      <rPr>
        <sz val="12"/>
        <color theme="1"/>
        <rFont val="Calibri"/>
        <family val="2"/>
      </rPr>
      <t xml:space="preserve">Dye, A. H., Lasiak, T. A., &amp; Gabula, S. (1997). Recovery and recruitment of the brown mussel, Perna perna (L.), in Transkei: Implications for management. </t>
    </r>
    <r>
      <rPr>
        <i/>
        <sz val="12"/>
        <color theme="1"/>
        <rFont val="Calibri"/>
        <family val="2"/>
      </rPr>
      <t>South African Journal of Zoology</t>
    </r>
    <r>
      <rPr>
        <sz val="12"/>
        <color theme="1"/>
        <rFont val="Calibri"/>
        <family val="2"/>
      </rPr>
      <t xml:space="preserve">, </t>
    </r>
    <r>
      <rPr>
        <i/>
        <sz val="12"/>
        <color theme="1"/>
        <rFont val="Calibri"/>
        <family val="2"/>
      </rPr>
      <t>32</t>
    </r>
    <r>
      <rPr>
        <sz val="12"/>
        <color theme="1"/>
        <rFont val="Calibri"/>
        <family val="2"/>
      </rPr>
      <t>(4), 118–123. https://doi.org/10.1080/02541858.1997.11448442</t>
    </r>
  </si>
  <si>
    <r>
      <rPr>
        <sz val="12"/>
        <color theme="1"/>
        <rFont val="Calibri"/>
        <family val="2"/>
      </rPr>
      <t xml:space="preserve">Cavole, L. M., Andrade-Vera, S., Marin Jarrin, J. R., Dias, D. F., Aburto-Oropeza, O., &amp; Barrágan-Paladines, M. J. (2020). Using local ecological knowledge of Fishers to infer the impact of climate variability in Galápagos’ small-scale fisheries. </t>
    </r>
    <r>
      <rPr>
        <i/>
        <sz val="12"/>
        <color theme="1"/>
        <rFont val="Calibri"/>
        <family val="2"/>
      </rPr>
      <t>Marine Policy</t>
    </r>
    <r>
      <rPr>
        <sz val="12"/>
        <color theme="1"/>
        <rFont val="Calibri"/>
        <family val="2"/>
      </rPr>
      <t xml:space="preserve">, </t>
    </r>
    <r>
      <rPr>
        <i/>
        <sz val="12"/>
        <color theme="1"/>
        <rFont val="Calibri"/>
        <family val="2"/>
      </rPr>
      <t>121</t>
    </r>
    <r>
      <rPr>
        <sz val="12"/>
        <color theme="1"/>
        <rFont val="Calibri"/>
        <family val="2"/>
      </rPr>
      <t xml:space="preserve">(September), 1–10. </t>
    </r>
    <r>
      <rPr>
        <u/>
        <sz val="12"/>
        <color rgb="FF1155CC"/>
        <rFont val="Calibri"/>
        <family val="2"/>
      </rPr>
      <t>https://doi.org/10.1016/j.marpol.2020.104195</t>
    </r>
  </si>
  <si>
    <r>
      <rPr>
        <sz val="12"/>
        <color theme="1"/>
        <rFont val="Calibri"/>
        <family val="2"/>
      </rPr>
      <t xml:space="preserve">Micheli, F., Mumby, P. J., Brumbaugh, D. R., Broad, K., Dahlgren, C. P., Harborne, A. R., Holmes, K. E., Kappel, C. V., Litvin, S. Y., &amp; Sanchirico, J. N. (2014). High vulnerability of ecosystem function and services to diversity loss in Caribbean coral reefs. </t>
    </r>
    <r>
      <rPr>
        <i/>
        <sz val="12"/>
        <color theme="1"/>
        <rFont val="Calibri"/>
        <family val="2"/>
      </rPr>
      <t>Biological Conservation</t>
    </r>
    <r>
      <rPr>
        <sz val="12"/>
        <color theme="1"/>
        <rFont val="Calibri"/>
        <family val="2"/>
      </rPr>
      <t xml:space="preserve">, </t>
    </r>
    <r>
      <rPr>
        <i/>
        <sz val="12"/>
        <color theme="1"/>
        <rFont val="Calibri"/>
        <family val="2"/>
      </rPr>
      <t>171</t>
    </r>
    <r>
      <rPr>
        <sz val="12"/>
        <color theme="1"/>
        <rFont val="Calibri"/>
        <family val="2"/>
      </rPr>
      <t>, 186–194. https://doi.org/10.1016/j.biocon.2013.12.029</t>
    </r>
  </si>
  <si>
    <t>only inside MPA</t>
  </si>
  <si>
    <r>
      <rPr>
        <sz val="12"/>
        <color theme="1"/>
        <rFont val="Calibri"/>
        <family val="2"/>
      </rPr>
      <t xml:space="preserve">Eddy, T. D., Pitcher, T. J., MacDiarmid, A. B., Byfield, T. T., Tam, J. C., Jones, T. T., Bell, J. J., &amp; Gardner, J. P. A. (2014). Lobsters as keystone: Only in unfished ecosystems? </t>
    </r>
    <r>
      <rPr>
        <i/>
        <sz val="12"/>
        <color theme="1"/>
        <rFont val="Calibri"/>
        <family val="2"/>
      </rPr>
      <t>Ecological Modelling</t>
    </r>
    <r>
      <rPr>
        <sz val="12"/>
        <color theme="1"/>
        <rFont val="Calibri"/>
        <family val="2"/>
      </rPr>
      <t xml:space="preserve">, </t>
    </r>
    <r>
      <rPr>
        <i/>
        <sz val="12"/>
        <color theme="1"/>
        <rFont val="Calibri"/>
        <family val="2"/>
      </rPr>
      <t>275</t>
    </r>
    <r>
      <rPr>
        <sz val="12"/>
        <color theme="1"/>
        <rFont val="Calibri"/>
        <family val="2"/>
      </rPr>
      <t xml:space="preserve">, 48–72. </t>
    </r>
    <r>
      <rPr>
        <u/>
        <sz val="12"/>
        <color rgb="FF1155CC"/>
        <rFont val="Calibri"/>
        <family val="2"/>
      </rPr>
      <t>https://doi.org/10.1016/j.ecolmodel.2013.12.006</t>
    </r>
  </si>
  <si>
    <r>
      <rPr>
        <sz val="12"/>
        <color theme="1"/>
        <rFont val="Calibri"/>
        <family val="2"/>
      </rPr>
      <t xml:space="preserve">Lowe, J., &amp; Tejada, J. F. C. (2019). The role of livelihoods in collective engagement in sustainable integrated coastal management: Oslob Whale Sharks. </t>
    </r>
    <r>
      <rPr>
        <i/>
        <sz val="12"/>
        <color theme="1"/>
        <rFont val="Calibri"/>
        <family val="2"/>
      </rPr>
      <t>Ocean and Coastal Management</t>
    </r>
    <r>
      <rPr>
        <sz val="12"/>
        <color theme="1"/>
        <rFont val="Calibri"/>
        <family val="2"/>
      </rPr>
      <t xml:space="preserve">, </t>
    </r>
    <r>
      <rPr>
        <i/>
        <sz val="12"/>
        <color theme="1"/>
        <rFont val="Calibri"/>
        <family val="2"/>
      </rPr>
      <t>170</t>
    </r>
    <r>
      <rPr>
        <sz val="12"/>
        <color theme="1"/>
        <rFont val="Calibri"/>
        <family val="2"/>
      </rPr>
      <t xml:space="preserve">(December 2018), 80–92. </t>
    </r>
    <r>
      <rPr>
        <u/>
        <sz val="12"/>
        <color rgb="FF1155CC"/>
        <rFont val="Calibri"/>
        <family val="2"/>
      </rPr>
      <t>https://doi.org/10.1016/j.ocecoaman.2018.10.018</t>
    </r>
  </si>
  <si>
    <r>
      <rPr>
        <sz val="12"/>
        <color theme="1"/>
        <rFont val="Calibri"/>
        <family val="2"/>
      </rPr>
      <t xml:space="preserve">Pitcher, T. J. (2001). Fisheries managed to rebuild ecosystems? Reconstructing the past to salvage the future. </t>
    </r>
    <r>
      <rPr>
        <i/>
        <sz val="12"/>
        <color theme="1"/>
        <rFont val="Calibri"/>
        <family val="2"/>
      </rPr>
      <t>Ecological Applications</t>
    </r>
    <r>
      <rPr>
        <sz val="12"/>
        <color theme="1"/>
        <rFont val="Calibri"/>
        <family val="2"/>
      </rPr>
      <t xml:space="preserve">, </t>
    </r>
    <r>
      <rPr>
        <i/>
        <sz val="12"/>
        <color theme="1"/>
        <rFont val="Calibri"/>
        <family val="2"/>
      </rPr>
      <t>11</t>
    </r>
    <r>
      <rPr>
        <sz val="12"/>
        <color theme="1"/>
        <rFont val="Calibri"/>
        <family val="2"/>
      </rPr>
      <t>(2), 601–617. https://doi.org/10.1890/1051-0761(2001)011[0601:FMTRER]2.0.CO;2</t>
    </r>
  </si>
  <si>
    <r>
      <rPr>
        <sz val="12"/>
        <color theme="1"/>
        <rFont val="Calibri"/>
        <family val="2"/>
      </rPr>
      <t xml:space="preserve">Gelcich, S., Cinner, J., Donlan, C. J., Tapia-Lewin, S., Godoy, N., &amp; Castilla, J. C. (2017). Fishers’ perceptions on the Chilean coastal TURF system after two decades: Problems, benefits, and emerging needs. </t>
    </r>
    <r>
      <rPr>
        <i/>
        <sz val="12"/>
        <color theme="1"/>
        <rFont val="Calibri"/>
        <family val="2"/>
      </rPr>
      <t>Bulletin of Marine Science</t>
    </r>
    <r>
      <rPr>
        <sz val="12"/>
        <color theme="1"/>
        <rFont val="Calibri"/>
        <family val="2"/>
      </rPr>
      <t xml:space="preserve">, </t>
    </r>
    <r>
      <rPr>
        <i/>
        <sz val="12"/>
        <color theme="1"/>
        <rFont val="Calibri"/>
        <family val="2"/>
      </rPr>
      <t>93</t>
    </r>
    <r>
      <rPr>
        <sz val="12"/>
        <color theme="1"/>
        <rFont val="Calibri"/>
        <family val="2"/>
      </rPr>
      <t xml:space="preserve">(1), 53–67. </t>
    </r>
    <r>
      <rPr>
        <u/>
        <sz val="12"/>
        <color rgb="FF1155CC"/>
        <rFont val="Calibri"/>
        <family val="2"/>
      </rPr>
      <t>https://doi.org/10.5343/bms.2015.1082</t>
    </r>
  </si>
  <si>
    <r>
      <rPr>
        <sz val="12"/>
        <color theme="1"/>
        <rFont val="Calibri"/>
        <family val="2"/>
      </rPr>
      <t xml:space="preserve">Kinshella, M. L. W. (2014). The land is now not fertile: Social landscapes of hunger in south-eastern coastal Tanzania. </t>
    </r>
    <r>
      <rPr>
        <i/>
        <sz val="12"/>
        <color theme="1"/>
        <rFont val="Calibri"/>
        <family val="2"/>
      </rPr>
      <t>Anthropology and Medicine</t>
    </r>
    <r>
      <rPr>
        <sz val="12"/>
        <color theme="1"/>
        <rFont val="Calibri"/>
        <family val="2"/>
      </rPr>
      <t xml:space="preserve">, </t>
    </r>
    <r>
      <rPr>
        <i/>
        <sz val="12"/>
        <color theme="1"/>
        <rFont val="Calibri"/>
        <family val="2"/>
      </rPr>
      <t>21</t>
    </r>
    <r>
      <rPr>
        <sz val="12"/>
        <color theme="1"/>
        <rFont val="Calibri"/>
        <family val="2"/>
      </rPr>
      <t>(3), 290–301. https://doi.org/10.1080/13648470.2014.918931</t>
    </r>
  </si>
  <si>
    <t>Interviews and focus groups</t>
  </si>
  <si>
    <t>﻿The Marine Park pro- motes global tourism for the exotic wilderness and the Mtwara Port project is promoted to allow for faster and more efficient transportation of mineral and resource extraction. While these projects have promised to help local people, it has not balanced the loss of both land and sea resources and, consequently, has contributed to deepening food insecu- rity. The</t>
  </si>
  <si>
    <t>Ethnographic fieldwork. ﻿Fourteen in-depth interviews and one focus group discussion (FGD) were conducted in 2011 using a semi-structured interviewing method.</t>
  </si>
  <si>
    <r>
      <rPr>
        <sz val="12"/>
        <color theme="1"/>
        <rFont val="Calibri"/>
        <family val="2"/>
      </rPr>
      <t xml:space="preserve">Wang, P., Lu, Y., Su, H., Su, C., Johnson, A. C., Yu, L., &amp; Jenkins, A. (2020). Managing health risks of perfluoroalkyl acids in aquatic food from a river-estuary-sea environment affected by fluorochemical industry. </t>
    </r>
    <r>
      <rPr>
        <i/>
        <sz val="12"/>
        <color theme="1"/>
        <rFont val="Calibri"/>
        <family val="2"/>
      </rPr>
      <t>Environment International</t>
    </r>
    <r>
      <rPr>
        <sz val="12"/>
        <color theme="1"/>
        <rFont val="Calibri"/>
        <family val="2"/>
      </rPr>
      <t xml:space="preserve">, </t>
    </r>
    <r>
      <rPr>
        <i/>
        <sz val="12"/>
        <color theme="1"/>
        <rFont val="Calibri"/>
        <family val="2"/>
      </rPr>
      <t>138</t>
    </r>
    <r>
      <rPr>
        <sz val="12"/>
        <color theme="1"/>
        <rFont val="Calibri"/>
        <family val="2"/>
      </rPr>
      <t xml:space="preserve">(February), 105621. </t>
    </r>
    <r>
      <rPr>
        <u/>
        <sz val="12"/>
        <color rgb="FF1155CC"/>
        <rFont val="Calibri"/>
        <family val="2"/>
      </rPr>
      <t>https://doi.org/10.1016/j.envint.2020.105621</t>
    </r>
  </si>
  <si>
    <r>
      <rPr>
        <sz val="12"/>
        <color theme="1"/>
        <rFont val="Calibri"/>
        <family val="2"/>
      </rPr>
      <t xml:space="preserve">Kamat, V. R. (2014). “The ocean is our farm”: Marine conservation, food insecurity, and social suffering in southeastern tanzania. </t>
    </r>
    <r>
      <rPr>
        <i/>
        <sz val="12"/>
        <color theme="1"/>
        <rFont val="Calibri"/>
        <family val="2"/>
      </rPr>
      <t>Human Organization</t>
    </r>
    <r>
      <rPr>
        <sz val="12"/>
        <color theme="1"/>
        <rFont val="Calibri"/>
        <family val="2"/>
      </rPr>
      <t xml:space="preserve">, </t>
    </r>
    <r>
      <rPr>
        <i/>
        <sz val="12"/>
        <color theme="1"/>
        <rFont val="Calibri"/>
        <family val="2"/>
      </rPr>
      <t>73</t>
    </r>
    <r>
      <rPr>
        <sz val="12"/>
        <color theme="1"/>
        <rFont val="Calibri"/>
        <family val="2"/>
      </rPr>
      <t>(3), 289–298. https://doi.org/10.17730/humo.73.3.f43k115544761g0v</t>
    </r>
  </si>
  <si>
    <t>﻿Those who were solely reliant on fishing and marine extraction activities for their livelihood saw a direct connection between the implementation of the Marine Park and their deteriorating food security</t>
  </si>
  <si>
    <t>﻿Data were gathered in two stages using a combination of methods: participant observation, interviews, and focus group discussions (FGDs).</t>
  </si>
  <si>
    <r>
      <rPr>
        <sz val="12"/>
        <color theme="1"/>
        <rFont val="Calibri"/>
        <family val="2"/>
      </rPr>
      <t xml:space="preserve">Plagányi, É. E., Skewes, T., Murphy, N., Pascual, R., &amp; Fischer, M. (2015). Crop rotations in the sea: Increasing returns and reducing risk of collapse in sea cucumber fisheries. </t>
    </r>
    <r>
      <rPr>
        <i/>
        <sz val="12"/>
        <color theme="1"/>
        <rFont val="Calibri"/>
        <family val="2"/>
      </rPr>
      <t>Proceedings of the National Academy of Sciences of the United States of America</t>
    </r>
    <r>
      <rPr>
        <sz val="12"/>
        <color theme="1"/>
        <rFont val="Calibri"/>
        <family val="2"/>
      </rPr>
      <t xml:space="preserve">, </t>
    </r>
    <r>
      <rPr>
        <i/>
        <sz val="12"/>
        <color theme="1"/>
        <rFont val="Calibri"/>
        <family val="2"/>
      </rPr>
      <t>112</t>
    </r>
    <r>
      <rPr>
        <sz val="12"/>
        <color theme="1"/>
        <rFont val="Calibri"/>
        <family val="2"/>
      </rPr>
      <t xml:space="preserve">(21), 6760–6765. </t>
    </r>
    <r>
      <rPr>
        <u/>
        <sz val="12"/>
        <color rgb="FF1155CC"/>
        <rFont val="Calibri"/>
        <family val="2"/>
      </rPr>
      <t>https://doi.org/10.1073/pnas.1406689112</t>
    </r>
  </si>
  <si>
    <t xml:space="preserve">Potts, A. C., Sandy, K., Clarke, M., &amp; Bobb, N. (2004). The Coral Reefs of Tobago: Status and Management TT  - Los Arrecifes de Tobago: Condiciones y Manejo. Proceedings of the Gulf and Caribbean Fisheries Institute, 55, 765–776. </t>
  </si>
  <si>
    <r>
      <rPr>
        <sz val="12"/>
        <color theme="1"/>
        <rFont val="Calibri"/>
        <family val="2"/>
      </rPr>
      <t xml:space="preserve">Nickerson-Tietze, D. J. (2000). Scientific characterization and monitoring: Its application to integrated coastal management in Malaysia. </t>
    </r>
    <r>
      <rPr>
        <i/>
        <sz val="12"/>
        <color theme="1"/>
        <rFont val="Calibri"/>
        <family val="2"/>
      </rPr>
      <t>Ecological Applications</t>
    </r>
    <r>
      <rPr>
        <sz val="12"/>
        <color theme="1"/>
        <rFont val="Calibri"/>
        <family val="2"/>
      </rPr>
      <t xml:space="preserve">, </t>
    </r>
    <r>
      <rPr>
        <i/>
        <sz val="12"/>
        <color theme="1"/>
        <rFont val="Calibri"/>
        <family val="2"/>
      </rPr>
      <t>10</t>
    </r>
    <r>
      <rPr>
        <sz val="12"/>
        <color theme="1"/>
        <rFont val="Calibri"/>
        <family val="2"/>
      </rPr>
      <t>(2), 386–396. https://doi.org/10.1890/1051-0761(2000)010[0386:SCAMIA]2.0.CO;2</t>
    </r>
  </si>
  <si>
    <t>﻿Reef fish catch increased between 1986 and 1996 in the vicinity of the Pulau Payar Marine Park (Fig. 3).</t>
  </si>
  <si>
    <t>Malaysia</t>
  </si>
  <si>
    <t>﻿Pulau Payar Marine Park</t>
  </si>
  <si>
    <t>﻿68 000</t>
  </si>
  <si>
    <r>
      <rPr>
        <sz val="12"/>
        <color theme="1"/>
        <rFont val="Calibri"/>
        <family val="2"/>
      </rPr>
      <t xml:space="preserve">Trégarot, E., Catry, T., Pottier, A., El-Hacen, E. H. M., Sidi Cheikh, M. A., Cornet, C. C., Maréchal, J. P., &amp; Failler, P. (2021). Coastal protection assessment: a tradeoff between ecological, social, and economic issues. </t>
    </r>
    <r>
      <rPr>
        <i/>
        <sz val="12"/>
        <color theme="1"/>
        <rFont val="Calibri"/>
        <family val="2"/>
      </rPr>
      <t>Ecosphere</t>
    </r>
    <r>
      <rPr>
        <sz val="12"/>
        <color theme="1"/>
        <rFont val="Calibri"/>
        <family val="2"/>
      </rPr>
      <t xml:space="preserve">, </t>
    </r>
    <r>
      <rPr>
        <i/>
        <sz val="12"/>
        <color theme="1"/>
        <rFont val="Calibri"/>
        <family val="2"/>
      </rPr>
      <t>12</t>
    </r>
    <r>
      <rPr>
        <sz val="12"/>
        <color theme="1"/>
        <rFont val="Calibri"/>
        <family val="2"/>
      </rPr>
      <t xml:space="preserve">(2). </t>
    </r>
    <r>
      <rPr>
        <u/>
        <sz val="12"/>
        <color rgb="FF1155CC"/>
        <rFont val="Calibri"/>
        <family val="2"/>
      </rPr>
      <t>https://doi.org/10.1002/ecs2.3364</t>
    </r>
  </si>
  <si>
    <r>
      <rPr>
        <sz val="12"/>
        <color theme="1"/>
        <rFont val="Calibri"/>
        <family val="2"/>
      </rPr>
      <t xml:space="preserve">Lewis, T. M., Behnke, C., &amp; Moss, M. B. (2017). Glaucous-winged Gull Larus glaucescens monitoring in preparation for resuming native egg harvest in Glacier Bay National Park. </t>
    </r>
    <r>
      <rPr>
        <i/>
        <sz val="12"/>
        <color theme="1"/>
        <rFont val="Calibri"/>
        <family val="2"/>
      </rPr>
      <t>Marine Ornithology</t>
    </r>
    <r>
      <rPr>
        <sz val="12"/>
        <color theme="1"/>
        <rFont val="Calibri"/>
        <family val="2"/>
      </rPr>
      <t xml:space="preserve">, </t>
    </r>
    <r>
      <rPr>
        <i/>
        <sz val="12"/>
        <color theme="1"/>
        <rFont val="Calibri"/>
        <family val="2"/>
      </rPr>
      <t>45</t>
    </r>
    <r>
      <rPr>
        <sz val="12"/>
        <color theme="1"/>
        <rFont val="Calibri"/>
        <family val="2"/>
      </rPr>
      <t>(2), 165–174.</t>
    </r>
  </si>
  <si>
    <r>
      <rPr>
        <sz val="12"/>
        <color theme="1"/>
        <rFont val="Calibri"/>
        <family val="2"/>
      </rPr>
      <t xml:space="preserve">Golden, C. D., Borgerson, C., Rice, B. L., Allen, L. H., Anjaranirina, E. J. G., Barrett, C. B., Boateng, G., Gephart, J. A., Hampel, D., Hartl, D. L., Knippenberg, E., Myers, S. S., Ralalason, D. H., Ramihantaniarivo, H., Randriamady, H., Shahab-Ferdows, S., Vaitla, B., Volkman, S. K., &amp; Vonona, M. A. (2019). Cohort description of the madagascar health and environmental research–antongil (MAHERY–antongil) study in Madagascar. </t>
    </r>
    <r>
      <rPr>
        <i/>
        <sz val="12"/>
        <color theme="1"/>
        <rFont val="Calibri"/>
        <family val="2"/>
      </rPr>
      <t>Frontiers in Nutrition</t>
    </r>
    <r>
      <rPr>
        <sz val="12"/>
        <color theme="1"/>
        <rFont val="Calibri"/>
        <family val="2"/>
      </rPr>
      <t xml:space="preserve">, </t>
    </r>
    <r>
      <rPr>
        <i/>
        <sz val="12"/>
        <color theme="1"/>
        <rFont val="Calibri"/>
        <family val="2"/>
      </rPr>
      <t>6</t>
    </r>
    <r>
      <rPr>
        <sz val="12"/>
        <color theme="1"/>
        <rFont val="Calibri"/>
        <family val="2"/>
      </rPr>
      <t xml:space="preserve">(July), 1–8. </t>
    </r>
    <r>
      <rPr>
        <u/>
        <sz val="12"/>
        <color rgb="FF1155CC"/>
        <rFont val="Calibri"/>
        <family val="2"/>
      </rPr>
      <t>https://doi.org/10.3389/fnut.2019.00109</t>
    </r>
  </si>
  <si>
    <t>Study sample cohort description - no results of study</t>
  </si>
  <si>
    <r>
      <rPr>
        <sz val="12"/>
        <color theme="1"/>
        <rFont val="Calibri"/>
        <family val="2"/>
      </rPr>
      <t xml:space="preserve">Bejarano, S., Pardede, S., Campbell, S. J., Hoey, A. S., &amp; Ferse, S. C. A. (2019). Herbivorous fish rise as a destructive fishing practice falls in an Indonesian marine national park. </t>
    </r>
    <r>
      <rPr>
        <i/>
        <sz val="12"/>
        <color theme="1"/>
        <rFont val="Calibri"/>
        <family val="2"/>
      </rPr>
      <t>Ecological Applications</t>
    </r>
    <r>
      <rPr>
        <sz val="12"/>
        <color theme="1"/>
        <rFont val="Calibri"/>
        <family val="2"/>
      </rPr>
      <t xml:space="preserve">, </t>
    </r>
    <r>
      <rPr>
        <i/>
        <sz val="12"/>
        <color theme="1"/>
        <rFont val="Calibri"/>
        <family val="2"/>
      </rPr>
      <t>29</t>
    </r>
    <r>
      <rPr>
        <sz val="12"/>
        <color theme="1"/>
        <rFont val="Calibri"/>
        <family val="2"/>
      </rPr>
      <t xml:space="preserve">(8). </t>
    </r>
    <r>
      <rPr>
        <u/>
        <sz val="12"/>
        <color rgb="FF1155CC"/>
        <rFont val="Calibri"/>
        <family val="2"/>
      </rPr>
      <t>https://doi.org/10.1002/eap.1981</t>
    </r>
  </si>
  <si>
    <r>
      <rPr>
        <sz val="12"/>
        <color theme="1"/>
        <rFont val="Calibri"/>
        <family val="2"/>
      </rPr>
      <t xml:space="preserve">Lunn, K. E., &amp; Dearden, P. (2006). Monitoring small-scale marine fisheries: An example from Thailand’s Ko Chang archipelago. </t>
    </r>
    <r>
      <rPr>
        <i/>
        <sz val="12"/>
        <color theme="1"/>
        <rFont val="Calibri"/>
        <family val="2"/>
      </rPr>
      <t>Fisheries Research</t>
    </r>
    <r>
      <rPr>
        <sz val="12"/>
        <color theme="1"/>
        <rFont val="Calibri"/>
        <family val="2"/>
      </rPr>
      <t xml:space="preserve">, </t>
    </r>
    <r>
      <rPr>
        <i/>
        <sz val="12"/>
        <color theme="1"/>
        <rFont val="Calibri"/>
        <family val="2"/>
      </rPr>
      <t>77</t>
    </r>
    <r>
      <rPr>
        <sz val="12"/>
        <color theme="1"/>
        <rFont val="Calibri"/>
        <family val="2"/>
      </rPr>
      <t xml:space="preserve">(1), 60–71. </t>
    </r>
    <r>
      <rPr>
        <u/>
        <sz val="12"/>
        <color rgb="FF1155CC"/>
        <rFont val="Calibri"/>
        <family val="2"/>
      </rPr>
      <t>https://doi.org/10.1016/j.fishres.2005.08.009</t>
    </r>
  </si>
  <si>
    <r>
      <rPr>
        <sz val="12"/>
        <color theme="1"/>
        <rFont val="Calibri"/>
        <family val="2"/>
      </rPr>
      <t xml:space="preserve">Gier, L., Christie, P., &amp; Amolo, R. (2017). Community perceptions of scuba dive tourism development in Bien Unido, Bohol Island, Philippines. </t>
    </r>
    <r>
      <rPr>
        <i/>
        <sz val="12"/>
        <color theme="1"/>
        <rFont val="Calibri"/>
        <family val="2"/>
      </rPr>
      <t>Journal of Coastal Conservation</t>
    </r>
    <r>
      <rPr>
        <sz val="12"/>
        <color theme="1"/>
        <rFont val="Calibri"/>
        <family val="2"/>
      </rPr>
      <t xml:space="preserve">, </t>
    </r>
    <r>
      <rPr>
        <i/>
        <sz val="12"/>
        <color theme="1"/>
        <rFont val="Calibri"/>
        <family val="2"/>
      </rPr>
      <t>21</t>
    </r>
    <r>
      <rPr>
        <sz val="12"/>
        <color theme="1"/>
        <rFont val="Calibri"/>
        <family val="2"/>
      </rPr>
      <t>(1), 153–166. https://doi.org/10.1007/s11852-016-0484-2</t>
    </r>
  </si>
  <si>
    <t>﻿Stopping illegal fishing is good for the environment, is more productive for fish, brings more tourists here to see the big fish, and we will have something valuable to share with the next generation. Also, more fish mean the local people will have their daily food needs met.^ Bien</t>
  </si>
  <si>
    <t>﻿The study consists ofthirty-four qualitative interviews conducted in Bien Unido and four other dive tourist sites as well as 1117 quantitative surveys conducted with community members</t>
  </si>
  <si>
    <t>﻿If a fisherman catches and sells fish to a foreigner, he can sell it for a high price. So that is an advantage for the fisherman, because he can earn more money. But a Filipino living on this island cannot buy the fish any- more. That is a problem here.^ Tourism</t>
  </si>
  <si>
    <t>Can't find full text - Environmental impacts of bivalve mariculture</t>
  </si>
  <si>
    <t>E64</t>
  </si>
  <si>
    <r>
      <rPr>
        <sz val="12"/>
        <color theme="1"/>
        <rFont val="Calibri"/>
        <family val="2"/>
      </rPr>
      <t xml:space="preserve">Robles-Zavala, E. (2014). Coastal livelihoods, poverty and well-being in Mexico. A case study of institutional and social constraints. </t>
    </r>
    <r>
      <rPr>
        <i/>
        <sz val="12"/>
        <color theme="1"/>
        <rFont val="Calibri"/>
        <family val="2"/>
      </rPr>
      <t>Journal of Coastal Conservation</t>
    </r>
    <r>
      <rPr>
        <sz val="12"/>
        <color theme="1"/>
        <rFont val="Calibri"/>
        <family val="2"/>
      </rPr>
      <t xml:space="preserve">, </t>
    </r>
    <r>
      <rPr>
        <i/>
        <sz val="12"/>
        <color theme="1"/>
        <rFont val="Calibri"/>
        <family val="2"/>
      </rPr>
      <t>18</t>
    </r>
    <r>
      <rPr>
        <sz val="12"/>
        <color theme="1"/>
        <rFont val="Calibri"/>
        <family val="2"/>
      </rPr>
      <t xml:space="preserve">(4), 431–448. </t>
    </r>
    <r>
      <rPr>
        <u/>
        <sz val="12"/>
        <color rgb="FF1155CC"/>
        <rFont val="Calibri"/>
        <family val="2"/>
      </rPr>
      <t>https://doi.org/10.1007/s11852-014-0329-9</t>
    </r>
  </si>
  <si>
    <t>U4</t>
  </si>
  <si>
    <r>
      <rPr>
        <sz val="12"/>
        <color theme="1"/>
        <rFont val="Calibri"/>
        <family val="2"/>
      </rPr>
      <t xml:space="preserve">Jones, J. P. G., Andriahajaina, F. B., Ranambinintsoa, E. H., Hockley, N. J., &amp; Ravoahangimalala, O. (2006). The economic importance of freshwater crayfish harvesting in Madagascar and the potential of community-based conservation to improve management. </t>
    </r>
    <r>
      <rPr>
        <i/>
        <sz val="12"/>
        <color theme="1"/>
        <rFont val="Calibri"/>
        <family val="2"/>
      </rPr>
      <t>Oryx</t>
    </r>
    <r>
      <rPr>
        <sz val="12"/>
        <color theme="1"/>
        <rFont val="Calibri"/>
        <family val="2"/>
      </rPr>
      <t xml:space="preserve">, </t>
    </r>
    <r>
      <rPr>
        <i/>
        <sz val="12"/>
        <color theme="1"/>
        <rFont val="Calibri"/>
        <family val="2"/>
      </rPr>
      <t>40</t>
    </r>
    <r>
      <rPr>
        <sz val="12"/>
        <color theme="1"/>
        <rFont val="Calibri"/>
        <family val="2"/>
      </rPr>
      <t xml:space="preserve">(2), 168–175. </t>
    </r>
    <r>
      <rPr>
        <u/>
        <sz val="12"/>
        <color rgb="FF1155CC"/>
        <rFont val="Calibri"/>
        <family val="2"/>
      </rPr>
      <t>https://doi.org/10.1017/S0030605306000500</t>
    </r>
  </si>
  <si>
    <r>
      <rPr>
        <sz val="12"/>
        <color theme="1"/>
        <rFont val="Calibri"/>
        <family val="2"/>
      </rPr>
      <t xml:space="preserve">Harvey, B. J., Nash, K. L., Blanchard, J. L., &amp; Edwards, D. P. (2018). Ecosystem-based management of coral reefs under climate change. </t>
    </r>
    <r>
      <rPr>
        <i/>
        <sz val="12"/>
        <color theme="1"/>
        <rFont val="Calibri"/>
        <family val="2"/>
      </rPr>
      <t>Ecology and Evolution</t>
    </r>
    <r>
      <rPr>
        <sz val="12"/>
        <color theme="1"/>
        <rFont val="Calibri"/>
        <family val="2"/>
      </rPr>
      <t xml:space="preserve">, </t>
    </r>
    <r>
      <rPr>
        <i/>
        <sz val="12"/>
        <color theme="1"/>
        <rFont val="Calibri"/>
        <family val="2"/>
      </rPr>
      <t>8</t>
    </r>
    <r>
      <rPr>
        <sz val="12"/>
        <color theme="1"/>
        <rFont val="Calibri"/>
        <family val="2"/>
      </rPr>
      <t xml:space="preserve">(12), 6354–6368. </t>
    </r>
    <r>
      <rPr>
        <u/>
        <sz val="12"/>
        <color rgb="FF1155CC"/>
        <rFont val="Calibri"/>
        <family val="2"/>
      </rPr>
      <t>https://doi.org/10.1002/ece3.4146</t>
    </r>
  </si>
  <si>
    <r>
      <rPr>
        <sz val="12"/>
        <color theme="1"/>
        <rFont val="Calibri"/>
        <family val="2"/>
      </rPr>
      <t xml:space="preserve">Svensson, P., Rodwell, L. D., &amp; Attrill, M. J. (2010). The perceptions of local fishermen towards a hotel managed marine reserve in Vietnam. </t>
    </r>
    <r>
      <rPr>
        <i/>
        <sz val="12"/>
        <color theme="1"/>
        <rFont val="Calibri"/>
        <family val="2"/>
      </rPr>
      <t>Ocean and Coastal Management</t>
    </r>
    <r>
      <rPr>
        <sz val="12"/>
        <color theme="1"/>
        <rFont val="Calibri"/>
        <family val="2"/>
      </rPr>
      <t xml:space="preserve">, </t>
    </r>
    <r>
      <rPr>
        <i/>
        <sz val="12"/>
        <color theme="1"/>
        <rFont val="Calibri"/>
        <family val="2"/>
      </rPr>
      <t>53</t>
    </r>
    <r>
      <rPr>
        <sz val="12"/>
        <color theme="1"/>
        <rFont val="Calibri"/>
        <family val="2"/>
      </rPr>
      <t>(3), 114–122. https://doi.org/10.1016/j.ocecoaman.2010.01.001</t>
    </r>
  </si>
  <si>
    <t>﻿according to the majority ofthe fishermen from both surveys who fish within 200m of the reserve boundaries, the HMMRs are increasing the number, size or species richness of fish and providing spillover of, amongst others, large food fishes (e.g. Serranidae and Carangidae;</t>
  </si>
  <si>
    <t>﻿Two sets of qualitative and quantitative, open and close-ended anonymous questionnaires were completed by the fishermen of Dam Mon in October 2006 and April 2007</t>
  </si>
  <si>
    <r>
      <rPr>
        <sz val="12"/>
        <color theme="1"/>
        <rFont val="Calibri"/>
        <family val="2"/>
      </rPr>
      <t xml:space="preserve">Allegretti, A. M., Vaske, J. J., &amp; Cottrell, S. (2012). Predicting Stakeholder Support for Fishery Policies. </t>
    </r>
    <r>
      <rPr>
        <i/>
        <sz val="12"/>
        <color theme="1"/>
        <rFont val="Calibri"/>
        <family val="2"/>
      </rPr>
      <t>Coastal Management</t>
    </r>
    <r>
      <rPr>
        <sz val="12"/>
        <color theme="1"/>
        <rFont val="Calibri"/>
        <family val="2"/>
      </rPr>
      <t xml:space="preserve">, </t>
    </r>
    <r>
      <rPr>
        <i/>
        <sz val="12"/>
        <color theme="1"/>
        <rFont val="Calibri"/>
        <family val="2"/>
      </rPr>
      <t>40</t>
    </r>
    <r>
      <rPr>
        <sz val="12"/>
        <color theme="1"/>
        <rFont val="Calibri"/>
        <family val="2"/>
      </rPr>
      <t xml:space="preserve">(1), 20–32. </t>
    </r>
    <r>
      <rPr>
        <u/>
        <sz val="12"/>
        <color rgb="FF1155CC"/>
        <rFont val="Calibri"/>
        <family val="2"/>
      </rPr>
      <t>https://doi.org/10.1080/08920753.2011.637484</t>
    </r>
  </si>
  <si>
    <r>
      <rPr>
        <sz val="12"/>
        <color theme="1"/>
        <rFont val="Calibri"/>
        <family val="2"/>
      </rPr>
      <t xml:space="preserve">Mascia, M. B., Claus, C. A., &amp; Naidoo, R. (2010). </t>
    </r>
    <r>
      <rPr>
        <i/>
        <sz val="12"/>
        <color theme="1"/>
        <rFont val="Calibri"/>
        <family val="2"/>
      </rPr>
      <t>Impacts of Marine Protected Areas on Fishing Communities</t>
    </r>
    <r>
      <rPr>
        <sz val="12"/>
        <color theme="1"/>
        <rFont val="Calibri"/>
        <family val="2"/>
      </rPr>
      <t xml:space="preserve">. </t>
    </r>
    <r>
      <rPr>
        <i/>
        <sz val="12"/>
        <color theme="1"/>
        <rFont val="Calibri"/>
        <family val="2"/>
      </rPr>
      <t>24</t>
    </r>
    <r>
      <rPr>
        <sz val="12"/>
        <color theme="1"/>
        <rFont val="Calibri"/>
        <family val="2"/>
      </rPr>
      <t>(5), 1424–1429. https://doi.org/10.1111/j.1523-1739.2010.01523.x</t>
    </r>
  </si>
  <si>
    <t>Meta-analysis</t>
  </si>
  <si>
    <t>﻿Following MPA establishment, food security generally remained stable or increased in older and smaller MPAs.</t>
  </si>
  <si>
    <t>﻿We searched the Web of Science, Proceedings of the International Coral ReefSymposium, and lists ofworks derived from these sources for peer-reviewed research ar- ticles that had three attributes: information on conditions before and after MPA establishment or on conditions in- side and outside MPA boundaries; detailed information specific to the level of sites and user groups; and em- pirical data on the social impacts of MPAs</t>
  </si>
  <si>
    <r>
      <rPr>
        <sz val="12"/>
        <color theme="1"/>
        <rFont val="Calibri"/>
        <family val="2"/>
      </rPr>
      <t xml:space="preserve">Ovando, D., Dougherty, D., &amp; Wilson, J. R. (2016). Market and design solutions to the short-term economic impacts of marine reserves. </t>
    </r>
    <r>
      <rPr>
        <i/>
        <sz val="12"/>
        <color theme="1"/>
        <rFont val="Calibri"/>
        <family val="2"/>
      </rPr>
      <t>Fish and Fisheries</t>
    </r>
    <r>
      <rPr>
        <sz val="12"/>
        <color theme="1"/>
        <rFont val="Calibri"/>
        <family val="2"/>
      </rPr>
      <t xml:space="preserve">, </t>
    </r>
    <r>
      <rPr>
        <i/>
        <sz val="12"/>
        <color theme="1"/>
        <rFont val="Calibri"/>
        <family val="2"/>
      </rPr>
      <t>17</t>
    </r>
    <r>
      <rPr>
        <sz val="12"/>
        <color theme="1"/>
        <rFont val="Calibri"/>
        <family val="2"/>
      </rPr>
      <t xml:space="preserve">(4), 939–954. </t>
    </r>
    <r>
      <rPr>
        <u/>
        <sz val="12"/>
        <color rgb="FF1155CC"/>
        <rFont val="Calibri"/>
        <family val="2"/>
      </rPr>
      <t>https://doi.org/10.1111/faf.12153</t>
    </r>
  </si>
  <si>
    <t>E11</t>
  </si>
  <si>
    <r>
      <rPr>
        <sz val="12"/>
        <color theme="1"/>
        <rFont val="Calibri"/>
        <family val="2"/>
      </rPr>
      <t xml:space="preserve">Klein, E. S., &amp; Watters, G. M. (2020). What’s the catch? Profiling the benefits and costs associated with marine protected areas and displaced fishing in the Scotia Sea. </t>
    </r>
    <r>
      <rPr>
        <i/>
        <sz val="12"/>
        <color theme="1"/>
        <rFont val="Calibri"/>
        <family val="2"/>
      </rPr>
      <t>PLoS ONE</t>
    </r>
    <r>
      <rPr>
        <sz val="12"/>
        <color theme="1"/>
        <rFont val="Calibri"/>
        <family val="2"/>
      </rPr>
      <t xml:space="preserve">, </t>
    </r>
    <r>
      <rPr>
        <i/>
        <sz val="12"/>
        <color theme="1"/>
        <rFont val="Calibri"/>
        <family val="2"/>
      </rPr>
      <t>15</t>
    </r>
    <r>
      <rPr>
        <sz val="12"/>
        <color theme="1"/>
        <rFont val="Calibri"/>
        <family val="2"/>
      </rPr>
      <t>(8 August), 1–24. https://doi.org/10.1371/journal.pone.0237425</t>
    </r>
  </si>
  <si>
    <t>﻿Our findings also indicate that benefits to predators do not necessarily come at the cost of adverse effects on the fishery. High catches are possible even as predator populations increase when an MPA displaces fishing from foraging areas (Figs 3, 6 and 7). This outcome suggests that effective protected areas can be designed to result in weaker trade-offs for people. In fact, the redistribution ofdisplaced fishing to specific locations may permit greater resource use by both fishers and predators</t>
  </si>
  <si>
    <t>Scotia Sea</t>
  </si>
  <si>
    <t>Simulated data informed by recent tracking data</t>
  </si>
  <si>
    <t>E12</t>
  </si>
  <si>
    <r>
      <rPr>
        <sz val="12"/>
        <color theme="1"/>
        <rFont val="Calibri"/>
        <family val="2"/>
      </rPr>
      <t xml:space="preserve">McClure, E. C., Sievers, K. T., Abesamis, R. A., Hoey, A. S., Alcala, A. C., &amp; Russ, G. R. (2020). Higher fish biomass inside than outside marine protected areas despite typhoon impacts in a complex reefscape. </t>
    </r>
    <r>
      <rPr>
        <i/>
        <sz val="12"/>
        <color theme="1"/>
        <rFont val="Calibri"/>
        <family val="2"/>
      </rPr>
      <t>Biological Conservation</t>
    </r>
    <r>
      <rPr>
        <sz val="12"/>
        <color theme="1"/>
        <rFont val="Calibri"/>
        <family val="2"/>
      </rPr>
      <t xml:space="preserve">, </t>
    </r>
    <r>
      <rPr>
        <i/>
        <sz val="12"/>
        <color theme="1"/>
        <rFont val="Calibri"/>
        <family val="2"/>
      </rPr>
      <t>241</t>
    </r>
    <r>
      <rPr>
        <sz val="12"/>
        <color theme="1"/>
        <rFont val="Calibri"/>
        <family val="2"/>
      </rPr>
      <t xml:space="preserve">(February 2019), 108354. </t>
    </r>
    <r>
      <rPr>
        <u/>
        <sz val="12"/>
        <color rgb="FF1155CC"/>
        <rFont val="Calibri"/>
        <family val="2"/>
      </rPr>
      <t>https://doi.org/10.1016/j.biocon.2019.108354</t>
    </r>
  </si>
  <si>
    <t>E8</t>
  </si>
  <si>
    <r>
      <rPr>
        <sz val="12"/>
        <color theme="1"/>
        <rFont val="Calibri"/>
        <family val="2"/>
      </rPr>
      <t xml:space="preserve">Alva, S., Johnson, K., Jacob, A., D’Agnes, H., Mantovani, R., &amp; Evans, T. (2016). Marine protected areas and children’s dietary diversity in the Philippines. </t>
    </r>
    <r>
      <rPr>
        <i/>
        <sz val="12"/>
        <color theme="1"/>
        <rFont val="Calibri"/>
        <family val="2"/>
      </rPr>
      <t>Population and Environment</t>
    </r>
    <r>
      <rPr>
        <sz val="12"/>
        <color theme="1"/>
        <rFont val="Calibri"/>
        <family val="2"/>
      </rPr>
      <t xml:space="preserve">, </t>
    </r>
    <r>
      <rPr>
        <i/>
        <sz val="12"/>
        <color theme="1"/>
        <rFont val="Calibri"/>
        <family val="2"/>
      </rPr>
      <t>37</t>
    </r>
    <r>
      <rPr>
        <sz val="12"/>
        <color theme="1"/>
        <rFont val="Calibri"/>
        <family val="2"/>
      </rPr>
      <t>(3), 341–361. https://doi.org/10.1007/s11111-015-0240-9</t>
    </r>
  </si>
  <si>
    <t>﻿positive association between MPAs and children’s dietary diversity when the MPAs were located closer than 2 km to a child’s community</t>
  </si>
  <si>
    <t>﻿This analysis uses data from two sources: the Philippines 2008 Demographic and Health Survey (DHS), which provided child nutrition indicators as well as sociodemographic control variables for the analysis; and georeferenced data on MPAs in the Philippines from the CCEF’s MPA database.</t>
  </si>
  <si>
    <r>
      <rPr>
        <sz val="12"/>
        <rFont val="Calibri"/>
        <family val="2"/>
      </rPr>
      <t xml:space="preserve">Kinshella, M.L.W. (2014). 'The land is now not fertile': social landscapes of hungry in south-eastern coastal Tanzania. Anthropology &amp; Medicine, 21(3), 290 - 301. </t>
    </r>
    <r>
      <rPr>
        <u/>
        <sz val="12"/>
        <color rgb="FF1155CC"/>
        <rFont val="Calibri"/>
        <family val="2"/>
      </rPr>
      <t>https://doi.org/10.1080/13648470.2014.918931</t>
    </r>
  </si>
  <si>
    <t>Local knowledge</t>
  </si>
  <si>
    <t>Interviews, Focus groups</t>
  </si>
  <si>
    <t>Fourteen in-depth interviews of Sinde villagers and a focus group with six women in one coastal village.</t>
  </si>
  <si>
    <r>
      <rPr>
        <sz val="12"/>
        <color theme="1"/>
        <rFont val="Calibri"/>
        <family val="2"/>
      </rPr>
      <t xml:space="preserve">Smith, S. L. (2012). Toward inclusive co-management: Factors influencing stakeholder participation. </t>
    </r>
    <r>
      <rPr>
        <i/>
        <sz val="12"/>
        <color theme="1"/>
        <rFont val="Calibri"/>
        <family val="2"/>
      </rPr>
      <t>Coastal Management</t>
    </r>
    <r>
      <rPr>
        <sz val="12"/>
        <color theme="1"/>
        <rFont val="Calibri"/>
        <family val="2"/>
      </rPr>
      <t xml:space="preserve">, </t>
    </r>
    <r>
      <rPr>
        <i/>
        <sz val="12"/>
        <color theme="1"/>
        <rFont val="Calibri"/>
        <family val="2"/>
      </rPr>
      <t>40</t>
    </r>
    <r>
      <rPr>
        <sz val="12"/>
        <color theme="1"/>
        <rFont val="Calibri"/>
        <family val="2"/>
      </rPr>
      <t>(3), 327–337. https://doi.org/10.1080/08920753.2012.677642</t>
    </r>
  </si>
  <si>
    <t>Surveys and model</t>
  </si>
  <si>
    <t>﻿Gender was a significant factor in whether the respondents had ever attended a meeting, with men more likely to have participated (p &lt; .001), but was not significant in whether the respondents could name someone involved in the MPA, or in whether they felt their interests were represented by ﻿those responsible for management</t>
  </si>
  <si>
    <t>Carribean</t>
  </si>
  <si>
    <t>﻿Data relating to participation in management were collected through in-person surveys</t>
  </si>
  <si>
    <r>
      <rPr>
        <sz val="12"/>
        <color theme="1"/>
        <rFont val="Calibri"/>
        <family val="2"/>
      </rPr>
      <t xml:space="preserve">Walker, B. L. E., &amp; Robinson, M. A. (2009). Economic development, marine protected areas and gendered access to fishing resources in a Polynesian lagoon. </t>
    </r>
    <r>
      <rPr>
        <i/>
        <sz val="12"/>
        <color theme="1"/>
        <rFont val="Calibri"/>
        <family val="2"/>
      </rPr>
      <t>Gender, Place and Culture</t>
    </r>
    <r>
      <rPr>
        <sz val="12"/>
        <color theme="1"/>
        <rFont val="Calibri"/>
        <family val="2"/>
      </rPr>
      <t xml:space="preserve">, </t>
    </r>
    <r>
      <rPr>
        <i/>
        <sz val="12"/>
        <color theme="1"/>
        <rFont val="Calibri"/>
        <family val="2"/>
      </rPr>
      <t>16</t>
    </r>
    <r>
      <rPr>
        <sz val="12"/>
        <color theme="1"/>
        <rFont val="Calibri"/>
        <family val="2"/>
      </rPr>
      <t>(4), 467–484. https://doi.org/10.1080/09663690903003983</t>
    </r>
  </si>
  <si>
    <r>
      <rPr>
        <sz val="12"/>
        <color theme="1"/>
        <rFont val="Calibri"/>
        <family val="2"/>
      </rPr>
      <t xml:space="preserve">Aswani, S., &amp; Weiant, P. (2004). Scientific evaluation in women’s participatory management: Monitoring marine invertebrate refugia in the Solomon Islands. </t>
    </r>
    <r>
      <rPr>
        <i/>
        <sz val="12"/>
        <color theme="1"/>
        <rFont val="Calibri"/>
        <family val="2"/>
      </rPr>
      <t>Human Organization</t>
    </r>
    <r>
      <rPr>
        <sz val="12"/>
        <color theme="1"/>
        <rFont val="Calibri"/>
        <family val="2"/>
      </rPr>
      <t xml:space="preserve">, </t>
    </r>
    <r>
      <rPr>
        <i/>
        <sz val="12"/>
        <color theme="1"/>
        <rFont val="Calibri"/>
        <family val="2"/>
      </rPr>
      <t>63</t>
    </r>
    <r>
      <rPr>
        <sz val="12"/>
        <color theme="1"/>
        <rFont val="Calibri"/>
        <family val="2"/>
      </rPr>
      <t>(3), 301–319. https://doi.org/10.17730/humo.63.3.r7kgd4thktmyf7k1</t>
    </r>
  </si>
  <si>
    <t>Monitoring</t>
  </si>
  <si>
    <t>The most immediate gains for women have been: 1) women hav been made participants in community decisions regarding resource management; 2) their understanding of the valu of the scientific monitoring has grown significantly sinc the project's inception; and 3) they have been empowered financially by the cash en</t>
  </si>
  <si>
    <t>Project data collection and information</t>
  </si>
  <si>
    <r>
      <rPr>
        <sz val="12"/>
        <color theme="1"/>
        <rFont val="Calibri"/>
        <family val="2"/>
      </rPr>
      <t xml:space="preserve">Kamat, V. R., &amp; Woo Kinshella, M. L. (2018). Food insecurity and coping strategies in a marine protected area in southeastern Tanzania. </t>
    </r>
    <r>
      <rPr>
        <i/>
        <sz val="12"/>
        <color theme="1"/>
        <rFont val="Calibri"/>
        <family val="2"/>
      </rPr>
      <t>Ecology of Food and Nutrition</t>
    </r>
    <r>
      <rPr>
        <sz val="12"/>
        <color theme="1"/>
        <rFont val="Calibri"/>
        <family val="2"/>
      </rPr>
      <t xml:space="preserve">, </t>
    </r>
    <r>
      <rPr>
        <i/>
        <sz val="12"/>
        <color theme="1"/>
        <rFont val="Calibri"/>
        <family val="2"/>
      </rPr>
      <t>57</t>
    </r>
    <r>
      <rPr>
        <sz val="12"/>
        <color theme="1"/>
        <rFont val="Calibri"/>
        <family val="2"/>
      </rPr>
      <t xml:space="preserve">(3), 187–205. </t>
    </r>
    <r>
      <rPr>
        <u/>
        <sz val="12"/>
        <color rgb="FF1155CC"/>
        <rFont val="Calibri"/>
        <family val="2"/>
      </rPr>
      <t>https://doi.org/10.1080/03670244.2018.1455672</t>
    </r>
  </si>
  <si>
    <r>
      <rPr>
        <sz val="12"/>
        <color theme="1"/>
        <rFont val="Calibri"/>
        <family val="2"/>
      </rPr>
      <t xml:space="preserve">King, M., &amp; Faasili, U. (1999). Community-based management of subsistence fisheries in Samoa. </t>
    </r>
    <r>
      <rPr>
        <i/>
        <sz val="12"/>
        <color theme="1"/>
        <rFont val="Calibri"/>
        <family val="2"/>
      </rPr>
      <t>Fisheries Management and Ecology</t>
    </r>
    <r>
      <rPr>
        <sz val="12"/>
        <color theme="1"/>
        <rFont val="Calibri"/>
        <family val="2"/>
      </rPr>
      <t xml:space="preserve">, </t>
    </r>
    <r>
      <rPr>
        <i/>
        <sz val="12"/>
        <color theme="1"/>
        <rFont val="Calibri"/>
        <family val="2"/>
      </rPr>
      <t>6</t>
    </r>
    <r>
      <rPr>
        <sz val="12"/>
        <color theme="1"/>
        <rFont val="Calibri"/>
        <family val="2"/>
      </rPr>
      <t>(2), 133–144. https://doi.org/10.1046/j.1365-2400.1999.00136.x</t>
    </r>
  </si>
  <si>
    <r>
      <rPr>
        <sz val="12"/>
        <color theme="1"/>
        <rFont val="Calibri"/>
        <family val="2"/>
      </rPr>
      <t xml:space="preserve">Maliao, R. J., &amp; Polohan, B. B. (2008). Evaluating the impacts of mangrove rehabilitation in Cogtong Bay, Philippines. </t>
    </r>
    <r>
      <rPr>
        <i/>
        <sz val="12"/>
        <color theme="1"/>
        <rFont val="Calibri"/>
        <family val="2"/>
      </rPr>
      <t>Environmental Management</t>
    </r>
    <r>
      <rPr>
        <sz val="12"/>
        <color theme="1"/>
        <rFont val="Calibri"/>
        <family val="2"/>
      </rPr>
      <t xml:space="preserve">, </t>
    </r>
    <r>
      <rPr>
        <i/>
        <sz val="12"/>
        <color theme="1"/>
        <rFont val="Calibri"/>
        <family val="2"/>
      </rPr>
      <t>41</t>
    </r>
    <r>
      <rPr>
        <sz val="12"/>
        <color theme="1"/>
        <rFont val="Calibri"/>
        <family val="2"/>
      </rPr>
      <t>(3), 414–424. https://doi.org/10.1007/s00267-007-9021-2</t>
    </r>
  </si>
  <si>
    <t>﻿Women were significantly more negative in their perceptions of household income and fish abundance than their male counterparts, although both had negative scores on these indicators. This was probably caused by women’s keen perception on resource scarcity, which could be attributed to their job multiplicity (Ban˜ez- Sumagaysay 2002). In</t>
  </si>
  <si>
    <t>﻿We interviewed 120 respondents (60 male and 60 female) from 14 villages in 2 municipalities (4 in Candijay and 10 in Mabini)</t>
  </si>
  <si>
    <r>
      <rPr>
        <sz val="12"/>
        <color theme="1"/>
        <rFont val="Calibri"/>
        <family val="2"/>
      </rPr>
      <t xml:space="preserve">Kamat, V. R. (2018). Dispossession and disenchantment: The micropolitics of marine conservation in southeastern Tanzania. </t>
    </r>
    <r>
      <rPr>
        <i/>
        <sz val="12"/>
        <color theme="1"/>
        <rFont val="Calibri"/>
        <family val="2"/>
      </rPr>
      <t>Marine Policy</t>
    </r>
    <r>
      <rPr>
        <sz val="12"/>
        <color theme="1"/>
        <rFont val="Calibri"/>
        <family val="2"/>
      </rPr>
      <t xml:space="preserve">, </t>
    </r>
    <r>
      <rPr>
        <i/>
        <sz val="12"/>
        <color theme="1"/>
        <rFont val="Calibri"/>
        <family val="2"/>
      </rPr>
      <t>88</t>
    </r>
    <r>
      <rPr>
        <sz val="12"/>
        <color theme="1"/>
        <rFont val="Calibri"/>
        <family val="2"/>
      </rPr>
      <t>(December 2017), 261–268. https://doi.org/10.1016/j.marpol.2017.12.002</t>
    </r>
  </si>
  <si>
    <t>﻿Additionally, the narrator's assertion that the on-going dispossession of their lands, harassment related to the collection of firewood for cooking purposes, and the insecurities that cumulatively affect their emotional well-being, reveal the complexities of the social impact of the MPA on local residents, especially on women</t>
  </si>
  <si>
    <t>﻿A total of 160 individuals were selected through a purposive sam-</t>
  </si>
  <si>
    <r>
      <rPr>
        <sz val="12"/>
        <color theme="1"/>
        <rFont val="Calibri"/>
        <family val="2"/>
      </rPr>
      <t xml:space="preserve">Faasen, H., &amp; Watts, S. (2007). Local community reaction to the “no-take” policy on fishing in the Tsitsikamma National Park, South Africa. </t>
    </r>
    <r>
      <rPr>
        <i/>
        <sz val="12"/>
        <color theme="1"/>
        <rFont val="Calibri"/>
        <family val="2"/>
      </rPr>
      <t>Ecological Economics</t>
    </r>
    <r>
      <rPr>
        <sz val="12"/>
        <color theme="1"/>
        <rFont val="Calibri"/>
        <family val="2"/>
      </rPr>
      <t xml:space="preserve">, </t>
    </r>
    <r>
      <rPr>
        <i/>
        <sz val="12"/>
        <color theme="1"/>
        <rFont val="Calibri"/>
        <family val="2"/>
      </rPr>
      <t>64</t>
    </r>
    <r>
      <rPr>
        <sz val="12"/>
        <color theme="1"/>
        <rFont val="Calibri"/>
        <family val="2"/>
      </rPr>
      <t xml:space="preserve">(1), 36–46. </t>
    </r>
    <r>
      <rPr>
        <u/>
        <sz val="12"/>
        <color rgb="FF1155CC"/>
        <rFont val="Calibri"/>
        <family val="2"/>
      </rPr>
      <t>https://doi.org/10.1016/j.ecolecon.2007.06.026</t>
    </r>
  </si>
  <si>
    <r>
      <rPr>
        <sz val="12"/>
        <color theme="1"/>
        <rFont val="Calibri"/>
        <family val="2"/>
      </rPr>
      <t xml:space="preserve">Moshy, V. H., Bryceson, I., &amp; Mwaipopo, R. (2015). Social-ecological Changes, Livelihoods and Resilience among Fishing Communities in Mafia Island Marine Park, Tanzania. </t>
    </r>
    <r>
      <rPr>
        <i/>
        <sz val="12"/>
        <color theme="1"/>
        <rFont val="Calibri"/>
        <family val="2"/>
      </rPr>
      <t>Forum for Development Studies</t>
    </r>
    <r>
      <rPr>
        <sz val="12"/>
        <color theme="1"/>
        <rFont val="Calibri"/>
        <family val="2"/>
      </rPr>
      <t xml:space="preserve">, </t>
    </r>
    <r>
      <rPr>
        <i/>
        <sz val="12"/>
        <color theme="1"/>
        <rFont val="Calibri"/>
        <family val="2"/>
      </rPr>
      <t>42</t>
    </r>
    <r>
      <rPr>
        <sz val="12"/>
        <color theme="1"/>
        <rFont val="Calibri"/>
        <family val="2"/>
      </rPr>
      <t>(3), 529–553. https://doi.org/10.1080/08039410.2015.1065906</t>
    </r>
  </si>
  <si>
    <t>﻿Women experienced raised household responsibilities for food security and meeting other household needs.</t>
  </si>
  <si>
    <t>Results and Discussion'</t>
  </si>
  <si>
    <r>
      <rPr>
        <sz val="12"/>
        <color theme="1"/>
        <rFont val="Calibri"/>
        <family val="2"/>
      </rPr>
      <t xml:space="preserve">Pajaro, M. G., Mulrennan, M. E., Alder, J., &amp; Vincent, A. C. J. (2010). Developing MPA Effectiveness Indicators: Comparison Within and Across Stakeholder Groups and Communities. </t>
    </r>
    <r>
      <rPr>
        <i/>
        <sz val="12"/>
        <color theme="1"/>
        <rFont val="Calibri"/>
        <family val="2"/>
      </rPr>
      <t>Coastal Management</t>
    </r>
    <r>
      <rPr>
        <sz val="12"/>
        <color theme="1"/>
        <rFont val="Calibri"/>
        <family val="2"/>
      </rPr>
      <t xml:space="preserve">, </t>
    </r>
    <r>
      <rPr>
        <i/>
        <sz val="12"/>
        <color theme="1"/>
        <rFont val="Calibri"/>
        <family val="2"/>
      </rPr>
      <t>38</t>
    </r>
    <r>
      <rPr>
        <sz val="12"/>
        <color theme="1"/>
        <rFont val="Calibri"/>
        <family val="2"/>
      </rPr>
      <t xml:space="preserve">(2), 122–143. </t>
    </r>
    <r>
      <rPr>
        <u/>
        <sz val="12"/>
        <color rgb="FF1155CC"/>
        <rFont val="Calibri"/>
        <family val="2"/>
      </rPr>
      <t>https://doi.org/10.1080/08920751003633094</t>
    </r>
  </si>
  <si>
    <r>
      <rPr>
        <sz val="12"/>
        <color theme="1"/>
        <rFont val="Calibri"/>
        <family val="2"/>
      </rPr>
      <t xml:space="preserve">Parsons, M., Taylor, L., &amp; Crease, R. (2021). Indigenous environmental justice within marine ecosystems: A systematic review of the literature on indigenous peoples’ involvement in marine governance and management. </t>
    </r>
    <r>
      <rPr>
        <i/>
        <sz val="12"/>
        <color theme="1"/>
        <rFont val="Calibri"/>
        <family val="2"/>
      </rPr>
      <t>Sustainability (Switzerland)</t>
    </r>
    <r>
      <rPr>
        <sz val="12"/>
        <color theme="1"/>
        <rFont val="Calibri"/>
        <family val="2"/>
      </rPr>
      <t xml:space="preserve">, </t>
    </r>
    <r>
      <rPr>
        <i/>
        <sz val="12"/>
        <color theme="1"/>
        <rFont val="Calibri"/>
        <family val="2"/>
      </rPr>
      <t>13</t>
    </r>
    <r>
      <rPr>
        <sz val="12"/>
        <color theme="1"/>
        <rFont val="Calibri"/>
        <family val="2"/>
      </rPr>
      <t>(8). https://doi.org/10.3390/su13084217</t>
    </r>
  </si>
  <si>
    <t>﻿In particular, Indigenous women and gender minorities report being unable to (and/or fearful to) speak in governance and management forums (including public consultation and tribal meetings) due to patriarchal gender structures, which means that Indigenous male voices are privileged over Indigenous females and gender minorities [235–240]. Accordingly,</t>
  </si>
  <si>
    <t>﻿We reviewed the peer-reviewed English-language research articles between January 2015 and September 2020 for examples of Indigenous peoples’ involvement in marine governance and management using the analytical lens of environmental justice</t>
  </si>
  <si>
    <r>
      <rPr>
        <sz val="12"/>
        <color theme="1"/>
        <rFont val="Calibri"/>
        <family val="2"/>
      </rPr>
      <t xml:space="preserve">Gurney, G. G., Pressey, R. L., Cinner, J. E., Pollnac, R., &amp; Campbell, S. J. (2015). Integrated conservation and development: Evaluating a community-based marine protected area project for equality of socioeconomic impacts. </t>
    </r>
    <r>
      <rPr>
        <i/>
        <sz val="12"/>
        <color theme="1"/>
        <rFont val="Calibri"/>
        <family val="2"/>
      </rPr>
      <t>Philosophical Transactions of the Royal Society B: Biological Sciences</t>
    </r>
    <r>
      <rPr>
        <sz val="12"/>
        <color theme="1"/>
        <rFont val="Calibri"/>
        <family val="2"/>
      </rPr>
      <t xml:space="preserve">, </t>
    </r>
    <r>
      <rPr>
        <i/>
        <sz val="12"/>
        <color theme="1"/>
        <rFont val="Calibri"/>
        <family val="2"/>
      </rPr>
      <t>370</t>
    </r>
    <r>
      <rPr>
        <sz val="12"/>
        <color theme="1"/>
        <rFont val="Calibri"/>
        <family val="2"/>
      </rPr>
      <t>(1681). https://doi.org/10.1098/rstb.2014.0277</t>
    </r>
  </si>
  <si>
    <t>Interviews, surveys and model</t>
  </si>
  <si>
    <t>﻿Our qualitative data suggest that such a situation occurred in the village of Blongko; female respondents men- tioned that, because they were not involved in decisions about placement of the MPA, access to the reef area used by women for gleaning was significantly restricted</t>
  </si>
  <si>
    <t>﻿We used household surveys to gather quantitative data on several socioeconomic indicators, followed by semi- structured interviews with key informants, including heads of vil- lages, members of MPA groups and traditional leaders, to obtain qualitative data. The</t>
  </si>
  <si>
    <r>
      <rPr>
        <sz val="12"/>
        <color theme="1"/>
        <rFont val="Calibri"/>
        <family val="2"/>
      </rPr>
      <t xml:space="preserve">Ramírez, A., Ortiz, M., Steenbeek, J., &amp; Christensen, V. (2015). Evaluation of the effects on rockfish and kelp artisanal fisheries of the proposed Mejillones Peninsula marine protected area (northern Chile, SE Pacific coast). </t>
    </r>
    <r>
      <rPr>
        <i/>
        <sz val="12"/>
        <color theme="1"/>
        <rFont val="Calibri"/>
        <family val="2"/>
      </rPr>
      <t>Ecological Modelling</t>
    </r>
    <r>
      <rPr>
        <sz val="12"/>
        <color theme="1"/>
        <rFont val="Calibri"/>
        <family val="2"/>
      </rPr>
      <t xml:space="preserve">, </t>
    </r>
    <r>
      <rPr>
        <i/>
        <sz val="12"/>
        <color theme="1"/>
        <rFont val="Calibri"/>
        <family val="2"/>
      </rPr>
      <t>297</t>
    </r>
    <r>
      <rPr>
        <sz val="12"/>
        <color theme="1"/>
        <rFont val="Calibri"/>
        <family val="2"/>
      </rPr>
      <t>, 141–153. https://doi.org/10.1016/j.ecolmodel.2014.11.012</t>
    </r>
  </si>
  <si>
    <t>﻿the MPA proposal core zones, which have a high probability of becoming no-take zones, extend over the central portion of the coastal fringe exploited by kelp gatherers. This situation creates a risk of displacement with potential negative effects on women, who have no means to reach distant sites by boat and who have less easy access to alternative livelihoods. F</t>
  </si>
  <si>
    <r>
      <rPr>
        <sz val="12"/>
        <color theme="1"/>
        <rFont val="Calibri"/>
        <family val="2"/>
      </rPr>
      <t xml:space="preserve">Katsanevakis, S., Coll, M., Fraschetti, S., Giakoumi, S., Goldsborough, D., Mačić, V., Mackelworth, P., Rilov, G., Stelzenmüller, V., Albano, P. G., Bates, A. E., Bevilacqua, S., Gissi, E., Hermoso, V., Mazaris, A. D., Pita, C., Rossi, V., Teff-Seker, Y., &amp; Yates, K. (2020). Twelve Recommendations for Advancing Marine Conservation in European and Contiguous Seas. </t>
    </r>
    <r>
      <rPr>
        <i/>
        <sz val="12"/>
        <color theme="1"/>
        <rFont val="Calibri"/>
        <family val="2"/>
      </rPr>
      <t>Frontiers in Marine Science</t>
    </r>
    <r>
      <rPr>
        <sz val="12"/>
        <color theme="1"/>
        <rFont val="Calibri"/>
        <family val="2"/>
      </rPr>
      <t xml:space="preserve">, </t>
    </r>
    <r>
      <rPr>
        <i/>
        <sz val="12"/>
        <color theme="1"/>
        <rFont val="Calibri"/>
        <family val="2"/>
      </rPr>
      <t>7</t>
    </r>
    <r>
      <rPr>
        <sz val="12"/>
        <color theme="1"/>
        <rFont val="Calibri"/>
        <family val="2"/>
      </rPr>
      <t xml:space="preserve">(October), 1–18. </t>
    </r>
    <r>
      <rPr>
        <u/>
        <sz val="12"/>
        <color rgb="FF1155CC"/>
        <rFont val="Calibri"/>
        <family val="2"/>
      </rPr>
      <t>https://doi.org/10.3389/fmars.2020.565968</t>
    </r>
  </si>
  <si>
    <r>
      <rPr>
        <sz val="12"/>
        <color theme="1"/>
        <rFont val="Calibri"/>
        <family val="2"/>
      </rPr>
      <t xml:space="preserve">Abecasis, R. C., Schmidt, L., Longnecker, N., &amp; Clifton, J. (2013). Implications of community and stakeholder perceptions of the marine environment and its conservation for MPA management in a small Azorean island. </t>
    </r>
    <r>
      <rPr>
        <i/>
        <sz val="12"/>
        <color theme="1"/>
        <rFont val="Calibri"/>
        <family val="2"/>
      </rPr>
      <t>Ocean and Coastal Management</t>
    </r>
    <r>
      <rPr>
        <sz val="12"/>
        <color theme="1"/>
        <rFont val="Calibri"/>
        <family val="2"/>
      </rPr>
      <t xml:space="preserve">, </t>
    </r>
    <r>
      <rPr>
        <i/>
        <sz val="12"/>
        <color theme="1"/>
        <rFont val="Calibri"/>
        <family val="2"/>
      </rPr>
      <t>84</t>
    </r>
    <r>
      <rPr>
        <sz val="12"/>
        <color theme="1"/>
        <rFont val="Calibri"/>
        <family val="2"/>
      </rPr>
      <t xml:space="preserve">, 208–219. </t>
    </r>
    <r>
      <rPr>
        <u/>
        <sz val="12"/>
        <color rgb="FF1155CC"/>
        <rFont val="Calibri"/>
        <family val="2"/>
      </rPr>
      <t>https://doi.org/10.1016/j.ocecoaman.2013.08.009</t>
    </r>
  </si>
  <si>
    <r>
      <rPr>
        <sz val="12"/>
        <color theme="1"/>
        <rFont val="Calibri"/>
        <family val="2"/>
      </rPr>
      <t xml:space="preserve">Crawford, B., Herrera, M. D., Hernandez, N., Leclair, C. R., Jiddawi, N., Masumbuko, S., &amp; Haws, M. (2010). Small scale fisheries management: Lessons from cockle harvesters in Nicaragua and Tanzania. </t>
    </r>
    <r>
      <rPr>
        <i/>
        <sz val="12"/>
        <color theme="1"/>
        <rFont val="Calibri"/>
        <family val="2"/>
      </rPr>
      <t>Coastal Management</t>
    </r>
    <r>
      <rPr>
        <sz val="12"/>
        <color theme="1"/>
        <rFont val="Calibri"/>
        <family val="2"/>
      </rPr>
      <t xml:space="preserve">, </t>
    </r>
    <r>
      <rPr>
        <i/>
        <sz val="12"/>
        <color theme="1"/>
        <rFont val="Calibri"/>
        <family val="2"/>
      </rPr>
      <t>38</t>
    </r>
    <r>
      <rPr>
        <sz val="12"/>
        <color theme="1"/>
        <rFont val="Calibri"/>
        <family val="2"/>
      </rPr>
      <t>(3), 195–215. https://doi.org/10.1080/08920753.2010.483174</t>
    </r>
  </si>
  <si>
    <t>﻿﻿This article describes two initiatives ﻿for co-management of women-dominated cockle﻿(Anadara spp.) fisheries. Participatory monitoring of these “Locally Managed Marine Areas” (LMMAs) has shown increased abundance and size of cockles inside the no-take zones and in adjacent fishing areas</t>
  </si>
  <si>
    <t>Tanzania and Nicuaragua</t>
  </si>
  <si>
    <r>
      <rPr>
        <sz val="12"/>
        <color theme="1"/>
        <rFont val="Calibri"/>
        <family val="2"/>
      </rPr>
      <t xml:space="preserve">Darling, E. S. (2014). Assessing the effect of marine reserves on household food security in Kenyan coral reef fishing communities. </t>
    </r>
    <r>
      <rPr>
        <i/>
        <sz val="12"/>
        <color theme="1"/>
        <rFont val="Calibri"/>
        <family val="2"/>
      </rPr>
      <t>PLoS ONE</t>
    </r>
    <r>
      <rPr>
        <sz val="12"/>
        <color theme="1"/>
        <rFont val="Calibri"/>
        <family val="2"/>
      </rPr>
      <t xml:space="preserve">, </t>
    </r>
    <r>
      <rPr>
        <i/>
        <sz val="12"/>
        <color theme="1"/>
        <rFont val="Calibri"/>
        <family val="2"/>
      </rPr>
      <t>9</t>
    </r>
    <r>
      <rPr>
        <sz val="12"/>
        <color theme="1"/>
        <rFont val="Calibri"/>
        <family val="2"/>
      </rPr>
      <t xml:space="preserve">(11), 1–20. </t>
    </r>
    <r>
      <rPr>
        <u/>
        <sz val="12"/>
        <color rgb="FF1155CC"/>
        <rFont val="Calibri"/>
        <family val="2"/>
      </rPr>
      <t>https://doi.org/10.1371/journal.pone.0113614</t>
    </r>
  </si>
  <si>
    <r>
      <rPr>
        <sz val="12"/>
        <color theme="1"/>
        <rFont val="Calibri"/>
        <family val="2"/>
      </rPr>
      <t xml:space="preserve">Arroyo Mina, J. S., Revollo Fernández, D. A., Aguilar Ibarra, A., &amp; Georgantzis, N. (2016). Economic behavior of fishers under climate-related uncertainty: Results from field experiments in Mexico and Colombia. </t>
    </r>
    <r>
      <rPr>
        <i/>
        <sz val="12"/>
        <color theme="1"/>
        <rFont val="Calibri"/>
        <family val="2"/>
      </rPr>
      <t>Fisheries Research</t>
    </r>
    <r>
      <rPr>
        <sz val="12"/>
        <color theme="1"/>
        <rFont val="Calibri"/>
        <family val="2"/>
      </rPr>
      <t xml:space="preserve">, </t>
    </r>
    <r>
      <rPr>
        <i/>
        <sz val="12"/>
        <color theme="1"/>
        <rFont val="Calibri"/>
        <family val="2"/>
      </rPr>
      <t>183</t>
    </r>
    <r>
      <rPr>
        <sz val="12"/>
        <color theme="1"/>
        <rFont val="Calibri"/>
        <family val="2"/>
      </rPr>
      <t xml:space="preserve">, 304–317. </t>
    </r>
    <r>
      <rPr>
        <u/>
        <sz val="12"/>
        <color rgb="FF1155CC"/>
        <rFont val="Calibri"/>
        <family val="2"/>
      </rPr>
      <t>https://doi.org/10.1016/j.fishres.2016.05.020</t>
    </r>
  </si>
  <si>
    <r>
      <rPr>
        <sz val="12"/>
        <color theme="1"/>
        <rFont val="Calibri"/>
        <family val="2"/>
      </rPr>
      <t xml:space="preserve">Fröcklin, S., Jiddawi, N. S., &amp; De la Torre-Castro, M. (2018). Small-scale innovations in coastal communities: Shell-handicraft as a way to empower women and decrease poverty. </t>
    </r>
    <r>
      <rPr>
        <i/>
        <sz val="12"/>
        <color theme="1"/>
        <rFont val="Calibri"/>
        <family val="2"/>
      </rPr>
      <t>Ecology and Society</t>
    </r>
    <r>
      <rPr>
        <sz val="12"/>
        <color theme="1"/>
        <rFont val="Calibri"/>
        <family val="2"/>
      </rPr>
      <t xml:space="preserve">, </t>
    </r>
    <r>
      <rPr>
        <i/>
        <sz val="12"/>
        <color theme="1"/>
        <rFont val="Calibri"/>
        <family val="2"/>
      </rPr>
      <t>23</t>
    </r>
    <r>
      <rPr>
        <sz val="12"/>
        <color theme="1"/>
        <rFont val="Calibri"/>
        <family val="2"/>
      </rPr>
      <t>(2). https://doi.org/10.5751/ES-10136-230234</t>
    </r>
  </si>
  <si>
    <t xml:space="preserve"> ﻿The results show that over time, the women engaged in shell-handicraft have improved their access to a range of resources, mainly physical (house, cell phone, freezer, and electricity), human (knowledge in marketing, leadership, and entrepreneurship), and social (organization). This further resulted in reported improved self-confidence and decision-making authority within the household. Regarding financial resources, both savings and income improved for the targeted group</t>
  </si>
  <si>
    <t>﻿To capture preconditions and outcomes during a seven year time period (the project’s introduction in 2006 to the time of the study), semistructured interviews were administered to women involved in shell-handicraft (n = 36), as well as a control group consisting of women engaged in other activities such</t>
  </si>
  <si>
    <r>
      <rPr>
        <sz val="12"/>
        <color theme="1"/>
        <rFont val="Calibri"/>
        <family val="2"/>
      </rPr>
      <t xml:space="preserve">Ladia, J. R., Charisma Tamayo Malenab, M., &amp; Visco, E. S. (2019). Bridging the gap between gender and marine conservation: The case of calatagan mangrove forest conservation park in Batangas, Philippines. </t>
    </r>
    <r>
      <rPr>
        <i/>
        <sz val="12"/>
        <color theme="1"/>
        <rFont val="Calibri"/>
        <family val="2"/>
      </rPr>
      <t>Pertanika Journal of Social Sciences and Humanities</t>
    </r>
    <r>
      <rPr>
        <sz val="12"/>
        <color theme="1"/>
        <rFont val="Calibri"/>
        <family val="2"/>
      </rPr>
      <t xml:space="preserve">, </t>
    </r>
    <r>
      <rPr>
        <i/>
        <sz val="12"/>
        <color theme="1"/>
        <rFont val="Calibri"/>
        <family val="2"/>
      </rPr>
      <t>27</t>
    </r>
    <r>
      <rPr>
        <sz val="12"/>
        <color theme="1"/>
        <rFont val="Calibri"/>
        <family val="2"/>
      </rPr>
      <t>(S1), 193–213.</t>
    </r>
  </si>
  <si>
    <t>Since the establishment of CMFCP, the increase of women participating in marine conservation was very evident. At present, all CMCFP executive positions were occupied by women</t>
  </si>
  <si>
    <t>﻿Conducted through field interviews, observations, and focus group discussions,</t>
  </si>
  <si>
    <r>
      <rPr>
        <sz val="12"/>
        <color theme="1"/>
        <rFont val="Calibri"/>
        <family val="2"/>
      </rPr>
      <t xml:space="preserve">Masud, M. M., &amp; Kari, F. B. (2015). Community attitudes towards environmental conservation behaviour: An empirical investigation within MPAs, Malaysia. </t>
    </r>
    <r>
      <rPr>
        <i/>
        <sz val="12"/>
        <color theme="1"/>
        <rFont val="Calibri"/>
        <family val="2"/>
      </rPr>
      <t>Marine Policy</t>
    </r>
    <r>
      <rPr>
        <sz val="12"/>
        <color theme="1"/>
        <rFont val="Calibri"/>
        <family val="2"/>
      </rPr>
      <t xml:space="preserve">, </t>
    </r>
    <r>
      <rPr>
        <i/>
        <sz val="12"/>
        <color theme="1"/>
        <rFont val="Calibri"/>
        <family val="2"/>
      </rPr>
      <t>52</t>
    </r>
    <r>
      <rPr>
        <sz val="12"/>
        <color theme="1"/>
        <rFont val="Calibri"/>
        <family val="2"/>
      </rPr>
      <t xml:space="preserve">, 138–144. </t>
    </r>
    <r>
      <rPr>
        <u/>
        <sz val="12"/>
        <color rgb="FF1155CC"/>
        <rFont val="Calibri"/>
        <family val="2"/>
      </rPr>
      <t>https://doi.org/10.1016/j.marpol.2014.10.015</t>
    </r>
  </si>
  <si>
    <r>
      <rPr>
        <sz val="12"/>
        <color theme="1"/>
        <rFont val="Calibri"/>
        <family val="2"/>
      </rPr>
      <t xml:space="preserve">Gustavsson, M., Lindström, L., Jiddawi, N. S., &amp; de la Torre-Castro, M. (2014). Procedural and distributive justice in a community-based managed Marine Protected Area in Zanzibar, Tanzania. </t>
    </r>
    <r>
      <rPr>
        <i/>
        <sz val="12"/>
        <color theme="1"/>
        <rFont val="Calibri"/>
        <family val="2"/>
      </rPr>
      <t>Marine Policy</t>
    </r>
    <r>
      <rPr>
        <sz val="12"/>
        <color theme="1"/>
        <rFont val="Calibri"/>
        <family val="2"/>
      </rPr>
      <t xml:space="preserve">, </t>
    </r>
    <r>
      <rPr>
        <i/>
        <sz val="12"/>
        <color theme="1"/>
        <rFont val="Calibri"/>
        <family val="2"/>
      </rPr>
      <t>46</t>
    </r>
    <r>
      <rPr>
        <sz val="12"/>
        <color theme="1"/>
        <rFont val="Calibri"/>
        <family val="2"/>
      </rPr>
      <t>, 91–100. https://doi.org/10.1016/j.marpol.2014.01.005</t>
    </r>
  </si>
  <si>
    <t>Interview</t>
  </si>
  <si>
    <t>﻿Women seaweed farmers ofMarumbi did not participate in the VFC or the demarcation of the special-use zone and therefore they could not defend their interests in being protected from Chwaka drag-nets. This</t>
  </si>
  <si>
    <t>﻿The study was carried out from August to October, 2012. The method combined semi-structured open-ended interviews (n¼133) [30] and analyses of policy documents. Five</t>
  </si>
  <si>
    <r>
      <rPr>
        <sz val="12"/>
        <color theme="1"/>
        <rFont val="Calibri"/>
        <family val="2"/>
      </rPr>
      <t xml:space="preserve">Gill, D. A., Cheng, S. H., Glew, L., Aigner, E., Bennett, N. J., &amp; Mascia, M. B. (2019). Social Synergies, Tradeoffs, and Equity in Marine Conservation Impacts. </t>
    </r>
    <r>
      <rPr>
        <i/>
        <sz val="12"/>
        <color theme="1"/>
        <rFont val="Calibri"/>
        <family val="2"/>
      </rPr>
      <t>Annual Review of Environment and Resources</t>
    </r>
    <r>
      <rPr>
        <sz val="12"/>
        <color theme="1"/>
        <rFont val="Calibri"/>
        <family val="2"/>
      </rPr>
      <t xml:space="preserve">, </t>
    </r>
    <r>
      <rPr>
        <i/>
        <sz val="12"/>
        <color theme="1"/>
        <rFont val="Calibri"/>
        <family val="2"/>
      </rPr>
      <t>44</t>
    </r>
    <r>
      <rPr>
        <sz val="12"/>
        <color theme="1"/>
        <rFont val="Calibri"/>
        <family val="2"/>
      </rPr>
      <t>, 347–372. https://doi.org/10.1146/annurev-environ-110718-032344</t>
    </r>
  </si>
  <si>
    <t>﻿In seven of the nine studies that reported gendered impacts, we observed synergistic positive [e.g., increased income, greater energy and protein intake (82, 98)] or negative [e.g., loss of income, food security, and access to fishing grounds (83, 99)] impacts for both women and men</t>
  </si>
  <si>
    <t>﻿We reviewed recent literature on the social impacts offour marine conservation interventions to understand the synergies, tradeoffs, and eq- uity (STE) of these impacts</t>
  </si>
  <si>
    <t>﻿In two CBMPAs in Kenya, Mahajan &amp; Daw (86) explained that although both women and men perceived increased conflict, female fish traders reported receiving less or no benefits from the tengefus (CBMPAs) compared to male traders</t>
  </si>
  <si>
    <r>
      <rPr>
        <sz val="12"/>
        <color theme="1"/>
        <rFont val="Calibri"/>
        <family val="2"/>
      </rPr>
      <t xml:space="preserve">Kleiber, D., Harris, L., &amp; Vincent, A. C. J. (2018). Gender and marine protected areas: a case study of Danajon Bank, Philippines. </t>
    </r>
    <r>
      <rPr>
        <i/>
        <sz val="12"/>
        <color theme="1"/>
        <rFont val="Calibri"/>
        <family val="2"/>
      </rPr>
      <t>Maritime Studies</t>
    </r>
    <r>
      <rPr>
        <sz val="12"/>
        <color theme="1"/>
        <rFont val="Calibri"/>
        <family val="2"/>
      </rPr>
      <t xml:space="preserve">, </t>
    </r>
    <r>
      <rPr>
        <i/>
        <sz val="12"/>
        <color theme="1"/>
        <rFont val="Calibri"/>
        <family val="2"/>
      </rPr>
      <t>17</t>
    </r>
    <r>
      <rPr>
        <sz val="12"/>
        <color theme="1"/>
        <rFont val="Calibri"/>
        <family val="2"/>
      </rPr>
      <t>(2), 163–175. https://doi.org/10.1007/s40152-018-0107-7</t>
    </r>
  </si>
  <si>
    <t xml:space="preserve">Interviews  </t>
  </si>
  <si>
    <t>﻿Men were signif- icantly more likely to participate actively than women, and active participation was higher in communities with subtidal MPAs. ﻿the second most common reason women gave for non-attendance was that they were not a man or a fisherman.1 While both men and women cited age and recent immigration to the community as reasons for not attending, no male respondents used gender to explain their lack ofattendance</t>
  </si>
  <si>
    <t>﻿We randomly selected 588 adult interview respondents (here defined as 16 or older) from the barangay census of each of the 12 communities</t>
  </si>
  <si>
    <t>E15</t>
  </si>
  <si>
    <r>
      <rPr>
        <sz val="12"/>
        <color theme="1"/>
        <rFont val="Calibri"/>
        <family val="2"/>
      </rPr>
      <t xml:space="preserve">Clabots, B. (2013). Gender Dimensions of Community-Based Management of Marine Protected Areas in Siquijor, Philippines. </t>
    </r>
    <r>
      <rPr>
        <i/>
        <sz val="12"/>
        <color theme="1"/>
        <rFont val="Calibri"/>
        <family val="2"/>
      </rPr>
      <t>Masters of Marine Affairs</t>
    </r>
    <r>
      <rPr>
        <sz val="12"/>
        <color theme="1"/>
        <rFont val="Calibri"/>
        <family val="2"/>
      </rPr>
      <t>, 1–18.</t>
    </r>
  </si>
  <si>
    <t>﻿﻿Women were actively engaged in the management of Maite and Bino-ongan’s MPAs. Women’s activities in Maite and Bino-ongan are effective participation under Agarwal’s (1997) definition- that includes formal membership on management committees, attending meetings where they are members, and their views given weight in those meetings.</t>
  </si>
  <si>
    <t>﻿A mixed-methods approach was employed consisting of 13 semi-structured qualitative key informant interviews and 4 focus group discussions over the 3 study sites, as well as a review of NGO and government agency documents relevant</t>
  </si>
  <si>
    <t>E16</t>
  </si>
  <si>
    <r>
      <rPr>
        <sz val="12"/>
        <color theme="1"/>
        <rFont val="Calibri"/>
        <family val="2"/>
      </rPr>
      <t xml:space="preserve">Baker-Médard, M. (2017). Gendering Marine Conservation: The Politics of Marine Protected Areas and Fisheries Access. </t>
    </r>
    <r>
      <rPr>
        <i/>
        <sz val="12"/>
        <color theme="1"/>
        <rFont val="Calibri"/>
        <family val="2"/>
      </rPr>
      <t>Society and Natural Resources</t>
    </r>
    <r>
      <rPr>
        <sz val="12"/>
        <color theme="1"/>
        <rFont val="Calibri"/>
        <family val="2"/>
      </rPr>
      <t xml:space="preserve">, </t>
    </r>
    <r>
      <rPr>
        <i/>
        <sz val="12"/>
        <color theme="1"/>
        <rFont val="Calibri"/>
        <family val="2"/>
      </rPr>
      <t>30</t>
    </r>
    <r>
      <rPr>
        <sz val="12"/>
        <color theme="1"/>
        <rFont val="Calibri"/>
        <family val="2"/>
      </rPr>
      <t>(6), 723–737. https://doi.org/10.1080/08941920.2016.1257078</t>
    </r>
  </si>
  <si>
    <t>﻿Zara, a 63-year-old woman, is one of just a handful of women in Kobalava,1 a village in northeastern Madagascar, who vividly remember fishing. No women living in Kobalava, I was told, fish anymore. Places where women had traditionally fished on foot are now part of the marine protected area (MPA), and although fishing is still allowed in certain zones around the islands, fishing on foot, diving, trapping, and the use of small-meshed nets is banned in the shallow waters close to the islands. Zara’s husband, Bakely, continues to fish the deeper waters outside the MPA</t>
  </si>
  <si>
    <t>Madagascar</t>
  </si>
  <si>
    <t>﻿I explore the process of re-gendering through 14 oral histories, 82 semistructured interviews, and more than 13 months of participant observation in primarily 3 sites in Madagascar from 2010 to 2015</t>
  </si>
  <si>
    <t>Assumed impact/Observed impact</t>
  </si>
  <si>
    <t>actual MPA/Hypothetical MPA</t>
  </si>
  <si>
    <t>﻿To help communities overcome the short-term opportunity costs, the project is supporting communities to establish savings groups and supporting small-medium enterprises. Village Savings and Loans Asso- ciations (VSLAs) have been established in all communities. These are savings groups that allow men and women not only to save cash col- laboratively, take out loans for small enterprises, and access a social fund for members in times of need [2]. Local enterprise development being explored with communities includes horticulture, seafood pro- cessing and sale, and aquaculture. The</t>
  </si>
  <si>
    <r>
      <rPr>
        <sz val="12"/>
        <color theme="1"/>
        <rFont val="Calibri"/>
        <family val="2"/>
      </rPr>
      <t xml:space="preserve">Cárcamo, P. F., &amp; Gaymer, C. F. (2013). Interactions between spatially explicit conservation and management measures: Implications for the governance of marine protected areas. </t>
    </r>
    <r>
      <rPr>
        <i/>
        <sz val="12"/>
        <color theme="1"/>
        <rFont val="Calibri"/>
        <family val="2"/>
      </rPr>
      <t>Environmental Management</t>
    </r>
    <r>
      <rPr>
        <sz val="12"/>
        <color theme="1"/>
        <rFont val="Calibri"/>
        <family val="2"/>
      </rPr>
      <t xml:space="preserve">, </t>
    </r>
    <r>
      <rPr>
        <i/>
        <sz val="12"/>
        <color theme="1"/>
        <rFont val="Calibri"/>
        <family val="2"/>
      </rPr>
      <t>52</t>
    </r>
    <r>
      <rPr>
        <sz val="12"/>
        <color theme="1"/>
        <rFont val="Calibri"/>
        <family val="2"/>
      </rPr>
      <t>(6), 1355–1368. https://doi.org/10.1007/s00267-013-0167-9</t>
    </r>
  </si>
  <si>
    <t>﻿﻿Negative perceptions about the implementation of marine reserve (3): ‘‘Now, with the marine reserve, the only beneficiaries are the Punta de Choros fishermen’s association. They are the only ones who obtain economical benefits from tourism, not even those from Los Choros fishermen’s association’’ (Leader 2 from southern La Higuera)</t>
  </si>
  <si>
    <t>Semi-structured interviews with six fishing leaders belonging to fishermen's organizations that have historically fished in the study area</t>
  </si>
  <si>
    <t>﻿Islas Choros-Damas Marine Reserve</t>
  </si>
  <si>
    <t>7 years officially, 1 year since effective implementation/permit</t>
  </si>
  <si>
    <t>N</t>
  </si>
  <si>
    <r>
      <rPr>
        <sz val="12"/>
        <color theme="1"/>
        <rFont val="Calibri"/>
        <family val="2"/>
      </rPr>
      <t xml:space="preserve">Tobey, J., &amp; Torell, E. (2006). Coastal poverty and MPA management in mainland Tanzania and Zanzibar. </t>
    </r>
    <r>
      <rPr>
        <i/>
        <sz val="12"/>
        <color theme="1"/>
        <rFont val="Calibri"/>
        <family val="2"/>
      </rPr>
      <t>Ocean and Coastal Management</t>
    </r>
    <r>
      <rPr>
        <sz val="12"/>
        <color theme="1"/>
        <rFont val="Calibri"/>
        <family val="2"/>
      </rPr>
      <t xml:space="preserve">, </t>
    </r>
    <r>
      <rPr>
        <i/>
        <sz val="12"/>
        <color theme="1"/>
        <rFont val="Calibri"/>
        <family val="2"/>
      </rPr>
      <t>49</t>
    </r>
    <r>
      <rPr>
        <sz val="12"/>
        <color theme="1"/>
        <rFont val="Calibri"/>
        <family val="2"/>
      </rPr>
      <t>(11), 834–854. https://doi.org/10.1016/j.ocecoaman.2006.08.002</t>
    </r>
  </si>
  <si>
    <t>Surveys and focus groups</t>
  </si>
  <si>
    <t>﻿When comparing project and control villages, the only significant, positive changes were detected in the Zanzibar (Menai and Chwaka Bay) and Mafia Island sites (Table 8). These improvements consisted in increased availability of protected water sources (in the Unguja sites); membership in environmental groups, perceived fish catches and perceived state of local economy (for Menai Bay)</t>
  </si>
  <si>
    <t>Household surveys</t>
  </si>
  <si>
    <t>﻿Negligible and negative mean impact on economic wellbeing in Misali and Mafia (Jibondo village again an outlier with higher negative perceptions)</t>
  </si>
  <si>
    <r>
      <rPr>
        <sz val="12"/>
        <color theme="1"/>
        <rFont val="Calibri"/>
        <family val="2"/>
      </rPr>
      <t xml:space="preserve">De Groot, J., &amp; Bush, S. R. (2010). The potential for dive tourism led entrepreneurial marine protected areas in Curacao. </t>
    </r>
    <r>
      <rPr>
        <i/>
        <sz val="12"/>
        <color theme="1"/>
        <rFont val="Calibri"/>
        <family val="2"/>
      </rPr>
      <t>Marine Policy</t>
    </r>
    <r>
      <rPr>
        <sz val="12"/>
        <color theme="1"/>
        <rFont val="Calibri"/>
        <family val="2"/>
      </rPr>
      <t xml:space="preserve">, </t>
    </r>
    <r>
      <rPr>
        <i/>
        <sz val="12"/>
        <color theme="1"/>
        <rFont val="Calibri"/>
        <family val="2"/>
      </rPr>
      <t>34</t>
    </r>
    <r>
      <rPr>
        <sz val="12"/>
        <color theme="1"/>
        <rFont val="Calibri"/>
        <family val="2"/>
      </rPr>
      <t xml:space="preserve">(5), 1051–1059. </t>
    </r>
    <r>
      <rPr>
        <u/>
        <sz val="12"/>
        <color rgb="FF1155CC"/>
        <rFont val="Calibri"/>
        <family val="2"/>
      </rPr>
      <t>https://doi.org/10.1016/j.marpol.2010.03.004</t>
    </r>
  </si>
  <si>
    <r>
      <rPr>
        <sz val="12"/>
        <color theme="1"/>
        <rFont val="Calibri"/>
        <family val="2"/>
      </rPr>
      <t xml:space="preserve">Anderson, R. B. (2019). Beyond “Success”: Community, governance, and the future of Cabo Pulmo National Park. </t>
    </r>
    <r>
      <rPr>
        <i/>
        <sz val="12"/>
        <color theme="1"/>
        <rFont val="Calibri"/>
        <family val="2"/>
      </rPr>
      <t>Human Organization</t>
    </r>
    <r>
      <rPr>
        <sz val="12"/>
        <color theme="1"/>
        <rFont val="Calibri"/>
        <family val="2"/>
      </rPr>
      <t xml:space="preserve">, </t>
    </r>
    <r>
      <rPr>
        <i/>
        <sz val="12"/>
        <color theme="1"/>
        <rFont val="Calibri"/>
        <family val="2"/>
      </rPr>
      <t>78</t>
    </r>
    <r>
      <rPr>
        <sz val="12"/>
        <color theme="1"/>
        <rFont val="Calibri"/>
        <family val="2"/>
      </rPr>
      <t>(2), 147–157. https://doi.org/10.17730/0018-7259.78.2.147</t>
    </r>
  </si>
  <si>
    <t>﻿The park has also generated economic benefits for local residents, from eco-tourism and dive businesses to restaurants and other tourism-related services</t>
  </si>
  <si>
    <t>Mexico</t>
  </si>
  <si>
    <t>﻿Martínez de la Torre, J. Antonio 2008 Desarrollo local y el estado de la economía base en Cabo Pulmo. In Turismo y sustentabilidad en Cabo Pulmo, Baja California Sur. Alba E. Gámez, ed. Pp. 133-162. San Diego, CA: San Diego University.</t>
  </si>
  <si>
    <t>Cabo Pulmo National Park</t>
  </si>
  <si>
    <t>0.35 changed to 1 (in 2011?)</t>
  </si>
  <si>
    <r>
      <rPr>
        <sz val="12"/>
        <color theme="1"/>
        <rFont val="Calibri"/>
        <family val="2"/>
      </rPr>
      <t xml:space="preserve">Takasaki, Y. (2016). Learning from disaster: Community-based marine protected areas in Fiji. </t>
    </r>
    <r>
      <rPr>
        <i/>
        <sz val="12"/>
        <color theme="1"/>
        <rFont val="Calibri"/>
        <family val="2"/>
      </rPr>
      <t>Environment and Development Economics</t>
    </r>
    <r>
      <rPr>
        <sz val="12"/>
        <color theme="1"/>
        <rFont val="Calibri"/>
        <family val="2"/>
      </rPr>
      <t xml:space="preserve">, </t>
    </r>
    <r>
      <rPr>
        <i/>
        <sz val="12"/>
        <color theme="1"/>
        <rFont val="Calibri"/>
        <family val="2"/>
      </rPr>
      <t>21</t>
    </r>
    <r>
      <rPr>
        <sz val="12"/>
        <color theme="1"/>
        <rFont val="Calibri"/>
        <family val="2"/>
      </rPr>
      <t>(1), 53–77. https://doi.org/10.1017/S1355770X15000108</t>
    </r>
  </si>
  <si>
    <t>Surveys</t>
  </si>
  <si>
    <t>﻿Controlling for the endogeneity of household-level cyclone damage, as well as community heterogeneity, the analysis revealed that a household’s exposure to the disaster increased its support for establishing MPAs, presumably for future safety nets.</t>
  </si>
  <si>
    <r>
      <rPr>
        <sz val="12"/>
        <color theme="1"/>
        <rFont val="Calibri"/>
        <family val="2"/>
      </rPr>
      <t xml:space="preserve">Cinner, J., Fuentes, M. M. P. B., &amp; Randriamahazo, H. (2009). Exploring social resilience in Madagascar’s marine protected areas. </t>
    </r>
    <r>
      <rPr>
        <i/>
        <sz val="12"/>
        <color theme="1"/>
        <rFont val="Calibri"/>
        <family val="2"/>
      </rPr>
      <t>Ecology and Society</t>
    </r>
    <r>
      <rPr>
        <sz val="12"/>
        <color theme="1"/>
        <rFont val="Calibri"/>
        <family val="2"/>
      </rPr>
      <t xml:space="preserve">, </t>
    </r>
    <r>
      <rPr>
        <i/>
        <sz val="12"/>
        <color theme="1"/>
        <rFont val="Calibri"/>
        <family val="2"/>
      </rPr>
      <t>14</t>
    </r>
    <r>
      <rPr>
        <sz val="12"/>
        <color theme="1"/>
        <rFont val="Calibri"/>
        <family val="2"/>
      </rPr>
      <t xml:space="preserve">(1). </t>
    </r>
    <r>
      <rPr>
        <u/>
        <sz val="12"/>
        <color rgb="FF1155CC"/>
        <rFont val="Calibri"/>
        <family val="2"/>
      </rPr>
      <t>https://doi.org/10.5751/ES-02881-140141</t>
    </r>
  </si>
  <si>
    <r>
      <rPr>
        <sz val="12"/>
        <color theme="1"/>
        <rFont val="Calibri"/>
        <family val="2"/>
      </rPr>
      <t xml:space="preserve">Long, S., Thurlow, G., Jones, P. J. S., Turner, A., Randrianantenaina, S. M., Gammage, T., Savage, J., &amp; Ndriamanja, J. R. (2021). Critical analysis of the governance of the Sainte Luce Locally Managed Marine Area (LMMA), southeast Madagascar. </t>
    </r>
    <r>
      <rPr>
        <i/>
        <sz val="12"/>
        <color theme="1"/>
        <rFont val="Calibri"/>
        <family val="2"/>
      </rPr>
      <t>Marine Policy</t>
    </r>
    <r>
      <rPr>
        <sz val="12"/>
        <color theme="1"/>
        <rFont val="Calibri"/>
        <family val="2"/>
      </rPr>
      <t xml:space="preserve">, </t>
    </r>
    <r>
      <rPr>
        <i/>
        <sz val="12"/>
        <color theme="1"/>
        <rFont val="Calibri"/>
        <family val="2"/>
      </rPr>
      <t>127</t>
    </r>
    <r>
      <rPr>
        <sz val="12"/>
        <color theme="1"/>
        <rFont val="Calibri"/>
        <family val="2"/>
      </rPr>
      <t>(August 2019), 103691. https://doi.org/10.1016/j.marpol.2019.103691</t>
    </r>
  </si>
  <si>
    <t>﻿There is limited agricultural potential. ‘Volun-tourism’ offers some limited opportunities. SEED’s ‘Stitch’ livelihood project has trained women in embroidery and generated 37 million MGA (~US$ 11,400) in revenue in the six months from October 2017 to March 2018 [54]. Seasonal fishing for tuna and sardines provides income and nutrition. A lack of ice facilities and other infrastructure means there is no export route for these and so markets are local and prices low.</t>
  </si>
  <si>
    <t>﻿Primary data was collected through interviews. Secondary data was obtained from relevant scientific and grey literature</t>
  </si>
  <si>
    <t>Sainte Luce Locally Managed Marine Area</t>
  </si>
  <si>
    <t>Community based</t>
  </si>
  <si>
    <t>﻿Committee members want compensation for patrolling the NTZ, to offset income lost whilst not fishing.</t>
  </si>
  <si>
    <t>Cannot find full paper - could contact rebecca.sheppard@dpi.qld.gov.au</t>
  </si>
  <si>
    <r>
      <rPr>
        <sz val="12"/>
        <color theme="1"/>
        <rFont val="Calibri"/>
        <family val="2"/>
      </rPr>
      <t xml:space="preserve">de Andrade, A. B., &amp; de Oliveira Soares, M. (2017). Offshore marine protected areas: Divergent perceptions of divers and artisanal fishers. </t>
    </r>
    <r>
      <rPr>
        <i/>
        <sz val="12"/>
        <color theme="1"/>
        <rFont val="Calibri"/>
        <family val="2"/>
      </rPr>
      <t>Marine Policy</t>
    </r>
    <r>
      <rPr>
        <sz val="12"/>
        <color theme="1"/>
        <rFont val="Calibri"/>
        <family val="2"/>
      </rPr>
      <t xml:space="preserve">, </t>
    </r>
    <r>
      <rPr>
        <i/>
        <sz val="12"/>
        <color theme="1"/>
        <rFont val="Calibri"/>
        <family val="2"/>
      </rPr>
      <t>76</t>
    </r>
    <r>
      <rPr>
        <sz val="12"/>
        <color theme="1"/>
        <rFont val="Calibri"/>
        <family val="2"/>
      </rPr>
      <t>, 107–113. https://doi.org/10.1016/j.marpol.2016.11.016</t>
    </r>
  </si>
  <si>
    <t>﻿Studies corroborate the opinions of divers and fishers about the ecosystem services of the MPA, citing business opportunities, as well as income and work in the areas of influence: subsistence fishing, professional and recreational diving activities, the economy, and leisure</t>
  </si>
  <si>
    <t>Brazil offshore</t>
  </si>
  <si>
    <t xml:space="preserve">Primary data through interviews, secondary through literature </t>
  </si>
  <si>
    <t>﻿Parque Estadual Marinho da Pedra da Risca do Meio</t>
  </si>
  <si>
    <r>
      <rPr>
        <sz val="12"/>
        <color theme="1"/>
        <rFont val="Calibri"/>
        <family val="2"/>
      </rPr>
      <t xml:space="preserve">Grilo, C., Chircop, A., &amp; Guerreiro, J. (2012). Prospects for transboundary marine protected areas in East Africa. </t>
    </r>
    <r>
      <rPr>
        <i/>
        <sz val="12"/>
        <color theme="1"/>
        <rFont val="Calibri"/>
        <family val="2"/>
      </rPr>
      <t>Ocean Development and International Law</t>
    </r>
    <r>
      <rPr>
        <sz val="12"/>
        <color theme="1"/>
        <rFont val="Calibri"/>
        <family val="2"/>
      </rPr>
      <t xml:space="preserve">, </t>
    </r>
    <r>
      <rPr>
        <i/>
        <sz val="12"/>
        <color theme="1"/>
        <rFont val="Calibri"/>
        <family val="2"/>
      </rPr>
      <t>43</t>
    </r>
    <r>
      <rPr>
        <sz val="12"/>
        <color theme="1"/>
        <rFont val="Calibri"/>
        <family val="2"/>
      </rPr>
      <t>(3), 243–266. https://doi.org/10.1080/00908320.2012.672297</t>
    </r>
  </si>
  <si>
    <t>﻿However, dynamite fishing is resurging, a comeback explained by its high profitability.72 In the face of depletion of local fish stocks, it is an attractive activity for dispossessed youth to quickly improve their economic situation.73 The resurgence of dynamite fishing is further compounded by the previous tense relationship between fishery and park authorities. A gear exchange program offered new fishing gear and motorized boats to fishers who owned gear banned by MPA regulations. The program did not reach all fishers, and it was perceived as unfair by those who did not own banned gear and were thus not eligible for new gear.74</t>
  </si>
  <si>
    <t>Tanzania, Mozambique 
and South Africa</t>
  </si>
  <si>
    <t>The MPA has had a positive impact on the condition of the coral reefs and there is anecdotal evidence of improved catches.</t>
  </si>
  <si>
    <r>
      <rPr>
        <sz val="12"/>
        <color theme="1"/>
        <rFont val="Calibri"/>
        <family val="2"/>
      </rPr>
      <t xml:space="preserve">Gerhardinger, L. C., Godoy, E. A. S., Jones, P. J. S., Sales, G., &amp; Ferreira, B. P. (2011). Marine protected dramas: The flaws of the Brazilian national system of marine protected areas. </t>
    </r>
    <r>
      <rPr>
        <i/>
        <sz val="12"/>
        <color theme="1"/>
        <rFont val="Calibri"/>
        <family val="2"/>
      </rPr>
      <t>Environmental Management</t>
    </r>
    <r>
      <rPr>
        <sz val="12"/>
        <color theme="1"/>
        <rFont val="Calibri"/>
        <family val="2"/>
      </rPr>
      <t xml:space="preserve">, </t>
    </r>
    <r>
      <rPr>
        <i/>
        <sz val="12"/>
        <color theme="1"/>
        <rFont val="Calibri"/>
        <family val="2"/>
      </rPr>
      <t>47</t>
    </r>
    <r>
      <rPr>
        <sz val="12"/>
        <color theme="1"/>
        <rFont val="Calibri"/>
        <family val="2"/>
      </rPr>
      <t xml:space="preserve">(4), 630–643. </t>
    </r>
    <r>
      <rPr>
        <u/>
        <sz val="12"/>
        <color rgb="FF1155CC"/>
        <rFont val="Calibri"/>
        <family val="2"/>
      </rPr>
      <t>https://doi.org/10.1007/s00267-010-9554-7</t>
    </r>
  </si>
  <si>
    <r>
      <rPr>
        <sz val="12"/>
        <color theme="1"/>
        <rFont val="Calibri"/>
        <family val="2"/>
      </rPr>
      <t xml:space="preserve">Weeks, R. (2017). Incorporating seascape connectivity in conservation prioritisation. </t>
    </r>
    <r>
      <rPr>
        <i/>
        <sz val="12"/>
        <color theme="1"/>
        <rFont val="Calibri"/>
        <family val="2"/>
      </rPr>
      <t>PLoS ONE</t>
    </r>
    <r>
      <rPr>
        <sz val="12"/>
        <color theme="1"/>
        <rFont val="Calibri"/>
        <family val="2"/>
      </rPr>
      <t xml:space="preserve">, </t>
    </r>
    <r>
      <rPr>
        <i/>
        <sz val="12"/>
        <color theme="1"/>
        <rFont val="Calibri"/>
        <family val="2"/>
      </rPr>
      <t>12</t>
    </r>
    <r>
      <rPr>
        <sz val="12"/>
        <color theme="1"/>
        <rFont val="Calibri"/>
        <family val="2"/>
      </rPr>
      <t xml:space="preserve">(7), 1–16. </t>
    </r>
    <r>
      <rPr>
        <u/>
        <sz val="12"/>
        <color rgb="FF1155CC"/>
        <rFont val="Calibri"/>
        <family val="2"/>
      </rPr>
      <t>https://doi.org/10.1371/journal.pone.0182396</t>
    </r>
  </si>
  <si>
    <r>
      <rPr>
        <sz val="12"/>
        <color theme="1"/>
        <rFont val="Calibri"/>
        <family val="2"/>
      </rPr>
      <t xml:space="preserve">Benards, O., &amp; Hempel, G. (2013). Case studies of changes in the structure of reef lagoon fisheries off southern Kenya. </t>
    </r>
    <r>
      <rPr>
        <i/>
        <sz val="12"/>
        <color theme="1"/>
        <rFont val="Calibri"/>
        <family val="2"/>
      </rPr>
      <t>Ecotropica</t>
    </r>
    <r>
      <rPr>
        <sz val="12"/>
        <color theme="1"/>
        <rFont val="Calibri"/>
        <family val="2"/>
      </rPr>
      <t xml:space="preserve">, </t>
    </r>
    <r>
      <rPr>
        <i/>
        <sz val="12"/>
        <color theme="1"/>
        <rFont val="Calibri"/>
        <family val="2"/>
      </rPr>
      <t>19</t>
    </r>
    <r>
      <rPr>
        <sz val="12"/>
        <color theme="1"/>
        <rFont val="Calibri"/>
        <family val="2"/>
      </rPr>
      <t>(1–2), 59–72.</t>
    </r>
  </si>
  <si>
    <t>Interview and biological surveys</t>
  </si>
  <si>
    <t>﻿The introduction of tourism in the MPA led to several physical facilities, including guest rooms, engine boats to ferry visitors to fishing grounds, ca- tering facilities. Those provisions meant additional income for the fishers and community of Kuruwitu</t>
  </si>
  <si>
    <t>Interviews with fishermen</t>
  </si>
  <si>
    <t>﻿On the other hand tourism causes ownership conflicts at the beaches which had previously been the common property of the fishers.</t>
  </si>
  <si>
    <r>
      <rPr>
        <sz val="12"/>
        <color theme="1"/>
        <rFont val="Calibri"/>
        <family val="2"/>
      </rPr>
      <t xml:space="preserve">Rife, A. N., Erisman, B., Sanchez, A., &amp; Aburto-Oropeza, O. (2013). When good intentions are not enough...Insights on networks of “paper park” marine protected areas. </t>
    </r>
    <r>
      <rPr>
        <i/>
        <sz val="12"/>
        <color theme="1"/>
        <rFont val="Calibri"/>
        <family val="2"/>
      </rPr>
      <t>Conservation Letters</t>
    </r>
    <r>
      <rPr>
        <sz val="12"/>
        <color theme="1"/>
        <rFont val="Calibri"/>
        <family val="2"/>
      </rPr>
      <t xml:space="preserve">, </t>
    </r>
    <r>
      <rPr>
        <i/>
        <sz val="12"/>
        <color theme="1"/>
        <rFont val="Calibri"/>
        <family val="2"/>
      </rPr>
      <t>6</t>
    </r>
    <r>
      <rPr>
        <sz val="12"/>
        <color theme="1"/>
        <rFont val="Calibri"/>
        <family val="2"/>
      </rPr>
      <t>(3), 200–212. https://doi.org/10.1111/j.1755-263X.2012.00303.x</t>
    </r>
  </si>
  <si>
    <t>﻿Nevertheless, we find that MPAs have generally been unsuccessful in meeting ei- ther their fisheries or conservation objectives. We eval- uate MPA success from this interdisciplinary perspec- tive, which encompasses biological and socioeconomic advancements (Pollnac et al. 2001; Christie 2004). Bio- logical success is measured by the recovery of the ecosys- tem (e.g. increased abundance and average body size of fishery resources as compared to outside areas), whereas social success is assessed by standards such as level of stakeholder participation, degree of adherence to rules, community perception of success, conflict resolution, and/or economic benefits. The</t>
  </si>
  <si>
    <t>﻿Many Pamana MPA members have experienced increased food, health, and economic security for their communities, as predicted by Hatcher and Hatcher (2004)</t>
  </si>
  <si>
    <r>
      <rPr>
        <sz val="12"/>
        <color theme="1"/>
        <rFont val="Calibri"/>
        <family val="2"/>
      </rPr>
      <t xml:space="preserve">Bergseth, B. J., Gurney, G. G., Barnes, M. L., Arias, A., &amp; Cinner, J. E. (2018). Addressing poaching in marine protected areas through voluntary surveillance and enforcement. </t>
    </r>
    <r>
      <rPr>
        <i/>
        <sz val="12"/>
        <color theme="1"/>
        <rFont val="Calibri"/>
        <family val="2"/>
      </rPr>
      <t>Nature Sustainability</t>
    </r>
    <r>
      <rPr>
        <sz val="12"/>
        <color theme="1"/>
        <rFont val="Calibri"/>
        <family val="2"/>
      </rPr>
      <t xml:space="preserve">, </t>
    </r>
    <r>
      <rPr>
        <i/>
        <sz val="12"/>
        <color theme="1"/>
        <rFont val="Calibri"/>
        <family val="2"/>
      </rPr>
      <t>1</t>
    </r>
    <r>
      <rPr>
        <sz val="12"/>
        <color theme="1"/>
        <rFont val="Calibri"/>
        <family val="2"/>
      </rPr>
      <t xml:space="preserve">(8), 421–426. </t>
    </r>
    <r>
      <rPr>
        <u/>
        <sz val="12"/>
        <color rgb="FF1155CC"/>
        <rFont val="Calibri"/>
        <family val="2"/>
      </rPr>
      <t>https://doi.org/10.1038/s41893-018-0117-x</t>
    </r>
  </si>
  <si>
    <r>
      <rPr>
        <sz val="12"/>
        <color theme="1"/>
        <rFont val="Calibri"/>
        <family val="2"/>
      </rPr>
      <t xml:space="preserve">Chircop, A., Francis, J., van der Elst, R., Pacule, H., Guerreiro, J., Grilo, C., &amp; Carneiro, G. (2010). Governance of marine protected areas in east africa: A comparative study of mozambique, South Africa, and Tanzania. </t>
    </r>
    <r>
      <rPr>
        <i/>
        <sz val="12"/>
        <color theme="1"/>
        <rFont val="Calibri"/>
        <family val="2"/>
      </rPr>
      <t>Ocean Development and International Law</t>
    </r>
    <r>
      <rPr>
        <sz val="12"/>
        <color theme="1"/>
        <rFont val="Calibri"/>
        <family val="2"/>
      </rPr>
      <t xml:space="preserve">, </t>
    </r>
    <r>
      <rPr>
        <i/>
        <sz val="12"/>
        <color theme="1"/>
        <rFont val="Calibri"/>
        <family val="2"/>
      </rPr>
      <t>41</t>
    </r>
    <r>
      <rPr>
        <sz val="12"/>
        <color theme="1"/>
        <rFont val="Calibri"/>
        <family val="2"/>
      </rPr>
      <t xml:space="preserve">(1), 1–33. </t>
    </r>
    <r>
      <rPr>
        <u/>
        <sz val="12"/>
        <color rgb="FF1155CC"/>
        <rFont val="Calibri"/>
        <family val="2"/>
      </rPr>
      <t>https://doi.org/10.1080/00908320903285398</t>
    </r>
  </si>
  <si>
    <t xml:space="preserve">Full text only available in french </t>
  </si>
  <si>
    <r>
      <rPr>
        <sz val="12"/>
        <color theme="1"/>
        <rFont val="Calibri"/>
        <family val="2"/>
      </rPr>
      <t xml:space="preserve">Hilborn, R., Punt, A. E., &amp; Orensanz, J. (2004). Beyond band-aids in fisheries management: Fixing world fisheries. </t>
    </r>
    <r>
      <rPr>
        <i/>
        <sz val="12"/>
        <color theme="1"/>
        <rFont val="Calibri"/>
        <family val="2"/>
      </rPr>
      <t>Bulletin of Marine Science</t>
    </r>
    <r>
      <rPr>
        <sz val="12"/>
        <color theme="1"/>
        <rFont val="Calibri"/>
        <family val="2"/>
      </rPr>
      <t xml:space="preserve">, </t>
    </r>
    <r>
      <rPr>
        <i/>
        <sz val="12"/>
        <color theme="1"/>
        <rFont val="Calibri"/>
        <family val="2"/>
      </rPr>
      <t>74</t>
    </r>
    <r>
      <rPr>
        <sz val="12"/>
        <color theme="1"/>
        <rFont val="Calibri"/>
        <family val="2"/>
      </rPr>
      <t>(3), 493–507.</t>
    </r>
  </si>
  <si>
    <r>
      <rPr>
        <sz val="12"/>
        <color theme="1"/>
        <rFont val="Calibri"/>
        <family val="2"/>
      </rPr>
      <t xml:space="preserve">Moreno-Sánchez, R. D. P., &amp; Maldonado, J. H. (2013). Adaptive capacity of fishing communities at marine protected areas: A case study from the colombian pacific. </t>
    </r>
    <r>
      <rPr>
        <i/>
        <sz val="12"/>
        <color theme="1"/>
        <rFont val="Calibri"/>
        <family val="2"/>
      </rPr>
      <t>Ambio</t>
    </r>
    <r>
      <rPr>
        <sz val="12"/>
        <color theme="1"/>
        <rFont val="Calibri"/>
        <family val="2"/>
      </rPr>
      <t xml:space="preserve">, </t>
    </r>
    <r>
      <rPr>
        <i/>
        <sz val="12"/>
        <color theme="1"/>
        <rFont val="Calibri"/>
        <family val="2"/>
      </rPr>
      <t>42</t>
    </r>
    <r>
      <rPr>
        <sz val="12"/>
        <color theme="1"/>
        <rFont val="Calibri"/>
        <family val="2"/>
      </rPr>
      <t xml:space="preserve">(8), 985–996. </t>
    </r>
    <r>
      <rPr>
        <u/>
        <sz val="12"/>
        <color rgb="FF1155CC"/>
        <rFont val="Calibri"/>
        <family val="2"/>
      </rPr>
      <t>https://doi.org/10.1007/s13280-013-0454-y</t>
    </r>
  </si>
  <si>
    <r>
      <rPr>
        <sz val="12"/>
        <color theme="1"/>
        <rFont val="Calibri"/>
        <family val="2"/>
      </rPr>
      <t xml:space="preserve">Edwards, S. (2008). Ocean zoning, first possession and Coasean contracts. </t>
    </r>
    <r>
      <rPr>
        <i/>
        <sz val="12"/>
        <color theme="1"/>
        <rFont val="Calibri"/>
        <family val="2"/>
      </rPr>
      <t>Marine Policy</t>
    </r>
    <r>
      <rPr>
        <sz val="12"/>
        <color theme="1"/>
        <rFont val="Calibri"/>
        <family val="2"/>
      </rPr>
      <t xml:space="preserve">, </t>
    </r>
    <r>
      <rPr>
        <i/>
        <sz val="12"/>
        <color theme="1"/>
        <rFont val="Calibri"/>
        <family val="2"/>
      </rPr>
      <t>32</t>
    </r>
    <r>
      <rPr>
        <sz val="12"/>
        <color theme="1"/>
        <rFont val="Calibri"/>
        <family val="2"/>
      </rPr>
      <t xml:space="preserve">(1), 46–54. </t>
    </r>
    <r>
      <rPr>
        <u/>
        <sz val="12"/>
        <color rgb="FF1155CC"/>
        <rFont val="Calibri"/>
        <family val="2"/>
      </rPr>
      <t>https://doi.org/10.1016/j.marpol.2007.04.005</t>
    </r>
  </si>
  <si>
    <r>
      <rPr>
        <sz val="12"/>
        <color theme="1"/>
        <rFont val="Calibri"/>
        <family val="2"/>
      </rPr>
      <t xml:space="preserve">Ferrer, A. J. G., Garces, L., Perez, M., &amp; Pomeroy, R. (2018). Inter-local bay alliances in Northern Mindanao, Philippines: Experiences and lessons learned in establishment and organisational sustainability. </t>
    </r>
    <r>
      <rPr>
        <i/>
        <sz val="12"/>
        <color theme="1"/>
        <rFont val="Calibri"/>
        <family val="2"/>
      </rPr>
      <t>Marine Policy</t>
    </r>
    <r>
      <rPr>
        <sz val="12"/>
        <color theme="1"/>
        <rFont val="Calibri"/>
        <family val="2"/>
      </rPr>
      <t xml:space="preserve">, </t>
    </r>
    <r>
      <rPr>
        <i/>
        <sz val="12"/>
        <color theme="1"/>
        <rFont val="Calibri"/>
        <family val="2"/>
      </rPr>
      <t>94</t>
    </r>
    <r>
      <rPr>
        <sz val="12"/>
        <color theme="1"/>
        <rFont val="Calibri"/>
        <family val="2"/>
      </rPr>
      <t xml:space="preserve">(May), 81–88. </t>
    </r>
    <r>
      <rPr>
        <u/>
        <sz val="12"/>
        <color rgb="FF1155CC"/>
        <rFont val="Calibri"/>
        <family val="2"/>
      </rPr>
      <t>https://doi.org/10.1016/j.marpol.2018.05.001</t>
    </r>
  </si>
  <si>
    <r>
      <rPr>
        <sz val="12"/>
        <color theme="1"/>
        <rFont val="Calibri"/>
        <family val="2"/>
      </rPr>
      <t xml:space="preserve">Cesar, H. (1996). Economic Analysis of Indonesian Coral Reefs. </t>
    </r>
    <r>
      <rPr>
        <i/>
        <sz val="12"/>
        <color theme="1"/>
        <rFont val="Calibri"/>
        <family val="2"/>
      </rPr>
      <t>Environmentally Sustainable Development Vice Presidency</t>
    </r>
    <r>
      <rPr>
        <sz val="12"/>
        <color theme="1"/>
        <rFont val="Calibri"/>
        <family val="2"/>
      </rPr>
      <t xml:space="preserve">, </t>
    </r>
    <r>
      <rPr>
        <i/>
        <sz val="12"/>
        <color theme="1"/>
        <rFont val="Calibri"/>
        <family val="2"/>
      </rPr>
      <t>December</t>
    </r>
    <r>
      <rPr>
        <sz val="12"/>
        <color theme="1"/>
        <rFont val="Calibri"/>
        <family val="2"/>
      </rPr>
      <t>, 108.</t>
    </r>
  </si>
  <si>
    <t>﻿This would mean a present value of direct total net benefit of around US$ 500,000 per km of coastline. With the tourism-multiplier of 2, this gives a net present value of US$ 1 million per km of coastline. This number is even much higher in Bali and in Manado, which currently derives tens of millions per year from marine tourism, much of it from visitors to the Bunaken Marine Park</t>
  </si>
  <si>
    <r>
      <rPr>
        <sz val="12"/>
        <color theme="1"/>
        <rFont val="Calibri"/>
        <family val="2"/>
      </rPr>
      <t xml:space="preserve">Vásquez-Lavín, F., Simon, J. W., &amp; Paz-Lerdón, X. (2013). Determining the feasibility of establishing new multiple-use marine protected areas in Chile. </t>
    </r>
    <r>
      <rPr>
        <i/>
        <sz val="12"/>
        <color theme="1"/>
        <rFont val="Calibri"/>
        <family val="2"/>
      </rPr>
      <t>Ambio</t>
    </r>
    <r>
      <rPr>
        <sz val="12"/>
        <color theme="1"/>
        <rFont val="Calibri"/>
        <family val="2"/>
      </rPr>
      <t xml:space="preserve">, </t>
    </r>
    <r>
      <rPr>
        <i/>
        <sz val="12"/>
        <color theme="1"/>
        <rFont val="Calibri"/>
        <family val="2"/>
      </rPr>
      <t>42</t>
    </r>
    <r>
      <rPr>
        <sz val="12"/>
        <color theme="1"/>
        <rFont val="Calibri"/>
        <family val="2"/>
      </rPr>
      <t>(8), 997–1009. https://doi.org/10.1007/s13280-013-0455-x</t>
    </r>
  </si>
  <si>
    <t>Interviews, surveys, focus group workshops</t>
  </si>
  <si>
    <t>Economic feasibility - low to medium</t>
  </si>
  <si>
    <t xml:space="preserve">Field work through interviews, focus groups, discussion, and presentation of the initiatives with stakeholders </t>
  </si>
  <si>
    <r>
      <rPr>
        <sz val="12"/>
        <color theme="1"/>
        <rFont val="Calibri"/>
        <family val="2"/>
      </rPr>
      <t xml:space="preserve">Cinner, J. E. (2009). Poverty and the use of destructive fishing gear near east African marine protected areas. </t>
    </r>
    <r>
      <rPr>
        <i/>
        <sz val="12"/>
        <color theme="1"/>
        <rFont val="Calibri"/>
        <family val="2"/>
      </rPr>
      <t>Environmental Conservation</t>
    </r>
    <r>
      <rPr>
        <sz val="12"/>
        <color theme="1"/>
        <rFont val="Calibri"/>
        <family val="2"/>
      </rPr>
      <t xml:space="preserve">, </t>
    </r>
    <r>
      <rPr>
        <i/>
        <sz val="12"/>
        <color theme="1"/>
        <rFont val="Calibri"/>
        <family val="2"/>
      </rPr>
      <t>36</t>
    </r>
    <r>
      <rPr>
        <sz val="12"/>
        <color theme="1"/>
        <rFont val="Calibri"/>
        <family val="2"/>
      </rPr>
      <t xml:space="preserve">(4), 321–326. </t>
    </r>
    <r>
      <rPr>
        <u/>
        <sz val="12"/>
        <color rgb="FF1155CC"/>
        <rFont val="Calibri"/>
        <family val="2"/>
      </rPr>
      <t>https://doi.org/10.1017/S0376892910000123</t>
    </r>
  </si>
  <si>
    <t>no evidence? Looking at use of destructive fishing gear near MPAs - no conclusion drawn about impact of MPAs</t>
  </si>
  <si>
    <r>
      <rPr>
        <sz val="12"/>
        <color theme="1"/>
        <rFont val="Calibri"/>
        <family val="2"/>
      </rPr>
      <t xml:space="preserve">Stewart, B. D., Howarth, L. M., Wood, H., Whiteside, K., Carney, W., Crimmins, É., O’Leary, B. C., Hawkins, J. P., &amp; Roberts, C. M. (2020). Marine Conservation Begins at Home: How a Local Community and Protection of a Small Bay Sent Waves of Change Around the UK and Beyond. </t>
    </r>
    <r>
      <rPr>
        <i/>
        <sz val="12"/>
        <color theme="1"/>
        <rFont val="Calibri"/>
        <family val="2"/>
      </rPr>
      <t>Frontiers in Marine Science</t>
    </r>
    <r>
      <rPr>
        <sz val="12"/>
        <color theme="1"/>
        <rFont val="Calibri"/>
        <family val="2"/>
      </rPr>
      <t xml:space="preserve">, </t>
    </r>
    <r>
      <rPr>
        <i/>
        <sz val="12"/>
        <color theme="1"/>
        <rFont val="Calibri"/>
        <family val="2"/>
      </rPr>
      <t>7</t>
    </r>
    <r>
      <rPr>
        <sz val="12"/>
        <color theme="1"/>
        <rFont val="Calibri"/>
        <family val="2"/>
      </rPr>
      <t>(February), 1–14. https://doi.org/10.3389/fmars.2020.00076</t>
    </r>
  </si>
  <si>
    <t xml:space="preserve">﻿Overall, these findings indicate that the NTZ is protecting scallops from fishing mortality, allowing them to become more numerous, larger, older, and more fecund. This should mean the NTZ is contributing disproportionally to recruitment by exporting large amounts of eggs and larvae to surrounding areas </t>
  </si>
  <si>
    <t>Scotland</t>
  </si>
  <si>
    <t>Grey literature and data from annual monitoring program</t>
  </si>
  <si>
    <t>Lamash Bay No Take Zone</t>
  </si>
  <si>
    <t>Bottom up</t>
  </si>
  <si>
    <t>﻿South Arran Nature Conservation MPA</t>
  </si>
  <si>
    <r>
      <rPr>
        <sz val="12"/>
        <color theme="1"/>
        <rFont val="Calibri"/>
        <family val="2"/>
      </rPr>
      <t xml:space="preserve">Halpern, B. S., Selkoe, K. A., White, C., Albert, S., Aswani, S., &amp; Lauer, M. (2013). Marine protected areas and resilience to sedimentation in the Solomon Islands. </t>
    </r>
    <r>
      <rPr>
        <i/>
        <sz val="12"/>
        <color theme="1"/>
        <rFont val="Calibri"/>
        <family val="2"/>
      </rPr>
      <t>Coral Reefs</t>
    </r>
    <r>
      <rPr>
        <sz val="12"/>
        <color theme="1"/>
        <rFont val="Calibri"/>
        <family val="2"/>
      </rPr>
      <t xml:space="preserve">, </t>
    </r>
    <r>
      <rPr>
        <i/>
        <sz val="12"/>
        <color theme="1"/>
        <rFont val="Calibri"/>
        <family val="2"/>
      </rPr>
      <t>32</t>
    </r>
    <r>
      <rPr>
        <sz val="12"/>
        <color theme="1"/>
        <rFont val="Calibri"/>
        <family val="2"/>
      </rPr>
      <t>(1), 61–69. https://doi.org/10.1007/s00338-012-0981-1</t>
    </r>
  </si>
  <si>
    <t>﻿We found little evidence that MPAs decrease impact or improve conditions and instead found some potential declines in fish abundance</t>
  </si>
  <si>
    <t>Solomon Islands</t>
  </si>
  <si>
    <t>Abstract</t>
  </si>
  <si>
    <t xml:space="preserve">Biological surveying of fish communities and testing ocean water quality. ANOVA andt test statistical analysis </t>
  </si>
  <si>
    <r>
      <rPr>
        <sz val="12"/>
        <color theme="1"/>
        <rFont val="Calibri"/>
        <family val="2"/>
      </rPr>
      <t xml:space="preserve">Prince, J., &amp; Hordyk, A. (2019). What to do when you have almost nothing: A simple quantitative prescription for managing extremely data-poor fisheries. </t>
    </r>
    <r>
      <rPr>
        <i/>
        <sz val="12"/>
        <color theme="1"/>
        <rFont val="Calibri"/>
        <family val="2"/>
      </rPr>
      <t>Fish and Fisheries</t>
    </r>
    <r>
      <rPr>
        <sz val="12"/>
        <color theme="1"/>
        <rFont val="Calibri"/>
        <family val="2"/>
      </rPr>
      <t xml:space="preserve">, </t>
    </r>
    <r>
      <rPr>
        <i/>
        <sz val="12"/>
        <color theme="1"/>
        <rFont val="Calibri"/>
        <family val="2"/>
      </rPr>
      <t>20</t>
    </r>
    <r>
      <rPr>
        <sz val="12"/>
        <color theme="1"/>
        <rFont val="Calibri"/>
        <family val="2"/>
      </rPr>
      <t xml:space="preserve">(2), 224–238. </t>
    </r>
    <r>
      <rPr>
        <u/>
        <sz val="12"/>
        <color rgb="FF1155CC"/>
        <rFont val="Calibri"/>
        <family val="2"/>
      </rPr>
      <t>https://doi.org/10.1111/faf.12335</t>
    </r>
  </si>
  <si>
    <t>No evidence found - remove from sample?</t>
  </si>
  <si>
    <r>
      <rPr>
        <sz val="12"/>
        <color theme="1"/>
        <rFont val="Calibri"/>
        <family val="2"/>
      </rPr>
      <t xml:space="preserve">Aldon, M. E. T., Fermin, A. C., &amp; Agbayani, R. F. (2011). Socio-cultural context of fishers’ participation in coastal resources management in Anini-y, Antique in west central Philippines. </t>
    </r>
    <r>
      <rPr>
        <i/>
        <sz val="12"/>
        <color theme="1"/>
        <rFont val="Calibri"/>
        <family val="2"/>
      </rPr>
      <t>Fisheries Research</t>
    </r>
    <r>
      <rPr>
        <sz val="12"/>
        <color theme="1"/>
        <rFont val="Calibri"/>
        <family val="2"/>
      </rPr>
      <t xml:space="preserve">, </t>
    </r>
    <r>
      <rPr>
        <i/>
        <sz val="12"/>
        <color theme="1"/>
        <rFont val="Calibri"/>
        <family val="2"/>
      </rPr>
      <t>107</t>
    </r>
    <r>
      <rPr>
        <sz val="12"/>
        <color theme="1"/>
        <rFont val="Calibri"/>
        <family val="2"/>
      </rPr>
      <t>(1–3), 112–121. https://doi.org/10.1016/j.fishres.2010.10.014</t>
    </r>
  </si>
  <si>
    <t>﻿The fishers had a generally positive perception about the abalone sea-ranching project, saying it would help provide addi- tional income for fisher</t>
  </si>
  <si>
    <t>﻿Data were collected from a household survey using a semi-structured questionnaire, focus group discussions and in-depth interviews with key informants.</t>
  </si>
  <si>
    <t>﻿Nogas Island marine protected area</t>
  </si>
  <si>
    <r>
      <rPr>
        <sz val="12"/>
        <color theme="1"/>
        <rFont val="Calibri"/>
        <family val="2"/>
      </rPr>
      <t xml:space="preserve">Raycraft, J. (2019). Conserving Poverty: Destructive Fishing Gear Use in a Tanzanian Marine Protected Area. </t>
    </r>
    <r>
      <rPr>
        <i/>
        <sz val="12"/>
        <color theme="1"/>
        <rFont val="Calibri"/>
        <family val="2"/>
      </rPr>
      <t>Conservation and Society</t>
    </r>
    <r>
      <rPr>
        <sz val="12"/>
        <color theme="1"/>
        <rFont val="Calibri"/>
        <family val="2"/>
      </rPr>
      <t xml:space="preserve">, </t>
    </r>
    <r>
      <rPr>
        <i/>
        <sz val="12"/>
        <color theme="1"/>
        <rFont val="Calibri"/>
        <family val="2"/>
      </rPr>
      <t>17</t>
    </r>
    <r>
      <rPr>
        <sz val="12"/>
        <color theme="1"/>
        <rFont val="Calibri"/>
        <family val="2"/>
      </rPr>
      <t xml:space="preserve">(3), 297–309. </t>
    </r>
    <r>
      <rPr>
        <u/>
        <sz val="12"/>
        <color rgb="FF1155CC"/>
        <rFont val="Calibri"/>
        <family val="2"/>
      </rPr>
      <t>https://doi.org/10.4103/cs.cs_18_53</t>
    </r>
  </si>
  <si>
    <r>
      <rPr>
        <sz val="12"/>
        <color theme="1"/>
        <rFont val="Calibri"/>
        <family val="2"/>
      </rPr>
      <t xml:space="preserve">Fauzi, A., &amp; Anggraini Buchary, E. (2002). A socioeconomic perspective of environmental degradation at Kepulauan Seribu Marine National Park, Indonesia. </t>
    </r>
    <r>
      <rPr>
        <i/>
        <sz val="12"/>
        <color theme="1"/>
        <rFont val="Calibri"/>
        <family val="2"/>
      </rPr>
      <t>Coastal Management</t>
    </r>
    <r>
      <rPr>
        <sz val="12"/>
        <color theme="1"/>
        <rFont val="Calibri"/>
        <family val="2"/>
      </rPr>
      <t xml:space="preserve">, </t>
    </r>
    <r>
      <rPr>
        <i/>
        <sz val="12"/>
        <color theme="1"/>
        <rFont val="Calibri"/>
        <family val="2"/>
      </rPr>
      <t>30</t>
    </r>
    <r>
      <rPr>
        <sz val="12"/>
        <color theme="1"/>
        <rFont val="Calibri"/>
        <family val="2"/>
      </rPr>
      <t xml:space="preserve">(2), 167–181. </t>
    </r>
    <r>
      <rPr>
        <u/>
        <sz val="12"/>
        <color rgb="FF1155CC"/>
        <rFont val="Calibri"/>
        <family val="2"/>
      </rPr>
      <t>https://doi.org/10.1080/089207502753504698</t>
    </r>
  </si>
  <si>
    <r>
      <rPr>
        <sz val="12"/>
        <color theme="1"/>
        <rFont val="Calibri"/>
        <family val="2"/>
      </rPr>
      <t xml:space="preserve">Humphreys, J., &amp; Herbert, R. J. H. (2018). Marine protected areas: Science, policy &amp; management. </t>
    </r>
    <r>
      <rPr>
        <i/>
        <sz val="12"/>
        <color theme="1"/>
        <rFont val="Calibri"/>
        <family val="2"/>
      </rPr>
      <t>Estuarine, Coastal and Shelf Science</t>
    </r>
    <r>
      <rPr>
        <sz val="12"/>
        <color theme="1"/>
        <rFont val="Calibri"/>
        <family val="2"/>
      </rPr>
      <t xml:space="preserve">, </t>
    </r>
    <r>
      <rPr>
        <i/>
        <sz val="12"/>
        <color theme="1"/>
        <rFont val="Calibri"/>
        <family val="2"/>
      </rPr>
      <t>215</t>
    </r>
    <r>
      <rPr>
        <sz val="12"/>
        <color theme="1"/>
        <rFont val="Calibri"/>
        <family val="2"/>
      </rPr>
      <t xml:space="preserve">(October), 215–218. </t>
    </r>
    <r>
      <rPr>
        <u/>
        <sz val="12"/>
        <color rgb="FF1155CC"/>
        <rFont val="Calibri"/>
        <family val="2"/>
      </rPr>
      <t>https://doi.org/10.1016/j.ecss.2018.10.014</t>
    </r>
  </si>
  <si>
    <t>﻿Although park authorities are urged to ensure that the needs ofresource-dependent communities are met(Marshall et al. 2009), the real chal- lenges of day-to-day life within the MIMP have resulted in increased hardship and poverty.</t>
  </si>
  <si>
    <r>
      <rPr>
        <sz val="12"/>
        <color theme="1"/>
        <rFont val="Calibri"/>
        <family val="2"/>
      </rPr>
      <t xml:space="preserve">Bunce, M., Brown, K., &amp; Rosendo, S. (2010). Policy misfits, climate change and cross-scale vulnerability in coastal Africa: how development projects undermine resilience. </t>
    </r>
    <r>
      <rPr>
        <i/>
        <sz val="12"/>
        <color theme="1"/>
        <rFont val="Calibri"/>
        <family val="2"/>
      </rPr>
      <t>Environmental Science and Policy</t>
    </r>
    <r>
      <rPr>
        <sz val="12"/>
        <color theme="1"/>
        <rFont val="Calibri"/>
        <family val="2"/>
      </rPr>
      <t xml:space="preserve">, </t>
    </r>
    <r>
      <rPr>
        <i/>
        <sz val="12"/>
        <color theme="1"/>
        <rFont val="Calibri"/>
        <family val="2"/>
      </rPr>
      <t>13</t>
    </r>
    <r>
      <rPr>
        <sz val="12"/>
        <color theme="1"/>
        <rFont val="Calibri"/>
        <family val="2"/>
      </rPr>
      <t>(6), 485–497. https://doi.org/10.1016/j.envsci.2010.06.003</t>
    </r>
  </si>
  <si>
    <t>﻿Before the park we could catch 3–4 tonnes of fish a day, now it is 1–2 tonnes. We were promised a lot of things but we refused to be in the park. The contracts trick people – village leaders are just told to sign their names</t>
  </si>
  <si>
    <t xml:space="preserve">Tanzania, Mozambique  </t>
  </si>
  <si>
    <t>﻿Key informant and household interviews, focus groups, and constructed mental models.</t>
  </si>
  <si>
    <t xml:space="preserve">Cannot find full paper </t>
  </si>
  <si>
    <r>
      <rPr>
        <sz val="12"/>
        <color theme="1"/>
        <rFont val="Calibri"/>
        <family val="2"/>
      </rPr>
      <t xml:space="preserve">Lam, M. (1998). Consideration of customary marine tenure system in the establishment of marine protected areas in the South Pacific. </t>
    </r>
    <r>
      <rPr>
        <i/>
        <sz val="12"/>
        <color theme="1"/>
        <rFont val="Calibri"/>
        <family val="2"/>
      </rPr>
      <t>Ocean and Coastal Management</t>
    </r>
    <r>
      <rPr>
        <sz val="12"/>
        <color theme="1"/>
        <rFont val="Calibri"/>
        <family val="2"/>
      </rPr>
      <t xml:space="preserve">, </t>
    </r>
    <r>
      <rPr>
        <i/>
        <sz val="12"/>
        <color theme="1"/>
        <rFont val="Calibri"/>
        <family val="2"/>
      </rPr>
      <t>39</t>
    </r>
    <r>
      <rPr>
        <sz val="12"/>
        <color theme="1"/>
        <rFont val="Calibri"/>
        <family val="2"/>
      </rPr>
      <t>(1–2), 97–104. https://doi.org/10.1016/S0964-5691(98)00017-9</t>
    </r>
  </si>
  <si>
    <r>
      <rPr>
        <sz val="12"/>
        <color theme="1"/>
        <rFont val="Calibri"/>
        <family val="2"/>
      </rPr>
      <t xml:space="preserve">D’agata, S., Darling, E. S., Gurney, G. G., McClanahan, T. R., Muthiga, N. A., Rabearisoa, A., &amp; Maina, J. M. (2020). Multiscale determinants of social adaptive capacity in small-scale fishing communities. </t>
    </r>
    <r>
      <rPr>
        <i/>
        <sz val="12"/>
        <color theme="1"/>
        <rFont val="Calibri"/>
        <family val="2"/>
      </rPr>
      <t>Environmental Science and Policy</t>
    </r>
    <r>
      <rPr>
        <sz val="12"/>
        <color theme="1"/>
        <rFont val="Calibri"/>
        <family val="2"/>
      </rPr>
      <t xml:space="preserve">, </t>
    </r>
    <r>
      <rPr>
        <i/>
        <sz val="12"/>
        <color theme="1"/>
        <rFont val="Calibri"/>
        <family val="2"/>
      </rPr>
      <t>108</t>
    </r>
    <r>
      <rPr>
        <sz val="12"/>
        <color theme="1"/>
        <rFont val="Calibri"/>
        <family val="2"/>
      </rPr>
      <t xml:space="preserve">(March), 56–66. </t>
    </r>
    <r>
      <rPr>
        <u/>
        <sz val="12"/>
        <color rgb="FF1155CC"/>
        <rFont val="Calibri"/>
        <family val="2"/>
      </rPr>
      <t>https://doi.org/10.1016/j.envsci.2020.03.006</t>
    </r>
  </si>
  <si>
    <r>
      <rPr>
        <sz val="12"/>
        <color theme="1"/>
        <rFont val="Calibri"/>
        <family val="2"/>
      </rPr>
      <t xml:space="preserve">Rosendo, S., Brown, K., Joubert, A., Jiddawi, N., &amp; Mechisso, M. (2011). A clash of values and approaches: A case study of marine protected area planning in Mozambique. </t>
    </r>
    <r>
      <rPr>
        <i/>
        <sz val="12"/>
        <color theme="1"/>
        <rFont val="Calibri"/>
        <family val="2"/>
      </rPr>
      <t>Ocean and Coastal Management</t>
    </r>
    <r>
      <rPr>
        <sz val="12"/>
        <color theme="1"/>
        <rFont val="Calibri"/>
        <family val="2"/>
      </rPr>
      <t xml:space="preserve">, </t>
    </r>
    <r>
      <rPr>
        <i/>
        <sz val="12"/>
        <color theme="1"/>
        <rFont val="Calibri"/>
        <family val="2"/>
      </rPr>
      <t>54</t>
    </r>
    <r>
      <rPr>
        <sz val="12"/>
        <color theme="1"/>
        <rFont val="Calibri"/>
        <family val="2"/>
      </rPr>
      <t>(1), 55–65. https://doi.org/10.1016/j.ocecoaman.2010.10.009</t>
    </r>
  </si>
  <si>
    <t>﻿In general, the policy documents dealing with tourism and poverty alleviation in Mozambique are largely positive with regards to the impacts of conservation on local communities. The</t>
  </si>
  <si>
    <t>Methods and Results</t>
  </si>
  <si>
    <t xml:space="preserve">Indirect </t>
  </si>
  <si>
    <t>Reviewing policy documents, carrying out interviews, household surveys and focus group workshops</t>
  </si>
  <si>
    <t>﻿However, workshop participants were worried about the long-term impacts of losing control over such a large part of their land. They recognised that tourism is beneficial, but noted that it will not provide employment for everyone, and many people will continue to rely on shifting agriculture, fishing, hunting and harvesting wild plants and fruits</t>
  </si>
  <si>
    <r>
      <rPr>
        <sz val="12"/>
        <color theme="1"/>
        <rFont val="Calibri"/>
        <family val="2"/>
      </rPr>
      <t xml:space="preserve">Mizrahi, M., Diedrich, A., Weeks, R., &amp; Pressey, R. L. (2019). A Systematic Review of the Socioeconomic Factors that Influence How Marine Protected Areas Impact on Ecosystems and Livelihoods. </t>
    </r>
    <r>
      <rPr>
        <i/>
        <sz val="12"/>
        <color theme="1"/>
        <rFont val="Calibri"/>
        <family val="2"/>
      </rPr>
      <t>Society and Natural Resources</t>
    </r>
    <r>
      <rPr>
        <sz val="12"/>
        <color theme="1"/>
        <rFont val="Calibri"/>
        <family val="2"/>
      </rPr>
      <t xml:space="preserve">, </t>
    </r>
    <r>
      <rPr>
        <i/>
        <sz val="12"/>
        <color theme="1"/>
        <rFont val="Calibri"/>
        <family val="2"/>
      </rPr>
      <t>32</t>
    </r>
    <r>
      <rPr>
        <sz val="12"/>
        <color theme="1"/>
        <rFont val="Calibri"/>
        <family val="2"/>
      </rPr>
      <t>(1), 4–20. https://doi.org/10.1080/08941920.2018.1489568</t>
    </r>
  </si>
  <si>
    <t>Figure.1</t>
  </si>
  <si>
    <t>Systematic review of current literature and evidence for impact score evaluation</t>
  </si>
  <si>
    <t>no evidence found</t>
  </si>
  <si>
    <r>
      <rPr>
        <sz val="12"/>
        <color theme="1"/>
        <rFont val="Calibri"/>
        <family val="2"/>
      </rPr>
      <t xml:space="preserve">Nguyen, K. A. T., Jolly, C. M., &amp; Nguelifack, B. M. (2018). Biodiversity, coastal protection and resource endowment: Policy options for improving ocean health. </t>
    </r>
    <r>
      <rPr>
        <i/>
        <sz val="12"/>
        <color theme="1"/>
        <rFont val="Calibri"/>
        <family val="2"/>
      </rPr>
      <t>Journal of Policy Modeling</t>
    </r>
    <r>
      <rPr>
        <sz val="12"/>
        <color theme="1"/>
        <rFont val="Calibri"/>
        <family val="2"/>
      </rPr>
      <t xml:space="preserve">, </t>
    </r>
    <r>
      <rPr>
        <i/>
        <sz val="12"/>
        <color theme="1"/>
        <rFont val="Calibri"/>
        <family val="2"/>
      </rPr>
      <t>40</t>
    </r>
    <r>
      <rPr>
        <sz val="12"/>
        <color theme="1"/>
        <rFont val="Calibri"/>
        <family val="2"/>
      </rPr>
      <t>(2), 242–264. https://doi.org/10.1016/j.jpolmod.2018.02.002</t>
    </r>
  </si>
  <si>
    <r>
      <rPr>
        <sz val="12"/>
        <color theme="1"/>
        <rFont val="Calibri"/>
        <family val="2"/>
      </rPr>
      <t xml:space="preserve">Long, S., Jones, P. J. S., Randriana, Z., &amp; Hadj-Hammou, J. (2021). Governance analysis of a community managed small-scale crab fishery in Madagascar: novel use of an empirical framework. </t>
    </r>
    <r>
      <rPr>
        <i/>
        <sz val="12"/>
        <color theme="1"/>
        <rFont val="Calibri"/>
        <family val="2"/>
      </rPr>
      <t>Marine Policy</t>
    </r>
    <r>
      <rPr>
        <sz val="12"/>
        <color theme="1"/>
        <rFont val="Calibri"/>
        <family val="2"/>
      </rPr>
      <t xml:space="preserve">, </t>
    </r>
    <r>
      <rPr>
        <i/>
        <sz val="12"/>
        <color theme="1"/>
        <rFont val="Calibri"/>
        <family val="2"/>
      </rPr>
      <t>127</t>
    </r>
    <r>
      <rPr>
        <sz val="12"/>
        <color theme="1"/>
        <rFont val="Calibri"/>
        <family val="2"/>
      </rPr>
      <t xml:space="preserve">(December 2017), 102974. </t>
    </r>
    <r>
      <rPr>
        <u/>
        <sz val="12"/>
        <color rgb="FF1155CC"/>
        <rFont val="Calibri"/>
        <family val="2"/>
      </rPr>
      <t>https://doi.org/10.1016/j.marpol.2017.11.022</t>
    </r>
  </si>
  <si>
    <r>
      <rPr>
        <sz val="12"/>
        <color theme="1"/>
        <rFont val="Calibri"/>
        <family val="2"/>
      </rPr>
      <t xml:space="preserve">White, A. T., Eisma-Osorio, R. L., &amp; Green, S. J. (2005). Integrated coastal management and marine protected areas: Complementarity in the Philippines. </t>
    </r>
    <r>
      <rPr>
        <i/>
        <sz val="12"/>
        <color theme="1"/>
        <rFont val="Calibri"/>
        <family val="2"/>
      </rPr>
      <t>Ocean and Coastal Management</t>
    </r>
    <r>
      <rPr>
        <sz val="12"/>
        <color theme="1"/>
        <rFont val="Calibri"/>
        <family val="2"/>
      </rPr>
      <t xml:space="preserve">, </t>
    </r>
    <r>
      <rPr>
        <i/>
        <sz val="12"/>
        <color theme="1"/>
        <rFont val="Calibri"/>
        <family val="2"/>
      </rPr>
      <t>48</t>
    </r>
    <r>
      <rPr>
        <sz val="12"/>
        <color theme="1"/>
        <rFont val="Calibri"/>
        <family val="2"/>
      </rPr>
      <t>(11–12), 948–971. https://doi.org/10.1016/j.ocecoaman.2005.03.006</t>
    </r>
  </si>
  <si>
    <t>Document review</t>
  </si>
  <si>
    <t>﻿Recent studies have not only indicated the beneficial impacts of fish sanctuaries on fishery yields and protecting the coral reef but that people participating in such management efforts gain in a variety of ways related to food security, cash income from tourism, and pride in their protection role [29,35].</t>
  </si>
  <si>
    <r>
      <rPr>
        <sz val="12"/>
        <color theme="1"/>
        <rFont val="Calibri"/>
        <family val="2"/>
      </rPr>
      <t xml:space="preserve">Thurlow, G., &amp; Jones, P. J. S. (2021). A governance analysis of Soufriere Marine Management Area, Saint Lucia: Previously effective but increasingly challenged by driving forces. </t>
    </r>
    <r>
      <rPr>
        <i/>
        <sz val="12"/>
        <color theme="1"/>
        <rFont val="Calibri"/>
        <family val="2"/>
      </rPr>
      <t>Marine Policy</t>
    </r>
    <r>
      <rPr>
        <sz val="12"/>
        <color theme="1"/>
        <rFont val="Calibri"/>
        <family val="2"/>
      </rPr>
      <t xml:space="preserve">, </t>
    </r>
    <r>
      <rPr>
        <i/>
        <sz val="12"/>
        <color theme="1"/>
        <rFont val="Calibri"/>
        <family val="2"/>
      </rPr>
      <t>127</t>
    </r>
    <r>
      <rPr>
        <sz val="12"/>
        <color theme="1"/>
        <rFont val="Calibri"/>
        <family val="2"/>
      </rPr>
      <t>(October 2020), 104220. https://doi.org/10.1016/j.marpol.2020.104220</t>
    </r>
  </si>
  <si>
    <t>Interviews, document analysis</t>
  </si>
  <si>
    <t>﻿Residents from Soufri`ere are given priority over residents from other towns when it comes to employment at the SMMA itself and for other jobs in the marine basin, such as dive operators.</t>
  </si>
  <si>
    <t>Saint Lucia</t>
  </si>
  <si>
    <t>﻿To obtain the data, 3 methods were employed: document analysis, semi-structured interviews and ethnographic observations</t>
  </si>
  <si>
    <t>﻿Soufriere Marine Management Area</t>
  </si>
  <si>
    <t>Both (co-mangement)</t>
  </si>
  <si>
    <t xml:space="preserve">﻿There is no reinvestment of MPA income in facilities for the local community. The absence of these community advantages undermines the SMMA’s potential to achieve its socioeconomic objectives. </t>
  </si>
  <si>
    <t>﻿Rebuilding plans were im- plemented that resulted in large reductions in fishing pressure, and large MPAs were also created. While these interventions had some (at least short-term) negative economic consequences for lo- cal fishing communities, over time they appear to have contributed substantially to the recovery ofmany economically and ecologically critical stocks.</t>
  </si>
  <si>
    <r>
      <rPr>
        <sz val="12"/>
        <color theme="1"/>
        <rFont val="Calibri"/>
        <family val="2"/>
      </rPr>
      <t xml:space="preserve">Perera, N., &amp; De Vos, A. (2007). Marine protected areas in Sri Lanka: A review. </t>
    </r>
    <r>
      <rPr>
        <i/>
        <sz val="12"/>
        <color theme="1"/>
        <rFont val="Calibri"/>
        <family val="2"/>
      </rPr>
      <t>Environmental Management</t>
    </r>
    <r>
      <rPr>
        <sz val="12"/>
        <color theme="1"/>
        <rFont val="Calibri"/>
        <family val="2"/>
      </rPr>
      <t xml:space="preserve">, </t>
    </r>
    <r>
      <rPr>
        <i/>
        <sz val="12"/>
        <color theme="1"/>
        <rFont val="Calibri"/>
        <family val="2"/>
      </rPr>
      <t>40</t>
    </r>
    <r>
      <rPr>
        <sz val="12"/>
        <color theme="1"/>
        <rFont val="Calibri"/>
        <family val="2"/>
      </rPr>
      <t xml:space="preserve">(5), 727–738. </t>
    </r>
    <r>
      <rPr>
        <u/>
        <sz val="12"/>
        <color rgb="FF1155CC"/>
        <rFont val="Calibri"/>
        <family val="2"/>
      </rPr>
      <t>https://doi.org/10.1007/s00267-005-0154-x</t>
    </r>
  </si>
  <si>
    <r>
      <rPr>
        <sz val="12"/>
        <color theme="1"/>
        <rFont val="Calibri"/>
        <family val="2"/>
      </rPr>
      <t xml:space="preserve">Ferse, S. C. A., Máñez Costa, M., Mez, K. S., Adhuri, D. S., &amp; Glaser, M. (2010). Allies, not aliens: Increasing the role of local communities in marine protected area implementation. </t>
    </r>
    <r>
      <rPr>
        <i/>
        <sz val="12"/>
        <color theme="1"/>
        <rFont val="Calibri"/>
        <family val="2"/>
      </rPr>
      <t>Environmental Conservation</t>
    </r>
    <r>
      <rPr>
        <sz val="12"/>
        <color theme="1"/>
        <rFont val="Calibri"/>
        <family val="2"/>
      </rPr>
      <t xml:space="preserve">, </t>
    </r>
    <r>
      <rPr>
        <i/>
        <sz val="12"/>
        <color theme="1"/>
        <rFont val="Calibri"/>
        <family val="2"/>
      </rPr>
      <t>37</t>
    </r>
    <r>
      <rPr>
        <sz val="12"/>
        <color theme="1"/>
        <rFont val="Calibri"/>
        <family val="2"/>
      </rPr>
      <t>(1), 23–34. https://doi.org/10.1017/S0376892910000172</t>
    </r>
  </si>
  <si>
    <t>﻿Last, but not least, it endangers often already marginalized coastal livelihoods across the globe (Laffoley 2008).</t>
  </si>
  <si>
    <r>
      <rPr>
        <sz val="12"/>
        <color theme="1"/>
        <rFont val="Calibri"/>
        <family val="2"/>
      </rPr>
      <t xml:space="preserve">McClanahan, T. R., Mwaguni, S., &amp; Muthiga, N. A. (2005). Management of the Kenyan coast. </t>
    </r>
    <r>
      <rPr>
        <i/>
        <sz val="12"/>
        <color theme="1"/>
        <rFont val="Calibri"/>
        <family val="2"/>
      </rPr>
      <t>Ocean and Coastal Management</t>
    </r>
    <r>
      <rPr>
        <sz val="12"/>
        <color theme="1"/>
        <rFont val="Calibri"/>
        <family val="2"/>
      </rPr>
      <t xml:space="preserve">, </t>
    </r>
    <r>
      <rPr>
        <i/>
        <sz val="12"/>
        <color theme="1"/>
        <rFont val="Calibri"/>
        <family val="2"/>
      </rPr>
      <t>48</t>
    </r>
    <r>
      <rPr>
        <sz val="12"/>
        <color theme="1"/>
        <rFont val="Calibri"/>
        <family val="2"/>
      </rPr>
      <t xml:space="preserve">(11–12), 901–931. </t>
    </r>
    <r>
      <rPr>
        <u/>
        <sz val="12"/>
        <color rgb="FF1155CC"/>
        <rFont val="Calibri"/>
        <family val="2"/>
      </rPr>
      <t>https://doi.org/10.1016/j.ocecoaman.2005.03.005</t>
    </r>
  </si>
  <si>
    <r>
      <rPr>
        <sz val="12"/>
        <color theme="1"/>
        <rFont val="Calibri"/>
        <family val="2"/>
      </rPr>
      <t xml:space="preserve">Fox, H. E., Holtzman, J. L., Haisfield, K. M., McNally, C. G., Cid, G. A., Mascia, M. B., Parks, J. E., &amp; Pomeroy, R. S. (2014). How Are Our MPAs Doing? Challenges in Assessing Global Patterns in Marine Protected Area Performance. </t>
    </r>
    <r>
      <rPr>
        <i/>
        <sz val="12"/>
        <color theme="1"/>
        <rFont val="Calibri"/>
        <family val="2"/>
      </rPr>
      <t>Coastal Management</t>
    </r>
    <r>
      <rPr>
        <sz val="12"/>
        <color theme="1"/>
        <rFont val="Calibri"/>
        <family val="2"/>
      </rPr>
      <t xml:space="preserve">, </t>
    </r>
    <r>
      <rPr>
        <i/>
        <sz val="12"/>
        <color theme="1"/>
        <rFont val="Calibri"/>
        <family val="2"/>
      </rPr>
      <t>42</t>
    </r>
    <r>
      <rPr>
        <sz val="12"/>
        <color theme="1"/>
        <rFont val="Calibri"/>
        <family val="2"/>
      </rPr>
      <t xml:space="preserve">(3), 207–226. </t>
    </r>
    <r>
      <rPr>
        <u/>
        <sz val="12"/>
        <color rgb="FF1155CC"/>
        <rFont val="Calibri"/>
        <family val="2"/>
      </rPr>
      <t>https://doi.org/10.1080/08920753.2014.904178</t>
    </r>
  </si>
  <si>
    <r>
      <rPr>
        <sz val="12"/>
        <color theme="1"/>
        <rFont val="Calibri"/>
        <family val="2"/>
      </rPr>
      <t xml:space="preserve">Gonzalez, C., &amp; Jentoft, S. (2011). MPA in labor: Securing the Pearl Cays of Nicaragua. </t>
    </r>
    <r>
      <rPr>
        <i/>
        <sz val="12"/>
        <color theme="1"/>
        <rFont val="Calibri"/>
        <family val="2"/>
      </rPr>
      <t>Environmental Management</t>
    </r>
    <r>
      <rPr>
        <sz val="12"/>
        <color theme="1"/>
        <rFont val="Calibri"/>
        <family val="2"/>
      </rPr>
      <t xml:space="preserve">, </t>
    </r>
    <r>
      <rPr>
        <i/>
        <sz val="12"/>
        <color theme="1"/>
        <rFont val="Calibri"/>
        <family val="2"/>
      </rPr>
      <t>47</t>
    </r>
    <r>
      <rPr>
        <sz val="12"/>
        <color theme="1"/>
        <rFont val="Calibri"/>
        <family val="2"/>
      </rPr>
      <t xml:space="preserve">(4), 617–629. </t>
    </r>
    <r>
      <rPr>
        <u/>
        <sz val="12"/>
        <color rgb="FF1155CC"/>
        <rFont val="Calibri"/>
        <family val="2"/>
      </rPr>
      <t>https://doi.org/10.1007/s00267-010-9587-y</t>
    </r>
  </si>
  <si>
    <r>
      <rPr>
        <sz val="12"/>
        <color theme="1"/>
        <rFont val="Calibri"/>
        <family val="2"/>
      </rPr>
      <t xml:space="preserve">Mancha-Cisneros, M. del M., Suárez-Castillo, A. N., Torre, J., Anderies, J. M., &amp; Gerber, L. R. (2018). The role of stakeholder perceptions and institutions for marine reserve efficacy in the Midriff Islands Region, Gulf of California, Mexico. </t>
    </r>
    <r>
      <rPr>
        <i/>
        <sz val="12"/>
        <color theme="1"/>
        <rFont val="Calibri"/>
        <family val="2"/>
      </rPr>
      <t>Ocean and Coastal Management</t>
    </r>
    <r>
      <rPr>
        <sz val="12"/>
        <color theme="1"/>
        <rFont val="Calibri"/>
        <family val="2"/>
      </rPr>
      <t xml:space="preserve">, </t>
    </r>
    <r>
      <rPr>
        <i/>
        <sz val="12"/>
        <color theme="1"/>
        <rFont val="Calibri"/>
        <family val="2"/>
      </rPr>
      <t>162</t>
    </r>
    <r>
      <rPr>
        <sz val="12"/>
        <color theme="1"/>
        <rFont val="Calibri"/>
        <family val="2"/>
      </rPr>
      <t>(December 2017), 181–192. https://doi.org/10.1016/j.ocecoaman.2018.01.024</t>
    </r>
  </si>
  <si>
    <t>﻿Nonetheless, 79% of fisher and community member respondents recognized that in theory, NTAs are generally beneficial for allowing more reproduction of commercially important species, and thus more catches and higher economic benefits for them</t>
  </si>
  <si>
    <t>﻿we conducted structured interviews based on previously identified potential caveats within the NTA sys- tems, according to the CIS framework</t>
  </si>
  <si>
    <r>
      <rPr>
        <sz val="12"/>
        <color theme="1"/>
        <rFont val="Calibri"/>
        <family val="2"/>
      </rPr>
      <t xml:space="preserve">Gurney, G. G., Cinner, J., Ban, N. C., Pressey, R. L., Pollnac, R., Campbell, S. J., Tasidjawa, S., &amp; Setiawan, F. (2014). Poverty and protected areas: An evaluation of a marine integrated conservation and development project in Indonesia. </t>
    </r>
    <r>
      <rPr>
        <i/>
        <sz val="12"/>
        <color theme="1"/>
        <rFont val="Calibri"/>
        <family val="2"/>
      </rPr>
      <t>Global Environmental Change</t>
    </r>
    <r>
      <rPr>
        <sz val="12"/>
        <color theme="1"/>
        <rFont val="Calibri"/>
        <family val="2"/>
      </rPr>
      <t xml:space="preserve">, </t>
    </r>
    <r>
      <rPr>
        <i/>
        <sz val="12"/>
        <color theme="1"/>
        <rFont val="Calibri"/>
        <family val="2"/>
      </rPr>
      <t>26</t>
    </r>
    <r>
      <rPr>
        <sz val="12"/>
        <color theme="1"/>
        <rFont val="Calibri"/>
        <family val="2"/>
      </rPr>
      <t>(1), 98–107. https://doi.org/10.1016/j.gloenvcha.2014.04.003</t>
    </r>
  </si>
  <si>
    <t>﻿Positive impacts spanned all three poverty domains, but within each domain the magnitude of the effects and timescales over which they manifested were mixed. Importantly, positive impacts appeared to occur mostly during the implementation period, after which integrated MPA activities all but ceased and reductions in poverty did not continue to accrue.</t>
  </si>
  <si>
    <t>﻿We used household surveys to gather quantitative data of several indicators of poverty, followed by semi-structured interviews with key informants, including heads of village, members of MPA groups, and traditional leaders</t>
  </si>
  <si>
    <t>same data as study 127 - removed to avoid double counting</t>
  </si>
  <si>
    <r>
      <rPr>
        <sz val="12"/>
        <color theme="1"/>
        <rFont val="Calibri"/>
        <family val="2"/>
      </rPr>
      <t xml:space="preserve">Pennino, M. G., Rufener, M. C., Thomé-Souza, M. J. F., Carvalho, A. R., Lopes, P. F. M., &amp; Sumaila, U. R. (2018). Searching for a compromise between biological and economic demands to protect vulnerable habitats. </t>
    </r>
    <r>
      <rPr>
        <i/>
        <sz val="12"/>
        <color theme="1"/>
        <rFont val="Calibri"/>
        <family val="2"/>
      </rPr>
      <t>Scientific Reports</t>
    </r>
    <r>
      <rPr>
        <sz val="12"/>
        <color theme="1"/>
        <rFont val="Calibri"/>
        <family val="2"/>
      </rPr>
      <t xml:space="preserve">, </t>
    </r>
    <r>
      <rPr>
        <i/>
        <sz val="12"/>
        <color theme="1"/>
        <rFont val="Calibri"/>
        <family val="2"/>
      </rPr>
      <t>8</t>
    </r>
    <r>
      <rPr>
        <sz val="12"/>
        <color theme="1"/>
        <rFont val="Calibri"/>
        <family val="2"/>
      </rPr>
      <t>(1), 1–10. https://doi.org/10.1038/s41598-018-26130-z</t>
    </r>
  </si>
  <si>
    <t>﻿If the ecological area were entirely closed to fishing, fishers would lose 68% of their fishing grounds (7839 Km2). This would correspond to a loss of 55.2% (R$ 8673) of their total annual profit. Nevertheless, if only the ecological area that does not overlap with the economic one were closed to fishing, fishers would lose 21.8% of their fishing grounds (2506 Km2), representing a loss of R$ 1538 of their total annual profit (9.8%).</t>
  </si>
  <si>
    <t xml:space="preserve">Brazil  </t>
  </si>
  <si>
    <t>﻿We used data from the artisanal fisheries that took place on the conti- nental shelves of two Brazilian states. Fish base life history data, environmental variable data for species distribution modelling</t>
  </si>
  <si>
    <r>
      <rPr>
        <sz val="12"/>
        <color theme="1"/>
        <rFont val="Calibri"/>
        <family val="2"/>
      </rPr>
      <t xml:space="preserve">Kockel, A., Ban, N. C., Costa, M., &amp; Dearden, P. (2020). Addressing distribution equity in spatial conservation prioritization for small-scale fisheries. </t>
    </r>
    <r>
      <rPr>
        <i/>
        <sz val="12"/>
        <color theme="1"/>
        <rFont val="Calibri"/>
        <family val="2"/>
      </rPr>
      <t>PLoS ONE</t>
    </r>
    <r>
      <rPr>
        <sz val="12"/>
        <color theme="1"/>
        <rFont val="Calibri"/>
        <family val="2"/>
      </rPr>
      <t xml:space="preserve">, </t>
    </r>
    <r>
      <rPr>
        <i/>
        <sz val="12"/>
        <color theme="1"/>
        <rFont val="Calibri"/>
        <family val="2"/>
      </rPr>
      <t>15</t>
    </r>
    <r>
      <rPr>
        <sz val="12"/>
        <color theme="1"/>
        <rFont val="Calibri"/>
        <family val="2"/>
      </rPr>
      <t>(5), 1–23. https://doi.org/10.1371/journal.pone.0233339</t>
    </r>
  </si>
  <si>
    <t>Workshops and model</t>
  </si>
  <si>
    <t>﻿Comparisons ofthe best MPA plan ofeach scenario in terms oftheir impacts on all fisheries at ﻿a resolution ofcommunities (i.e., 863 features; each defined by method and barangay), showed that scenario one was the best at maintaining distribution equity (Fig 3D), followed by scenario two (Fig 3E) and three (Fig 3F).</t>
  </si>
  <si>
    <t>﻿We developed and held participatory mapping workshops to collect spatial data on the distribution patterns ofdifferent communities and types offisheries. ﻿we used remote sensing to produce the first high-resolution (2 m pixel resolution) benthic habitat map ofcoastal areas (less than 25 m deep) in Sogod Bay</t>
  </si>
  <si>
    <r>
      <rPr>
        <sz val="12"/>
        <color theme="1"/>
        <rFont val="Calibri"/>
        <family val="2"/>
      </rPr>
      <t xml:space="preserve">Mcclanahan, T. R., &amp; Abunge, C. A. (2016). Perceptions of fishing access restrictions and the disparity of benefits among stakeholder communities and nations of south-eastern Africa. </t>
    </r>
    <r>
      <rPr>
        <i/>
        <sz val="12"/>
        <color theme="1"/>
        <rFont val="Calibri"/>
        <family val="2"/>
      </rPr>
      <t>Fish and Fisheries</t>
    </r>
    <r>
      <rPr>
        <sz val="12"/>
        <color theme="1"/>
        <rFont val="Calibri"/>
        <family val="2"/>
      </rPr>
      <t xml:space="preserve">, </t>
    </r>
    <r>
      <rPr>
        <i/>
        <sz val="12"/>
        <color theme="1"/>
        <rFont val="Calibri"/>
        <family val="2"/>
      </rPr>
      <t>17</t>
    </r>
    <r>
      <rPr>
        <sz val="12"/>
        <color theme="1"/>
        <rFont val="Calibri"/>
        <family val="2"/>
      </rPr>
      <t>(2), 417–437. https://doi.org/10.1111/faf.12118</t>
    </r>
  </si>
  <si>
    <t>Table 1</t>
  </si>
  <si>
    <t>Kenya, Tanzania, Mozambique, Madagascar</t>
  </si>
  <si>
    <t>Methods</t>
  </si>
  <si>
    <t>﻿Face-to-face interviews were undertaken with resource users and managers in Mozambique, Kenya, Tanzania and Madagascar between 2008 and 2013.﻿also included as part of studied previous socio-eco- nomic and fish-landing data evaluations indepen- dent of park evaluations</t>
  </si>
  <si>
    <r>
      <rPr>
        <sz val="12"/>
        <color theme="1"/>
        <rFont val="Calibri"/>
        <family val="2"/>
      </rPr>
      <t xml:space="preserve">Aswani, S., &amp; Ruddle, K. (2013). Design of realistic hybrid marine resource management programs in oceania. </t>
    </r>
    <r>
      <rPr>
        <i/>
        <sz val="12"/>
        <color theme="1"/>
        <rFont val="Calibri"/>
        <family val="2"/>
      </rPr>
      <t>Pacific Science</t>
    </r>
    <r>
      <rPr>
        <sz val="12"/>
        <color theme="1"/>
        <rFont val="Calibri"/>
        <family val="2"/>
      </rPr>
      <t xml:space="preserve">, </t>
    </r>
    <r>
      <rPr>
        <i/>
        <sz val="12"/>
        <color theme="1"/>
        <rFont val="Calibri"/>
        <family val="2"/>
      </rPr>
      <t>67</t>
    </r>
    <r>
      <rPr>
        <sz val="12"/>
        <color theme="1"/>
        <rFont val="Calibri"/>
        <family val="2"/>
      </rPr>
      <t>(3), 461–476. https://doi.org/10.2984/67.3.11</t>
    </r>
  </si>
  <si>
    <t>﻿However, Pacific islanders prefer smaller and temporal (i.e., nonpermanent closure) MPAs that miti- gate negative economic impact of restrictions imposed by management. As</t>
  </si>
  <si>
    <t>Asia-Pacific</t>
  </si>
  <si>
    <t>﻿We build on our combined decades of mul- tidisciplinary natural and social science re- search and applied marine resource man- agement experience and publications in the Asia-Pacific region, particularly on Cinner and Aswani (2007), Ruddle and Hickey (2008), Ruddle and Satria (2010), and Aswani et al. (2012).</t>
  </si>
  <si>
    <r>
      <rPr>
        <sz val="12"/>
        <color theme="1"/>
        <rFont val="Calibri"/>
        <family val="2"/>
      </rPr>
      <t xml:space="preserve">Hind, E. J., Hiponia, M. C., &amp; Gray, T. S. (2010). From community-based to centralised national management-A wrong turning for the governance of the marine protected area in Apo Island, Philippines? </t>
    </r>
    <r>
      <rPr>
        <i/>
        <sz val="12"/>
        <color theme="1"/>
        <rFont val="Calibri"/>
        <family val="2"/>
      </rPr>
      <t>Marine Policy</t>
    </r>
    <r>
      <rPr>
        <sz val="12"/>
        <color theme="1"/>
        <rFont val="Calibri"/>
        <family val="2"/>
      </rPr>
      <t xml:space="preserve">, </t>
    </r>
    <r>
      <rPr>
        <i/>
        <sz val="12"/>
        <color theme="1"/>
        <rFont val="Calibri"/>
        <family val="2"/>
      </rPr>
      <t>34</t>
    </r>
    <r>
      <rPr>
        <sz val="12"/>
        <color theme="1"/>
        <rFont val="Calibri"/>
        <family val="2"/>
      </rPr>
      <t>(1), 54–62. https://doi.org/10.1016/j.marpol.2009.04.011</t>
    </r>
  </si>
  <si>
    <t>﻿The most praised impact of PAMB by interviewees and focus group participants was its creation of jobs [9] on the island, benefiting 33% households questionnaired in the survey</t>
  </si>
  <si>
    <t>﻿The fieldwork data were collected during six weeks in April and May 2008 in two stages. The first stage was to administer questionnaires, ﻿The subject matter for the second stage—key informant interviews and focus group discussions— was drawn from observational notes taken during the first stag</t>
  </si>
  <si>
    <t>Apo Island Marine Protected Area</t>
  </si>
  <si>
    <t>﻿This negative picture is supported by survey findings that rated the current socio- economic situation on the island at 4.6, and the effectiveness of the management in addressing socio-economic issues at 3.9. Women t-shirt sellers said that they had started selling t-shirts to supplement their husbands’ decreasing incomes from fishing</t>
  </si>
  <si>
    <r>
      <rPr>
        <sz val="12"/>
        <color theme="1"/>
        <rFont val="Calibri"/>
        <family val="2"/>
      </rPr>
      <t xml:space="preserve">Adjeroud, M., Briand, M. J., Kayal, M., &amp; Dumas, P. (2013). Coral assemblages in Tonga: Spatial patterns, replenishment capacities, and implications for conservation strategies. </t>
    </r>
    <r>
      <rPr>
        <i/>
        <sz val="12"/>
        <color theme="1"/>
        <rFont val="Calibri"/>
        <family val="2"/>
      </rPr>
      <t>Environmental Monitoring and Assessment</t>
    </r>
    <r>
      <rPr>
        <sz val="12"/>
        <color theme="1"/>
        <rFont val="Calibri"/>
        <family val="2"/>
      </rPr>
      <t xml:space="preserve">, </t>
    </r>
    <r>
      <rPr>
        <i/>
        <sz val="12"/>
        <color theme="1"/>
        <rFont val="Calibri"/>
        <family val="2"/>
      </rPr>
      <t>185</t>
    </r>
    <r>
      <rPr>
        <sz val="12"/>
        <color theme="1"/>
        <rFont val="Calibri"/>
        <family val="2"/>
      </rPr>
      <t>(7), 5763–5773. https://doi.org/10.1007/s10661-012-2982-5</t>
    </r>
  </si>
  <si>
    <r>
      <rPr>
        <sz val="12"/>
        <color theme="1"/>
        <rFont val="Calibri"/>
        <family val="2"/>
      </rPr>
      <t xml:space="preserve">Fox, H. E., Mascia, M. B., Basurto, X., Costa, A., Glew, L., Heinemann, D., Karrer, L. B., Lester, S. E., Lombana, A. V., Pomeroy, R. S., Recchia, C. A., Roberts, C. M., Sanchirico, J. N., Pet-Soede, L., &amp; White, A. T. (2012). Reexamining the science of marine protected areas: Linking knowledge to action. </t>
    </r>
    <r>
      <rPr>
        <i/>
        <sz val="12"/>
        <color theme="1"/>
        <rFont val="Calibri"/>
        <family val="2"/>
      </rPr>
      <t>Conservation Letters</t>
    </r>
    <r>
      <rPr>
        <sz val="12"/>
        <color theme="1"/>
        <rFont val="Calibri"/>
        <family val="2"/>
      </rPr>
      <t xml:space="preserve">, </t>
    </r>
    <r>
      <rPr>
        <i/>
        <sz val="12"/>
        <color theme="1"/>
        <rFont val="Calibri"/>
        <family val="2"/>
      </rPr>
      <t>5</t>
    </r>
    <r>
      <rPr>
        <sz val="12"/>
        <color theme="1"/>
        <rFont val="Calibri"/>
        <family val="2"/>
      </rPr>
      <t xml:space="preserve">(1), 1–10. </t>
    </r>
    <r>
      <rPr>
        <u/>
        <sz val="12"/>
        <color rgb="FF1155CC"/>
        <rFont val="Calibri"/>
        <family val="2"/>
      </rPr>
      <t>https://doi.org/10.1111/j.1755-263X.2011.00207.x</t>
    </r>
  </si>
  <si>
    <r>
      <rPr>
        <sz val="12"/>
        <color theme="1"/>
        <rFont val="Calibri"/>
        <family val="2"/>
      </rPr>
      <t xml:space="preserve">Kamat, V. R. (2019). Dynamite Fishing in a Marine Protected Area in Tanzania: Why Youth Perceptions Matter. </t>
    </r>
    <r>
      <rPr>
        <i/>
        <sz val="12"/>
        <color theme="1"/>
        <rFont val="Calibri"/>
        <family val="2"/>
      </rPr>
      <t>Coastal Management</t>
    </r>
    <r>
      <rPr>
        <sz val="12"/>
        <color theme="1"/>
        <rFont val="Calibri"/>
        <family val="2"/>
      </rPr>
      <t xml:space="preserve">, </t>
    </r>
    <r>
      <rPr>
        <i/>
        <sz val="12"/>
        <color theme="1"/>
        <rFont val="Calibri"/>
        <family val="2"/>
      </rPr>
      <t>47</t>
    </r>
    <r>
      <rPr>
        <sz val="12"/>
        <color theme="1"/>
        <rFont val="Calibri"/>
        <family val="2"/>
      </rPr>
      <t>(4), 387–405. https://doi.org/10.1080/08920753.2019.1619902</t>
    </r>
  </si>
  <si>
    <t>﻿After the Marine Park people confiscated our nets and dugout canoes, we lost our ability to fish in the ocean with nets and other traps (mitego), so some fishers have resorted to dynamite fishing…they don’t have other tools or fishing gear, and because there are very few employment opportunities here, they continue to resort to dynamite fishing. It</t>
  </si>
  <si>
    <t>﻿It draws on ethnographic data gath- ered through participant observation, focus group discussions and in- depth interviews with residents from two neighboring coastal villages – one located inside a marine protected area (MPA), and another located outside the MPA’s boundary</t>
  </si>
  <si>
    <r>
      <rPr>
        <sz val="12"/>
        <color theme="1"/>
        <rFont val="Calibri"/>
        <family val="2"/>
      </rPr>
      <t xml:space="preserve">Johnson, S. M., Reyuw, B. M., Yalon, A., McLean, M., &amp; Houk, P. (2020). Contextualizing the social-ecological outcomes of coral reef fisheries management. </t>
    </r>
    <r>
      <rPr>
        <i/>
        <sz val="12"/>
        <color theme="1"/>
        <rFont val="Calibri"/>
        <family val="2"/>
      </rPr>
      <t>Biological Conservation</t>
    </r>
    <r>
      <rPr>
        <sz val="12"/>
        <color theme="1"/>
        <rFont val="Calibri"/>
        <family val="2"/>
      </rPr>
      <t xml:space="preserve">, </t>
    </r>
    <r>
      <rPr>
        <i/>
        <sz val="12"/>
        <color theme="1"/>
        <rFont val="Calibri"/>
        <family val="2"/>
      </rPr>
      <t>241</t>
    </r>
    <r>
      <rPr>
        <sz val="12"/>
        <color theme="1"/>
        <rFont val="Calibri"/>
        <family val="2"/>
      </rPr>
      <t>(November 2019), 108288. https://doi.org/10.1016/j.biocon.2019.108288</t>
    </r>
  </si>
  <si>
    <t>Micronesia</t>
  </si>
  <si>
    <t>Interviews with village leaders, biological fish surveys, satellite spatial datasets</t>
  </si>
  <si>
    <t>﻿Communities lacking alternative economic options may be more in- clined to overexploit their resources as a means of participating in the cash economy (Cinner</t>
  </si>
  <si>
    <r>
      <rPr>
        <sz val="12"/>
        <color theme="1"/>
        <rFont val="Calibri"/>
        <family val="2"/>
      </rPr>
      <t xml:space="preserve">de Oliveira Júnior, J. G. C., Campos-Silva, J. V., Santos, D. T. V., Ladle, R. J., &amp; da Silva Batista, V. (2021). Quantifying anthropogenic threats affecting Marine Protected Areas in developing countries. </t>
    </r>
    <r>
      <rPr>
        <i/>
        <sz val="12"/>
        <color theme="1"/>
        <rFont val="Calibri"/>
        <family val="2"/>
      </rPr>
      <t>Journal of Environmental Management</t>
    </r>
    <r>
      <rPr>
        <sz val="12"/>
        <color theme="1"/>
        <rFont val="Calibri"/>
        <family val="2"/>
      </rPr>
      <t xml:space="preserve">, </t>
    </r>
    <r>
      <rPr>
        <i/>
        <sz val="12"/>
        <color theme="1"/>
        <rFont val="Calibri"/>
        <family val="2"/>
      </rPr>
      <t>279</t>
    </r>
    <r>
      <rPr>
        <sz val="12"/>
        <color theme="1"/>
        <rFont val="Calibri"/>
        <family val="2"/>
      </rPr>
      <t xml:space="preserve">(October 2020). </t>
    </r>
    <r>
      <rPr>
        <u/>
        <sz val="12"/>
        <color rgb="FF1155CC"/>
        <rFont val="Calibri"/>
        <family val="2"/>
      </rPr>
      <t>https://doi.org/10.1016/j.jenvman.2020.111614</t>
    </r>
  </si>
  <si>
    <r>
      <rPr>
        <sz val="12"/>
        <color theme="1"/>
        <rFont val="Calibri"/>
        <family val="2"/>
      </rPr>
      <t xml:space="preserve">Hogg, K., Semitiel-García, M., Noguera-Méndez, P., Gray, T., &amp; Young, S. (2018). Perceptions of Threats Facing Cabo de Palos - Islas Hormigas MPA and Potential Solutions. </t>
    </r>
    <r>
      <rPr>
        <i/>
        <sz val="12"/>
        <color theme="1"/>
        <rFont val="Calibri"/>
        <family val="2"/>
      </rPr>
      <t>Coastal Management</t>
    </r>
    <r>
      <rPr>
        <sz val="12"/>
        <color theme="1"/>
        <rFont val="Calibri"/>
        <family val="2"/>
      </rPr>
      <t xml:space="preserve">, </t>
    </r>
    <r>
      <rPr>
        <i/>
        <sz val="12"/>
        <color theme="1"/>
        <rFont val="Calibri"/>
        <family val="2"/>
      </rPr>
      <t>46</t>
    </r>
    <r>
      <rPr>
        <sz val="12"/>
        <color theme="1"/>
        <rFont val="Calibri"/>
        <family val="2"/>
      </rPr>
      <t xml:space="preserve">(1), 58–74. </t>
    </r>
    <r>
      <rPr>
        <u/>
        <sz val="12"/>
        <color rgb="FF1155CC"/>
        <rFont val="Calibri"/>
        <family val="2"/>
      </rPr>
      <t>https://doi.org/10.1080/08920753.2018.1405330</t>
    </r>
  </si>
  <si>
    <r>
      <rPr>
        <sz val="12"/>
        <color theme="1"/>
        <rFont val="Calibri"/>
        <family val="2"/>
      </rPr>
      <t xml:space="preserve">Hattam, C. E., Mangi, S. C., Gall, S. C., &amp; Rodwell, L. D. (2014). Social impacts of a temperate fisheries closure: Understanding stakeholders’ views. </t>
    </r>
    <r>
      <rPr>
        <i/>
        <sz val="12"/>
        <color theme="1"/>
        <rFont val="Calibri"/>
        <family val="2"/>
      </rPr>
      <t>Marine Policy</t>
    </r>
    <r>
      <rPr>
        <sz val="12"/>
        <color theme="1"/>
        <rFont val="Calibri"/>
        <family val="2"/>
      </rPr>
      <t xml:space="preserve">, </t>
    </r>
    <r>
      <rPr>
        <i/>
        <sz val="12"/>
        <color theme="1"/>
        <rFont val="Calibri"/>
        <family val="2"/>
      </rPr>
      <t>45</t>
    </r>
    <r>
      <rPr>
        <sz val="12"/>
        <color theme="1"/>
        <rFont val="Calibri"/>
        <family val="2"/>
      </rPr>
      <t xml:space="preserve">, 269–278. </t>
    </r>
    <r>
      <rPr>
        <u/>
        <sz val="12"/>
        <color rgb="FF1155CC"/>
        <rFont val="Calibri"/>
        <family val="2"/>
      </rPr>
      <t>https://doi.org/10.1016/j.marpol.2013.09.005</t>
    </r>
  </si>
  <si>
    <r>
      <rPr>
        <sz val="12"/>
        <color theme="1"/>
        <rFont val="Calibri"/>
        <family val="2"/>
      </rPr>
      <t xml:space="preserve">Rist, P., Rassip, W., Yunupingu, D., Wearne, J., Gould, J., Dulfer-Hyams, M., Bock, E., &amp; Smyth, D. (2019). Indigenous protected areas in Sea Country: Indigenous-driven collaborative marine protected areas in Australia. </t>
    </r>
    <r>
      <rPr>
        <i/>
        <sz val="12"/>
        <color theme="1"/>
        <rFont val="Calibri"/>
        <family val="2"/>
      </rPr>
      <t>Aquatic Conservation: Marine and Freshwater Ecosystems</t>
    </r>
    <r>
      <rPr>
        <sz val="12"/>
        <color theme="1"/>
        <rFont val="Calibri"/>
        <family val="2"/>
      </rPr>
      <t xml:space="preserve">, </t>
    </r>
    <r>
      <rPr>
        <i/>
        <sz val="12"/>
        <color theme="1"/>
        <rFont val="Calibri"/>
        <family val="2"/>
      </rPr>
      <t>29</t>
    </r>
    <r>
      <rPr>
        <sz val="12"/>
        <color theme="1"/>
        <rFont val="Calibri"/>
        <family val="2"/>
      </rPr>
      <t>(S2), 138–151. https://doi.org/10.1002/aqc.3052</t>
    </r>
  </si>
  <si>
    <t>﻿Through its IPA program, the Australian Government provides financial and other support to indigenous Traditional Owner groups wishing to plan and manage an IPA</t>
  </si>
  <si>
    <t>Australia</t>
  </si>
  <si>
    <t xml:space="preserve">Direct </t>
  </si>
  <si>
    <r>
      <rPr>
        <sz val="12"/>
        <color theme="1"/>
        <rFont val="Calibri"/>
        <family val="2"/>
      </rPr>
      <t xml:space="preserve">Badalamenti, F., Ramos, A. A., Voultsiadou, E., Lizaso, J. L. S., D’Anna, G., Pipitone, J., Mas, J., Ruiz Fernandez, J. A., Whitmarsh, D., &amp; Riggio, S. (2000). Cultural and socio-economic impacts of Mediterranean marine protected areas. </t>
    </r>
    <r>
      <rPr>
        <i/>
        <sz val="12"/>
        <color theme="1"/>
        <rFont val="Calibri"/>
        <family val="2"/>
      </rPr>
      <t>Environmental Conservation</t>
    </r>
    <r>
      <rPr>
        <sz val="12"/>
        <color theme="1"/>
        <rFont val="Calibri"/>
        <family val="2"/>
      </rPr>
      <t xml:space="preserve">, </t>
    </r>
    <r>
      <rPr>
        <i/>
        <sz val="12"/>
        <color theme="1"/>
        <rFont val="Calibri"/>
        <family val="2"/>
      </rPr>
      <t>27</t>
    </r>
    <r>
      <rPr>
        <sz val="12"/>
        <color theme="1"/>
        <rFont val="Calibri"/>
        <family val="2"/>
      </rPr>
      <t>(2), 110–125.</t>
    </r>
  </si>
  <si>
    <t>﻿Overall, only one published study demonstrated potential benefits, namely an eight-fold increase in catch per unit effort as a result of a four-year trawling ban in the Gulf of Castellammare in Sicily (Pipitone et al. 1996) and improved economic revenue for the small- scale fishers there</t>
  </si>
  <si>
    <t>Italy, Spain, France</t>
  </si>
  <si>
    <t>﻿In this paper we review the few studies which exist on Mediterranean MPAs, with special regard to those developed within the European Union (EU),</t>
  </si>
  <si>
    <r>
      <rPr>
        <sz val="12"/>
        <color theme="1"/>
        <rFont val="Calibri"/>
        <family val="2"/>
      </rPr>
      <t xml:space="preserve">Muallil, R. N., Mamauag, S. S., Cabral, R. B., Celeste-Dizon, E. O., &amp; Aliño, P. M. (2014). Status, trends and challenges in the sustainability of small-scale fisheries in the Philippines: Insights from FISHDA (Fishing Industries’ Support in Handling Decisions Application) model. </t>
    </r>
    <r>
      <rPr>
        <i/>
        <sz val="12"/>
        <color theme="1"/>
        <rFont val="Calibri"/>
        <family val="2"/>
      </rPr>
      <t>Marine Policy</t>
    </r>
    <r>
      <rPr>
        <sz val="12"/>
        <color theme="1"/>
        <rFont val="Calibri"/>
        <family val="2"/>
      </rPr>
      <t xml:space="preserve">, </t>
    </r>
    <r>
      <rPr>
        <i/>
        <sz val="12"/>
        <color theme="1"/>
        <rFont val="Calibri"/>
        <family val="2"/>
      </rPr>
      <t>44</t>
    </r>
    <r>
      <rPr>
        <sz val="12"/>
        <color theme="1"/>
        <rFont val="Calibri"/>
        <family val="2"/>
      </rPr>
      <t>, 212–221. https://doi.org/10.1016/j.marpol.2013.08.026</t>
    </r>
  </si>
  <si>
    <t>Interviews, model</t>
  </si>
  <si>
    <t>﻿The recommendation that as high as 58% of the municipal waters must be closed from all fishing activities to achieve fisheries sustainability may be impossible to implement for the majority of coastal areas in the Philippines where large portion of the population is highly dependent on the fishery and alternative opportunities outside the fishery are lacking. Many fishers would be displaced and without alternative options, closing large area of the fishing grounds ﻿would result in immediate loss of short-term benefits for fishers whichinturncould worsen povertyincidence in the fishing communities that may aggravate problems on food security, health, illiteracy and even crimes</t>
  </si>
  <si>
    <t>﻿Primary fisheries and socioeconomic data were generated through snow-ball one-on-one interviews with a total of 6488 small-scale fishers aged 16 to 77 years old in 44 coastal towns or municipalities representing all the six biogeographic regions of the Philippines</t>
  </si>
  <si>
    <r>
      <rPr>
        <sz val="12"/>
        <color theme="1"/>
        <rFont val="Calibri"/>
        <family val="2"/>
      </rPr>
      <t xml:space="preserve">Teixeira, J. B., Moura, R. L., Mills, M., Klein, C., Brown, C. J., Adams, V. M., Grantham, H., Watts, M., Faria, D., Amado-Filho, G. M., Bastos, A. C., Lourival, R., &amp; Possingham, H. P. (2018). A habitat-based approach to predict impacts of marine protected areas on fishers. </t>
    </r>
    <r>
      <rPr>
        <i/>
        <sz val="12"/>
        <color theme="1"/>
        <rFont val="Calibri"/>
        <family val="2"/>
      </rPr>
      <t>Conservation Biology</t>
    </r>
    <r>
      <rPr>
        <sz val="12"/>
        <color theme="1"/>
        <rFont val="Calibri"/>
        <family val="2"/>
      </rPr>
      <t xml:space="preserve">, </t>
    </r>
    <r>
      <rPr>
        <i/>
        <sz val="12"/>
        <color theme="1"/>
        <rFont val="Calibri"/>
        <family val="2"/>
      </rPr>
      <t>32</t>
    </r>
    <r>
      <rPr>
        <sz val="12"/>
        <color theme="1"/>
        <rFont val="Calibri"/>
        <family val="2"/>
      </rPr>
      <t xml:space="preserve">(5), 1096–1106. </t>
    </r>
    <r>
      <rPr>
        <u/>
        <sz val="12"/>
        <color rgb="FF1155CC"/>
        <rFont val="Calibri"/>
        <family val="2"/>
      </rPr>
      <t>https://doi.org/10.1111/cobi.12974</t>
    </r>
  </si>
  <si>
    <r>
      <rPr>
        <sz val="12"/>
        <color theme="1"/>
        <rFont val="Calibri"/>
        <family val="2"/>
      </rPr>
      <t xml:space="preserve">Kabbadj, L., Van Wynsberge, S., &amp; Andréfouët, S. (2018). Scaling tropical island conservation planning to the regional level can lead to unbalanced ecological representation and poor social equity among islands. </t>
    </r>
    <r>
      <rPr>
        <i/>
        <sz val="12"/>
        <color theme="1"/>
        <rFont val="Calibri"/>
        <family val="2"/>
      </rPr>
      <t>Marine Policy</t>
    </r>
    <r>
      <rPr>
        <sz val="12"/>
        <color theme="1"/>
        <rFont val="Calibri"/>
        <family val="2"/>
      </rPr>
      <t xml:space="preserve">, </t>
    </r>
    <r>
      <rPr>
        <i/>
        <sz val="12"/>
        <color theme="1"/>
        <rFont val="Calibri"/>
        <family val="2"/>
      </rPr>
      <t>93</t>
    </r>
    <r>
      <rPr>
        <sz val="12"/>
        <color theme="1"/>
        <rFont val="Calibri"/>
        <family val="2"/>
      </rPr>
      <t xml:space="preserve">(October 2017), 31–39. </t>
    </r>
    <r>
      <rPr>
        <u/>
        <sz val="12"/>
        <color rgb="FF1155CC"/>
        <rFont val="Calibri"/>
        <family val="2"/>
      </rPr>
      <t>https://doi.org/10.1016/j.marpol.2018.03.024</t>
    </r>
  </si>
  <si>
    <r>
      <rPr>
        <sz val="12"/>
        <color theme="1"/>
        <rFont val="Calibri"/>
        <family val="2"/>
      </rPr>
      <t xml:space="preserve">Alvarado, J. J., Cortés, J., Esquivel, M. F., &amp; Salas, E. (2012). Costa Rica’s marine protected areas: Status and perspectives. </t>
    </r>
    <r>
      <rPr>
        <i/>
        <sz val="12"/>
        <color theme="1"/>
        <rFont val="Calibri"/>
        <family val="2"/>
      </rPr>
      <t>Revista de Biologia Tropical</t>
    </r>
    <r>
      <rPr>
        <sz val="12"/>
        <color theme="1"/>
        <rFont val="Calibri"/>
        <family val="2"/>
      </rPr>
      <t xml:space="preserve">, </t>
    </r>
    <r>
      <rPr>
        <i/>
        <sz val="12"/>
        <color theme="1"/>
        <rFont val="Calibri"/>
        <family val="2"/>
      </rPr>
      <t>60</t>
    </r>
    <r>
      <rPr>
        <sz val="12"/>
        <color theme="1"/>
        <rFont val="Calibri"/>
        <family val="2"/>
      </rPr>
      <t xml:space="preserve">(1), 129–142. </t>
    </r>
    <r>
      <rPr>
        <u/>
        <sz val="12"/>
        <color rgb="FF1155CC"/>
        <rFont val="Calibri"/>
        <family val="2"/>
      </rPr>
      <t>https://doi.org/10.15517/rbt.v60i1.2657</t>
    </r>
  </si>
  <si>
    <r>
      <rPr>
        <sz val="12"/>
        <color theme="1"/>
        <rFont val="Calibri"/>
        <family val="2"/>
      </rPr>
      <t xml:space="preserve">Voyer, M., Gladstone, W., &amp; Goodall, H. (2014). Understanding marine park opposition: The relationship between social impacts, environmental knowledge and motivation to fish. </t>
    </r>
    <r>
      <rPr>
        <i/>
        <sz val="12"/>
        <color theme="1"/>
        <rFont val="Calibri"/>
        <family val="2"/>
      </rPr>
      <t>Aquatic Conservation: Marine and Freshwater Ecosystems</t>
    </r>
    <r>
      <rPr>
        <sz val="12"/>
        <color theme="1"/>
        <rFont val="Calibri"/>
        <family val="2"/>
      </rPr>
      <t xml:space="preserve">, </t>
    </r>
    <r>
      <rPr>
        <i/>
        <sz val="12"/>
        <color theme="1"/>
        <rFont val="Calibri"/>
        <family val="2"/>
      </rPr>
      <t>24</t>
    </r>
    <r>
      <rPr>
        <sz val="12"/>
        <color theme="1"/>
        <rFont val="Calibri"/>
        <family val="2"/>
      </rPr>
      <t>(4), 441–462. https://doi.org/10.1002/aqc.2363</t>
    </r>
  </si>
  <si>
    <t>﻿Loss of income and Loss of options and flexibility, either through loss of endorsements or access to fishing grounds</t>
  </si>
  <si>
    <t>﻿A series of semi-structured interviews were conducted with interview participants selected using a variety of means, including approaching key informants (such as members of the government advisory committees and prominent media spokespeople) and ‘snowball’ sampling whereby participants nominated additional potential interviewees</t>
  </si>
  <si>
    <r>
      <rPr>
        <sz val="12"/>
        <color theme="1"/>
        <rFont val="Calibri"/>
        <family val="2"/>
      </rPr>
      <t xml:space="preserve">Cinner, J. E. (2007). Designing marine reserves to reflect local socioeconomic conditions: Lessons from long-enduring customary management systems. </t>
    </r>
    <r>
      <rPr>
        <i/>
        <sz val="12"/>
        <color theme="1"/>
        <rFont val="Calibri"/>
        <family val="2"/>
      </rPr>
      <t>Coral Reefs</t>
    </r>
    <r>
      <rPr>
        <sz val="12"/>
        <color theme="1"/>
        <rFont val="Calibri"/>
        <family val="2"/>
      </rPr>
      <t xml:space="preserve">, </t>
    </r>
    <r>
      <rPr>
        <i/>
        <sz val="12"/>
        <color theme="1"/>
        <rFont val="Calibri"/>
        <family val="2"/>
      </rPr>
      <t>26</t>
    </r>
    <r>
      <rPr>
        <sz val="12"/>
        <color theme="1"/>
        <rFont val="Calibri"/>
        <family val="2"/>
      </rPr>
      <t xml:space="preserve">(4), 1035–1045. </t>
    </r>
    <r>
      <rPr>
        <u/>
        <sz val="12"/>
        <color rgb="FF1155CC"/>
        <rFont val="Calibri"/>
        <family val="2"/>
      </rPr>
      <t>https://doi.org/10.1007/s00338-007-0213-2</t>
    </r>
  </si>
  <si>
    <t xml:space="preserve">no evidence </t>
  </si>
  <si>
    <r>
      <rPr>
        <sz val="12"/>
        <color theme="1"/>
        <rFont val="Calibri"/>
        <family val="2"/>
      </rPr>
      <t xml:space="preserve">Cabral, R. B., Halpern, B. S., Lester, S. E., White, C., Gaines, S. D., &amp; Costello, C. (2019). Designing MPAs for food security in open-access fisheries. </t>
    </r>
    <r>
      <rPr>
        <i/>
        <sz val="12"/>
        <color theme="1"/>
        <rFont val="Calibri"/>
        <family val="2"/>
      </rPr>
      <t>Scientific Reports</t>
    </r>
    <r>
      <rPr>
        <sz val="12"/>
        <color theme="1"/>
        <rFont val="Calibri"/>
        <family val="2"/>
      </rPr>
      <t xml:space="preserve">, </t>
    </r>
    <r>
      <rPr>
        <i/>
        <sz val="12"/>
        <color theme="1"/>
        <rFont val="Calibri"/>
        <family val="2"/>
      </rPr>
      <t>9</t>
    </r>
    <r>
      <rPr>
        <sz val="12"/>
        <color theme="1"/>
        <rFont val="Calibri"/>
        <family val="2"/>
      </rPr>
      <t xml:space="preserve">(1), 1–10. </t>
    </r>
    <r>
      <rPr>
        <u/>
        <sz val="12"/>
        <color rgb="FF1155CC"/>
        <rFont val="Calibri"/>
        <family val="2"/>
      </rPr>
      <t>https://doi.org/10.1038/s41598-019-44406-w</t>
    </r>
  </si>
  <si>
    <r>
      <rPr>
        <sz val="12"/>
        <color theme="1"/>
        <rFont val="Calibri"/>
        <family val="2"/>
      </rPr>
      <t xml:space="preserve">Katikiro, R. E. (2016). Improving alternative livelihood interventions in marine protected areas: A case study in Tanzania. </t>
    </r>
    <r>
      <rPr>
        <i/>
        <sz val="12"/>
        <color theme="1"/>
        <rFont val="Calibri"/>
        <family val="2"/>
      </rPr>
      <t>Marine Policy</t>
    </r>
    <r>
      <rPr>
        <sz val="12"/>
        <color theme="1"/>
        <rFont val="Calibri"/>
        <family val="2"/>
      </rPr>
      <t xml:space="preserve">, </t>
    </r>
    <r>
      <rPr>
        <i/>
        <sz val="12"/>
        <color theme="1"/>
        <rFont val="Calibri"/>
        <family val="2"/>
      </rPr>
      <t>70</t>
    </r>
    <r>
      <rPr>
        <sz val="12"/>
        <color theme="1"/>
        <rFont val="Calibri"/>
        <family val="2"/>
      </rPr>
      <t>, 22–29. https://doi.org/10.1016/j.marpol.2016.04.025</t>
    </r>
  </si>
  <si>
    <t>Interviews, surveys</t>
  </si>
  <si>
    <t>﻿Overall, 70% of survey respondents stated that the project ac- tivities could not compete with the income gained from fisheries</t>
  </si>
  <si>
    <t>﻿Data sources comprised ﻿focus group meetings with local community members, key in- formant interviews with MBREMP personnel and Mtwara district fisheries officials, and a household questionnaire survey combined with a review of secondary data sources</t>
  </si>
  <si>
    <r>
      <rPr>
        <sz val="12"/>
        <color theme="1"/>
        <rFont val="Calibri"/>
        <family val="2"/>
      </rPr>
      <t xml:space="preserve">Isaac, V. J., &amp; Ferrari, S. F. (2017). Assessment and management of the North Brazil Shelf Large Marine Ecosystem. </t>
    </r>
    <r>
      <rPr>
        <i/>
        <sz val="12"/>
        <color theme="1"/>
        <rFont val="Calibri"/>
        <family val="2"/>
      </rPr>
      <t>Environmental Development</t>
    </r>
    <r>
      <rPr>
        <sz val="12"/>
        <color theme="1"/>
        <rFont val="Calibri"/>
        <family val="2"/>
      </rPr>
      <t xml:space="preserve">, </t>
    </r>
    <r>
      <rPr>
        <i/>
        <sz val="12"/>
        <color theme="1"/>
        <rFont val="Calibri"/>
        <family val="2"/>
      </rPr>
      <t>22</t>
    </r>
    <r>
      <rPr>
        <sz val="12"/>
        <color theme="1"/>
        <rFont val="Calibri"/>
        <family val="2"/>
      </rPr>
      <t xml:space="preserve">(August 2016), 97–110. </t>
    </r>
    <r>
      <rPr>
        <u/>
        <sz val="12"/>
        <color rgb="FF1155CC"/>
        <rFont val="Calibri"/>
        <family val="2"/>
      </rPr>
      <t>https://doi.org/10.1016/j.envdev.2016.11.004</t>
    </r>
  </si>
  <si>
    <r>
      <rPr>
        <sz val="12"/>
        <color theme="1"/>
        <rFont val="Calibri"/>
        <family val="2"/>
      </rPr>
      <t xml:space="preserve">Castilla, J. C., &amp; Defeo, O. (2001). Latin American benthic shellfisheries: Emphasis on co-management and experimental practices. </t>
    </r>
    <r>
      <rPr>
        <i/>
        <sz val="12"/>
        <color theme="1"/>
        <rFont val="Calibri"/>
        <family val="2"/>
      </rPr>
      <t>Reviews in Fish Biology and Fisheries</t>
    </r>
    <r>
      <rPr>
        <sz val="12"/>
        <color theme="1"/>
        <rFont val="Calibri"/>
        <family val="2"/>
      </rPr>
      <t xml:space="preserve">, </t>
    </r>
    <r>
      <rPr>
        <i/>
        <sz val="12"/>
        <color theme="1"/>
        <rFont val="Calibri"/>
        <family val="2"/>
      </rPr>
      <t>11</t>
    </r>
    <r>
      <rPr>
        <sz val="12"/>
        <color theme="1"/>
        <rFont val="Calibri"/>
        <family val="2"/>
      </rPr>
      <t xml:space="preserve">(1), 1–30. </t>
    </r>
    <r>
      <rPr>
        <u/>
        <sz val="12"/>
        <color rgb="FF1155CC"/>
        <rFont val="Calibri"/>
        <family val="2"/>
      </rPr>
      <t>https://doi.org/10.1023/A:1014235924952</t>
    </r>
  </si>
  <si>
    <t>Cannot find full paper</t>
  </si>
  <si>
    <r>
      <rPr>
        <sz val="12"/>
        <color theme="1"/>
        <rFont val="Calibri"/>
        <family val="2"/>
      </rPr>
      <t xml:space="preserve">Advani, S., Rix, L. N., Aherne, D. M., Alwany, M. A., &amp; Bailey, D. M. (2015). Distance from a fishing community explains fish abundance in a no-take zone with weak compliance. </t>
    </r>
    <r>
      <rPr>
        <i/>
        <sz val="12"/>
        <color theme="1"/>
        <rFont val="Calibri"/>
        <family val="2"/>
      </rPr>
      <t>PLoS ONE</t>
    </r>
    <r>
      <rPr>
        <sz val="12"/>
        <color theme="1"/>
        <rFont val="Calibri"/>
        <family val="2"/>
      </rPr>
      <t xml:space="preserve">, </t>
    </r>
    <r>
      <rPr>
        <i/>
        <sz val="12"/>
        <color theme="1"/>
        <rFont val="Calibri"/>
        <family val="2"/>
      </rPr>
      <t>10</t>
    </r>
    <r>
      <rPr>
        <sz val="12"/>
        <color theme="1"/>
        <rFont val="Calibri"/>
        <family val="2"/>
      </rPr>
      <t>(5), 1–17. https://doi.org/10.1371/journal.pone.0126098</t>
    </r>
  </si>
  <si>
    <t>﻿The network of five small no-take zones in the Nabq MRPA were systematically established in order to increase spillover and sustain the local fishery [30]. Fif- teen years on, documented decreases in CPUE in the larger network ofno-take areas in Nabq [33], coupled with our findings ofreduced reserve effect and increased non-compliance in the South El Ghargana no-take zone suggest that the initial design ofthe Nabq MRPA may have been flawed.</t>
  </si>
  <si>
    <t>Egypt</t>
  </si>
  <si>
    <t>﻿Fish abundances were estimated using SCUBA Underwater Visual Census (UVC) between June and July, 2011. Video transects of benthic substrates</t>
  </si>
  <si>
    <t>﻿Nabq MRPA</t>
  </si>
  <si>
    <r>
      <rPr>
        <sz val="12"/>
        <color theme="1"/>
        <rFont val="Calibri"/>
        <family val="2"/>
      </rPr>
      <t xml:space="preserve">Quintana, A. C. E., Giron-Nava, A., Urmy, S., Cramer, A. N., Domínguez-Sánchez, S., Rodríguez-Van Dyck, S., Aburto-Oropeza, O., Basurto, X., &amp; Weaver, A. H. (2021). Positive Social-Ecological Feedbacks in Community-Based Conservation. </t>
    </r>
    <r>
      <rPr>
        <i/>
        <sz val="12"/>
        <color theme="1"/>
        <rFont val="Calibri"/>
        <family val="2"/>
      </rPr>
      <t>Frontiers in Marine Science</t>
    </r>
    <r>
      <rPr>
        <sz val="12"/>
        <color theme="1"/>
        <rFont val="Calibri"/>
        <family val="2"/>
      </rPr>
      <t xml:space="preserve">, </t>
    </r>
    <r>
      <rPr>
        <i/>
        <sz val="12"/>
        <color theme="1"/>
        <rFont val="Calibri"/>
        <family val="2"/>
      </rPr>
      <t>8</t>
    </r>
    <r>
      <rPr>
        <sz val="12"/>
        <color theme="1"/>
        <rFont val="Calibri"/>
        <family val="2"/>
      </rPr>
      <t>(May), 1–18. https://doi.org/10.3389/fmars.2021.652318</t>
    </r>
  </si>
  <si>
    <t xml:space="preserve">﻿68% reported an increase in government subsidies </t>
  </si>
  <si>
    <t>qualitative data about perceptions of the fishing refugia from 6 months of in-depth fieldwork including observation, journaling, and informal and semi-structured interviews (n = 68) with stakeholders involved in implementing and evaluating them, as well as document analysis of legal documents and white papers</t>
  </si>
  <si>
    <r>
      <rPr>
        <sz val="12"/>
        <color theme="1"/>
        <rFont val="Calibri"/>
        <family val="2"/>
      </rPr>
      <t xml:space="preserve">Banks, S. A., &amp; Skilleter, G. A. (2007). The importance of incorporating fine-scale habitat data into the design of an intertidal marine reserve system. </t>
    </r>
    <r>
      <rPr>
        <i/>
        <sz val="12"/>
        <color theme="1"/>
        <rFont val="Calibri"/>
        <family val="2"/>
      </rPr>
      <t>Biological Conservation</t>
    </r>
    <r>
      <rPr>
        <sz val="12"/>
        <color theme="1"/>
        <rFont val="Calibri"/>
        <family val="2"/>
      </rPr>
      <t xml:space="preserve">, </t>
    </r>
    <r>
      <rPr>
        <i/>
        <sz val="12"/>
        <color theme="1"/>
        <rFont val="Calibri"/>
        <family val="2"/>
      </rPr>
      <t>138</t>
    </r>
    <r>
      <rPr>
        <sz val="12"/>
        <color theme="1"/>
        <rFont val="Calibri"/>
        <family val="2"/>
      </rPr>
      <t xml:space="preserve">(1–2), 13–29. </t>
    </r>
    <r>
      <rPr>
        <u/>
        <sz val="12"/>
        <color rgb="FF1155CC"/>
        <rFont val="Calibri"/>
        <family val="2"/>
      </rPr>
      <t>https://doi.org/10.1016/j.biocon.2007.03.021</t>
    </r>
  </si>
  <si>
    <r>
      <rPr>
        <sz val="12"/>
        <color theme="1"/>
        <rFont val="Calibri"/>
        <family val="2"/>
      </rPr>
      <t xml:space="preserve">Cinner, J. E., Daw, T., Huchery, C., Thoya, P., Wamukota, A., Cedras, M., &amp; Abunge, C. (2014). Winners and Losers in Marine Conservation: Fishers’ Displacement and Livelihood Benefits from Marine Reserves. </t>
    </r>
    <r>
      <rPr>
        <i/>
        <sz val="12"/>
        <color theme="1"/>
        <rFont val="Calibri"/>
        <family val="2"/>
      </rPr>
      <t>Society and Natural Resources</t>
    </r>
    <r>
      <rPr>
        <sz val="12"/>
        <color theme="1"/>
        <rFont val="Calibri"/>
        <family val="2"/>
      </rPr>
      <t xml:space="preserve">, </t>
    </r>
    <r>
      <rPr>
        <i/>
        <sz val="12"/>
        <color theme="1"/>
        <rFont val="Calibri"/>
        <family val="2"/>
      </rPr>
      <t>27</t>
    </r>
    <r>
      <rPr>
        <sz val="12"/>
        <color theme="1"/>
        <rFont val="Calibri"/>
        <family val="2"/>
      </rPr>
      <t>(9), 994–1005. https://doi.org/10.1080/08941920.2014.918229</t>
    </r>
  </si>
  <si>
    <t>﻿In Seychelles, 75% of fishers felt that marine reserves were positive for their livelihood</t>
  </si>
  <si>
    <t>Kenya and Seychelles</t>
  </si>
  <si>
    <t>﻿We conducted structured interviews with fishers considered key spatial decision makers during fishing (mostly captains). In Kenya, sampling of fishers was in dis- crete landing sites, while, due to the lower numbers of fishers in Seychelles, fishers were sampled from around the coastline of the two main islands (Mahe</t>
  </si>
  <si>
    <t xml:space="preserve">﻿In Kenya, 35% felt a negative impact and 19% felt a positive impact on their livelihood </t>
  </si>
  <si>
    <r>
      <rPr>
        <sz val="12"/>
        <color theme="1"/>
        <rFont val="Calibri"/>
        <family val="2"/>
      </rPr>
      <t xml:space="preserve">Cinner, J. E., &amp; McClanahan, T. R. (2015). A sea change on the African coast? Preliminary social and ecological outcomes of a governance transformation in Kenyan fisheries. </t>
    </r>
    <r>
      <rPr>
        <i/>
        <sz val="12"/>
        <color theme="1"/>
        <rFont val="Calibri"/>
        <family val="2"/>
      </rPr>
      <t>Global Environmental Change</t>
    </r>
    <r>
      <rPr>
        <sz val="12"/>
        <color theme="1"/>
        <rFont val="Calibri"/>
        <family val="2"/>
      </rPr>
      <t xml:space="preserve">, </t>
    </r>
    <r>
      <rPr>
        <i/>
        <sz val="12"/>
        <color theme="1"/>
        <rFont val="Calibri"/>
        <family val="2"/>
      </rPr>
      <t>30</t>
    </r>
    <r>
      <rPr>
        <sz val="12"/>
        <color theme="1"/>
        <rFont val="Calibri"/>
        <family val="2"/>
      </rPr>
      <t>, 133–139.</t>
    </r>
  </si>
  <si>
    <t>Interviews and biological surveys</t>
  </si>
  <si>
    <t xml:space="preserve">﻿The BMU policy initially created divergent perspectives of both winners (the 30% of respondents who felt it was beneficial for their livelihood in 2008) and losers (the 22% who felt it was detrimental) </t>
  </si>
  <si>
    <t>﻿We employed a combination of household surveys and semi-structured interviews with BMU leaders. ﻿In addition, we used underwater visual census to examine fish biomass and coral cover conditions over time in</t>
  </si>
  <si>
    <r>
      <rPr>
        <sz val="12"/>
        <color theme="1"/>
        <rFont val="Calibri"/>
        <family val="2"/>
      </rPr>
      <t xml:space="preserve">Tilley, A., Hunnam, K. J., Mills, D. J., Steenbergen, D. J., Govan, H., Alonso-Poblacion, E., Roscher, M., Pereira, M., Rodrigues, P., Amador, T., Duarte, A., Gomes, M., &amp; Cohen, P. J. (2019). Evaluating the fit of co-management for small-scale fisheries governance in timor-leste. </t>
    </r>
    <r>
      <rPr>
        <i/>
        <sz val="12"/>
        <color theme="1"/>
        <rFont val="Calibri"/>
        <family val="2"/>
      </rPr>
      <t>Frontiers in Marine Science</t>
    </r>
    <r>
      <rPr>
        <sz val="12"/>
        <color theme="1"/>
        <rFont val="Calibri"/>
        <family val="2"/>
      </rPr>
      <t xml:space="preserve">, </t>
    </r>
    <r>
      <rPr>
        <i/>
        <sz val="12"/>
        <color theme="1"/>
        <rFont val="Calibri"/>
        <family val="2"/>
      </rPr>
      <t>6</t>
    </r>
    <r>
      <rPr>
        <sz val="12"/>
        <color theme="1"/>
        <rFont val="Calibri"/>
        <family val="2"/>
      </rPr>
      <t>(JUL), 1–17. https://doi.org/10.3389/fmars.2019.00392</t>
    </r>
  </si>
  <si>
    <t>Interviews and literature review</t>
  </si>
  <si>
    <t>﻿It represents a successful case in managing small-scale fisheries that can and has been expanded further afield, as compliance to regulations seems very strong with clear, direct benefits from tourism income</t>
  </si>
  <si>
    <t>Timor-Leste</t>
  </si>
  <si>
    <t>Both published and unpublished literature. ﻿Also from the firsthand experiences of authors who were facilitators in the co- management establishment processes.</t>
  </si>
  <si>
    <r>
      <rPr>
        <sz val="12"/>
        <color theme="1"/>
        <rFont val="Calibri"/>
        <family val="2"/>
      </rPr>
      <t xml:space="preserve">Webb, E. L., Maliao, R. J., &amp; Siar, S. V. (2004). Using local user perceptions to evaluate outcomes of protected area management in the Sagay Marine Reserve, Philippines. </t>
    </r>
    <r>
      <rPr>
        <i/>
        <sz val="12"/>
        <color theme="1"/>
        <rFont val="Calibri"/>
        <family val="2"/>
      </rPr>
      <t>Environmental Conservation</t>
    </r>
    <r>
      <rPr>
        <sz val="12"/>
        <color theme="1"/>
        <rFont val="Calibri"/>
        <family val="2"/>
      </rPr>
      <t xml:space="preserve">, </t>
    </r>
    <r>
      <rPr>
        <i/>
        <sz val="12"/>
        <color theme="1"/>
        <rFont val="Calibri"/>
        <family val="2"/>
      </rPr>
      <t>31</t>
    </r>
    <r>
      <rPr>
        <sz val="12"/>
        <color theme="1"/>
        <rFont val="Calibri"/>
        <family val="2"/>
      </rPr>
      <t>(2), 138–148. https://doi.org/10.1017/S0376892904001377</t>
    </r>
  </si>
  <si>
    <t>﻿For 11 of the 12 indicators, the mainland respondents returned more positive responses toward the SMR than the Molocaboc Island residents. Differences in mainland and island perceptions of control over the resource, fairness in access to the resource, income, fisher-fisher cooperation, com- munity compliance and communication were statistically significant. Whereas mainland respondents considered that control, access, fisher-fisher cooperation and communication had improved since 1992, island respondents felt that those indicators had worsened or remained stable over time (Table 5). In particular, Molocaboc residents had very negative opinions of their income situation (−3.0), indicating socioeconomic isolation from the mainland and/or significant loss of revenue from fishing. Both mainland and island respondents viewed the fish abundance having declined rapidly and at the same magnitude (−5.0;</t>
  </si>
  <si>
    <t>﻿We interviewed 62 respondents (31 male, 31 female; 44 on the mainland, 18 on Molocaboc Island) from the six SMR coastal villages</t>
  </si>
  <si>
    <t>Sagay Marine Reserve</t>
  </si>
  <si>
    <r>
      <rPr>
        <sz val="12"/>
        <color theme="1"/>
        <rFont val="Calibri"/>
        <family val="2"/>
      </rPr>
      <t xml:space="preserve">Anticamara, J. A., &amp; Go, K. T. B. (2016). Spatio-temporal declines in philippine fisheries and its implications to coastal municipal fishers’ catch and income. </t>
    </r>
    <r>
      <rPr>
        <i/>
        <sz val="12"/>
        <color theme="1"/>
        <rFont val="Calibri"/>
        <family val="2"/>
      </rPr>
      <t>Frontiers in Marine Science</t>
    </r>
    <r>
      <rPr>
        <sz val="12"/>
        <color theme="1"/>
        <rFont val="Calibri"/>
        <family val="2"/>
      </rPr>
      <t xml:space="preserve">, </t>
    </r>
    <r>
      <rPr>
        <i/>
        <sz val="12"/>
        <color theme="1"/>
        <rFont val="Calibri"/>
        <family val="2"/>
      </rPr>
      <t>3</t>
    </r>
    <r>
      <rPr>
        <sz val="12"/>
        <color theme="1"/>
        <rFont val="Calibri"/>
        <family val="2"/>
      </rPr>
      <t xml:space="preserve">(MAR), 1–10. </t>
    </r>
    <r>
      <rPr>
        <u/>
        <sz val="12"/>
        <color rgb="FF1155CC"/>
        <rFont val="Calibri"/>
        <family val="2"/>
      </rPr>
      <t>https://doi.org/10.3389/fmars.2016.00021</t>
    </r>
  </si>
  <si>
    <r>
      <rPr>
        <sz val="12"/>
        <color theme="1"/>
        <rFont val="Calibri"/>
        <family val="2"/>
      </rPr>
      <t xml:space="preserve">Owuor, M. A., Icely, J., Newton, A., Nyunja, J., Otieno, P., Tuda, A. O., &amp; Oduor, N. (2017). Mapping of ecosystem services flow in Mida Creek, Kenya. </t>
    </r>
    <r>
      <rPr>
        <i/>
        <sz val="12"/>
        <color theme="1"/>
        <rFont val="Calibri"/>
        <family val="2"/>
      </rPr>
      <t>Ocean and Coastal Management</t>
    </r>
    <r>
      <rPr>
        <sz val="12"/>
        <color theme="1"/>
        <rFont val="Calibri"/>
        <family val="2"/>
      </rPr>
      <t xml:space="preserve">, </t>
    </r>
    <r>
      <rPr>
        <i/>
        <sz val="12"/>
        <color theme="1"/>
        <rFont val="Calibri"/>
        <family val="2"/>
      </rPr>
      <t>140</t>
    </r>
    <r>
      <rPr>
        <sz val="12"/>
        <color theme="1"/>
        <rFont val="Calibri"/>
        <family val="2"/>
      </rPr>
      <t>, 11–21. https://doi.org/10.1016/j.ocecoaman.2017.02.013</t>
    </r>
  </si>
  <si>
    <t>﻿In the case of recreation and tourism, the Dabaso board walk provides access to the mangroves for visitors, albeit for a fee. Indeed, the majority of the community members present during the survey engage in eco-tourism activities like canoe riding and tours along the mangrove boardwalks within the marine reserve. Nonetheless, the highest flows are for the beaches, probably due to their free access for all the communities of Watamu, allowing them to sell excursions and curios to tourists.</t>
  </si>
  <si>
    <t>Grey literature, key stakeholder interviews and spatial data</t>
  </si>
  <si>
    <t>﻿Watamu Marine National Reserve</t>
  </si>
  <si>
    <r>
      <rPr>
        <sz val="12"/>
        <color theme="1"/>
        <rFont val="Calibri"/>
        <family val="2"/>
      </rPr>
      <t xml:space="preserve">Beger, M., Harborne, A. R., Dacles, T. P., Solandt, J. L., &amp; Ledesma, G. L. (2004). A framework of lessons learned from community-based marine reserves and its effectiveness in guiding a new coastal management initiative in the Philippines. </t>
    </r>
    <r>
      <rPr>
        <i/>
        <sz val="12"/>
        <color theme="1"/>
        <rFont val="Calibri"/>
        <family val="2"/>
      </rPr>
      <t>Environmental Management</t>
    </r>
    <r>
      <rPr>
        <sz val="12"/>
        <color theme="1"/>
        <rFont val="Calibri"/>
        <family val="2"/>
      </rPr>
      <t xml:space="preserve">, </t>
    </r>
    <r>
      <rPr>
        <i/>
        <sz val="12"/>
        <color theme="1"/>
        <rFont val="Calibri"/>
        <family val="2"/>
      </rPr>
      <t>34</t>
    </r>
    <r>
      <rPr>
        <sz val="12"/>
        <color theme="1"/>
        <rFont val="Calibri"/>
        <family val="2"/>
      </rPr>
      <t>(6), 786–801. https://doi.org/10.1007/s00267-004-0149-z</t>
    </r>
  </si>
  <si>
    <t>﻿The presence of the volunteer research project provided income away from fishing at the start of PRRP.</t>
  </si>
  <si>
    <r>
      <rPr>
        <sz val="12"/>
        <color theme="1"/>
        <rFont val="Calibri"/>
        <family val="2"/>
      </rPr>
      <t xml:space="preserve">McDonald, G., Wilson, M., Veríssimo, D., Twohey, R., Clemence, M., Apistar, D., Box, S., Butler, P., Cadiz, F. C., Campbell, S. J., Cox, C., Effron, M., Gaines, S., Jakub, R., Mancao, R. H., Rojas, P. T., Tirona, R. S., &amp; Vianna, G. (2020). Catalyzing sustainable fisheries management through behavior change interventions. </t>
    </r>
    <r>
      <rPr>
        <i/>
        <sz val="12"/>
        <color theme="1"/>
        <rFont val="Calibri"/>
        <family val="2"/>
      </rPr>
      <t>Conservation Biology</t>
    </r>
    <r>
      <rPr>
        <sz val="12"/>
        <color theme="1"/>
        <rFont val="Calibri"/>
        <family val="2"/>
      </rPr>
      <t xml:space="preserve">, </t>
    </r>
    <r>
      <rPr>
        <i/>
        <sz val="12"/>
        <color theme="1"/>
        <rFont val="Calibri"/>
        <family val="2"/>
      </rPr>
      <t>34</t>
    </r>
    <r>
      <rPr>
        <sz val="12"/>
        <color theme="1"/>
        <rFont val="Calibri"/>
        <family val="2"/>
      </rPr>
      <t>(5), 1176–1189. https://doi.org/10.1111/cobi.13475</t>
    </r>
  </si>
  <si>
    <t>﻿In Indonesia, targeted fish biomass increased outside the NTZ and did not change inside the NTZ, whereas Philippines biomass decreased outside the NTZ and increased inside the NTZ. Many sustainable-livelihood indicators increased, although there was variability across countries regarding which indicators increased. Although livelihood stability increased across all 3 countries, social trust decreased in the Philippines and the perceived 5-year catch trend decreased in Indonesia.</t>
  </si>
  <si>
    <t>Brazil, Indonesia, Phillipines</t>
  </si>
  <si>
    <t>Household questionnaires and underwater visual surveys</t>
  </si>
  <si>
    <r>
      <rPr>
        <sz val="12"/>
        <color theme="1"/>
        <rFont val="Calibri"/>
        <family val="2"/>
      </rPr>
      <t xml:space="preserve">Yusah, H. M., Shuib, A., Kunasekaran, P., &amp; Nordin, N. A. (2018). Factors influencing residents’ attitude towards marine resource utilization in Tun Sakaran Marine Park, Malaysia. </t>
    </r>
    <r>
      <rPr>
        <i/>
        <sz val="12"/>
        <color theme="1"/>
        <rFont val="Calibri"/>
        <family val="2"/>
      </rPr>
      <t>International Journal of Business and Society</t>
    </r>
    <r>
      <rPr>
        <sz val="12"/>
        <color theme="1"/>
        <rFont val="Calibri"/>
        <family val="2"/>
      </rPr>
      <t xml:space="preserve">, </t>
    </r>
    <r>
      <rPr>
        <i/>
        <sz val="12"/>
        <color theme="1"/>
        <rFont val="Calibri"/>
        <family val="2"/>
      </rPr>
      <t>19</t>
    </r>
    <r>
      <rPr>
        <sz val="12"/>
        <color theme="1"/>
        <rFont val="Calibri"/>
        <family val="2"/>
      </rPr>
      <t>(S1), 37–46.</t>
    </r>
  </si>
  <si>
    <r>
      <rPr>
        <sz val="12"/>
        <color theme="1"/>
        <rFont val="Calibri"/>
        <family val="2"/>
      </rPr>
      <t xml:space="preserve">Lampe, M. (2017). Coral Reef Fisheries Resource Management in Taka Bonerate National Park Based on Constructionism Perspective. </t>
    </r>
    <r>
      <rPr>
        <i/>
        <sz val="12"/>
        <color theme="1"/>
        <rFont val="Calibri"/>
        <family val="2"/>
      </rPr>
      <t>Advances in Social Science, Education and Humanities Research</t>
    </r>
    <r>
      <rPr>
        <sz val="12"/>
        <color theme="1"/>
        <rFont val="Calibri"/>
        <family val="2"/>
      </rPr>
      <t xml:space="preserve">, </t>
    </r>
    <r>
      <rPr>
        <i/>
        <sz val="12"/>
        <color theme="1"/>
        <rFont val="Calibri"/>
        <family val="2"/>
      </rPr>
      <t>143</t>
    </r>
    <r>
      <rPr>
        <sz val="12"/>
        <color theme="1"/>
        <rFont val="Calibri"/>
        <family val="2"/>
      </rPr>
      <t xml:space="preserve">(UICoSP), 41–45. </t>
    </r>
    <r>
      <rPr>
        <u/>
        <sz val="12"/>
        <color rgb="FF1155CC"/>
        <rFont val="Calibri"/>
        <family val="2"/>
      </rPr>
      <t>https://doi.org/10.2991/uicosp-17.2017.12</t>
    </r>
  </si>
  <si>
    <r>
      <rPr>
        <sz val="12"/>
        <color theme="1"/>
        <rFont val="Calibri"/>
        <family val="2"/>
      </rPr>
      <t xml:space="preserve">Grundy-Warr, C., Peachey, K., &amp; Perry, M. (1999). Fragmented integration in the Singapore-Indonesian border zone: Southeast Asia’s “Growth Triangle” against the global economy. </t>
    </r>
    <r>
      <rPr>
        <i/>
        <sz val="12"/>
        <color theme="1"/>
        <rFont val="Calibri"/>
        <family val="2"/>
      </rPr>
      <t>International Journal of Urban and Regional Research</t>
    </r>
    <r>
      <rPr>
        <sz val="12"/>
        <color theme="1"/>
        <rFont val="Calibri"/>
        <family val="2"/>
      </rPr>
      <t xml:space="preserve">, </t>
    </r>
    <r>
      <rPr>
        <i/>
        <sz val="12"/>
        <color theme="1"/>
        <rFont val="Calibri"/>
        <family val="2"/>
      </rPr>
      <t>23</t>
    </r>
    <r>
      <rPr>
        <sz val="12"/>
        <color theme="1"/>
        <rFont val="Calibri"/>
        <family val="2"/>
      </rPr>
      <t xml:space="preserve">(2), 304–328. </t>
    </r>
    <r>
      <rPr>
        <u/>
        <sz val="12"/>
        <color rgb="FF1155CC"/>
        <rFont val="Calibri"/>
        <family val="2"/>
      </rPr>
      <t>https://doi.org/10.1111/1468-2427.00197</t>
    </r>
  </si>
  <si>
    <r>
      <rPr>
        <sz val="12"/>
        <color theme="1"/>
        <rFont val="Calibri"/>
        <family val="2"/>
      </rPr>
      <t xml:space="preserve">Cinner, J. E., McClanahan, T. R., &amp; Wamukota, A. (2010). Differences in livelihoods, socioeconomic characteristics, and knowledge about the sea between fishers and non-fishers living near and far from marine parks on the Kenyan coast. </t>
    </r>
    <r>
      <rPr>
        <i/>
        <sz val="12"/>
        <color theme="1"/>
        <rFont val="Calibri"/>
        <family val="2"/>
      </rPr>
      <t>Marine Policy</t>
    </r>
    <r>
      <rPr>
        <sz val="12"/>
        <color theme="1"/>
        <rFont val="Calibri"/>
        <family val="2"/>
      </rPr>
      <t xml:space="preserve">, </t>
    </r>
    <r>
      <rPr>
        <i/>
        <sz val="12"/>
        <color theme="1"/>
        <rFont val="Calibri"/>
        <family val="2"/>
      </rPr>
      <t>34</t>
    </r>
    <r>
      <rPr>
        <sz val="12"/>
        <color theme="1"/>
        <rFont val="Calibri"/>
        <family val="2"/>
      </rPr>
      <t xml:space="preserve">(1), 22–28. </t>
    </r>
    <r>
      <rPr>
        <u/>
        <sz val="12"/>
        <color rgb="FF1155CC"/>
        <rFont val="Calibri"/>
        <family val="2"/>
      </rPr>
      <t>https://doi.org/10.1016/j.marpol.2009.04.003</t>
    </r>
  </si>
  <si>
    <t>Can't get full paper</t>
  </si>
  <si>
    <r>
      <rPr>
        <sz val="12"/>
        <color theme="1"/>
        <rFont val="Calibri"/>
        <family val="2"/>
      </rPr>
      <t xml:space="preserve">Cini, F., &amp; Saayman, M. (2013). Understanding visitors’ image of the oldest marine park in Africa. </t>
    </r>
    <r>
      <rPr>
        <i/>
        <sz val="12"/>
        <color theme="1"/>
        <rFont val="Calibri"/>
        <family val="2"/>
      </rPr>
      <t>Current Issues in Tourism</t>
    </r>
    <r>
      <rPr>
        <sz val="12"/>
        <color theme="1"/>
        <rFont val="Calibri"/>
        <family val="2"/>
      </rPr>
      <t xml:space="preserve">, </t>
    </r>
    <r>
      <rPr>
        <i/>
        <sz val="12"/>
        <color theme="1"/>
        <rFont val="Calibri"/>
        <family val="2"/>
      </rPr>
      <t>16</t>
    </r>
    <r>
      <rPr>
        <sz val="12"/>
        <color theme="1"/>
        <rFont val="Calibri"/>
        <family val="2"/>
      </rPr>
      <t xml:space="preserve">(7–8), 664–681. </t>
    </r>
    <r>
      <rPr>
        <u/>
        <sz val="12"/>
        <color rgb="FF1155CC"/>
        <rFont val="Calibri"/>
        <family val="2"/>
      </rPr>
      <t>https://doi.org/10.1080/13683500.2013.785481</t>
    </r>
  </si>
  <si>
    <t>U1</t>
  </si>
  <si>
    <r>
      <rPr>
        <sz val="12"/>
        <color theme="1"/>
        <rFont val="Calibri"/>
        <family val="2"/>
      </rPr>
      <t xml:space="preserve">Masud, M. M., Kari, F. B., Binti Yahaya, S. R., &amp; Al-Amin, A. Q. (2014). Impact of residents’ livelihoods on attitudes towards environmental conservation behaviour: An empirical investigation of Tioman Island Marine Park area, Malaysia. </t>
    </r>
    <r>
      <rPr>
        <i/>
        <sz val="12"/>
        <color theme="1"/>
        <rFont val="Calibri"/>
        <family val="2"/>
      </rPr>
      <t>Ocean and Coastal Management</t>
    </r>
    <r>
      <rPr>
        <sz val="12"/>
        <color theme="1"/>
        <rFont val="Calibri"/>
        <family val="2"/>
      </rPr>
      <t xml:space="preserve">, </t>
    </r>
    <r>
      <rPr>
        <i/>
        <sz val="12"/>
        <color theme="1"/>
        <rFont val="Calibri"/>
        <family val="2"/>
      </rPr>
      <t>93</t>
    </r>
    <r>
      <rPr>
        <sz val="12"/>
        <color theme="1"/>
        <rFont val="Calibri"/>
        <family val="2"/>
      </rPr>
      <t>, 7–14. https://doi.org/10.1016/j.ocecoaman.2014.03.008</t>
    </r>
  </si>
  <si>
    <t>Questionnaires</t>
  </si>
  <si>
    <t>﻿67.3% and 85.3% of respondents agreed that their standard of living and health, respectively, had improved since the establishment of the MPA</t>
  </si>
  <si>
    <t xml:space="preserve">﻿This study used a questionnaire as the primary instrument to collect data. </t>
  </si>
  <si>
    <t xml:space="preserve">Tioman Island Marine Park </t>
  </si>
  <si>
    <t>﻿However, most of the respondents (96.4%) on the Tioman Islands are quite anxious about the hike in food prices since the marine parks’ gazettement, and especially since the development of their islands as tourist desti- nations</t>
  </si>
  <si>
    <t>U2</t>
  </si>
  <si>
    <r>
      <rPr>
        <sz val="12"/>
        <color theme="1"/>
        <rFont val="Calibri"/>
        <family val="2"/>
      </rPr>
      <t xml:space="preserve">Mcleod, E., Bruton-Adams, M., Förster, J., Franco, C., Gaines, G., Gorong, B., James, R., Posing-Kulwaum, G., Tara, M., &amp; Terk, E. (2019). Lessons from the pacific islands - Adapting to climate change by supporting social and ecological resilience. </t>
    </r>
    <r>
      <rPr>
        <i/>
        <sz val="12"/>
        <color theme="1"/>
        <rFont val="Calibri"/>
        <family val="2"/>
      </rPr>
      <t>Frontiers in Marine Science</t>
    </r>
    <r>
      <rPr>
        <sz val="12"/>
        <color theme="1"/>
        <rFont val="Calibri"/>
        <family val="2"/>
      </rPr>
      <t xml:space="preserve">, </t>
    </r>
    <r>
      <rPr>
        <i/>
        <sz val="12"/>
        <color theme="1"/>
        <rFont val="Calibri"/>
        <family val="2"/>
      </rPr>
      <t>6</t>
    </r>
    <r>
      <rPr>
        <sz val="12"/>
        <color theme="1"/>
        <rFont val="Calibri"/>
        <family val="2"/>
      </rPr>
      <t>(JUN), 1–7. https://doi.org/10.3389/fmars.2019.00289</t>
    </r>
  </si>
  <si>
    <t>U3</t>
  </si>
  <si>
    <r>
      <rPr>
        <sz val="12"/>
        <color theme="1"/>
        <rFont val="Calibri"/>
        <family val="2"/>
      </rPr>
      <t xml:space="preserve">Weeks, R., &amp; Jupiter, S. D. (2013). Adaptive Comanagement of a Marine Protected Area Network in Fiji. </t>
    </r>
    <r>
      <rPr>
        <i/>
        <sz val="12"/>
        <color theme="1"/>
        <rFont val="Calibri"/>
        <family val="2"/>
      </rPr>
      <t>Conservation Biology</t>
    </r>
    <r>
      <rPr>
        <sz val="12"/>
        <color theme="1"/>
        <rFont val="Calibri"/>
        <family val="2"/>
      </rPr>
      <t xml:space="preserve">, </t>
    </r>
    <r>
      <rPr>
        <i/>
        <sz val="12"/>
        <color theme="1"/>
        <rFont val="Calibri"/>
        <family val="2"/>
      </rPr>
      <t>27</t>
    </r>
    <r>
      <rPr>
        <sz val="12"/>
        <color theme="1"/>
        <rFont val="Calibri"/>
        <family val="2"/>
      </rPr>
      <t>(6), 1234–1244. https://doi.org/10.1111/cobi.12153</t>
    </r>
  </si>
  <si>
    <t>Workshops, biological surveys and model</t>
  </si>
  <si>
    <t>﻿Due to positive attitudes toward existing protected areas, perceptions that the MPA network had benefited local fisheries (Egli et al. 2010; Jupiter et al. 2010), and financial rewards from a scholarship program funded by dive tags sold to tourists</t>
  </si>
  <si>
    <t>﻿Data were collected on reef fish species abundance and size, benthic community compo- sition, coral population structure and recruitment, and physical site characteristics likely to reduce temperature stress, such as shading and flushing. ﻿Following the workshop, changes to MPA boundaries and management rules proposed by participants were digitized and compiled into 3 options: keep existing MPA boundaries; alter boundaries to those proposed by work- shop participants; and alter boundaries as recommended by WCS.</t>
  </si>
  <si>
    <t>E1</t>
  </si>
  <si>
    <r>
      <rPr>
        <sz val="12"/>
        <color theme="1"/>
        <rFont val="Calibri"/>
        <family val="2"/>
      </rPr>
      <t xml:space="preserve">De Santo, E. M., Jones, P. J. S., &amp; Miller, A. M. M. (2011). Fortress conservation at sea: A commentary on the Chagos marine protected area. </t>
    </r>
    <r>
      <rPr>
        <i/>
        <sz val="12"/>
        <color theme="1"/>
        <rFont val="Calibri"/>
        <family val="2"/>
      </rPr>
      <t>Marine Policy</t>
    </r>
    <r>
      <rPr>
        <sz val="12"/>
        <color theme="1"/>
        <rFont val="Calibri"/>
        <family val="2"/>
      </rPr>
      <t xml:space="preserve">, </t>
    </r>
    <r>
      <rPr>
        <i/>
        <sz val="12"/>
        <color theme="1"/>
        <rFont val="Calibri"/>
        <family val="2"/>
      </rPr>
      <t>35</t>
    </r>
    <r>
      <rPr>
        <sz val="12"/>
        <color theme="1"/>
        <rFont val="Calibri"/>
        <family val="2"/>
      </rPr>
      <t>(2), 258–260. https://doi.org/10.1016/j.marpol.2010.09.004</t>
    </r>
  </si>
  <si>
    <t>no evidence of impact</t>
  </si>
  <si>
    <t>E2</t>
  </si>
  <si>
    <r>
      <rPr>
        <sz val="12"/>
        <color theme="1"/>
        <rFont val="Calibri"/>
        <family val="2"/>
      </rPr>
      <t xml:space="preserve">Richmond, L., &amp; Kotowicz, D. (2015). Equity and access in marine protected areas: The history and future of “traditional indigenous fishing” in the Marianas Trench Marine National Monument. </t>
    </r>
    <r>
      <rPr>
        <i/>
        <sz val="12"/>
        <color theme="1"/>
        <rFont val="Calibri"/>
        <family val="2"/>
      </rPr>
      <t>Applied Geography</t>
    </r>
    <r>
      <rPr>
        <sz val="12"/>
        <color theme="1"/>
        <rFont val="Calibri"/>
        <family val="2"/>
      </rPr>
      <t xml:space="preserve">, </t>
    </r>
    <r>
      <rPr>
        <i/>
        <sz val="12"/>
        <color theme="1"/>
        <rFont val="Calibri"/>
        <family val="2"/>
      </rPr>
      <t>59</t>
    </r>
    <r>
      <rPr>
        <sz val="12"/>
        <color theme="1"/>
        <rFont val="Calibri"/>
        <family val="2"/>
      </rPr>
      <t>, 117–124. https://doi.org/10.1016/j.apgeog.2014.11.007</t>
    </r>
  </si>
  <si>
    <t>Interviews and document review</t>
  </si>
  <si>
    <t>﻿Government officials from the two territories were concerned that the designation impinged on their right to regulate the use of their own resources and that regulations in the Monument could restrict their territories' economic opportunities and could cause negative social and cultural impacts to their fishing communities</t>
  </si>
  <si>
    <t>US overseas territories</t>
  </si>
  <si>
    <t>﻿Semi-structured oral history interviews were conducted during two visits to Guam and Saipan in 2011 and during a follow-up visit to Saipan in 2012. We conducted group or individual interviews with a total of 40 individuals</t>
  </si>
  <si>
    <t>Marianas Trench National Monument</t>
  </si>
  <si>
    <t>E3</t>
  </si>
  <si>
    <t xml:space="preserve">﻿Among the respondents who reported that the MPA had an effect on their fishing, only a small number stated that the MPA had a negative effect on their fishing (3% of women and 4% of men). In these cases both women and men stated the MPA decreased their fish catch by limiting their fishing grounds (Fig. 2). Among the women and men that perceived a positive effect from the MPA on their fishing, most cited spill-over as the reason </t>
  </si>
  <si>
    <t>E6</t>
  </si>
  <si>
    <r>
      <rPr>
        <sz val="12"/>
        <color theme="1"/>
        <rFont val="Calibri"/>
        <family val="2"/>
      </rPr>
      <t xml:space="preserve">Micheli, F., Saenz-Arroyo, A., Greenley, A., Vazquez, L., Espinoza Montes, J. A., Rossetto, M., &amp; de Leo, G. A. (2012). Evidence that marine reserves enhance resilience to climatic impacts. </t>
    </r>
    <r>
      <rPr>
        <i/>
        <sz val="12"/>
        <color theme="1"/>
        <rFont val="Calibri"/>
        <family val="2"/>
      </rPr>
      <t>PLoS ONE</t>
    </r>
    <r>
      <rPr>
        <sz val="12"/>
        <color theme="1"/>
        <rFont val="Calibri"/>
        <family val="2"/>
      </rPr>
      <t xml:space="preserve">, </t>
    </r>
    <r>
      <rPr>
        <i/>
        <sz val="12"/>
        <color theme="1"/>
        <rFont val="Calibri"/>
        <family val="2"/>
      </rPr>
      <t>7</t>
    </r>
    <r>
      <rPr>
        <sz val="12"/>
        <color theme="1"/>
        <rFont val="Calibri"/>
        <family val="2"/>
      </rPr>
      <t xml:space="preserve">(7). </t>
    </r>
    <r>
      <rPr>
        <u/>
        <sz val="12"/>
        <color rgb="FF1155CC"/>
        <rFont val="Calibri"/>
        <family val="2"/>
      </rPr>
      <t>https://doi.org/10.1371/journal.pone.0040832</t>
    </r>
  </si>
  <si>
    <t>E7</t>
  </si>
  <si>
    <r>
      <rPr>
        <sz val="12"/>
        <color theme="1"/>
        <rFont val="Calibri"/>
        <family val="2"/>
      </rPr>
      <t xml:space="preserve">Bates, A. E., Cooke, R. S. C., Duncan, M. I., Edgar, G. J., Bruno, J. F., Benedetti-Cecchi, L., Côté, I. M., Lefcheck, J. S., Costello, M. J., Barrett, N., Bird, T. J., Fenberg, P. B., &amp; Stuart-Smith, R. D. (2019). Climate resilience in marine protected areas and the ‘Protection Paradox.’ </t>
    </r>
    <r>
      <rPr>
        <i/>
        <sz val="12"/>
        <color theme="1"/>
        <rFont val="Calibri"/>
        <family val="2"/>
      </rPr>
      <t>Biological Conservation</t>
    </r>
    <r>
      <rPr>
        <sz val="12"/>
        <color theme="1"/>
        <rFont val="Calibri"/>
        <family val="2"/>
      </rPr>
      <t xml:space="preserve">, </t>
    </r>
    <r>
      <rPr>
        <i/>
        <sz val="12"/>
        <color theme="1"/>
        <rFont val="Calibri"/>
        <family val="2"/>
      </rPr>
      <t>236</t>
    </r>
    <r>
      <rPr>
        <sz val="12"/>
        <color theme="1"/>
        <rFont val="Calibri"/>
        <family val="2"/>
      </rPr>
      <t xml:space="preserve">(May 2018), 305–314. </t>
    </r>
    <r>
      <rPr>
        <u/>
        <sz val="12"/>
        <color rgb="FF1155CC"/>
        <rFont val="Calibri"/>
        <family val="2"/>
      </rPr>
      <t>https://doi.org/10.1016/j.biocon.2019.05.005</t>
    </r>
  </si>
  <si>
    <t>E5</t>
  </si>
  <si>
    <r>
      <rPr>
        <sz val="12"/>
        <color theme="1"/>
        <rFont val="Calibri"/>
        <family val="2"/>
      </rPr>
      <t xml:space="preserve">Hill, L. S., Johnson, J. A., &amp; Adamowski, J. (2016). Meeting Aichi Target 11: Equity considerations in Marine Protected Areas design. </t>
    </r>
    <r>
      <rPr>
        <i/>
        <sz val="12"/>
        <color theme="1"/>
        <rFont val="Calibri"/>
        <family val="2"/>
      </rPr>
      <t>Ocean and Coastal Management</t>
    </r>
    <r>
      <rPr>
        <sz val="12"/>
        <color theme="1"/>
        <rFont val="Calibri"/>
        <family val="2"/>
      </rPr>
      <t xml:space="preserve">, </t>
    </r>
    <r>
      <rPr>
        <i/>
        <sz val="12"/>
        <color theme="1"/>
        <rFont val="Calibri"/>
        <family val="2"/>
      </rPr>
      <t>134</t>
    </r>
    <r>
      <rPr>
        <sz val="12"/>
        <color theme="1"/>
        <rFont val="Calibri"/>
        <family val="2"/>
      </rPr>
      <t>(2016), 112–119. https://doi.org/10.1016/j.ocecoaman.2016.09.017</t>
    </r>
  </si>
  <si>
    <t>﻿The establishment of an MPA creates a financial and social burden on resource-dependent communities, even if the benefits of doing so would bring higher yields or revenue in the future (World Bank, 2006). On the other hand, some stakeholders can benefit greatly through commercial activities (e.g. tourism). Concerns</t>
  </si>
  <si>
    <t>Japan and Solomon Islands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</si>
</sst>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2"/>
      <color theme="1"/>
      <name val="Calibri"/>
      <scheme val="minor"/>
    </font>
    <font>
      <b/>
      <sz val="12"/>
      <color theme="1"/>
      <name val="Calibri"/>
      <family val="2"/>
    </font>
    <font>
      <sz val="12"/>
      <color theme="1"/>
      <name val="Calibri"/>
      <family val="2"/>
    </font>
    <font>
      <sz val="12"/>
      <color theme="1"/>
      <name val="Calibri"/>
      <family val="2"/>
      <scheme val="minor"/>
    </font>
    <font>
      <u/>
      <sz val="12"/>
      <color theme="1"/>
      <name val="Calibri"/>
      <family val="2"/>
    </font>
    <font>
      <sz val="12"/>
      <name val="Calibri"/>
      <family val="2"/>
    </font>
    <font>
      <u/>
      <sz val="12"/>
      <color theme="1"/>
      <name val="Calibri"/>
      <family val="2"/>
    </font>
    <font>
      <sz val="12"/>
      <color rgb="FF000000"/>
      <name val="Calibri"/>
      <family val="2"/>
    </font>
    <font>
      <b/>
      <sz val="12"/>
      <color theme="1"/>
      <name val="Calibri"/>
      <family val="2"/>
      <scheme val="minor"/>
    </font>
    <font>
      <u/>
      <sz val="12"/>
      <color rgb="FF0000FF"/>
      <name val="Calibri"/>
      <family val="2"/>
    </font>
    <font>
      <sz val="12"/>
      <color rgb="FF231F20"/>
      <name val="Calibri"/>
      <family val="2"/>
    </font>
    <font>
      <i/>
      <sz val="12"/>
      <color theme="1"/>
      <name val="Calibri"/>
      <family val="2"/>
    </font>
    <font>
      <u/>
      <sz val="12"/>
      <color rgb="FF1155CC"/>
      <name val="Calibri"/>
      <family val="2"/>
    </font>
  </fonts>
  <fills count="6">
    <fill>
      <patternFill patternType="none"/>
    </fill>
    <fill>
      <patternFill patternType="gray125"/>
    </fill>
    <fill>
      <patternFill patternType="solid">
        <fgColor rgb="FFD0CECE"/>
        <bgColor rgb="FFD0CECE"/>
      </patternFill>
    </fill>
    <fill>
      <patternFill patternType="solid">
        <fgColor rgb="FFE06666"/>
        <bgColor rgb="FFE06666"/>
      </patternFill>
    </fill>
    <fill>
      <patternFill patternType="solid">
        <fgColor rgb="FFCCCCCC"/>
        <bgColor rgb="FFCCCCCC"/>
      </patternFill>
    </fill>
    <fill>
      <patternFill patternType="solid">
        <fgColor rgb="FFD8D8D8"/>
        <bgColor rgb="FFD8D8D8"/>
      </patternFill>
    </fill>
  </fills>
  <borders count="10">
    <border>
      <left/>
      <right/>
      <top/>
      <bottom/>
      <diagonal/>
    </border>
    <border>
      <left style="thin">
        <color rgb="FF000000"/>
      </left>
      <right style="thin">
        <color rgb="FF000000"/>
      </right>
      <top style="thin">
        <color rgb="FF000000"/>
      </top>
      <bottom style="thin">
        <color rgb="FF000000"/>
      </bottom>
      <diagonal/>
    </border>
    <border>
      <left/>
      <right/>
      <top/>
      <bottom/>
      <diagonal/>
    </border>
    <border>
      <left style="thin">
        <color rgb="FF000000"/>
      </left>
      <right style="thin">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style="thin">
        <color rgb="FF000000"/>
      </right>
      <top style="thin">
        <color rgb="FF000000"/>
      </top>
      <bottom/>
      <diagonal/>
    </border>
    <border>
      <left/>
      <right style="thin">
        <color rgb="FF000000"/>
      </right>
      <top/>
      <bottom style="thin">
        <color rgb="FF000000"/>
      </bottom>
      <diagonal/>
    </border>
  </borders>
  <cellStyleXfs count="1">
    <xf numFmtId="0" fontId="0" fillId="0" borderId="0"/>
  </cellStyleXfs>
  <cellXfs count="75">
    <xf numFmtId="0" fontId="0" fillId="0" borderId="0" xfId="0"/>
    <xf numFmtId="0" fontId="1" fillId="0" borderId="1" xfId="0" applyFont="1" applyBorder="1" applyAlignment="1">
      <alignment horizontal="center"/>
    </xf>
    <xf numFmtId="0" fontId="1" fillId="0" borderId="1" xfId="0" applyFont="1" applyBorder="1"/>
    <xf numFmtId="0" fontId="2" fillId="0" borderId="1" xfId="0" applyFont="1" applyBorder="1"/>
    <xf numFmtId="0" fontId="2" fillId="0" borderId="1" xfId="0" quotePrefix="1" applyFont="1" applyBorder="1"/>
    <xf numFmtId="0" fontId="3" fillId="0" borderId="0" xfId="0" applyFont="1"/>
    <xf numFmtId="0" fontId="2" fillId="2" borderId="1" xfId="0" applyFont="1" applyFill="1" applyBorder="1"/>
    <xf numFmtId="0" fontId="4" fillId="2" borderId="2" xfId="0" applyFont="1" applyFill="1" applyBorder="1"/>
    <xf numFmtId="0" fontId="1" fillId="2" borderId="1" xfId="0" applyFont="1" applyFill="1" applyBorder="1"/>
    <xf numFmtId="0" fontId="2" fillId="0" borderId="3" xfId="0" applyFont="1" applyBorder="1"/>
    <xf numFmtId="0" fontId="2" fillId="0" borderId="1" xfId="0" applyFont="1" applyBorder="1" applyAlignment="1">
      <alignment horizontal="left" vertical="top" wrapText="1"/>
    </xf>
    <xf numFmtId="0" fontId="2" fillId="0" borderId="4" xfId="0" applyFont="1" applyBorder="1" applyAlignment="1">
      <alignment horizontal="left" vertical="top"/>
    </xf>
    <xf numFmtId="0" fontId="2" fillId="0" borderId="4" xfId="0" applyFont="1" applyBorder="1"/>
    <xf numFmtId="0" fontId="6" fillId="2" borderId="1" xfId="0" applyFont="1" applyFill="1" applyBorder="1"/>
    <xf numFmtId="0" fontId="2" fillId="0" borderId="5" xfId="0" applyFont="1" applyBorder="1"/>
    <xf numFmtId="0" fontId="2" fillId="0" borderId="1" xfId="0" applyFont="1" applyBorder="1" applyAlignment="1">
      <alignment vertical="top" wrapText="1"/>
    </xf>
    <xf numFmtId="0" fontId="2" fillId="2" borderId="2" xfId="0" applyFont="1" applyFill="1" applyBorder="1"/>
    <xf numFmtId="0" fontId="7" fillId="0" borderId="1" xfId="0" applyFont="1" applyBorder="1"/>
    <xf numFmtId="0" fontId="2" fillId="3" borderId="1" xfId="0" applyFont="1" applyFill="1" applyBorder="1"/>
    <xf numFmtId="0" fontId="3" fillId="3" borderId="0" xfId="0" applyFont="1" applyFill="1"/>
    <xf numFmtId="0" fontId="2" fillId="2" borderId="6" xfId="0" applyFont="1" applyFill="1" applyBorder="1"/>
    <xf numFmtId="0" fontId="1" fillId="2" borderId="6" xfId="0" applyFont="1" applyFill="1" applyBorder="1"/>
    <xf numFmtId="0" fontId="2" fillId="2" borderId="7" xfId="0" applyFont="1" applyFill="1" applyBorder="1"/>
    <xf numFmtId="0" fontId="8" fillId="4" borderId="0" xfId="0" applyFont="1" applyFill="1"/>
    <xf numFmtId="0" fontId="2" fillId="0" borderId="1" xfId="0" applyFont="1" applyBorder="1" applyAlignment="1">
      <alignment horizontal="right"/>
    </xf>
    <xf numFmtId="0" fontId="2" fillId="2" borderId="1" xfId="0" applyFont="1" applyFill="1" applyBorder="1" applyAlignment="1">
      <alignment horizontal="right"/>
    </xf>
    <xf numFmtId="0" fontId="2" fillId="0" borderId="0" xfId="0" applyFont="1"/>
    <xf numFmtId="0" fontId="2" fillId="0" borderId="0" xfId="0" applyFont="1" applyAlignment="1">
      <alignment horizontal="right"/>
    </xf>
    <xf numFmtId="0" fontId="9" fillId="0" borderId="0" xfId="0" applyFont="1"/>
    <xf numFmtId="0" fontId="10" fillId="0" borderId="1" xfId="0" applyFont="1" applyBorder="1"/>
    <xf numFmtId="0" fontId="10" fillId="0" borderId="0" xfId="0" applyFont="1"/>
    <xf numFmtId="0" fontId="10" fillId="2" borderId="1" xfId="0" applyFont="1" applyFill="1" applyBorder="1"/>
    <xf numFmtId="0" fontId="10" fillId="0" borderId="4" xfId="0" applyFont="1" applyBorder="1"/>
    <xf numFmtId="0" fontId="5" fillId="0" borderId="5" xfId="0" applyFont="1" applyBorder="1"/>
    <xf numFmtId="49" fontId="1" fillId="0" borderId="1" xfId="0" applyNumberFormat="1" applyFont="1" applyBorder="1"/>
    <xf numFmtId="0" fontId="2" fillId="0" borderId="2" xfId="0" applyFont="1" applyBorder="1" applyAlignment="1">
      <alignment horizontal="right"/>
    </xf>
    <xf numFmtId="0" fontId="2" fillId="0" borderId="2" xfId="0" applyFont="1" applyBorder="1"/>
    <xf numFmtId="0" fontId="2" fillId="0" borderId="4" xfId="0" applyFont="1" applyBorder="1" applyAlignment="1">
      <alignment horizontal="right" vertical="top"/>
    </xf>
    <xf numFmtId="0" fontId="5" fillId="0" borderId="5" xfId="0" applyFont="1" applyBorder="1"/>
    <xf numFmtId="0" fontId="2" fillId="0" borderId="4" xfId="0" applyFont="1" applyBorder="1" applyAlignment="1">
      <alignment horizontal="left" vertical="top"/>
    </xf>
    <xf numFmtId="0" fontId="2" fillId="0" borderId="8" xfId="0" applyFont="1" applyBorder="1" applyAlignment="1">
      <alignment horizontal="right" vertical="top"/>
    </xf>
    <xf numFmtId="0" fontId="5" fillId="0" borderId="9" xfId="0" applyFont="1" applyBorder="1"/>
    <xf numFmtId="0" fontId="2" fillId="0" borderId="4" xfId="0" applyFont="1" applyBorder="1" applyAlignment="1">
      <alignment horizontal="center"/>
    </xf>
    <xf numFmtId="0" fontId="2" fillId="0" borderId="4" xfId="0" applyFont="1" applyBorder="1" applyAlignment="1">
      <alignment horizontal="center" vertical="top"/>
    </xf>
    <xf numFmtId="0" fontId="2" fillId="5" borderId="1" xfId="0" applyFont="1" applyFill="1" applyBorder="1"/>
    <xf numFmtId="0" fontId="2" fillId="0" borderId="1" xfId="0" applyFont="1" applyBorder="1" applyAlignment="1">
      <alignment wrapText="1"/>
    </xf>
    <xf numFmtId="0" fontId="2" fillId="0" borderId="6" xfId="0" applyFont="1" applyBorder="1" applyAlignment="1">
      <alignment horizontal="right" vertical="top"/>
    </xf>
    <xf numFmtId="0" fontId="2" fillId="0" borderId="6" xfId="0" applyFont="1" applyBorder="1" applyAlignment="1">
      <alignment horizontal="left" vertical="top"/>
    </xf>
    <xf numFmtId="0" fontId="2" fillId="0" borderId="6" xfId="0" applyFont="1" applyBorder="1" applyAlignment="1">
      <alignment horizontal="left" vertical="top"/>
    </xf>
    <xf numFmtId="0" fontId="5" fillId="0" borderId="7" xfId="0" applyFont="1" applyBorder="1"/>
    <xf numFmtId="0" fontId="5" fillId="0" borderId="7" xfId="0" applyFont="1" applyBorder="1"/>
    <xf numFmtId="0" fontId="4" fillId="5" borderId="1" xfId="0" applyFont="1" applyFill="1" applyBorder="1"/>
    <xf numFmtId="0" fontId="1" fillId="5" borderId="1" xfId="0" applyFont="1" applyFill="1" applyBorder="1"/>
    <xf numFmtId="0" fontId="4" fillId="2" borderId="1" xfId="0" applyFont="1" applyFill="1" applyBorder="1"/>
    <xf numFmtId="2" fontId="2" fillId="0" borderId="6" xfId="0" applyNumberFormat="1" applyFont="1" applyBorder="1" applyAlignment="1">
      <alignment horizontal="left" vertical="top"/>
    </xf>
    <xf numFmtId="0" fontId="2" fillId="0" borderId="1" xfId="0" applyFont="1" applyBorder="1" applyAlignment="1">
      <alignment horizontal="right" vertical="top"/>
    </xf>
    <xf numFmtId="0" fontId="2" fillId="0" borderId="1" xfId="0" applyFont="1" applyBorder="1" applyAlignment="1">
      <alignment horizontal="left" vertical="top"/>
    </xf>
    <xf numFmtId="0" fontId="2" fillId="0" borderId="1" xfId="0" applyFont="1" applyBorder="1" applyAlignment="1">
      <alignment vertical="top"/>
    </xf>
    <xf numFmtId="0" fontId="2" fillId="0" borderId="6" xfId="0" applyFont="1" applyBorder="1" applyAlignment="1">
      <alignment horizontal="left" vertical="top" wrapText="1"/>
    </xf>
    <xf numFmtId="0" fontId="2" fillId="2" borderId="1" xfId="0" applyFont="1" applyFill="1" applyBorder="1" applyAlignment="1">
      <alignment horizontal="right" vertical="top"/>
    </xf>
    <xf numFmtId="0" fontId="4" fillId="2" borderId="1" xfId="0" applyFont="1" applyFill="1" applyBorder="1" applyAlignment="1">
      <alignment horizontal="left" vertical="top"/>
    </xf>
    <xf numFmtId="0" fontId="2" fillId="2" borderId="1" xfId="0" applyFont="1" applyFill="1" applyBorder="1" applyAlignment="1">
      <alignment horizontal="left" vertical="top"/>
    </xf>
    <xf numFmtId="0" fontId="2" fillId="2" borderId="1" xfId="0" applyFont="1" applyFill="1" applyBorder="1" applyAlignment="1">
      <alignment horizontal="left" vertical="top" wrapText="1"/>
    </xf>
    <xf numFmtId="0" fontId="2" fillId="2" borderId="6" xfId="0" applyFont="1" applyFill="1" applyBorder="1" applyAlignment="1">
      <alignment horizontal="right" vertical="top"/>
    </xf>
    <xf numFmtId="0" fontId="4" fillId="2" borderId="6" xfId="0" applyFont="1" applyFill="1" applyBorder="1" applyAlignment="1">
      <alignment horizontal="left" vertical="top"/>
    </xf>
    <xf numFmtId="0" fontId="2" fillId="2" borderId="6" xfId="0" applyFont="1" applyFill="1" applyBorder="1" applyAlignment="1">
      <alignment horizontal="left" vertical="top"/>
    </xf>
    <xf numFmtId="0" fontId="1" fillId="2" borderId="6" xfId="0" applyFont="1" applyFill="1" applyBorder="1" applyAlignment="1">
      <alignment horizontal="left" vertical="top"/>
    </xf>
    <xf numFmtId="0" fontId="2" fillId="2" borderId="6" xfId="0" applyFont="1" applyFill="1" applyBorder="1" applyAlignment="1">
      <alignment horizontal="center"/>
    </xf>
    <xf numFmtId="0" fontId="1" fillId="2" borderId="1" xfId="0" applyFont="1" applyFill="1" applyBorder="1" applyAlignment="1">
      <alignment horizontal="left" vertical="top"/>
    </xf>
    <xf numFmtId="0" fontId="2" fillId="2" borderId="1" xfId="0" applyFont="1" applyFill="1" applyBorder="1" applyAlignment="1">
      <alignment horizontal="center" vertical="top"/>
    </xf>
    <xf numFmtId="0" fontId="2" fillId="4" borderId="1" xfId="0" applyFont="1" applyFill="1" applyBorder="1"/>
    <xf numFmtId="0" fontId="1" fillId="4" borderId="1" xfId="0" applyFont="1" applyFill="1" applyBorder="1"/>
    <xf numFmtId="0" fontId="2" fillId="0" borderId="6" xfId="0" applyFont="1" applyBorder="1" applyAlignment="1">
      <alignment horizontal="center" vertical="top"/>
    </xf>
    <xf numFmtId="0" fontId="2" fillId="2" borderId="1" xfId="0" applyFont="1" applyFill="1" applyBorder="1" applyAlignment="1">
      <alignment wrapText="1"/>
    </xf>
    <xf numFmtId="0" fontId="2" fillId="0" borderId="6" xfId="0" applyFont="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2.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s://doi.org/10.4103/cs.cs_18_53" TargetMode="External"/><Relationship Id="rId18" Type="http://schemas.openxmlformats.org/officeDocument/2006/relationships/hyperlink" Target="https://doi.org/10.1007/s00267-005-0154-x" TargetMode="External"/><Relationship Id="rId26" Type="http://schemas.openxmlformats.org/officeDocument/2006/relationships/hyperlink" Target="https://doi.org/10.1080/08920753.2018.1405330" TargetMode="External"/><Relationship Id="rId39" Type="http://schemas.openxmlformats.org/officeDocument/2006/relationships/hyperlink" Target="https://doi.org/10.1111/1468-2427.00197" TargetMode="External"/><Relationship Id="rId21" Type="http://schemas.openxmlformats.org/officeDocument/2006/relationships/hyperlink" Target="https://doi.org/10.1007/s00267-010-9587-y" TargetMode="External"/><Relationship Id="rId34" Type="http://schemas.openxmlformats.org/officeDocument/2006/relationships/hyperlink" Target="https://doi.org/10.1023/A:1014235924952" TargetMode="External"/><Relationship Id="rId42" Type="http://schemas.openxmlformats.org/officeDocument/2006/relationships/hyperlink" Target="https://doi.org/10.1371/journal.pone.0040832" TargetMode="External"/><Relationship Id="rId7" Type="http://schemas.openxmlformats.org/officeDocument/2006/relationships/hyperlink" Target="https://doi.org/10.1080/00908320903285398" TargetMode="External"/><Relationship Id="rId2" Type="http://schemas.openxmlformats.org/officeDocument/2006/relationships/hyperlink" Target="https://doi.org/10.5751/ES-02881-140141" TargetMode="External"/><Relationship Id="rId16" Type="http://schemas.openxmlformats.org/officeDocument/2006/relationships/hyperlink" Target="https://doi.org/10.1016/j.envsci.2020.03.006" TargetMode="External"/><Relationship Id="rId29" Type="http://schemas.openxmlformats.org/officeDocument/2006/relationships/hyperlink" Target="https://doi.org/10.1016/j.marpol.2018.03.024" TargetMode="External"/><Relationship Id="rId1" Type="http://schemas.openxmlformats.org/officeDocument/2006/relationships/hyperlink" Target="https://doi.org/10.1016/j.marpol.2010.03.004" TargetMode="External"/><Relationship Id="rId6" Type="http://schemas.openxmlformats.org/officeDocument/2006/relationships/hyperlink" Target="https://doi.org/10.1038/s41893-018-0117-x" TargetMode="External"/><Relationship Id="rId11" Type="http://schemas.openxmlformats.org/officeDocument/2006/relationships/hyperlink" Target="https://doi.org/10.1017/S0376892910000123" TargetMode="External"/><Relationship Id="rId24" Type="http://schemas.openxmlformats.org/officeDocument/2006/relationships/hyperlink" Target="https://doi.org/10.1111/j.1755-263X.2011.00207.x" TargetMode="External"/><Relationship Id="rId32" Type="http://schemas.openxmlformats.org/officeDocument/2006/relationships/hyperlink" Target="https://doi.org/10.1038/s41598-019-44406-w" TargetMode="External"/><Relationship Id="rId37" Type="http://schemas.openxmlformats.org/officeDocument/2006/relationships/hyperlink" Target="https://doi.org/10.3389/fmars.2016.00021" TargetMode="External"/><Relationship Id="rId40" Type="http://schemas.openxmlformats.org/officeDocument/2006/relationships/hyperlink" Target="https://doi.org/10.1016/j.marpol.2009.04.003" TargetMode="External"/><Relationship Id="rId45" Type="http://schemas.openxmlformats.org/officeDocument/2006/relationships/comments" Target="../comments1.xml"/><Relationship Id="rId5" Type="http://schemas.openxmlformats.org/officeDocument/2006/relationships/hyperlink" Target="https://doi.org/10.1371/journal.pone.0182396" TargetMode="External"/><Relationship Id="rId15" Type="http://schemas.openxmlformats.org/officeDocument/2006/relationships/hyperlink" Target="https://doi.org/10.1016/j.ecss.2018.10.014" TargetMode="External"/><Relationship Id="rId23" Type="http://schemas.openxmlformats.org/officeDocument/2006/relationships/hyperlink" Target="https://doi.org/10.1016/j.ocecoaman.2017.01.023" TargetMode="External"/><Relationship Id="rId28" Type="http://schemas.openxmlformats.org/officeDocument/2006/relationships/hyperlink" Target="https://doi.org/10.1111/cobi.12974" TargetMode="External"/><Relationship Id="rId36" Type="http://schemas.openxmlformats.org/officeDocument/2006/relationships/hyperlink" Target="https://doi.org/10.1371/journal.pone.0113614" TargetMode="External"/><Relationship Id="rId10" Type="http://schemas.openxmlformats.org/officeDocument/2006/relationships/hyperlink" Target="https://doi.org/10.1016/j.marpol.2018.05.001" TargetMode="External"/><Relationship Id="rId19" Type="http://schemas.openxmlformats.org/officeDocument/2006/relationships/hyperlink" Target="https://doi.org/10.1016/j.ocecoaman.2005.03.005" TargetMode="External"/><Relationship Id="rId31" Type="http://schemas.openxmlformats.org/officeDocument/2006/relationships/hyperlink" Target="https://doi.org/10.1007/s00338-007-0213-2" TargetMode="External"/><Relationship Id="rId44" Type="http://schemas.openxmlformats.org/officeDocument/2006/relationships/vmlDrawing" Target="../drawings/vmlDrawing1.vml"/><Relationship Id="rId4" Type="http://schemas.openxmlformats.org/officeDocument/2006/relationships/hyperlink" Target="https://doi.org/10.1007/s11852-014-0329-9" TargetMode="External"/><Relationship Id="rId9" Type="http://schemas.openxmlformats.org/officeDocument/2006/relationships/hyperlink" Target="https://doi.org/10.1016/j.marpol.2007.04.005" TargetMode="External"/><Relationship Id="rId14" Type="http://schemas.openxmlformats.org/officeDocument/2006/relationships/hyperlink" Target="https://doi.org/10.1080/089207502753504698" TargetMode="External"/><Relationship Id="rId22" Type="http://schemas.openxmlformats.org/officeDocument/2006/relationships/hyperlink" Target="https://doi.org/10.1111/faf.12192" TargetMode="External"/><Relationship Id="rId27" Type="http://schemas.openxmlformats.org/officeDocument/2006/relationships/hyperlink" Target="https://doi.org/10.1016/j.marpol.2013.09.005" TargetMode="External"/><Relationship Id="rId30" Type="http://schemas.openxmlformats.org/officeDocument/2006/relationships/hyperlink" Target="https://doi.org/10.15517/rbt.v60i1.2657" TargetMode="External"/><Relationship Id="rId35" Type="http://schemas.openxmlformats.org/officeDocument/2006/relationships/hyperlink" Target="https://doi.org/10.1016/j.biocon.2007.03.021" TargetMode="External"/><Relationship Id="rId43" Type="http://schemas.openxmlformats.org/officeDocument/2006/relationships/hyperlink" Target="https://doi.org/10.1016/j.biocon.2019.05.005" TargetMode="External"/><Relationship Id="rId8" Type="http://schemas.openxmlformats.org/officeDocument/2006/relationships/hyperlink" Target="https://doi.org/10.1007/s13280-013-0454-y" TargetMode="External"/><Relationship Id="rId3" Type="http://schemas.openxmlformats.org/officeDocument/2006/relationships/hyperlink" Target="https://doi.org/10.1007/s00267-010-9554-7" TargetMode="External"/><Relationship Id="rId12" Type="http://schemas.openxmlformats.org/officeDocument/2006/relationships/hyperlink" Target="https://doi.org/10.1111/faf.12335" TargetMode="External"/><Relationship Id="rId17" Type="http://schemas.openxmlformats.org/officeDocument/2006/relationships/hyperlink" Target="https://doi.org/10.1016/j.marpol.2017.11.022" TargetMode="External"/><Relationship Id="rId25" Type="http://schemas.openxmlformats.org/officeDocument/2006/relationships/hyperlink" Target="https://doi.org/10.1016/j.jenvman.2020.111614" TargetMode="External"/><Relationship Id="rId33" Type="http://schemas.openxmlformats.org/officeDocument/2006/relationships/hyperlink" Target="https://doi.org/10.1016/j.envdev.2016.11.004" TargetMode="External"/><Relationship Id="rId38" Type="http://schemas.openxmlformats.org/officeDocument/2006/relationships/hyperlink" Target="https://doi.org/10.2991/uicosp-17.2017.12" TargetMode="External"/><Relationship Id="rId20" Type="http://schemas.openxmlformats.org/officeDocument/2006/relationships/hyperlink" Target="https://doi.org/10.1080/08920753.2014.904178" TargetMode="External"/><Relationship Id="rId41" Type="http://schemas.openxmlformats.org/officeDocument/2006/relationships/hyperlink" Target="https://doi.org/10.1080/13683500.2013.785481" TargetMode="External"/></Relationships>
</file>

<file path=xl/worksheets/_rels/sheet2.xml.rels><?xml version="1.0" encoding="UTF-8" standalone="yes"?>
<Relationships xmlns="http://schemas.openxmlformats.org/package/2006/relationships"><Relationship Id="rId13" Type="http://schemas.openxmlformats.org/officeDocument/2006/relationships/hyperlink" Target="https://doi.org/10.4102/koedoe.v62i1.1648" TargetMode="External"/><Relationship Id="rId18" Type="http://schemas.openxmlformats.org/officeDocument/2006/relationships/hyperlink" Target="https://doi.org/10.1016/j.jpolmod.2018.02.002" TargetMode="External"/><Relationship Id="rId26" Type="http://schemas.openxmlformats.org/officeDocument/2006/relationships/hyperlink" Target="https://doi.org/10.1016/j.ocecoaman.2012.12.001" TargetMode="External"/><Relationship Id="rId39" Type="http://schemas.openxmlformats.org/officeDocument/2006/relationships/hyperlink" Target="https://doi.org/10.1111/fme.12164" TargetMode="External"/><Relationship Id="rId21" Type="http://schemas.openxmlformats.org/officeDocument/2006/relationships/hyperlink" Target="https://doi.org/10.1016/j.marpol.2017.11.022" TargetMode="External"/><Relationship Id="rId34" Type="http://schemas.openxmlformats.org/officeDocument/2006/relationships/hyperlink" Target="https://doi.org/10.1111/j.1523-1739.2005.00692.x" TargetMode="External"/><Relationship Id="rId42" Type="http://schemas.openxmlformats.org/officeDocument/2006/relationships/hyperlink" Target="https://doi.org/10.1002/aqc.3278" TargetMode="External"/><Relationship Id="rId47" Type="http://schemas.openxmlformats.org/officeDocument/2006/relationships/hyperlink" Target="https://doi.org/10.1016/j.marpol.2020.104195" TargetMode="External"/><Relationship Id="rId50" Type="http://schemas.openxmlformats.org/officeDocument/2006/relationships/hyperlink" Target="https://doi.org/10.5343/bms.2015.1082" TargetMode="External"/><Relationship Id="rId55" Type="http://schemas.openxmlformats.org/officeDocument/2006/relationships/hyperlink" Target="https://doi.org/10.1002/eap.1981" TargetMode="External"/><Relationship Id="rId63" Type="http://schemas.openxmlformats.org/officeDocument/2006/relationships/vmlDrawing" Target="../drawings/vmlDrawing2.vml"/><Relationship Id="rId7" Type="http://schemas.openxmlformats.org/officeDocument/2006/relationships/hyperlink" Target="https://doi.org/10.1016/j.marpol.2017.12.014" TargetMode="External"/><Relationship Id="rId2" Type="http://schemas.openxmlformats.org/officeDocument/2006/relationships/hyperlink" Target="https://doi.org/10.1111/j.1469-185X.2012.00251.x" TargetMode="External"/><Relationship Id="rId16" Type="http://schemas.openxmlformats.org/officeDocument/2006/relationships/hyperlink" Target="https://doi.org/10.1016/j.ocecoaman.2015.08.018" TargetMode="External"/><Relationship Id="rId29" Type="http://schemas.openxmlformats.org/officeDocument/2006/relationships/hyperlink" Target="https://doi.org/10.1016/j.ecolind.2021.107359" TargetMode="External"/><Relationship Id="rId11" Type="http://schemas.openxmlformats.org/officeDocument/2006/relationships/hyperlink" Target="https://doi.org/10.1016/j.marpol.2015.12.010" TargetMode="External"/><Relationship Id="rId24" Type="http://schemas.openxmlformats.org/officeDocument/2006/relationships/hyperlink" Target="https://doi.org/10.1016/j.ocecoaman.2017.01.023" TargetMode="External"/><Relationship Id="rId32" Type="http://schemas.openxmlformats.org/officeDocument/2006/relationships/hyperlink" Target="https://doi.org/10.3989/scimar.2009.73n2215" TargetMode="External"/><Relationship Id="rId37" Type="http://schemas.openxmlformats.org/officeDocument/2006/relationships/hyperlink" Target="https://doi.org/10.5334/aogh.2831" TargetMode="External"/><Relationship Id="rId40" Type="http://schemas.openxmlformats.org/officeDocument/2006/relationships/hyperlink" Target="https://doi.org/10.1371/journal.pone.0113614" TargetMode="External"/><Relationship Id="rId45" Type="http://schemas.openxmlformats.org/officeDocument/2006/relationships/hyperlink" Target="https://doi.org/10.3389/fmars.2017.00320" TargetMode="External"/><Relationship Id="rId53" Type="http://schemas.openxmlformats.org/officeDocument/2006/relationships/hyperlink" Target="https://doi.org/10.1002/ecs2.3364" TargetMode="External"/><Relationship Id="rId58" Type="http://schemas.openxmlformats.org/officeDocument/2006/relationships/hyperlink" Target="https://doi.org/10.1017/S0030605306000500" TargetMode="External"/><Relationship Id="rId5" Type="http://schemas.openxmlformats.org/officeDocument/2006/relationships/hyperlink" Target="https://doi.org/10.1016/j.marpol.2006.04.001" TargetMode="External"/><Relationship Id="rId61" Type="http://schemas.openxmlformats.org/officeDocument/2006/relationships/hyperlink" Target="https://doi.org/10.1111/faf.12153" TargetMode="External"/><Relationship Id="rId19" Type="http://schemas.openxmlformats.org/officeDocument/2006/relationships/hyperlink" Target="https://doi.org/10.1016/j.ocecoaman.2013.04.005" TargetMode="External"/><Relationship Id="rId14" Type="http://schemas.openxmlformats.org/officeDocument/2006/relationships/hyperlink" Target="https://doi.org/10.1111/cobi.12203" TargetMode="External"/><Relationship Id="rId22" Type="http://schemas.openxmlformats.org/officeDocument/2006/relationships/hyperlink" Target="https://doi.org/10.1016/j.marpol.2013.10.004" TargetMode="External"/><Relationship Id="rId27" Type="http://schemas.openxmlformats.org/officeDocument/2006/relationships/hyperlink" Target="https://doi.org/10.1007/s12571-017-0668-0" TargetMode="External"/><Relationship Id="rId30" Type="http://schemas.openxmlformats.org/officeDocument/2006/relationships/hyperlink" Target="https://doi.org/10.3389/fmars.2019.00289" TargetMode="External"/><Relationship Id="rId35" Type="http://schemas.openxmlformats.org/officeDocument/2006/relationships/hyperlink" Target="https://doi.org/10.1038/ncomms16039" TargetMode="External"/><Relationship Id="rId43" Type="http://schemas.openxmlformats.org/officeDocument/2006/relationships/hyperlink" Target="https://doi.org/10.1371/journal.pone.0051938" TargetMode="External"/><Relationship Id="rId48" Type="http://schemas.openxmlformats.org/officeDocument/2006/relationships/hyperlink" Target="https://doi.org/10.1016/j.ecolmodel.2013.12.006" TargetMode="External"/><Relationship Id="rId56" Type="http://schemas.openxmlformats.org/officeDocument/2006/relationships/hyperlink" Target="https://doi.org/10.1016/j.fishres.2005.08.009" TargetMode="External"/><Relationship Id="rId64" Type="http://schemas.openxmlformats.org/officeDocument/2006/relationships/comments" Target="../comments2.xml"/><Relationship Id="rId8" Type="http://schemas.openxmlformats.org/officeDocument/2006/relationships/hyperlink" Target="https://doi.org/10.1016/j.ocecoaman.2018.12.020" TargetMode="External"/><Relationship Id="rId51" Type="http://schemas.openxmlformats.org/officeDocument/2006/relationships/hyperlink" Target="https://doi.org/10.1016/j.envint.2020.105621" TargetMode="External"/><Relationship Id="rId3" Type="http://schemas.openxmlformats.org/officeDocument/2006/relationships/hyperlink" Target="https://doi.org/10.1111/ddi.13216" TargetMode="External"/><Relationship Id="rId12" Type="http://schemas.openxmlformats.org/officeDocument/2006/relationships/hyperlink" Target="https://doi.org/10.1016/j.marpol.2012.03.016" TargetMode="External"/><Relationship Id="rId17" Type="http://schemas.openxmlformats.org/officeDocument/2006/relationships/hyperlink" Target="https://doi.org/10.1525/elementa.016" TargetMode="External"/><Relationship Id="rId25" Type="http://schemas.openxmlformats.org/officeDocument/2006/relationships/hyperlink" Target="https://doi.org/10.1111/faf.12192" TargetMode="External"/><Relationship Id="rId33" Type="http://schemas.openxmlformats.org/officeDocument/2006/relationships/hyperlink" Target="https://doi.org/10.1016/j.biocon.2020.108458" TargetMode="External"/><Relationship Id="rId38" Type="http://schemas.openxmlformats.org/officeDocument/2006/relationships/hyperlink" Target="https://doi.org/10.3389/fevo.2021.604170" TargetMode="External"/><Relationship Id="rId46" Type="http://schemas.openxmlformats.org/officeDocument/2006/relationships/hyperlink" Target="https://doi.org/10.1098/rstb.2004.1574" TargetMode="External"/><Relationship Id="rId59" Type="http://schemas.openxmlformats.org/officeDocument/2006/relationships/hyperlink" Target="https://doi.org/10.1002/ece3.4146" TargetMode="External"/><Relationship Id="rId20" Type="http://schemas.openxmlformats.org/officeDocument/2006/relationships/hyperlink" Target="https://doi.org/10.1016/j.marpol.2016.10.002" TargetMode="External"/><Relationship Id="rId41" Type="http://schemas.openxmlformats.org/officeDocument/2006/relationships/hyperlink" Target="https://doi.org/10.3389/fmars.2019.00392" TargetMode="External"/><Relationship Id="rId54" Type="http://schemas.openxmlformats.org/officeDocument/2006/relationships/hyperlink" Target="https://doi.org/10.3389/fnut.2019.00109" TargetMode="External"/><Relationship Id="rId62" Type="http://schemas.openxmlformats.org/officeDocument/2006/relationships/hyperlink" Target="https://doi.org/10.1016/j.biocon.2019.108354" TargetMode="External"/><Relationship Id="rId1" Type="http://schemas.openxmlformats.org/officeDocument/2006/relationships/hyperlink" Target="https://doi.org/10.1163/9789004245044_010" TargetMode="External"/><Relationship Id="rId6" Type="http://schemas.openxmlformats.org/officeDocument/2006/relationships/hyperlink" Target="https://doi.org/10.1016/j.fishres.2010.10.014" TargetMode="External"/><Relationship Id="rId15" Type="http://schemas.openxmlformats.org/officeDocument/2006/relationships/hyperlink" Target="https://doi.org/10.1371/journal.pone.0092589" TargetMode="External"/><Relationship Id="rId23" Type="http://schemas.openxmlformats.org/officeDocument/2006/relationships/hyperlink" Target="https://doi.org/10.1007/s11159-017-9690-x" TargetMode="External"/><Relationship Id="rId28" Type="http://schemas.openxmlformats.org/officeDocument/2006/relationships/hyperlink" Target="https://doi.org/10.1006/jmsc.2000.0738" TargetMode="External"/><Relationship Id="rId36" Type="http://schemas.openxmlformats.org/officeDocument/2006/relationships/hyperlink" Target="https://doi.org/10.1093/ije/dyn157" TargetMode="External"/><Relationship Id="rId49" Type="http://schemas.openxmlformats.org/officeDocument/2006/relationships/hyperlink" Target="https://doi.org/10.1016/j.ocecoaman.2018.10.018" TargetMode="External"/><Relationship Id="rId57" Type="http://schemas.openxmlformats.org/officeDocument/2006/relationships/hyperlink" Target="https://doi.org/10.1007/s11852-014-0329-9" TargetMode="External"/><Relationship Id="rId10" Type="http://schemas.openxmlformats.org/officeDocument/2006/relationships/hyperlink" Target="https://doi.org/10.1016/j.marpolbul.2012.07.024" TargetMode="External"/><Relationship Id="rId31" Type="http://schemas.openxmlformats.org/officeDocument/2006/relationships/hyperlink" Target="https://doi.org/10.1016/j.chemosphere.2020.126645" TargetMode="External"/><Relationship Id="rId44" Type="http://schemas.openxmlformats.org/officeDocument/2006/relationships/hyperlink" Target="https://doi.org/10.1016/j.marpol.2017.07.022" TargetMode="External"/><Relationship Id="rId52" Type="http://schemas.openxmlformats.org/officeDocument/2006/relationships/hyperlink" Target="https://doi.org/10.1073/pnas.1406689112" TargetMode="External"/><Relationship Id="rId60" Type="http://schemas.openxmlformats.org/officeDocument/2006/relationships/hyperlink" Target="https://doi.org/10.1080/08920753.2011.637484" TargetMode="External"/><Relationship Id="rId4" Type="http://schemas.openxmlformats.org/officeDocument/2006/relationships/hyperlink" Target="https://doi.org/10.1146/annurev-environ-102014-021121" TargetMode="External"/><Relationship Id="rId9" Type="http://schemas.openxmlformats.org/officeDocument/2006/relationships/hyperlink" Target="https://doi.org/10.1016/j.ecss.2018.05.026"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s://doi.org/10.1016/j.fishres.2016.05.020" TargetMode="External"/><Relationship Id="rId3" Type="http://schemas.openxmlformats.org/officeDocument/2006/relationships/hyperlink" Target="https://doi.org/10.1016/j.ecolecon.2007.06.026" TargetMode="External"/><Relationship Id="rId7" Type="http://schemas.openxmlformats.org/officeDocument/2006/relationships/hyperlink" Target="https://doi.org/10.1371/journal.pone.0113614" TargetMode="External"/><Relationship Id="rId2" Type="http://schemas.openxmlformats.org/officeDocument/2006/relationships/hyperlink" Target="https://doi.org/10.1080/03670244.2018.1455672" TargetMode="External"/><Relationship Id="rId1" Type="http://schemas.openxmlformats.org/officeDocument/2006/relationships/hyperlink" Target="https://doi.org/10.1080/13648470.2014.918931" TargetMode="External"/><Relationship Id="rId6" Type="http://schemas.openxmlformats.org/officeDocument/2006/relationships/hyperlink" Target="https://doi.org/10.1016/j.ocecoaman.2013.08.009" TargetMode="External"/><Relationship Id="rId11" Type="http://schemas.openxmlformats.org/officeDocument/2006/relationships/comments" Target="../comments3.xml"/><Relationship Id="rId5" Type="http://schemas.openxmlformats.org/officeDocument/2006/relationships/hyperlink" Target="https://doi.org/10.3389/fmars.2020.565968" TargetMode="External"/><Relationship Id="rId10" Type="http://schemas.openxmlformats.org/officeDocument/2006/relationships/vmlDrawing" Target="../drawings/vmlDrawing3.vml"/><Relationship Id="rId4" Type="http://schemas.openxmlformats.org/officeDocument/2006/relationships/hyperlink" Target="https://doi.org/10.1080/08920751003633094" TargetMode="External"/><Relationship Id="rId9" Type="http://schemas.openxmlformats.org/officeDocument/2006/relationships/hyperlink" Target="https://doi.org/10.1016/j.marpol.2014.10.01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5AE956-9DB5-411D-8C01-CECEC0AB7E09}">
  <dimension ref="A1:Y132"/>
  <sheetViews>
    <sheetView topLeftCell="A10" workbookViewId="0">
      <selection sqref="A1:Y132"/>
    </sheetView>
  </sheetViews>
  <sheetFormatPr defaultRowHeight="15.5" x14ac:dyDescent="0.35"/>
  <sheetData>
    <row r="1" spans="1:25" x14ac:dyDescent="0.35">
      <c r="A1" s="1" t="s">
        <v>0</v>
      </c>
      <c r="B1" s="1" t="s">
        <v>1</v>
      </c>
      <c r="C1" s="1" t="s">
        <v>2</v>
      </c>
      <c r="D1" s="1" t="s">
        <v>3</v>
      </c>
      <c r="E1" s="2" t="s">
        <v>4</v>
      </c>
      <c r="F1" s="2" t="s">
        <v>5</v>
      </c>
      <c r="G1" s="2" t="s">
        <v>6</v>
      </c>
      <c r="H1" s="2" t="s">
        <v>7</v>
      </c>
      <c r="I1" s="34" t="s">
        <v>8</v>
      </c>
      <c r="J1" s="2" t="s">
        <v>9</v>
      </c>
      <c r="K1" s="2" t="s">
        <v>10</v>
      </c>
      <c r="L1" s="2" t="s">
        <v>11</v>
      </c>
      <c r="M1" s="2" t="s">
        <v>12</v>
      </c>
      <c r="N1" s="2" t="s">
        <v>13</v>
      </c>
      <c r="O1" s="2" t="s">
        <v>392</v>
      </c>
      <c r="P1" s="2" t="s">
        <v>393</v>
      </c>
      <c r="Q1" s="2" t="s">
        <v>16</v>
      </c>
      <c r="R1" s="2" t="s">
        <v>17</v>
      </c>
      <c r="S1" s="2" t="s">
        <v>18</v>
      </c>
      <c r="T1" s="2" t="s">
        <v>19</v>
      </c>
      <c r="U1" s="2" t="s">
        <v>20</v>
      </c>
      <c r="V1" s="2" t="s">
        <v>21</v>
      </c>
      <c r="W1" s="2" t="s">
        <v>22</v>
      </c>
      <c r="X1" s="2" t="s">
        <v>23</v>
      </c>
      <c r="Y1" s="2" t="s">
        <v>24</v>
      </c>
    </row>
    <row r="2" spans="1:25" x14ac:dyDescent="0.35">
      <c r="A2" s="3">
        <v>1</v>
      </c>
      <c r="B2" s="3" t="s">
        <v>25</v>
      </c>
      <c r="C2" s="3">
        <v>2018</v>
      </c>
      <c r="D2" s="3">
        <v>1</v>
      </c>
      <c r="E2" s="3" t="s">
        <v>26</v>
      </c>
      <c r="F2" s="3" t="s">
        <v>27</v>
      </c>
      <c r="G2" s="3" t="s">
        <v>28</v>
      </c>
      <c r="H2" s="3" t="s">
        <v>394</v>
      </c>
      <c r="I2" s="3" t="s">
        <v>30</v>
      </c>
      <c r="J2" s="3" t="s">
        <v>31</v>
      </c>
      <c r="K2" s="3" t="s">
        <v>32</v>
      </c>
      <c r="L2" s="3" t="s">
        <v>33</v>
      </c>
      <c r="M2" s="3" t="s">
        <v>34</v>
      </c>
      <c r="N2" s="3" t="s">
        <v>35</v>
      </c>
      <c r="O2" s="3" t="s">
        <v>36</v>
      </c>
      <c r="P2" s="3"/>
      <c r="Q2" s="4" t="s">
        <v>38</v>
      </c>
      <c r="R2" s="3"/>
      <c r="S2" s="3"/>
      <c r="T2" s="3"/>
      <c r="U2" s="3"/>
      <c r="V2" s="3"/>
      <c r="W2" s="3"/>
      <c r="X2" s="3"/>
      <c r="Y2" s="3"/>
    </row>
    <row r="3" spans="1:25" ht="409.5" x14ac:dyDescent="0.35">
      <c r="A3" s="3">
        <v>3</v>
      </c>
      <c r="B3" s="3" t="s">
        <v>395</v>
      </c>
      <c r="C3" s="3">
        <v>2013</v>
      </c>
      <c r="D3" s="3">
        <v>1</v>
      </c>
      <c r="E3" s="3" t="s">
        <v>40</v>
      </c>
      <c r="F3" s="3" t="s">
        <v>74</v>
      </c>
      <c r="G3" s="3" t="s">
        <v>380</v>
      </c>
      <c r="H3" s="45" t="s">
        <v>396</v>
      </c>
      <c r="I3" s="3" t="s">
        <v>54</v>
      </c>
      <c r="J3" s="3" t="s">
        <v>193</v>
      </c>
      <c r="K3" s="3" t="s">
        <v>81</v>
      </c>
      <c r="L3" s="3" t="s">
        <v>46</v>
      </c>
      <c r="M3" s="3" t="s">
        <v>47</v>
      </c>
      <c r="N3" s="3" t="s">
        <v>133</v>
      </c>
      <c r="O3" s="3" t="s">
        <v>36</v>
      </c>
      <c r="P3" s="3" t="s">
        <v>37</v>
      </c>
      <c r="Q3" s="3" t="s">
        <v>397</v>
      </c>
      <c r="R3" s="3" t="s">
        <v>398</v>
      </c>
      <c r="S3" s="3">
        <v>28.34</v>
      </c>
      <c r="T3" s="3" t="s">
        <v>84</v>
      </c>
      <c r="U3" s="3" t="s">
        <v>399</v>
      </c>
      <c r="V3" s="3"/>
      <c r="W3" s="3"/>
      <c r="X3" s="3" t="s">
        <v>400</v>
      </c>
      <c r="Y3" s="3" t="s">
        <v>87</v>
      </c>
    </row>
    <row r="4" spans="1:25" x14ac:dyDescent="0.35">
      <c r="A4" s="46">
        <v>5</v>
      </c>
      <c r="B4" s="47" t="s">
        <v>401</v>
      </c>
      <c r="C4" s="46">
        <v>2006</v>
      </c>
      <c r="D4" s="46">
        <v>1</v>
      </c>
      <c r="E4" s="47" t="s">
        <v>40</v>
      </c>
      <c r="F4" s="47" t="s">
        <v>74</v>
      </c>
      <c r="G4" s="47" t="s">
        <v>402</v>
      </c>
      <c r="H4" s="3" t="s">
        <v>403</v>
      </c>
      <c r="I4" s="48" t="s">
        <v>44</v>
      </c>
      <c r="J4" s="47" t="s">
        <v>92</v>
      </c>
      <c r="K4" s="47" t="s">
        <v>32</v>
      </c>
      <c r="L4" s="47" t="s">
        <v>46</v>
      </c>
      <c r="M4" s="47" t="s">
        <v>47</v>
      </c>
      <c r="N4" s="47" t="s">
        <v>44</v>
      </c>
      <c r="O4" s="47" t="s">
        <v>36</v>
      </c>
      <c r="P4" s="47" t="s">
        <v>37</v>
      </c>
      <c r="Q4" s="47" t="s">
        <v>404</v>
      </c>
      <c r="R4" s="3"/>
      <c r="S4" s="3"/>
      <c r="T4" s="3"/>
      <c r="U4" s="3"/>
      <c r="V4" s="3"/>
      <c r="W4" s="3"/>
      <c r="X4" s="3"/>
      <c r="Y4" s="3"/>
    </row>
    <row r="5" spans="1:25" x14ac:dyDescent="0.35">
      <c r="A5" s="49"/>
      <c r="B5" s="49"/>
      <c r="C5" s="49"/>
      <c r="D5" s="49"/>
      <c r="E5" s="49"/>
      <c r="F5" s="49"/>
      <c r="G5" s="49"/>
      <c r="H5" s="17" t="s">
        <v>405</v>
      </c>
      <c r="I5" s="50"/>
      <c r="J5" s="49"/>
      <c r="K5" s="49"/>
      <c r="L5" s="49"/>
      <c r="M5" s="49"/>
      <c r="N5" s="49"/>
      <c r="O5" s="49"/>
      <c r="P5" s="49"/>
      <c r="Q5" s="49"/>
      <c r="R5" s="3"/>
      <c r="S5" s="3"/>
      <c r="T5" s="3"/>
      <c r="U5" s="3"/>
      <c r="V5" s="3"/>
      <c r="W5" s="3"/>
      <c r="X5" s="3"/>
      <c r="Y5" s="3"/>
    </row>
    <row r="6" spans="1:25" x14ac:dyDescent="0.35">
      <c r="A6" s="44">
        <v>6</v>
      </c>
      <c r="B6" s="51" t="s">
        <v>406</v>
      </c>
      <c r="C6" s="44">
        <v>2010</v>
      </c>
      <c r="D6" s="44">
        <v>1</v>
      </c>
      <c r="E6" s="44"/>
      <c r="F6" s="44"/>
      <c r="G6" s="44"/>
      <c r="H6" s="44" t="s">
        <v>59</v>
      </c>
      <c r="I6" s="52" t="s">
        <v>114</v>
      </c>
      <c r="J6" s="44"/>
      <c r="K6" s="44"/>
      <c r="L6" s="44"/>
      <c r="M6" s="44"/>
      <c r="N6" s="44"/>
      <c r="O6" s="44"/>
      <c r="P6" s="44"/>
      <c r="Q6" s="44"/>
      <c r="R6" s="44"/>
      <c r="S6" s="44"/>
      <c r="T6" s="44"/>
      <c r="U6" s="44"/>
      <c r="V6" s="44"/>
      <c r="W6" s="44"/>
      <c r="X6" s="44"/>
      <c r="Y6" s="44"/>
    </row>
    <row r="7" spans="1:25" x14ac:dyDescent="0.35">
      <c r="A7" s="3">
        <v>8</v>
      </c>
      <c r="B7" s="3" t="s">
        <v>407</v>
      </c>
      <c r="C7" s="3">
        <v>2019</v>
      </c>
      <c r="D7" s="3">
        <v>1</v>
      </c>
      <c r="E7" s="3" t="s">
        <v>40</v>
      </c>
      <c r="F7" s="3" t="s">
        <v>74</v>
      </c>
      <c r="G7" s="3" t="s">
        <v>52</v>
      </c>
      <c r="H7" s="3" t="s">
        <v>408</v>
      </c>
      <c r="I7" s="3" t="s">
        <v>30</v>
      </c>
      <c r="J7" s="3" t="s">
        <v>409</v>
      </c>
      <c r="K7" s="3" t="s">
        <v>81</v>
      </c>
      <c r="L7" s="3" t="s">
        <v>33</v>
      </c>
      <c r="M7" s="3" t="s">
        <v>34</v>
      </c>
      <c r="N7" s="3" t="s">
        <v>133</v>
      </c>
      <c r="O7" s="3" t="s">
        <v>48</v>
      </c>
      <c r="P7" s="3" t="s">
        <v>37</v>
      </c>
      <c r="Q7" s="3" t="s">
        <v>410</v>
      </c>
      <c r="R7" s="3" t="s">
        <v>411</v>
      </c>
      <c r="S7" s="3">
        <v>71.11</v>
      </c>
      <c r="T7" s="3" t="s">
        <v>111</v>
      </c>
      <c r="U7" s="3">
        <f>2018-1995</f>
        <v>23</v>
      </c>
      <c r="V7" s="3" t="s">
        <v>85</v>
      </c>
      <c r="W7" s="3" t="s">
        <v>412</v>
      </c>
      <c r="X7" s="3" t="s">
        <v>400</v>
      </c>
      <c r="Y7" s="3"/>
    </row>
    <row r="8" spans="1:25" x14ac:dyDescent="0.35">
      <c r="A8" s="3">
        <v>9</v>
      </c>
      <c r="B8" s="3" t="s">
        <v>413</v>
      </c>
      <c r="C8" s="3">
        <v>2016</v>
      </c>
      <c r="D8" s="3">
        <v>1</v>
      </c>
      <c r="E8" s="3" t="s">
        <v>40</v>
      </c>
      <c r="F8" s="3" t="s">
        <v>105</v>
      </c>
      <c r="G8" s="3" t="s">
        <v>414</v>
      </c>
      <c r="H8" s="3" t="s">
        <v>415</v>
      </c>
      <c r="I8" s="3" t="s">
        <v>30</v>
      </c>
      <c r="J8" s="3" t="s">
        <v>127</v>
      </c>
      <c r="K8" s="3" t="s">
        <v>32</v>
      </c>
      <c r="L8" s="3" t="s">
        <v>146</v>
      </c>
      <c r="M8" s="3" t="s">
        <v>47</v>
      </c>
      <c r="N8" s="3" t="s">
        <v>133</v>
      </c>
      <c r="O8" s="3" t="s">
        <v>48</v>
      </c>
      <c r="P8" s="3" t="s">
        <v>49</v>
      </c>
      <c r="Q8" s="3" t="s">
        <v>404</v>
      </c>
      <c r="R8" s="3"/>
      <c r="S8" s="3"/>
      <c r="T8" s="3"/>
      <c r="U8" s="3"/>
      <c r="V8" s="3"/>
      <c r="W8" s="3"/>
      <c r="X8" s="3"/>
      <c r="Y8" s="3"/>
    </row>
    <row r="9" spans="1:25" x14ac:dyDescent="0.35">
      <c r="A9" s="6">
        <v>11</v>
      </c>
      <c r="B9" s="53" t="s">
        <v>416</v>
      </c>
      <c r="C9" s="6">
        <v>2009</v>
      </c>
      <c r="D9" s="6">
        <v>1</v>
      </c>
      <c r="E9" s="6"/>
      <c r="F9" s="6"/>
      <c r="G9" s="6"/>
      <c r="H9" s="6" t="s">
        <v>59</v>
      </c>
      <c r="I9" s="8" t="s">
        <v>66</v>
      </c>
      <c r="J9" s="6"/>
      <c r="K9" s="6"/>
      <c r="L9" s="6"/>
      <c r="M9" s="6"/>
      <c r="N9" s="6"/>
      <c r="O9" s="6"/>
      <c r="P9" s="6"/>
      <c r="Q9" s="6"/>
      <c r="R9" s="6"/>
      <c r="S9" s="6"/>
      <c r="T9" s="6"/>
      <c r="U9" s="6"/>
      <c r="V9" s="6"/>
      <c r="W9" s="6"/>
      <c r="X9" s="6"/>
      <c r="Y9" s="6"/>
    </row>
    <row r="10" spans="1:25" x14ac:dyDescent="0.35">
      <c r="A10" s="46">
        <v>14</v>
      </c>
      <c r="B10" s="47" t="s">
        <v>417</v>
      </c>
      <c r="C10" s="46">
        <v>2021</v>
      </c>
      <c r="D10" s="46">
        <v>1</v>
      </c>
      <c r="E10" s="47" t="s">
        <v>40</v>
      </c>
      <c r="F10" s="47" t="s">
        <v>41</v>
      </c>
      <c r="G10" s="47" t="s">
        <v>150</v>
      </c>
      <c r="H10" s="3" t="s">
        <v>418</v>
      </c>
      <c r="I10" s="48" t="s">
        <v>44</v>
      </c>
      <c r="J10" s="47" t="s">
        <v>390</v>
      </c>
      <c r="K10" s="47" t="s">
        <v>81</v>
      </c>
      <c r="L10" s="47" t="s">
        <v>33</v>
      </c>
      <c r="M10" s="47" t="s">
        <v>44</v>
      </c>
      <c r="N10" s="47" t="s">
        <v>44</v>
      </c>
      <c r="O10" s="47" t="s">
        <v>36</v>
      </c>
      <c r="P10" s="47" t="s">
        <v>37</v>
      </c>
      <c r="Q10" s="47" t="s">
        <v>419</v>
      </c>
      <c r="R10" s="47" t="s">
        <v>420</v>
      </c>
      <c r="S10" s="46">
        <v>160</v>
      </c>
      <c r="T10" s="47" t="s">
        <v>95</v>
      </c>
      <c r="U10" s="46">
        <f>2020-2013</f>
        <v>7</v>
      </c>
      <c r="V10" s="47" t="s">
        <v>85</v>
      </c>
      <c r="W10" s="54">
        <f>13/160</f>
        <v>8.1250000000000003E-2</v>
      </c>
      <c r="X10" s="47" t="s">
        <v>400</v>
      </c>
      <c r="Y10" s="47" t="s">
        <v>421</v>
      </c>
    </row>
    <row r="11" spans="1:25" x14ac:dyDescent="0.35">
      <c r="A11" s="49"/>
      <c r="B11" s="49"/>
      <c r="C11" s="49"/>
      <c r="D11" s="49"/>
      <c r="E11" s="49"/>
      <c r="F11" s="49"/>
      <c r="G11" s="49"/>
      <c r="H11" s="3" t="s">
        <v>422</v>
      </c>
      <c r="I11" s="50"/>
      <c r="J11" s="49"/>
      <c r="K11" s="49"/>
      <c r="L11" s="49"/>
      <c r="M11" s="49"/>
      <c r="N11" s="49"/>
      <c r="O11" s="49"/>
      <c r="P11" s="49"/>
      <c r="Q11" s="49"/>
      <c r="R11" s="49"/>
      <c r="S11" s="49"/>
      <c r="T11" s="49"/>
      <c r="U11" s="49"/>
      <c r="V11" s="49"/>
      <c r="W11" s="49"/>
      <c r="X11" s="49"/>
      <c r="Y11" s="49"/>
    </row>
    <row r="12" spans="1:25" x14ac:dyDescent="0.35">
      <c r="A12" s="44">
        <v>15</v>
      </c>
      <c r="B12" s="44" t="s">
        <v>423</v>
      </c>
      <c r="C12" s="44"/>
      <c r="D12" s="44"/>
      <c r="E12" s="44"/>
      <c r="F12" s="44"/>
      <c r="G12" s="44"/>
      <c r="H12" s="44"/>
      <c r="I12" s="44"/>
      <c r="J12" s="44"/>
      <c r="K12" s="44"/>
      <c r="L12" s="44"/>
      <c r="M12" s="44"/>
      <c r="N12" s="44"/>
      <c r="O12" s="44"/>
      <c r="P12" s="44"/>
      <c r="Q12" s="44"/>
      <c r="R12" s="44"/>
      <c r="S12" s="44"/>
      <c r="T12" s="44"/>
      <c r="U12" s="44"/>
      <c r="V12" s="44"/>
      <c r="W12" s="44"/>
      <c r="X12" s="44"/>
      <c r="Y12" s="44"/>
    </row>
    <row r="13" spans="1:25" x14ac:dyDescent="0.35">
      <c r="A13" s="55">
        <v>17</v>
      </c>
      <c r="B13" s="56" t="s">
        <v>424</v>
      </c>
      <c r="C13" s="55">
        <v>2017</v>
      </c>
      <c r="D13" s="57">
        <v>1</v>
      </c>
      <c r="E13" s="56" t="s">
        <v>40</v>
      </c>
      <c r="F13" s="56" t="s">
        <v>41</v>
      </c>
      <c r="G13" s="56" t="s">
        <v>150</v>
      </c>
      <c r="H13" s="3" t="s">
        <v>425</v>
      </c>
      <c r="I13" s="3" t="s">
        <v>30</v>
      </c>
      <c r="J13" s="3" t="s">
        <v>426</v>
      </c>
      <c r="K13" s="3" t="s">
        <v>81</v>
      </c>
      <c r="L13" s="4" t="s">
        <v>346</v>
      </c>
      <c r="M13" s="3" t="s">
        <v>44</v>
      </c>
      <c r="N13" s="3" t="s">
        <v>35</v>
      </c>
      <c r="O13" s="3" t="s">
        <v>36</v>
      </c>
      <c r="P13" s="3" t="s">
        <v>37</v>
      </c>
      <c r="Q13" s="3" t="s">
        <v>427</v>
      </c>
      <c r="R13" s="3" t="s">
        <v>428</v>
      </c>
      <c r="S13" s="3">
        <v>33.200000000000003</v>
      </c>
      <c r="T13" s="3" t="s">
        <v>95</v>
      </c>
      <c r="U13" s="3">
        <f>2016-1997</f>
        <v>19</v>
      </c>
      <c r="V13" s="3" t="s">
        <v>400</v>
      </c>
      <c r="W13" s="3">
        <v>1</v>
      </c>
      <c r="X13" s="3" t="s">
        <v>400</v>
      </c>
      <c r="Y13" s="3" t="s">
        <v>87</v>
      </c>
    </row>
    <row r="14" spans="1:25" x14ac:dyDescent="0.35">
      <c r="A14" s="46">
        <v>19</v>
      </c>
      <c r="B14" s="47" t="s">
        <v>429</v>
      </c>
      <c r="C14" s="46">
        <v>2012</v>
      </c>
      <c r="D14" s="46">
        <v>1</v>
      </c>
      <c r="E14" s="47" t="s">
        <v>185</v>
      </c>
      <c r="F14" s="47" t="s">
        <v>27</v>
      </c>
      <c r="G14" s="47" t="s">
        <v>28</v>
      </c>
      <c r="H14" s="3" t="s">
        <v>430</v>
      </c>
      <c r="I14" s="48" t="s">
        <v>44</v>
      </c>
      <c r="J14" s="58" t="s">
        <v>431</v>
      </c>
      <c r="K14" s="47" t="s">
        <v>32</v>
      </c>
      <c r="L14" s="47" t="s">
        <v>33</v>
      </c>
      <c r="M14" s="47" t="s">
        <v>34</v>
      </c>
      <c r="N14" s="47" t="s">
        <v>44</v>
      </c>
      <c r="O14" s="47" t="s">
        <v>48</v>
      </c>
      <c r="P14" s="47" t="s">
        <v>37</v>
      </c>
      <c r="Q14" s="47" t="s">
        <v>77</v>
      </c>
      <c r="R14" s="3"/>
      <c r="S14" s="3"/>
      <c r="T14" s="3"/>
      <c r="U14" s="3"/>
      <c r="V14" s="3"/>
      <c r="W14" s="3"/>
      <c r="X14" s="3"/>
      <c r="Y14" s="3"/>
    </row>
    <row r="15" spans="1:25" x14ac:dyDescent="0.35">
      <c r="A15" s="49"/>
      <c r="B15" s="49"/>
      <c r="C15" s="49"/>
      <c r="D15" s="49"/>
      <c r="E15" s="49"/>
      <c r="F15" s="49"/>
      <c r="G15" s="49"/>
      <c r="H15" s="3" t="s">
        <v>432</v>
      </c>
      <c r="I15" s="50"/>
      <c r="J15" s="49"/>
      <c r="K15" s="49"/>
      <c r="L15" s="49"/>
      <c r="M15" s="49"/>
      <c r="N15" s="49"/>
      <c r="O15" s="49"/>
      <c r="P15" s="49"/>
      <c r="Q15" s="49"/>
      <c r="R15" s="3"/>
      <c r="S15" s="3"/>
      <c r="T15" s="3"/>
      <c r="U15" s="3"/>
      <c r="V15" s="3"/>
      <c r="W15" s="3"/>
      <c r="X15" s="3"/>
      <c r="Y15" s="3"/>
    </row>
    <row r="16" spans="1:25" x14ac:dyDescent="0.35">
      <c r="A16" s="44">
        <v>29</v>
      </c>
      <c r="B16" s="51" t="s">
        <v>433</v>
      </c>
      <c r="C16" s="44">
        <v>2011</v>
      </c>
      <c r="D16" s="44">
        <v>1</v>
      </c>
      <c r="E16" s="44"/>
      <c r="F16" s="44"/>
      <c r="G16" s="44"/>
      <c r="H16" s="44" t="s">
        <v>59</v>
      </c>
      <c r="I16" s="52" t="s">
        <v>183</v>
      </c>
      <c r="J16" s="44"/>
      <c r="K16" s="44"/>
      <c r="L16" s="44"/>
      <c r="M16" s="44"/>
      <c r="N16" s="44"/>
      <c r="O16" s="44"/>
      <c r="P16" s="44"/>
      <c r="Q16" s="44"/>
      <c r="R16" s="44"/>
      <c r="S16" s="44"/>
      <c r="T16" s="44"/>
      <c r="U16" s="44"/>
      <c r="V16" s="44"/>
      <c r="W16" s="44"/>
      <c r="X16" s="44"/>
      <c r="Y16" s="44"/>
    </row>
    <row r="17" spans="1:25" x14ac:dyDescent="0.35">
      <c r="A17" s="6">
        <v>31</v>
      </c>
      <c r="B17" s="53" t="s">
        <v>297</v>
      </c>
      <c r="C17" s="6">
        <v>2014</v>
      </c>
      <c r="D17" s="6">
        <v>1</v>
      </c>
      <c r="E17" s="6"/>
      <c r="F17" s="6"/>
      <c r="G17" s="6"/>
      <c r="H17" s="6" t="s">
        <v>59</v>
      </c>
      <c r="I17" s="8" t="s">
        <v>66</v>
      </c>
      <c r="J17" s="6"/>
      <c r="K17" s="6"/>
      <c r="L17" s="6"/>
      <c r="M17" s="6"/>
      <c r="N17" s="6"/>
      <c r="O17" s="6"/>
      <c r="P17" s="6"/>
      <c r="Q17" s="6"/>
      <c r="R17" s="6"/>
      <c r="S17" s="6"/>
      <c r="T17" s="6"/>
      <c r="U17" s="6"/>
      <c r="V17" s="6"/>
      <c r="W17" s="6"/>
      <c r="X17" s="6"/>
      <c r="Y17" s="6"/>
    </row>
    <row r="18" spans="1:25" x14ac:dyDescent="0.35">
      <c r="A18" s="6">
        <v>32</v>
      </c>
      <c r="B18" s="53" t="s">
        <v>434</v>
      </c>
      <c r="C18" s="6">
        <v>2017</v>
      </c>
      <c r="D18" s="6">
        <v>1</v>
      </c>
      <c r="E18" s="6"/>
      <c r="F18" s="6"/>
      <c r="G18" s="6"/>
      <c r="H18" s="6" t="s">
        <v>59</v>
      </c>
      <c r="I18" s="8" t="s">
        <v>66</v>
      </c>
      <c r="J18" s="6"/>
      <c r="K18" s="6"/>
      <c r="L18" s="6"/>
      <c r="M18" s="6"/>
      <c r="N18" s="6"/>
      <c r="O18" s="6"/>
      <c r="P18" s="6"/>
      <c r="Q18" s="6"/>
      <c r="R18" s="6"/>
      <c r="S18" s="6"/>
      <c r="T18" s="6"/>
      <c r="U18" s="6"/>
      <c r="V18" s="6"/>
      <c r="W18" s="6"/>
      <c r="X18" s="6"/>
      <c r="Y18" s="6"/>
    </row>
    <row r="19" spans="1:25" x14ac:dyDescent="0.35">
      <c r="A19" s="46">
        <v>33</v>
      </c>
      <c r="B19" s="47" t="s">
        <v>435</v>
      </c>
      <c r="C19" s="46">
        <v>2013</v>
      </c>
      <c r="D19" s="46">
        <v>1</v>
      </c>
      <c r="E19" s="47" t="s">
        <v>40</v>
      </c>
      <c r="F19" s="47" t="s">
        <v>41</v>
      </c>
      <c r="G19" s="47" t="s">
        <v>436</v>
      </c>
      <c r="H19" s="3" t="s">
        <v>437</v>
      </c>
      <c r="I19" s="48" t="s">
        <v>44</v>
      </c>
      <c r="J19" s="47" t="s">
        <v>238</v>
      </c>
      <c r="K19" s="47" t="s">
        <v>32</v>
      </c>
      <c r="L19" s="3" t="s">
        <v>46</v>
      </c>
      <c r="M19" s="47" t="s">
        <v>47</v>
      </c>
      <c r="N19" s="47" t="s">
        <v>44</v>
      </c>
      <c r="O19" s="56" t="s">
        <v>36</v>
      </c>
      <c r="P19" s="56" t="s">
        <v>37</v>
      </c>
      <c r="Q19" s="47" t="s">
        <v>438</v>
      </c>
      <c r="R19" s="3"/>
      <c r="S19" s="3"/>
      <c r="T19" s="3"/>
      <c r="U19" s="3"/>
      <c r="V19" s="3"/>
      <c r="W19" s="3"/>
      <c r="X19" s="3"/>
      <c r="Y19" s="3"/>
    </row>
    <row r="20" spans="1:25" x14ac:dyDescent="0.35">
      <c r="A20" s="49"/>
      <c r="B20" s="49"/>
      <c r="C20" s="49"/>
      <c r="D20" s="49"/>
      <c r="E20" s="49"/>
      <c r="F20" s="49"/>
      <c r="G20" s="49"/>
      <c r="H20" s="3" t="s">
        <v>439</v>
      </c>
      <c r="I20" s="50"/>
      <c r="J20" s="49"/>
      <c r="K20" s="49"/>
      <c r="L20" s="3" t="s">
        <v>146</v>
      </c>
      <c r="M20" s="49"/>
      <c r="N20" s="49"/>
      <c r="O20" s="56"/>
      <c r="P20" s="56"/>
      <c r="Q20" s="49"/>
      <c r="R20" s="3"/>
      <c r="S20" s="3"/>
      <c r="T20" s="3"/>
      <c r="U20" s="3"/>
      <c r="V20" s="3"/>
      <c r="W20" s="3"/>
      <c r="X20" s="3"/>
      <c r="Y20" s="3"/>
    </row>
    <row r="21" spans="1:25" x14ac:dyDescent="0.35">
      <c r="A21" s="3">
        <v>34</v>
      </c>
      <c r="B21" s="3" t="s">
        <v>440</v>
      </c>
      <c r="C21" s="3">
        <v>2013</v>
      </c>
      <c r="D21" s="3">
        <v>1</v>
      </c>
      <c r="E21" s="3" t="s">
        <v>97</v>
      </c>
      <c r="F21" s="3" t="s">
        <v>27</v>
      </c>
      <c r="G21" s="3" t="s">
        <v>28</v>
      </c>
      <c r="H21" s="3" t="s">
        <v>441</v>
      </c>
      <c r="I21" s="3" t="s">
        <v>54</v>
      </c>
      <c r="J21" s="3" t="s">
        <v>409</v>
      </c>
      <c r="K21" s="3" t="s">
        <v>32</v>
      </c>
      <c r="L21" s="3" t="s">
        <v>33</v>
      </c>
      <c r="M21" s="3" t="s">
        <v>34</v>
      </c>
      <c r="N21" s="3" t="s">
        <v>35</v>
      </c>
      <c r="O21" s="3" t="s">
        <v>48</v>
      </c>
      <c r="P21" s="3" t="s">
        <v>37</v>
      </c>
      <c r="Q21" s="3" t="s">
        <v>77</v>
      </c>
      <c r="R21" s="3"/>
      <c r="S21" s="3"/>
      <c r="T21" s="3"/>
      <c r="U21" s="3"/>
      <c r="V21" s="3"/>
      <c r="W21" s="3"/>
      <c r="X21" s="3"/>
      <c r="Y21" s="3"/>
    </row>
    <row r="22" spans="1:25" x14ac:dyDescent="0.35">
      <c r="A22" s="3">
        <v>35</v>
      </c>
      <c r="B22" s="3" t="s">
        <v>435</v>
      </c>
      <c r="C22" s="3">
        <v>2013</v>
      </c>
      <c r="D22" s="3">
        <v>1</v>
      </c>
      <c r="E22" s="3" t="s">
        <v>97</v>
      </c>
      <c r="F22" s="3" t="s">
        <v>27</v>
      </c>
      <c r="G22" s="3" t="s">
        <v>28</v>
      </c>
      <c r="H22" s="3" t="s">
        <v>442</v>
      </c>
      <c r="I22" s="3" t="s">
        <v>30</v>
      </c>
      <c r="J22" s="3" t="s">
        <v>99</v>
      </c>
      <c r="K22" s="3" t="s">
        <v>32</v>
      </c>
      <c r="L22" s="3" t="s">
        <v>33</v>
      </c>
      <c r="M22" s="3" t="s">
        <v>34</v>
      </c>
      <c r="N22" s="3" t="s">
        <v>35</v>
      </c>
      <c r="O22" s="3" t="s">
        <v>36</v>
      </c>
      <c r="P22" s="3" t="s">
        <v>37</v>
      </c>
      <c r="Q22" s="3" t="s">
        <v>77</v>
      </c>
      <c r="R22" s="3"/>
      <c r="S22" s="3"/>
      <c r="T22" s="3"/>
      <c r="U22" s="3"/>
      <c r="V22" s="3"/>
      <c r="W22" s="3"/>
      <c r="X22" s="3"/>
      <c r="Y22" s="3"/>
    </row>
    <row r="23" spans="1:25" x14ac:dyDescent="0.35">
      <c r="A23" s="6">
        <v>36</v>
      </c>
      <c r="B23" s="53" t="s">
        <v>443</v>
      </c>
      <c r="C23" s="6">
        <v>2018</v>
      </c>
      <c r="D23" s="6">
        <v>1</v>
      </c>
      <c r="E23" s="6"/>
      <c r="F23" s="6"/>
      <c r="G23" s="6"/>
      <c r="H23" s="6" t="s">
        <v>59</v>
      </c>
      <c r="I23" s="8" t="s">
        <v>114</v>
      </c>
      <c r="J23" s="6"/>
      <c r="K23" s="6"/>
      <c r="L23" s="6"/>
      <c r="M23" s="6"/>
      <c r="N23" s="6"/>
      <c r="O23" s="6"/>
      <c r="P23" s="6"/>
      <c r="Q23" s="6"/>
      <c r="R23" s="6"/>
      <c r="S23" s="6"/>
      <c r="T23" s="6"/>
      <c r="U23" s="6"/>
      <c r="V23" s="6"/>
      <c r="W23" s="6"/>
      <c r="X23" s="6"/>
      <c r="Y23" s="6"/>
    </row>
    <row r="24" spans="1:25" x14ac:dyDescent="0.35">
      <c r="A24" s="46">
        <v>37</v>
      </c>
      <c r="B24" s="47" t="s">
        <v>104</v>
      </c>
      <c r="C24" s="46">
        <v>2018</v>
      </c>
      <c r="D24" s="46">
        <v>1</v>
      </c>
      <c r="E24" s="47" t="s">
        <v>40</v>
      </c>
      <c r="F24" s="47" t="s">
        <v>105</v>
      </c>
      <c r="G24" s="47" t="s">
        <v>69</v>
      </c>
      <c r="H24" s="3" t="s">
        <v>106</v>
      </c>
      <c r="I24" s="48" t="s">
        <v>44</v>
      </c>
      <c r="J24" s="47" t="s">
        <v>107</v>
      </c>
      <c r="K24" s="47" t="s">
        <v>81</v>
      </c>
      <c r="L24" s="47" t="s">
        <v>108</v>
      </c>
      <c r="M24" s="47" t="s">
        <v>34</v>
      </c>
      <c r="N24" s="47" t="s">
        <v>35</v>
      </c>
      <c r="O24" s="47" t="s">
        <v>48</v>
      </c>
      <c r="P24" s="47" t="s">
        <v>37</v>
      </c>
      <c r="Q24" s="47" t="s">
        <v>109</v>
      </c>
      <c r="R24" s="47" t="s">
        <v>110</v>
      </c>
      <c r="S24" s="46">
        <v>1000</v>
      </c>
      <c r="T24" s="47" t="s">
        <v>111</v>
      </c>
      <c r="U24" s="46">
        <f>2017-2004</f>
        <v>13</v>
      </c>
      <c r="V24" s="47" t="s">
        <v>85</v>
      </c>
      <c r="W24" s="47" t="s">
        <v>85</v>
      </c>
      <c r="X24" s="47" t="s">
        <v>85</v>
      </c>
      <c r="Y24" s="47" t="s">
        <v>87</v>
      </c>
    </row>
    <row r="25" spans="1:25" x14ac:dyDescent="0.35">
      <c r="A25" s="49"/>
      <c r="B25" s="49"/>
      <c r="C25" s="49"/>
      <c r="D25" s="49"/>
      <c r="E25" s="49"/>
      <c r="F25" s="49"/>
      <c r="G25" s="49"/>
      <c r="H25" s="3" t="s">
        <v>112</v>
      </c>
      <c r="I25" s="50"/>
      <c r="J25" s="49"/>
      <c r="K25" s="49"/>
      <c r="L25" s="49"/>
      <c r="M25" s="49"/>
      <c r="N25" s="49"/>
      <c r="O25" s="49"/>
      <c r="P25" s="49"/>
      <c r="Q25" s="49"/>
      <c r="R25" s="49"/>
      <c r="S25" s="49"/>
      <c r="T25" s="49"/>
      <c r="U25" s="49"/>
      <c r="V25" s="49"/>
      <c r="W25" s="49"/>
      <c r="X25" s="49"/>
      <c r="Y25" s="49"/>
    </row>
    <row r="26" spans="1:25" x14ac:dyDescent="0.35">
      <c r="A26" s="59">
        <v>38</v>
      </c>
      <c r="B26" s="60" t="s">
        <v>444</v>
      </c>
      <c r="C26" s="59">
        <v>2010</v>
      </c>
      <c r="D26" s="59">
        <v>1</v>
      </c>
      <c r="E26" s="61"/>
      <c r="F26" s="61"/>
      <c r="G26" s="61"/>
      <c r="H26" s="6" t="s">
        <v>59</v>
      </c>
      <c r="I26" s="8" t="s">
        <v>114</v>
      </c>
      <c r="J26" s="62"/>
      <c r="K26" s="61"/>
      <c r="L26" s="61"/>
      <c r="M26" s="61"/>
      <c r="N26" s="61"/>
      <c r="O26" s="61"/>
      <c r="P26" s="61"/>
      <c r="Q26" s="6"/>
      <c r="R26" s="6"/>
      <c r="S26" s="6"/>
      <c r="T26" s="6"/>
      <c r="U26" s="6"/>
      <c r="V26" s="6"/>
      <c r="W26" s="6"/>
      <c r="X26" s="6"/>
      <c r="Y26" s="6"/>
    </row>
    <row r="27" spans="1:25" x14ac:dyDescent="0.35">
      <c r="A27" s="6">
        <v>39</v>
      </c>
      <c r="B27" s="6" t="s">
        <v>445</v>
      </c>
      <c r="C27" s="6"/>
      <c r="D27" s="6"/>
      <c r="E27" s="6"/>
      <c r="F27" s="6"/>
      <c r="G27" s="6"/>
      <c r="H27" s="6"/>
      <c r="I27" s="6"/>
      <c r="J27" s="6"/>
      <c r="K27" s="6"/>
      <c r="L27" s="6"/>
      <c r="M27" s="6"/>
      <c r="N27" s="6"/>
      <c r="O27" s="6"/>
      <c r="P27" s="6"/>
      <c r="Q27" s="6"/>
      <c r="R27" s="6"/>
      <c r="S27" s="6"/>
      <c r="T27" s="6"/>
      <c r="U27" s="6"/>
      <c r="V27" s="6"/>
      <c r="W27" s="6"/>
      <c r="X27" s="6"/>
      <c r="Y27" s="6"/>
    </row>
    <row r="28" spans="1:25" x14ac:dyDescent="0.35">
      <c r="A28" s="6">
        <v>41</v>
      </c>
      <c r="B28" s="6" t="s">
        <v>446</v>
      </c>
      <c r="C28" s="6">
        <v>2004</v>
      </c>
      <c r="D28" s="6">
        <v>1</v>
      </c>
      <c r="E28" s="6"/>
      <c r="F28" s="6"/>
      <c r="G28" s="6"/>
      <c r="H28" s="6" t="s">
        <v>59</v>
      </c>
      <c r="I28" s="8" t="s">
        <v>183</v>
      </c>
      <c r="J28" s="6"/>
      <c r="K28" s="6"/>
      <c r="L28" s="6"/>
      <c r="M28" s="6"/>
      <c r="N28" s="6"/>
      <c r="O28" s="6"/>
      <c r="P28" s="6"/>
      <c r="Q28" s="6"/>
      <c r="R28" s="6"/>
      <c r="S28" s="6"/>
      <c r="T28" s="6"/>
      <c r="U28" s="6"/>
      <c r="V28" s="6"/>
      <c r="W28" s="6"/>
      <c r="X28" s="6"/>
      <c r="Y28" s="6"/>
    </row>
    <row r="29" spans="1:25" x14ac:dyDescent="0.35">
      <c r="A29" s="63">
        <v>44</v>
      </c>
      <c r="B29" s="64" t="s">
        <v>447</v>
      </c>
      <c r="C29" s="63">
        <v>2013</v>
      </c>
      <c r="D29" s="63">
        <v>1</v>
      </c>
      <c r="E29" s="65"/>
      <c r="F29" s="65"/>
      <c r="G29" s="65"/>
      <c r="H29" s="65" t="s">
        <v>59</v>
      </c>
      <c r="I29" s="66" t="s">
        <v>114</v>
      </c>
      <c r="J29" s="65"/>
      <c r="K29" s="65"/>
      <c r="L29" s="65"/>
      <c r="M29" s="65"/>
      <c r="N29" s="65"/>
      <c r="O29" s="65"/>
      <c r="P29" s="67"/>
      <c r="Q29" s="6"/>
      <c r="R29" s="6"/>
      <c r="S29" s="6"/>
      <c r="T29" s="6"/>
      <c r="U29" s="6"/>
      <c r="V29" s="6"/>
      <c r="W29" s="6"/>
      <c r="X29" s="6"/>
      <c r="Y29" s="6"/>
    </row>
    <row r="30" spans="1:25" x14ac:dyDescent="0.35">
      <c r="A30" s="49"/>
      <c r="B30" s="49"/>
      <c r="C30" s="49"/>
      <c r="D30" s="49"/>
      <c r="E30" s="49"/>
      <c r="F30" s="49"/>
      <c r="G30" s="49"/>
      <c r="H30" s="49"/>
      <c r="I30" s="50"/>
      <c r="J30" s="49"/>
      <c r="K30" s="49"/>
      <c r="L30" s="49"/>
      <c r="M30" s="49"/>
      <c r="N30" s="49"/>
      <c r="O30" s="49"/>
      <c r="P30" s="49"/>
      <c r="Q30" s="6"/>
      <c r="R30" s="6"/>
      <c r="S30" s="6"/>
      <c r="T30" s="6"/>
      <c r="U30" s="6"/>
      <c r="V30" s="6"/>
      <c r="W30" s="6"/>
      <c r="X30" s="6"/>
      <c r="Y30" s="6"/>
    </row>
    <row r="31" spans="1:25" x14ac:dyDescent="0.35">
      <c r="A31" s="6">
        <v>45</v>
      </c>
      <c r="B31" s="53" t="s">
        <v>448</v>
      </c>
      <c r="C31" s="6">
        <v>2008</v>
      </c>
      <c r="D31" s="6">
        <v>1</v>
      </c>
      <c r="E31" s="6"/>
      <c r="F31" s="6"/>
      <c r="G31" s="6"/>
      <c r="H31" s="6" t="s">
        <v>59</v>
      </c>
      <c r="I31" s="8" t="s">
        <v>114</v>
      </c>
      <c r="J31" s="6"/>
      <c r="K31" s="6"/>
      <c r="L31" s="6"/>
      <c r="M31" s="6"/>
      <c r="N31" s="6"/>
      <c r="O31" s="6"/>
      <c r="P31" s="6"/>
      <c r="Q31" s="6"/>
      <c r="R31" s="6"/>
      <c r="S31" s="6"/>
      <c r="T31" s="6"/>
      <c r="U31" s="6"/>
      <c r="V31" s="6"/>
      <c r="W31" s="6"/>
      <c r="X31" s="6"/>
      <c r="Y31" s="6"/>
    </row>
    <row r="32" spans="1:25" x14ac:dyDescent="0.35">
      <c r="A32" s="6">
        <v>46</v>
      </c>
      <c r="B32" s="53" t="s">
        <v>449</v>
      </c>
      <c r="C32" s="6">
        <v>2018</v>
      </c>
      <c r="D32" s="6">
        <v>1</v>
      </c>
      <c r="E32" s="6"/>
      <c r="F32" s="6"/>
      <c r="G32" s="6"/>
      <c r="H32" s="6" t="s">
        <v>59</v>
      </c>
      <c r="I32" s="8" t="s">
        <v>114</v>
      </c>
      <c r="J32" s="6"/>
      <c r="K32" s="6"/>
      <c r="L32" s="6"/>
      <c r="M32" s="6"/>
      <c r="N32" s="6"/>
      <c r="O32" s="6"/>
      <c r="P32" s="6"/>
      <c r="Q32" s="6"/>
      <c r="R32" s="6"/>
      <c r="S32" s="6"/>
      <c r="T32" s="6"/>
      <c r="U32" s="6"/>
      <c r="V32" s="6"/>
      <c r="W32" s="6"/>
      <c r="X32" s="6"/>
      <c r="Y32" s="6"/>
    </row>
    <row r="33" spans="1:25" x14ac:dyDescent="0.35">
      <c r="A33" s="3">
        <v>51</v>
      </c>
      <c r="B33" s="3" t="s">
        <v>450</v>
      </c>
      <c r="C33" s="3">
        <v>1996</v>
      </c>
      <c r="D33" s="3">
        <v>1</v>
      </c>
      <c r="E33" s="3" t="s">
        <v>185</v>
      </c>
      <c r="F33" s="3" t="s">
        <v>186</v>
      </c>
      <c r="G33" s="3" t="s">
        <v>28</v>
      </c>
      <c r="H33" s="3" t="s">
        <v>451</v>
      </c>
      <c r="I33" s="3" t="s">
        <v>30</v>
      </c>
      <c r="J33" s="3" t="s">
        <v>171</v>
      </c>
      <c r="K33" s="3" t="s">
        <v>32</v>
      </c>
      <c r="L33" s="3" t="s">
        <v>33</v>
      </c>
      <c r="M33" s="3" t="s">
        <v>34</v>
      </c>
      <c r="N33" s="3" t="s">
        <v>133</v>
      </c>
      <c r="O33" s="3" t="s">
        <v>36</v>
      </c>
      <c r="P33" s="3" t="s">
        <v>37</v>
      </c>
      <c r="Q33" s="3" t="s">
        <v>77</v>
      </c>
      <c r="R33" s="3"/>
      <c r="S33" s="3"/>
      <c r="T33" s="3"/>
      <c r="U33" s="3"/>
      <c r="V33" s="3"/>
      <c r="W33" s="3"/>
      <c r="X33" s="3"/>
      <c r="Y33" s="3"/>
    </row>
    <row r="34" spans="1:25" x14ac:dyDescent="0.35">
      <c r="A34" s="3">
        <v>52</v>
      </c>
      <c r="B34" s="3" t="s">
        <v>452</v>
      </c>
      <c r="C34" s="3">
        <v>2013</v>
      </c>
      <c r="D34" s="3">
        <v>1</v>
      </c>
      <c r="E34" s="3" t="s">
        <v>40</v>
      </c>
      <c r="F34" s="3" t="s">
        <v>41</v>
      </c>
      <c r="G34" s="3" t="s">
        <v>453</v>
      </c>
      <c r="H34" s="3" t="s">
        <v>454</v>
      </c>
      <c r="I34" s="3" t="s">
        <v>54</v>
      </c>
      <c r="J34" s="3" t="s">
        <v>193</v>
      </c>
      <c r="K34" s="3" t="s">
        <v>32</v>
      </c>
      <c r="L34" s="3" t="s">
        <v>46</v>
      </c>
      <c r="M34" s="3" t="s">
        <v>44</v>
      </c>
      <c r="N34" s="3" t="s">
        <v>35</v>
      </c>
      <c r="O34" s="3" t="s">
        <v>48</v>
      </c>
      <c r="P34" s="3" t="s">
        <v>49</v>
      </c>
      <c r="Q34" s="3" t="s">
        <v>455</v>
      </c>
      <c r="R34" s="3"/>
      <c r="S34" s="3"/>
      <c r="T34" s="3"/>
      <c r="U34" s="3"/>
      <c r="V34" s="3"/>
      <c r="W34" s="3"/>
      <c r="X34" s="3"/>
      <c r="Y34" s="3"/>
    </row>
    <row r="35" spans="1:25" x14ac:dyDescent="0.35">
      <c r="A35" s="44">
        <v>53</v>
      </c>
      <c r="B35" s="51" t="s">
        <v>456</v>
      </c>
      <c r="C35" s="44">
        <v>2009</v>
      </c>
      <c r="D35" s="44">
        <v>1</v>
      </c>
      <c r="E35" s="44"/>
      <c r="F35" s="44"/>
      <c r="G35" s="44"/>
      <c r="H35" s="44" t="s">
        <v>457</v>
      </c>
      <c r="I35" s="52" t="s">
        <v>183</v>
      </c>
      <c r="J35" s="44"/>
      <c r="K35" s="44"/>
      <c r="L35" s="44"/>
      <c r="M35" s="44"/>
      <c r="N35" s="44"/>
      <c r="O35" s="44"/>
      <c r="P35" s="44"/>
      <c r="Q35" s="44"/>
      <c r="R35" s="44"/>
      <c r="S35" s="44"/>
      <c r="T35" s="44"/>
      <c r="U35" s="44"/>
      <c r="V35" s="44"/>
      <c r="W35" s="44"/>
      <c r="X35" s="44"/>
      <c r="Y35" s="44"/>
    </row>
    <row r="36" spans="1:25" x14ac:dyDescent="0.35">
      <c r="A36" s="46">
        <v>54</v>
      </c>
      <c r="B36" s="47" t="s">
        <v>458</v>
      </c>
      <c r="C36" s="46">
        <v>2020</v>
      </c>
      <c r="D36" s="46">
        <v>1</v>
      </c>
      <c r="E36" s="47" t="s">
        <v>26</v>
      </c>
      <c r="F36" s="47" t="s">
        <v>27</v>
      </c>
      <c r="G36" s="47" t="s">
        <v>28</v>
      </c>
      <c r="H36" s="47" t="s">
        <v>459</v>
      </c>
      <c r="I36" s="48" t="s">
        <v>30</v>
      </c>
      <c r="J36" s="47" t="s">
        <v>460</v>
      </c>
      <c r="K36" s="47" t="s">
        <v>81</v>
      </c>
      <c r="L36" s="47" t="s">
        <v>33</v>
      </c>
      <c r="M36" s="47" t="s">
        <v>34</v>
      </c>
      <c r="N36" s="47" t="s">
        <v>133</v>
      </c>
      <c r="O36" s="47" t="s">
        <v>36</v>
      </c>
      <c r="P36" s="47" t="s">
        <v>37</v>
      </c>
      <c r="Q36" s="47" t="s">
        <v>461</v>
      </c>
      <c r="R36" s="3" t="s">
        <v>462</v>
      </c>
      <c r="S36" s="3">
        <v>2.6</v>
      </c>
      <c r="T36" s="3" t="s">
        <v>84</v>
      </c>
      <c r="U36" s="3">
        <f>2019-2008</f>
        <v>11</v>
      </c>
      <c r="V36" s="3" t="s">
        <v>400</v>
      </c>
      <c r="W36" s="3">
        <v>1</v>
      </c>
      <c r="X36" s="3" t="s">
        <v>85</v>
      </c>
      <c r="Y36" s="3" t="s">
        <v>463</v>
      </c>
    </row>
    <row r="37" spans="1:25" x14ac:dyDescent="0.35">
      <c r="A37" s="49"/>
      <c r="B37" s="49"/>
      <c r="C37" s="49"/>
      <c r="D37" s="49"/>
      <c r="E37" s="49"/>
      <c r="F37" s="49"/>
      <c r="G37" s="49"/>
      <c r="H37" s="49"/>
      <c r="I37" s="50"/>
      <c r="J37" s="49"/>
      <c r="K37" s="49"/>
      <c r="L37" s="49"/>
      <c r="M37" s="49"/>
      <c r="N37" s="49"/>
      <c r="O37" s="49"/>
      <c r="P37" s="49"/>
      <c r="Q37" s="49"/>
      <c r="R37" s="3" t="s">
        <v>464</v>
      </c>
      <c r="S37" s="3">
        <v>250</v>
      </c>
      <c r="T37" s="3" t="s">
        <v>84</v>
      </c>
      <c r="U37" s="3">
        <f>2019-2014</f>
        <v>5</v>
      </c>
      <c r="V37" s="3" t="s">
        <v>85</v>
      </c>
      <c r="W37" s="3">
        <v>0.01</v>
      </c>
      <c r="X37" s="3" t="s">
        <v>85</v>
      </c>
      <c r="Y37" s="3" t="s">
        <v>87</v>
      </c>
    </row>
    <row r="38" spans="1:25" x14ac:dyDescent="0.35">
      <c r="A38" s="3">
        <v>55</v>
      </c>
      <c r="B38" s="3" t="s">
        <v>465</v>
      </c>
      <c r="C38" s="3">
        <v>2013</v>
      </c>
      <c r="D38" s="3">
        <v>1</v>
      </c>
      <c r="E38" s="3" t="s">
        <v>40</v>
      </c>
      <c r="F38" s="3" t="s">
        <v>105</v>
      </c>
      <c r="G38" s="3" t="s">
        <v>69</v>
      </c>
      <c r="H38" s="3" t="s">
        <v>466</v>
      </c>
      <c r="I38" s="3" t="s">
        <v>54</v>
      </c>
      <c r="J38" s="3" t="s">
        <v>467</v>
      </c>
      <c r="K38" s="3" t="s">
        <v>32</v>
      </c>
      <c r="L38" s="3" t="s">
        <v>468</v>
      </c>
      <c r="M38" s="3" t="s">
        <v>47</v>
      </c>
      <c r="N38" s="3" t="s">
        <v>133</v>
      </c>
      <c r="O38" s="3" t="s">
        <v>36</v>
      </c>
      <c r="P38" s="3" t="s">
        <v>37</v>
      </c>
      <c r="Q38" s="3" t="s">
        <v>469</v>
      </c>
      <c r="R38" s="3"/>
      <c r="S38" s="3"/>
      <c r="T38" s="3"/>
      <c r="U38" s="3"/>
      <c r="V38" s="3"/>
      <c r="W38" s="3"/>
      <c r="X38" s="3"/>
      <c r="Y38" s="3"/>
    </row>
    <row r="39" spans="1:25" x14ac:dyDescent="0.35">
      <c r="A39" s="44">
        <v>56</v>
      </c>
      <c r="B39" s="51" t="s">
        <v>470</v>
      </c>
      <c r="C39" s="44">
        <v>2019</v>
      </c>
      <c r="D39" s="44">
        <v>1</v>
      </c>
      <c r="E39" s="44"/>
      <c r="F39" s="44"/>
      <c r="G39" s="44"/>
      <c r="H39" s="44" t="s">
        <v>471</v>
      </c>
      <c r="I39" s="52" t="s">
        <v>66</v>
      </c>
      <c r="J39" s="44"/>
      <c r="K39" s="44"/>
      <c r="L39" s="44"/>
      <c r="M39" s="44"/>
      <c r="N39" s="44"/>
      <c r="O39" s="44"/>
      <c r="P39" s="44"/>
      <c r="Q39" s="44"/>
      <c r="R39" s="44"/>
      <c r="S39" s="44"/>
      <c r="T39" s="44"/>
      <c r="U39" s="44"/>
      <c r="V39" s="44"/>
      <c r="W39" s="44"/>
      <c r="X39" s="44"/>
      <c r="Y39" s="44"/>
    </row>
    <row r="40" spans="1:25" x14ac:dyDescent="0.35">
      <c r="A40" s="3">
        <v>63</v>
      </c>
      <c r="B40" s="3" t="s">
        <v>472</v>
      </c>
      <c r="C40" s="3">
        <v>2011</v>
      </c>
      <c r="D40" s="3">
        <v>1</v>
      </c>
      <c r="E40" s="3" t="s">
        <v>40</v>
      </c>
      <c r="F40" s="3" t="s">
        <v>41</v>
      </c>
      <c r="G40" s="3" t="s">
        <v>150</v>
      </c>
      <c r="H40" s="3" t="s">
        <v>473</v>
      </c>
      <c r="I40" s="3" t="s">
        <v>30</v>
      </c>
      <c r="J40" s="3" t="s">
        <v>99</v>
      </c>
      <c r="K40" s="3" t="s">
        <v>81</v>
      </c>
      <c r="L40" s="3" t="s">
        <v>46</v>
      </c>
      <c r="M40" s="3" t="s">
        <v>47</v>
      </c>
      <c r="N40" s="3" t="s">
        <v>35</v>
      </c>
      <c r="O40" s="3" t="s">
        <v>48</v>
      </c>
      <c r="P40" s="3" t="s">
        <v>37</v>
      </c>
      <c r="Q40" s="3" t="s">
        <v>474</v>
      </c>
      <c r="R40" s="3" t="s">
        <v>475</v>
      </c>
      <c r="S40" s="3" t="s">
        <v>86</v>
      </c>
      <c r="T40" s="3" t="s">
        <v>95</v>
      </c>
      <c r="U40" s="3">
        <f>2010-1994</f>
        <v>16</v>
      </c>
      <c r="V40" s="3"/>
      <c r="W40" s="3"/>
      <c r="X40" s="3"/>
      <c r="Y40" s="3"/>
    </row>
    <row r="41" spans="1:25" x14ac:dyDescent="0.35">
      <c r="A41" s="6">
        <v>65</v>
      </c>
      <c r="B41" s="53" t="s">
        <v>476</v>
      </c>
      <c r="C41" s="6">
        <v>2019</v>
      </c>
      <c r="D41" s="6">
        <v>1</v>
      </c>
      <c r="E41" s="6"/>
      <c r="F41" s="6"/>
      <c r="G41" s="6"/>
      <c r="H41" s="6" t="s">
        <v>59</v>
      </c>
      <c r="I41" s="8" t="s">
        <v>114</v>
      </c>
      <c r="J41" s="6"/>
      <c r="K41" s="6"/>
      <c r="L41" s="6"/>
      <c r="M41" s="6"/>
      <c r="N41" s="6"/>
      <c r="O41" s="6"/>
      <c r="P41" s="6"/>
      <c r="Q41" s="6"/>
      <c r="R41" s="6"/>
      <c r="S41" s="6"/>
      <c r="T41" s="6"/>
      <c r="U41" s="6"/>
      <c r="V41" s="6"/>
      <c r="W41" s="6"/>
      <c r="X41" s="6"/>
      <c r="Y41" s="6"/>
    </row>
    <row r="42" spans="1:25" x14ac:dyDescent="0.35">
      <c r="A42" s="6">
        <v>66</v>
      </c>
      <c r="B42" s="53" t="s">
        <v>477</v>
      </c>
      <c r="C42" s="6">
        <v>2002</v>
      </c>
      <c r="D42" s="6">
        <v>1</v>
      </c>
      <c r="E42" s="6"/>
      <c r="F42" s="6"/>
      <c r="G42" s="6"/>
      <c r="H42" s="6" t="s">
        <v>59</v>
      </c>
      <c r="I42" s="8" t="s">
        <v>183</v>
      </c>
      <c r="J42" s="6"/>
      <c r="K42" s="6"/>
      <c r="L42" s="6"/>
      <c r="M42" s="6"/>
      <c r="N42" s="6"/>
      <c r="O42" s="6"/>
      <c r="P42" s="6"/>
      <c r="Q42" s="6"/>
      <c r="R42" s="6"/>
      <c r="S42" s="6"/>
      <c r="T42" s="6"/>
      <c r="U42" s="6"/>
      <c r="V42" s="6"/>
      <c r="W42" s="6"/>
      <c r="X42" s="6"/>
      <c r="Y42" s="6"/>
    </row>
    <row r="43" spans="1:25" x14ac:dyDescent="0.35">
      <c r="A43" s="59">
        <v>69</v>
      </c>
      <c r="B43" s="60" t="s">
        <v>478</v>
      </c>
      <c r="C43" s="59">
        <v>2018</v>
      </c>
      <c r="D43" s="59">
        <v>1</v>
      </c>
      <c r="E43" s="61"/>
      <c r="F43" s="61"/>
      <c r="G43" s="61"/>
      <c r="H43" s="6" t="s">
        <v>59</v>
      </c>
      <c r="I43" s="68" t="s">
        <v>114</v>
      </c>
      <c r="J43" s="61"/>
      <c r="K43" s="61"/>
      <c r="L43" s="61"/>
      <c r="M43" s="61"/>
      <c r="N43" s="61"/>
      <c r="O43" s="61"/>
      <c r="P43" s="61"/>
      <c r="Q43" s="61"/>
      <c r="R43" s="69"/>
      <c r="S43" s="6"/>
      <c r="T43" s="6"/>
      <c r="U43" s="6"/>
      <c r="V43" s="6"/>
      <c r="W43" s="6"/>
      <c r="X43" s="6"/>
      <c r="Y43" s="6"/>
    </row>
    <row r="44" spans="1:25" x14ac:dyDescent="0.35">
      <c r="A44" s="3">
        <v>78</v>
      </c>
      <c r="B44" s="3" t="s">
        <v>149</v>
      </c>
      <c r="C44" s="3">
        <v>2015</v>
      </c>
      <c r="D44" s="3">
        <v>1</v>
      </c>
      <c r="E44" s="3" t="s">
        <v>40</v>
      </c>
      <c r="F44" s="3" t="s">
        <v>41</v>
      </c>
      <c r="G44" s="3" t="s">
        <v>150</v>
      </c>
      <c r="H44" s="3" t="s">
        <v>479</v>
      </c>
      <c r="I44" s="3" t="s">
        <v>54</v>
      </c>
      <c r="J44" s="3" t="s">
        <v>92</v>
      </c>
      <c r="K44" s="3" t="s">
        <v>81</v>
      </c>
      <c r="L44" s="3" t="s">
        <v>346</v>
      </c>
      <c r="M44" s="3" t="s">
        <v>44</v>
      </c>
      <c r="N44" s="3" t="s">
        <v>35</v>
      </c>
      <c r="O44" s="3" t="s">
        <v>36</v>
      </c>
      <c r="P44" s="3" t="s">
        <v>37</v>
      </c>
      <c r="Q44" s="3" t="s">
        <v>152</v>
      </c>
      <c r="R44" s="3" t="s">
        <v>153</v>
      </c>
      <c r="S44" s="3">
        <v>822</v>
      </c>
      <c r="T44" s="3" t="s">
        <v>95</v>
      </c>
      <c r="U44" s="3">
        <f>2014-1995</f>
        <v>19</v>
      </c>
      <c r="V44" s="3" t="s">
        <v>85</v>
      </c>
      <c r="W44" s="3"/>
      <c r="X44" s="3" t="s">
        <v>85</v>
      </c>
      <c r="Y44" s="3" t="s">
        <v>87</v>
      </c>
    </row>
    <row r="45" spans="1:25" x14ac:dyDescent="0.35">
      <c r="A45" s="3">
        <v>82</v>
      </c>
      <c r="B45" s="3" t="s">
        <v>480</v>
      </c>
      <c r="C45" s="3">
        <v>2010</v>
      </c>
      <c r="D45" s="3">
        <v>1</v>
      </c>
      <c r="E45" s="3" t="s">
        <v>40</v>
      </c>
      <c r="F45" s="3" t="s">
        <v>41</v>
      </c>
      <c r="G45" s="3" t="s">
        <v>150</v>
      </c>
      <c r="H45" s="3" t="s">
        <v>481</v>
      </c>
      <c r="I45" s="3" t="s">
        <v>54</v>
      </c>
      <c r="J45" s="3" t="s">
        <v>482</v>
      </c>
      <c r="K45" s="3" t="s">
        <v>32</v>
      </c>
      <c r="L45" s="3" t="s">
        <v>33</v>
      </c>
      <c r="M45" s="3" t="s">
        <v>44</v>
      </c>
      <c r="N45" s="3" t="s">
        <v>35</v>
      </c>
      <c r="O45" s="3" t="s">
        <v>36</v>
      </c>
      <c r="P45" s="3" t="s">
        <v>37</v>
      </c>
      <c r="Q45" s="3" t="s">
        <v>483</v>
      </c>
      <c r="R45" s="3"/>
      <c r="S45" s="3"/>
      <c r="T45" s="3"/>
      <c r="U45" s="3"/>
      <c r="V45" s="3"/>
      <c r="W45" s="3"/>
      <c r="X45" s="3"/>
      <c r="Y45" s="3"/>
    </row>
    <row r="46" spans="1:25" x14ac:dyDescent="0.35">
      <c r="A46" s="44">
        <v>83</v>
      </c>
      <c r="B46" s="44" t="s">
        <v>484</v>
      </c>
      <c r="C46" s="44"/>
      <c r="D46" s="44"/>
      <c r="E46" s="44"/>
      <c r="F46" s="44"/>
      <c r="G46" s="44"/>
      <c r="H46" s="44"/>
      <c r="I46" s="44"/>
      <c r="J46" s="44"/>
      <c r="K46" s="44"/>
      <c r="L46" s="44"/>
      <c r="M46" s="44"/>
      <c r="N46" s="44"/>
      <c r="O46" s="44"/>
      <c r="P46" s="44"/>
      <c r="Q46" s="44"/>
      <c r="R46" s="44"/>
      <c r="S46" s="44"/>
      <c r="T46" s="44"/>
      <c r="U46" s="44"/>
      <c r="V46" s="44"/>
      <c r="W46" s="44"/>
      <c r="X46" s="44"/>
      <c r="Y46" s="44"/>
    </row>
    <row r="47" spans="1:25" x14ac:dyDescent="0.35">
      <c r="A47" s="59">
        <v>84</v>
      </c>
      <c r="B47" s="61" t="s">
        <v>485</v>
      </c>
      <c r="C47" s="59">
        <v>1998</v>
      </c>
      <c r="D47" s="59">
        <v>1</v>
      </c>
      <c r="E47" s="61"/>
      <c r="F47" s="61"/>
      <c r="G47" s="6"/>
      <c r="H47" s="6" t="s">
        <v>59</v>
      </c>
      <c r="I47" s="8" t="s">
        <v>66</v>
      </c>
      <c r="J47" s="6"/>
      <c r="K47" s="6"/>
      <c r="L47" s="6"/>
      <c r="M47" s="6"/>
      <c r="N47" s="6"/>
      <c r="O47" s="6"/>
      <c r="P47" s="6"/>
      <c r="Q47" s="6"/>
      <c r="R47" s="6"/>
      <c r="S47" s="6"/>
      <c r="T47" s="6"/>
      <c r="U47" s="6"/>
      <c r="V47" s="6"/>
      <c r="W47" s="6"/>
      <c r="X47" s="6"/>
      <c r="Y47" s="6"/>
    </row>
    <row r="48" spans="1:25" x14ac:dyDescent="0.35">
      <c r="A48" s="6">
        <v>86</v>
      </c>
      <c r="B48" s="53" t="s">
        <v>486</v>
      </c>
      <c r="C48" s="6">
        <v>2020</v>
      </c>
      <c r="D48" s="6">
        <v>1</v>
      </c>
      <c r="E48" s="6"/>
      <c r="F48" s="6"/>
      <c r="G48" s="6"/>
      <c r="H48" s="6" t="s">
        <v>59</v>
      </c>
      <c r="I48" s="8" t="s">
        <v>183</v>
      </c>
      <c r="J48" s="6"/>
      <c r="K48" s="6"/>
      <c r="L48" s="6"/>
      <c r="M48" s="6"/>
      <c r="N48" s="6"/>
      <c r="O48" s="6"/>
      <c r="P48" s="6"/>
      <c r="Q48" s="6"/>
      <c r="R48" s="6"/>
      <c r="S48" s="6"/>
      <c r="T48" s="6"/>
      <c r="U48" s="6"/>
      <c r="V48" s="6"/>
      <c r="W48" s="6"/>
      <c r="X48" s="6"/>
      <c r="Y48" s="6"/>
    </row>
    <row r="49" spans="1:25" x14ac:dyDescent="0.35">
      <c r="A49" s="46">
        <v>88</v>
      </c>
      <c r="B49" s="47" t="s">
        <v>487</v>
      </c>
      <c r="C49" s="46">
        <v>2011</v>
      </c>
      <c r="D49" s="46">
        <v>1</v>
      </c>
      <c r="E49" s="47" t="s">
        <v>40</v>
      </c>
      <c r="F49" s="47" t="s">
        <v>41</v>
      </c>
      <c r="G49" s="47" t="s">
        <v>453</v>
      </c>
      <c r="H49" s="3" t="s">
        <v>488</v>
      </c>
      <c r="I49" s="48" t="s">
        <v>44</v>
      </c>
      <c r="J49" s="47" t="s">
        <v>31</v>
      </c>
      <c r="K49" s="47" t="s">
        <v>32</v>
      </c>
      <c r="L49" s="47" t="s">
        <v>489</v>
      </c>
      <c r="M49" s="47" t="s">
        <v>44</v>
      </c>
      <c r="N49" s="47" t="s">
        <v>490</v>
      </c>
      <c r="O49" s="47" t="s">
        <v>48</v>
      </c>
      <c r="P49" s="47" t="s">
        <v>44</v>
      </c>
      <c r="Q49" s="47" t="s">
        <v>491</v>
      </c>
      <c r="R49" s="3"/>
      <c r="S49" s="3"/>
      <c r="T49" s="3"/>
      <c r="U49" s="3"/>
      <c r="V49" s="3"/>
      <c r="W49" s="3"/>
      <c r="X49" s="3"/>
      <c r="Y49" s="3"/>
    </row>
    <row r="50" spans="1:25" x14ac:dyDescent="0.35">
      <c r="A50" s="49"/>
      <c r="B50" s="49"/>
      <c r="C50" s="49"/>
      <c r="D50" s="49"/>
      <c r="E50" s="49"/>
      <c r="F50" s="49"/>
      <c r="G50" s="49"/>
      <c r="H50" s="3" t="s">
        <v>492</v>
      </c>
      <c r="I50" s="50"/>
      <c r="J50" s="49"/>
      <c r="K50" s="49"/>
      <c r="L50" s="49"/>
      <c r="M50" s="49"/>
      <c r="N50" s="49"/>
      <c r="O50" s="49"/>
      <c r="P50" s="49"/>
      <c r="Q50" s="49"/>
      <c r="R50" s="3"/>
      <c r="S50" s="3"/>
      <c r="T50" s="3"/>
      <c r="U50" s="3"/>
      <c r="V50" s="3"/>
      <c r="W50" s="3"/>
      <c r="X50" s="3"/>
      <c r="Y50" s="3"/>
    </row>
    <row r="51" spans="1:25" x14ac:dyDescent="0.35">
      <c r="A51" s="3">
        <v>99</v>
      </c>
      <c r="B51" s="3" t="s">
        <v>493</v>
      </c>
      <c r="C51" s="3">
        <v>2019</v>
      </c>
      <c r="D51" s="3">
        <v>1</v>
      </c>
      <c r="E51" s="3" t="s">
        <v>40</v>
      </c>
      <c r="F51" s="3" t="s">
        <v>186</v>
      </c>
      <c r="G51" s="3" t="s">
        <v>306</v>
      </c>
      <c r="H51" s="3" t="s">
        <v>494</v>
      </c>
      <c r="I51" s="3" t="s">
        <v>44</v>
      </c>
      <c r="J51" s="3" t="s">
        <v>102</v>
      </c>
      <c r="K51" s="3" t="s">
        <v>32</v>
      </c>
      <c r="L51" s="3" t="s">
        <v>46</v>
      </c>
      <c r="M51" s="3" t="s">
        <v>34</v>
      </c>
      <c r="N51" s="3" t="s">
        <v>44</v>
      </c>
      <c r="O51" s="3" t="s">
        <v>36</v>
      </c>
      <c r="P51" s="3" t="s">
        <v>44</v>
      </c>
      <c r="Q51" s="3" t="s">
        <v>495</v>
      </c>
      <c r="R51" s="3"/>
      <c r="S51" s="3"/>
      <c r="T51" s="3"/>
      <c r="U51" s="3"/>
      <c r="V51" s="3"/>
      <c r="W51" s="3"/>
      <c r="X51" s="3"/>
      <c r="Y51" s="3"/>
    </row>
    <row r="52" spans="1:25" x14ac:dyDescent="0.35">
      <c r="A52" s="6">
        <v>101</v>
      </c>
      <c r="B52" s="6" t="s">
        <v>484</v>
      </c>
      <c r="C52" s="6"/>
      <c r="D52" s="6"/>
      <c r="E52" s="6"/>
      <c r="F52" s="6"/>
      <c r="G52" s="6"/>
      <c r="H52" s="6"/>
      <c r="I52" s="6"/>
      <c r="J52" s="6"/>
      <c r="K52" s="6"/>
      <c r="L52" s="6"/>
      <c r="M52" s="6"/>
      <c r="N52" s="6"/>
      <c r="O52" s="6"/>
      <c r="P52" s="6"/>
      <c r="Q52" s="6"/>
      <c r="R52" s="6"/>
      <c r="S52" s="6"/>
      <c r="T52" s="6"/>
      <c r="U52" s="6"/>
      <c r="V52" s="6"/>
      <c r="W52" s="6"/>
      <c r="X52" s="6"/>
      <c r="Y52" s="6"/>
    </row>
    <row r="53" spans="1:25" x14ac:dyDescent="0.35">
      <c r="A53" s="70">
        <v>105</v>
      </c>
      <c r="B53" s="70" t="s">
        <v>169</v>
      </c>
      <c r="C53" s="70">
        <v>2014</v>
      </c>
      <c r="D53" s="70">
        <v>1</v>
      </c>
      <c r="E53" s="70"/>
      <c r="F53" s="70"/>
      <c r="G53" s="70"/>
      <c r="H53" s="70" t="s">
        <v>496</v>
      </c>
      <c r="I53" s="71" t="s">
        <v>66</v>
      </c>
      <c r="J53" s="70"/>
      <c r="K53" s="70"/>
      <c r="L53" s="70"/>
      <c r="M53" s="70"/>
      <c r="N53" s="70"/>
      <c r="O53" s="70"/>
      <c r="P53" s="70"/>
      <c r="Q53" s="70"/>
      <c r="R53" s="70"/>
      <c r="S53" s="70"/>
      <c r="T53" s="70"/>
      <c r="U53" s="70"/>
      <c r="V53" s="70"/>
      <c r="W53" s="70"/>
      <c r="X53" s="70"/>
      <c r="Y53" s="70"/>
    </row>
    <row r="54" spans="1:25" x14ac:dyDescent="0.35">
      <c r="A54" s="6">
        <v>107</v>
      </c>
      <c r="B54" s="6" t="s">
        <v>497</v>
      </c>
      <c r="C54" s="6">
        <v>2018</v>
      </c>
      <c r="D54" s="6">
        <v>1</v>
      </c>
      <c r="E54" s="6"/>
      <c r="F54" s="6"/>
      <c r="G54" s="6"/>
      <c r="H54" s="6" t="s">
        <v>59</v>
      </c>
      <c r="I54" s="8" t="s">
        <v>66</v>
      </c>
      <c r="J54" s="6"/>
      <c r="K54" s="6"/>
      <c r="L54" s="6"/>
      <c r="M54" s="6"/>
      <c r="N54" s="6"/>
      <c r="O54" s="6"/>
      <c r="P54" s="6"/>
      <c r="Q54" s="6"/>
      <c r="R54" s="6"/>
      <c r="S54" s="6"/>
      <c r="T54" s="6"/>
      <c r="U54" s="6"/>
      <c r="V54" s="6"/>
      <c r="W54" s="6"/>
      <c r="X54" s="6"/>
      <c r="Y54" s="6"/>
    </row>
    <row r="55" spans="1:25" x14ac:dyDescent="0.35">
      <c r="A55" s="6">
        <v>110</v>
      </c>
      <c r="B55" s="53" t="s">
        <v>498</v>
      </c>
      <c r="C55" s="6">
        <v>2021</v>
      </c>
      <c r="D55" s="6">
        <v>1</v>
      </c>
      <c r="E55" s="6"/>
      <c r="F55" s="6"/>
      <c r="G55" s="6"/>
      <c r="H55" s="6" t="s">
        <v>59</v>
      </c>
      <c r="I55" s="68" t="s">
        <v>66</v>
      </c>
      <c r="J55" s="6"/>
      <c r="K55" s="6"/>
      <c r="L55" s="6"/>
      <c r="M55" s="6"/>
      <c r="N55" s="6"/>
      <c r="O55" s="6"/>
      <c r="P55" s="6"/>
      <c r="Q55" s="6"/>
      <c r="R55" s="6"/>
      <c r="S55" s="6"/>
      <c r="T55" s="6"/>
      <c r="U55" s="6"/>
      <c r="V55" s="6"/>
      <c r="W55" s="6"/>
      <c r="X55" s="6"/>
      <c r="Y55" s="6"/>
    </row>
    <row r="56" spans="1:25" x14ac:dyDescent="0.35">
      <c r="A56" s="3">
        <v>111</v>
      </c>
      <c r="B56" s="3" t="s">
        <v>499</v>
      </c>
      <c r="C56" s="3">
        <v>2005</v>
      </c>
      <c r="D56" s="3">
        <v>1</v>
      </c>
      <c r="E56" s="3" t="s">
        <v>26</v>
      </c>
      <c r="F56" s="3" t="s">
        <v>74</v>
      </c>
      <c r="G56" s="3" t="s">
        <v>500</v>
      </c>
      <c r="H56" s="3" t="s">
        <v>501</v>
      </c>
      <c r="I56" s="3" t="s">
        <v>30</v>
      </c>
      <c r="J56" s="3" t="s">
        <v>99</v>
      </c>
      <c r="K56" s="3" t="s">
        <v>32</v>
      </c>
      <c r="L56" s="3" t="s">
        <v>33</v>
      </c>
      <c r="M56" s="3" t="s">
        <v>34</v>
      </c>
      <c r="N56" s="3" t="s">
        <v>35</v>
      </c>
      <c r="O56" s="3" t="s">
        <v>48</v>
      </c>
      <c r="P56" s="3" t="s">
        <v>37</v>
      </c>
      <c r="Q56" s="3" t="s">
        <v>77</v>
      </c>
      <c r="R56" s="3"/>
      <c r="S56" s="3"/>
      <c r="T56" s="3"/>
      <c r="U56" s="3"/>
      <c r="V56" s="3"/>
      <c r="W56" s="3"/>
      <c r="X56" s="3"/>
      <c r="Y56" s="3"/>
    </row>
    <row r="57" spans="1:25" x14ac:dyDescent="0.35">
      <c r="A57" s="46">
        <v>113</v>
      </c>
      <c r="B57" s="47" t="s">
        <v>502</v>
      </c>
      <c r="C57" s="46">
        <v>2021</v>
      </c>
      <c r="D57" s="46">
        <v>1</v>
      </c>
      <c r="E57" s="47" t="s">
        <v>40</v>
      </c>
      <c r="F57" s="47" t="s">
        <v>74</v>
      </c>
      <c r="G57" s="47" t="s">
        <v>503</v>
      </c>
      <c r="H57" s="3" t="s">
        <v>504</v>
      </c>
      <c r="I57" s="48" t="s">
        <v>44</v>
      </c>
      <c r="J57" s="47" t="s">
        <v>505</v>
      </c>
      <c r="K57" s="47" t="s">
        <v>81</v>
      </c>
      <c r="L57" s="47" t="s">
        <v>33</v>
      </c>
      <c r="M57" s="47" t="s">
        <v>44</v>
      </c>
      <c r="N57" s="47" t="s">
        <v>44</v>
      </c>
      <c r="O57" s="47" t="s">
        <v>36</v>
      </c>
      <c r="P57" s="47" t="s">
        <v>37</v>
      </c>
      <c r="Q57" s="47" t="s">
        <v>506</v>
      </c>
      <c r="R57" s="47" t="s">
        <v>507</v>
      </c>
      <c r="S57" s="46">
        <v>110</v>
      </c>
      <c r="T57" s="47" t="s">
        <v>95</v>
      </c>
      <c r="U57" s="47">
        <v>22</v>
      </c>
      <c r="V57" s="47" t="s">
        <v>85</v>
      </c>
      <c r="W57" s="47" t="s">
        <v>85</v>
      </c>
      <c r="X57" s="72" t="s">
        <v>400</v>
      </c>
      <c r="Y57" s="47" t="s">
        <v>508</v>
      </c>
    </row>
    <row r="58" spans="1:25" x14ac:dyDescent="0.35">
      <c r="A58" s="49"/>
      <c r="B58" s="49"/>
      <c r="C58" s="49"/>
      <c r="D58" s="49"/>
      <c r="E58" s="49"/>
      <c r="F58" s="49"/>
      <c r="G58" s="49"/>
      <c r="H58" s="3" t="s">
        <v>509</v>
      </c>
      <c r="I58" s="50"/>
      <c r="J58" s="49"/>
      <c r="K58" s="49"/>
      <c r="L58" s="49"/>
      <c r="M58" s="49"/>
      <c r="N58" s="49"/>
      <c r="O58" s="49"/>
      <c r="P58" s="49"/>
      <c r="Q58" s="49"/>
      <c r="R58" s="49"/>
      <c r="S58" s="49"/>
      <c r="T58" s="49"/>
      <c r="U58" s="49"/>
      <c r="V58" s="49"/>
      <c r="W58" s="49"/>
      <c r="X58" s="49"/>
      <c r="Y58" s="49"/>
    </row>
    <row r="59" spans="1:25" x14ac:dyDescent="0.35">
      <c r="A59" s="3">
        <v>115</v>
      </c>
      <c r="B59" s="3" t="s">
        <v>184</v>
      </c>
      <c r="C59" s="3">
        <v>2019</v>
      </c>
      <c r="D59" s="3">
        <v>1</v>
      </c>
      <c r="E59" s="3" t="s">
        <v>185</v>
      </c>
      <c r="F59" s="3" t="s">
        <v>186</v>
      </c>
      <c r="G59" s="3" t="s">
        <v>500</v>
      </c>
      <c r="H59" s="3" t="s">
        <v>510</v>
      </c>
      <c r="I59" s="3" t="s">
        <v>44</v>
      </c>
      <c r="J59" s="3" t="s">
        <v>102</v>
      </c>
      <c r="K59" s="3" t="s">
        <v>32</v>
      </c>
      <c r="L59" s="3" t="s">
        <v>33</v>
      </c>
      <c r="M59" s="3" t="s">
        <v>34</v>
      </c>
      <c r="N59" s="3" t="s">
        <v>35</v>
      </c>
      <c r="O59" s="3" t="s">
        <v>36</v>
      </c>
      <c r="P59" s="3" t="s">
        <v>44</v>
      </c>
      <c r="Q59" s="3" t="s">
        <v>77</v>
      </c>
      <c r="R59" s="3"/>
      <c r="S59" s="3"/>
      <c r="T59" s="3"/>
      <c r="U59" s="3"/>
      <c r="V59" s="3"/>
      <c r="W59" s="3"/>
      <c r="X59" s="3"/>
      <c r="Y59" s="3"/>
    </row>
    <row r="60" spans="1:25" x14ac:dyDescent="0.35">
      <c r="A60" s="6">
        <v>116</v>
      </c>
      <c r="B60" s="53" t="s">
        <v>511</v>
      </c>
      <c r="C60" s="6">
        <v>2007</v>
      </c>
      <c r="D60" s="6"/>
      <c r="E60" s="6"/>
      <c r="F60" s="6"/>
      <c r="G60" s="6"/>
      <c r="H60" s="6" t="s">
        <v>471</v>
      </c>
      <c r="I60" s="8" t="s">
        <v>114</v>
      </c>
      <c r="J60" s="6"/>
      <c r="K60" s="6"/>
      <c r="L60" s="6"/>
      <c r="M60" s="6"/>
      <c r="N60" s="6"/>
      <c r="O60" s="6"/>
      <c r="P60" s="6"/>
      <c r="Q60" s="6"/>
      <c r="R60" s="6"/>
      <c r="S60" s="6"/>
      <c r="T60" s="6"/>
      <c r="U60" s="6"/>
      <c r="V60" s="6"/>
      <c r="W60" s="6"/>
      <c r="X60" s="6"/>
      <c r="Y60" s="6"/>
    </row>
    <row r="61" spans="1:25" x14ac:dyDescent="0.35">
      <c r="A61" s="3">
        <v>117</v>
      </c>
      <c r="B61" s="3" t="s">
        <v>512</v>
      </c>
      <c r="C61" s="3">
        <v>2010</v>
      </c>
      <c r="D61" s="3">
        <v>1</v>
      </c>
      <c r="E61" s="3" t="s">
        <v>185</v>
      </c>
      <c r="F61" s="3" t="s">
        <v>186</v>
      </c>
      <c r="G61" s="3" t="s">
        <v>500</v>
      </c>
      <c r="H61" s="3" t="s">
        <v>513</v>
      </c>
      <c r="I61" s="3" t="s">
        <v>54</v>
      </c>
      <c r="J61" s="3" t="s">
        <v>102</v>
      </c>
      <c r="K61" s="3" t="s">
        <v>71</v>
      </c>
      <c r="L61" s="3" t="s">
        <v>33</v>
      </c>
      <c r="M61" s="3" t="s">
        <v>34</v>
      </c>
      <c r="N61" s="3" t="s">
        <v>35</v>
      </c>
      <c r="O61" s="3" t="s">
        <v>48</v>
      </c>
      <c r="P61" s="3" t="s">
        <v>37</v>
      </c>
      <c r="Q61" s="3" t="s">
        <v>77</v>
      </c>
      <c r="R61" s="3"/>
      <c r="S61" s="3"/>
      <c r="T61" s="3"/>
      <c r="U61" s="3"/>
      <c r="V61" s="3"/>
      <c r="W61" s="3"/>
      <c r="X61" s="3"/>
      <c r="Y61" s="3"/>
    </row>
    <row r="62" spans="1:25" x14ac:dyDescent="0.35">
      <c r="A62" s="6">
        <v>118</v>
      </c>
      <c r="B62" s="53" t="s">
        <v>514</v>
      </c>
      <c r="C62" s="6">
        <v>2005</v>
      </c>
      <c r="D62" s="6">
        <v>1</v>
      </c>
      <c r="E62" s="6"/>
      <c r="F62" s="6"/>
      <c r="G62" s="6"/>
      <c r="H62" s="6" t="s">
        <v>59</v>
      </c>
      <c r="I62" s="8" t="s">
        <v>114</v>
      </c>
      <c r="J62" s="6"/>
      <c r="K62" s="6"/>
      <c r="L62" s="6"/>
      <c r="M62" s="6"/>
      <c r="N62" s="6"/>
      <c r="O62" s="6"/>
      <c r="P62" s="6"/>
      <c r="Q62" s="6"/>
      <c r="R62" s="6"/>
      <c r="S62" s="6"/>
      <c r="T62" s="6"/>
      <c r="U62" s="6"/>
      <c r="V62" s="6"/>
      <c r="W62" s="6"/>
      <c r="X62" s="6"/>
      <c r="Y62" s="6"/>
    </row>
    <row r="63" spans="1:25" x14ac:dyDescent="0.35">
      <c r="A63" s="6">
        <v>120</v>
      </c>
      <c r="B63" s="53" t="s">
        <v>515</v>
      </c>
      <c r="C63" s="6">
        <v>2014</v>
      </c>
      <c r="D63" s="6">
        <v>1</v>
      </c>
      <c r="E63" s="6"/>
      <c r="F63" s="6"/>
      <c r="G63" s="6"/>
      <c r="H63" s="6" t="s">
        <v>59</v>
      </c>
      <c r="I63" s="8" t="s">
        <v>114</v>
      </c>
      <c r="J63" s="6"/>
      <c r="K63" s="6"/>
      <c r="L63" s="6"/>
      <c r="M63" s="6"/>
      <c r="N63" s="6"/>
      <c r="O63" s="6"/>
      <c r="P63" s="6"/>
      <c r="Q63" s="6"/>
      <c r="R63" s="6"/>
      <c r="S63" s="6"/>
      <c r="T63" s="6"/>
      <c r="U63" s="6"/>
      <c r="V63" s="6"/>
      <c r="W63" s="6"/>
      <c r="X63" s="6"/>
      <c r="Y63" s="6"/>
    </row>
    <row r="64" spans="1:25" x14ac:dyDescent="0.35">
      <c r="A64" s="6">
        <v>123</v>
      </c>
      <c r="B64" s="53" t="s">
        <v>516</v>
      </c>
      <c r="C64" s="6">
        <v>2011</v>
      </c>
      <c r="D64" s="6">
        <v>1</v>
      </c>
      <c r="E64" s="6"/>
      <c r="F64" s="6"/>
      <c r="G64" s="6"/>
      <c r="H64" s="6" t="s">
        <v>59</v>
      </c>
      <c r="I64" s="8" t="s">
        <v>66</v>
      </c>
      <c r="J64" s="6"/>
      <c r="K64" s="6"/>
      <c r="L64" s="6"/>
      <c r="M64" s="6"/>
      <c r="N64" s="6"/>
      <c r="O64" s="6"/>
      <c r="P64" s="6"/>
      <c r="Q64" s="6"/>
      <c r="R64" s="6"/>
      <c r="S64" s="6"/>
      <c r="T64" s="6"/>
      <c r="U64" s="6"/>
      <c r="V64" s="6"/>
      <c r="W64" s="6"/>
      <c r="X64" s="6"/>
      <c r="Y64" s="6"/>
    </row>
    <row r="65" spans="1:25" x14ac:dyDescent="0.35">
      <c r="A65" s="3">
        <v>124</v>
      </c>
      <c r="B65" s="3" t="s">
        <v>517</v>
      </c>
      <c r="C65" s="3">
        <v>2018</v>
      </c>
      <c r="D65" s="3">
        <v>1</v>
      </c>
      <c r="E65" s="3" t="s">
        <v>40</v>
      </c>
      <c r="F65" s="3" t="s">
        <v>41</v>
      </c>
      <c r="G65" s="3" t="s">
        <v>52</v>
      </c>
      <c r="H65" s="3" t="s">
        <v>518</v>
      </c>
      <c r="I65" s="3" t="s">
        <v>30</v>
      </c>
      <c r="J65" s="3" t="s">
        <v>409</v>
      </c>
      <c r="K65" s="3" t="s">
        <v>32</v>
      </c>
      <c r="L65" s="3" t="s">
        <v>46</v>
      </c>
      <c r="M65" s="3" t="s">
        <v>44</v>
      </c>
      <c r="N65" s="3" t="s">
        <v>35</v>
      </c>
      <c r="O65" s="3" t="s">
        <v>36</v>
      </c>
      <c r="P65" s="3" t="s">
        <v>37</v>
      </c>
      <c r="Q65" s="3" t="s">
        <v>519</v>
      </c>
      <c r="R65" s="3"/>
      <c r="S65" s="3"/>
      <c r="T65" s="3"/>
      <c r="U65" s="3"/>
      <c r="V65" s="3"/>
      <c r="W65" s="3"/>
      <c r="X65" s="3"/>
      <c r="Y65" s="3"/>
    </row>
    <row r="66" spans="1:25" x14ac:dyDescent="0.35">
      <c r="A66" s="6">
        <v>125</v>
      </c>
      <c r="B66" s="53" t="s">
        <v>198</v>
      </c>
      <c r="C66" s="6">
        <v>2017</v>
      </c>
      <c r="D66" s="6">
        <v>1</v>
      </c>
      <c r="E66" s="6"/>
      <c r="F66" s="6"/>
      <c r="G66" s="6"/>
      <c r="H66" s="6" t="s">
        <v>59</v>
      </c>
      <c r="I66" s="8" t="s">
        <v>183</v>
      </c>
      <c r="J66" s="6"/>
      <c r="K66" s="6"/>
      <c r="L66" s="6"/>
      <c r="M66" s="6"/>
      <c r="N66" s="6"/>
      <c r="O66" s="6"/>
      <c r="P66" s="6"/>
      <c r="Q66" s="6"/>
      <c r="R66" s="6"/>
      <c r="S66" s="6"/>
      <c r="T66" s="6"/>
      <c r="U66" s="6"/>
      <c r="V66" s="6"/>
      <c r="W66" s="6"/>
      <c r="X66" s="6"/>
      <c r="Y66" s="6"/>
    </row>
    <row r="67" spans="1:25" x14ac:dyDescent="0.35">
      <c r="A67" s="6">
        <v>126</v>
      </c>
      <c r="B67" s="53" t="s">
        <v>197</v>
      </c>
      <c r="C67" s="6">
        <v>2017</v>
      </c>
      <c r="D67" s="6">
        <v>1</v>
      </c>
      <c r="E67" s="6"/>
      <c r="F67" s="6"/>
      <c r="G67" s="6"/>
      <c r="H67" s="6" t="s">
        <v>59</v>
      </c>
      <c r="I67" s="8" t="s">
        <v>183</v>
      </c>
      <c r="J67" s="6"/>
      <c r="K67" s="6"/>
      <c r="L67" s="6"/>
      <c r="M67" s="6"/>
      <c r="N67" s="6"/>
      <c r="O67" s="6"/>
      <c r="P67" s="6"/>
      <c r="Q67" s="73"/>
      <c r="R67" s="6"/>
      <c r="S67" s="6"/>
      <c r="T67" s="6"/>
      <c r="U67" s="6"/>
      <c r="V67" s="6"/>
      <c r="W67" s="6"/>
      <c r="X67" s="6"/>
      <c r="Y67" s="6"/>
    </row>
    <row r="68" spans="1:25" x14ac:dyDescent="0.35">
      <c r="A68" s="3">
        <v>127</v>
      </c>
      <c r="B68" s="3" t="s">
        <v>520</v>
      </c>
      <c r="C68" s="3">
        <v>2014</v>
      </c>
      <c r="D68" s="3">
        <v>1</v>
      </c>
      <c r="E68" s="3" t="s">
        <v>40</v>
      </c>
      <c r="F68" s="3" t="s">
        <v>41</v>
      </c>
      <c r="G68" s="3" t="s">
        <v>150</v>
      </c>
      <c r="H68" s="3" t="s">
        <v>521</v>
      </c>
      <c r="I68" s="3" t="s">
        <v>44</v>
      </c>
      <c r="J68" s="3" t="s">
        <v>171</v>
      </c>
      <c r="K68" s="3" t="s">
        <v>32</v>
      </c>
      <c r="L68" s="3" t="s">
        <v>46</v>
      </c>
      <c r="M68" s="3" t="s">
        <v>47</v>
      </c>
      <c r="N68" s="3" t="s">
        <v>35</v>
      </c>
      <c r="O68" s="3" t="s">
        <v>36</v>
      </c>
      <c r="P68" s="3" t="s">
        <v>37</v>
      </c>
      <c r="Q68" s="3" t="s">
        <v>522</v>
      </c>
      <c r="R68" s="3"/>
      <c r="S68" s="3"/>
      <c r="T68" s="3"/>
      <c r="U68" s="3"/>
      <c r="V68" s="3"/>
      <c r="W68" s="3"/>
      <c r="X68" s="3"/>
      <c r="Y68" s="3"/>
    </row>
    <row r="69" spans="1:25" x14ac:dyDescent="0.35">
      <c r="A69" s="6">
        <v>128</v>
      </c>
      <c r="B69" s="6" t="s">
        <v>351</v>
      </c>
      <c r="C69" s="6">
        <v>2015</v>
      </c>
      <c r="D69" s="6">
        <v>1</v>
      </c>
      <c r="E69" s="6" t="s">
        <v>523</v>
      </c>
      <c r="F69" s="6"/>
      <c r="G69" s="6"/>
      <c r="H69" s="6"/>
      <c r="I69" s="6"/>
      <c r="J69" s="6"/>
      <c r="K69" s="6"/>
      <c r="L69" s="6"/>
      <c r="M69" s="6"/>
      <c r="N69" s="6"/>
      <c r="O69" s="6"/>
      <c r="P69" s="6"/>
      <c r="Q69" s="6"/>
      <c r="R69" s="6"/>
      <c r="S69" s="6"/>
      <c r="T69" s="6"/>
      <c r="U69" s="6"/>
      <c r="V69" s="6"/>
      <c r="W69" s="6"/>
      <c r="X69" s="6"/>
      <c r="Y69" s="6"/>
    </row>
    <row r="70" spans="1:25" x14ac:dyDescent="0.35">
      <c r="A70" s="3">
        <v>131</v>
      </c>
      <c r="B70" s="3" t="s">
        <v>524</v>
      </c>
      <c r="C70" s="3">
        <v>2018</v>
      </c>
      <c r="D70" s="3">
        <v>1</v>
      </c>
      <c r="E70" s="3" t="s">
        <v>40</v>
      </c>
      <c r="F70" s="3" t="s">
        <v>105</v>
      </c>
      <c r="G70" s="3" t="s">
        <v>69</v>
      </c>
      <c r="H70" s="3" t="s">
        <v>525</v>
      </c>
      <c r="I70" s="3" t="s">
        <v>54</v>
      </c>
      <c r="J70" s="3" t="s">
        <v>526</v>
      </c>
      <c r="K70" s="3" t="s">
        <v>32</v>
      </c>
      <c r="L70" s="3" t="s">
        <v>46</v>
      </c>
      <c r="M70" s="3" t="s">
        <v>44</v>
      </c>
      <c r="N70" s="3" t="s">
        <v>35</v>
      </c>
      <c r="O70" s="3" t="s">
        <v>48</v>
      </c>
      <c r="P70" s="3" t="s">
        <v>49</v>
      </c>
      <c r="Q70" s="3" t="s">
        <v>527</v>
      </c>
      <c r="R70" s="3"/>
      <c r="S70" s="3"/>
      <c r="T70" s="3"/>
      <c r="U70" s="3"/>
      <c r="V70" s="3"/>
      <c r="W70" s="3"/>
      <c r="X70" s="3"/>
      <c r="Y70" s="3"/>
    </row>
    <row r="71" spans="1:25" x14ac:dyDescent="0.35">
      <c r="A71" s="3">
        <v>133</v>
      </c>
      <c r="B71" s="3" t="s">
        <v>528</v>
      </c>
      <c r="C71" s="3">
        <v>2020</v>
      </c>
      <c r="D71" s="3">
        <v>1</v>
      </c>
      <c r="E71" s="3" t="s">
        <v>40</v>
      </c>
      <c r="F71" s="3" t="s">
        <v>41</v>
      </c>
      <c r="G71" s="3" t="s">
        <v>529</v>
      </c>
      <c r="H71" s="3" t="s">
        <v>530</v>
      </c>
      <c r="I71" s="3" t="s">
        <v>44</v>
      </c>
      <c r="J71" s="3" t="s">
        <v>99</v>
      </c>
      <c r="K71" s="3" t="s">
        <v>32</v>
      </c>
      <c r="L71" s="3" t="s">
        <v>46</v>
      </c>
      <c r="M71" s="3" t="s">
        <v>44</v>
      </c>
      <c r="N71" s="3" t="s">
        <v>35</v>
      </c>
      <c r="O71" s="3" t="s">
        <v>36</v>
      </c>
      <c r="P71" s="3" t="s">
        <v>49</v>
      </c>
      <c r="Q71" s="3" t="s">
        <v>531</v>
      </c>
      <c r="R71" s="3"/>
      <c r="S71" s="3"/>
      <c r="T71" s="3"/>
      <c r="U71" s="3"/>
      <c r="V71" s="3"/>
      <c r="W71" s="3"/>
      <c r="X71" s="3"/>
      <c r="Y71" s="3"/>
    </row>
    <row r="72" spans="1:25" x14ac:dyDescent="0.35">
      <c r="A72" s="3">
        <v>134</v>
      </c>
      <c r="B72" s="3" t="s">
        <v>532</v>
      </c>
      <c r="C72" s="3">
        <v>2016</v>
      </c>
      <c r="D72" s="3">
        <v>1</v>
      </c>
      <c r="E72" s="3" t="s">
        <v>40</v>
      </c>
      <c r="F72" s="3" t="s">
        <v>41</v>
      </c>
      <c r="G72" s="3" t="s">
        <v>150</v>
      </c>
      <c r="H72" s="3" t="s">
        <v>533</v>
      </c>
      <c r="I72" s="3" t="s">
        <v>44</v>
      </c>
      <c r="J72" s="3" t="s">
        <v>534</v>
      </c>
      <c r="K72" s="3" t="s">
        <v>32</v>
      </c>
      <c r="L72" s="3" t="s">
        <v>535</v>
      </c>
      <c r="M72" s="3" t="s">
        <v>47</v>
      </c>
      <c r="N72" s="3" t="s">
        <v>35</v>
      </c>
      <c r="O72" s="3" t="s">
        <v>48</v>
      </c>
      <c r="P72" s="3" t="s">
        <v>37</v>
      </c>
      <c r="Q72" s="3" t="s">
        <v>536</v>
      </c>
      <c r="R72" s="3"/>
      <c r="S72" s="3"/>
      <c r="T72" s="3"/>
      <c r="U72" s="3"/>
      <c r="V72" s="3"/>
      <c r="W72" s="3"/>
      <c r="X72" s="3"/>
      <c r="Y72" s="3"/>
    </row>
    <row r="73" spans="1:25" x14ac:dyDescent="0.35">
      <c r="A73" s="3">
        <v>136</v>
      </c>
      <c r="B73" s="3" t="s">
        <v>537</v>
      </c>
      <c r="C73" s="3">
        <v>2013</v>
      </c>
      <c r="D73" s="3">
        <v>1</v>
      </c>
      <c r="E73" s="3" t="s">
        <v>185</v>
      </c>
      <c r="F73" s="3" t="s">
        <v>74</v>
      </c>
      <c r="G73" s="3" t="s">
        <v>28</v>
      </c>
      <c r="H73" s="3" t="s">
        <v>538</v>
      </c>
      <c r="I73" s="3" t="s">
        <v>44</v>
      </c>
      <c r="J73" s="3" t="s">
        <v>539</v>
      </c>
      <c r="K73" s="3" t="s">
        <v>32</v>
      </c>
      <c r="L73" s="3" t="s">
        <v>33</v>
      </c>
      <c r="M73" s="3" t="s">
        <v>34</v>
      </c>
      <c r="N73" s="3" t="s">
        <v>35</v>
      </c>
      <c r="O73" s="3" t="s">
        <v>48</v>
      </c>
      <c r="P73" s="3" t="s">
        <v>37</v>
      </c>
      <c r="Q73" s="3" t="s">
        <v>540</v>
      </c>
      <c r="R73" s="3"/>
      <c r="S73" s="3"/>
      <c r="T73" s="3"/>
      <c r="U73" s="3"/>
      <c r="V73" s="3"/>
      <c r="W73" s="3"/>
      <c r="X73" s="3"/>
      <c r="Y73" s="3"/>
    </row>
    <row r="74" spans="1:25" x14ac:dyDescent="0.35">
      <c r="A74" s="46">
        <v>138</v>
      </c>
      <c r="B74" s="47" t="s">
        <v>541</v>
      </c>
      <c r="C74" s="46">
        <v>2010</v>
      </c>
      <c r="D74" s="46">
        <v>1</v>
      </c>
      <c r="E74" s="47" t="s">
        <v>40</v>
      </c>
      <c r="F74" s="47" t="s">
        <v>74</v>
      </c>
      <c r="G74" s="47" t="s">
        <v>453</v>
      </c>
      <c r="H74" s="3" t="s">
        <v>542</v>
      </c>
      <c r="I74" s="48" t="s">
        <v>44</v>
      </c>
      <c r="J74" s="47" t="s">
        <v>99</v>
      </c>
      <c r="K74" s="47" t="s">
        <v>81</v>
      </c>
      <c r="L74" s="47" t="s">
        <v>46</v>
      </c>
      <c r="M74" s="47" t="s">
        <v>44</v>
      </c>
      <c r="N74" s="47" t="s">
        <v>35</v>
      </c>
      <c r="O74" s="47" t="s">
        <v>36</v>
      </c>
      <c r="P74" s="47" t="s">
        <v>37</v>
      </c>
      <c r="Q74" s="47" t="s">
        <v>543</v>
      </c>
      <c r="R74" s="47" t="s">
        <v>544</v>
      </c>
      <c r="S74" s="47"/>
      <c r="T74" s="47"/>
      <c r="U74" s="72"/>
      <c r="V74" s="47"/>
      <c r="W74" s="74"/>
      <c r="X74" s="74"/>
      <c r="Y74" s="74"/>
    </row>
    <row r="75" spans="1:25" x14ac:dyDescent="0.35">
      <c r="A75" s="49"/>
      <c r="B75" s="49"/>
      <c r="C75" s="49"/>
      <c r="D75" s="49"/>
      <c r="E75" s="49"/>
      <c r="F75" s="49"/>
      <c r="G75" s="49"/>
      <c r="H75" s="3" t="s">
        <v>545</v>
      </c>
      <c r="I75" s="50"/>
      <c r="J75" s="49"/>
      <c r="K75" s="49"/>
      <c r="L75" s="49"/>
      <c r="M75" s="49"/>
      <c r="N75" s="49"/>
      <c r="O75" s="49"/>
      <c r="P75" s="49"/>
      <c r="Q75" s="49"/>
      <c r="R75" s="49"/>
      <c r="S75" s="49"/>
      <c r="T75" s="49"/>
      <c r="U75" s="49"/>
      <c r="V75" s="49"/>
      <c r="W75" s="49"/>
      <c r="X75" s="49"/>
      <c r="Y75" s="49"/>
    </row>
    <row r="76" spans="1:25" x14ac:dyDescent="0.35">
      <c r="A76" s="6">
        <v>139</v>
      </c>
      <c r="B76" s="6" t="s">
        <v>546</v>
      </c>
      <c r="C76" s="6"/>
      <c r="D76" s="6"/>
      <c r="E76" s="6"/>
      <c r="F76" s="6"/>
      <c r="G76" s="6"/>
      <c r="H76" s="6" t="s">
        <v>59</v>
      </c>
      <c r="I76" s="8" t="s">
        <v>183</v>
      </c>
      <c r="J76" s="6"/>
      <c r="K76" s="6"/>
      <c r="L76" s="6"/>
      <c r="M76" s="6"/>
      <c r="N76" s="6"/>
      <c r="O76" s="6"/>
      <c r="P76" s="6"/>
      <c r="Q76" s="6"/>
      <c r="R76" s="6"/>
      <c r="S76" s="6"/>
      <c r="T76" s="6"/>
      <c r="U76" s="6"/>
      <c r="V76" s="6"/>
      <c r="W76" s="6"/>
      <c r="X76" s="6"/>
      <c r="Y76" s="6"/>
    </row>
    <row r="77" spans="1:25" x14ac:dyDescent="0.35">
      <c r="A77" s="59">
        <v>142</v>
      </c>
      <c r="B77" s="60" t="s">
        <v>547</v>
      </c>
      <c r="C77" s="6">
        <v>2012</v>
      </c>
      <c r="D77" s="6">
        <v>1</v>
      </c>
      <c r="E77" s="6"/>
      <c r="F77" s="6"/>
      <c r="G77" s="6"/>
      <c r="H77" s="6" t="s">
        <v>59</v>
      </c>
      <c r="I77" s="68" t="s">
        <v>66</v>
      </c>
      <c r="J77" s="6"/>
      <c r="K77" s="6"/>
      <c r="L77" s="6"/>
      <c r="M77" s="6"/>
      <c r="N77" s="6"/>
      <c r="O77" s="6"/>
      <c r="P77" s="6"/>
      <c r="Q77" s="6"/>
      <c r="R77" s="6"/>
      <c r="S77" s="6"/>
      <c r="T77" s="6"/>
      <c r="U77" s="6"/>
      <c r="V77" s="6"/>
      <c r="W77" s="6"/>
      <c r="X77" s="6"/>
      <c r="Y77" s="6"/>
    </row>
    <row r="78" spans="1:25" x14ac:dyDescent="0.35">
      <c r="A78" s="3">
        <v>143</v>
      </c>
      <c r="B78" s="3" t="s">
        <v>548</v>
      </c>
      <c r="C78" s="3">
        <v>2019</v>
      </c>
      <c r="D78" s="3">
        <v>1</v>
      </c>
      <c r="E78" s="3" t="s">
        <v>40</v>
      </c>
      <c r="F78" s="3" t="s">
        <v>74</v>
      </c>
      <c r="G78" s="3" t="s">
        <v>453</v>
      </c>
      <c r="H78" s="3" t="s">
        <v>549</v>
      </c>
      <c r="I78" s="3" t="s">
        <v>54</v>
      </c>
      <c r="J78" s="3" t="s">
        <v>92</v>
      </c>
      <c r="K78" s="3" t="s">
        <v>81</v>
      </c>
      <c r="L78" s="3" t="s">
        <v>46</v>
      </c>
      <c r="M78" s="3" t="s">
        <v>47</v>
      </c>
      <c r="N78" s="3" t="s">
        <v>35</v>
      </c>
      <c r="O78" s="3" t="s">
        <v>36</v>
      </c>
      <c r="P78" s="3" t="s">
        <v>37</v>
      </c>
      <c r="Q78" s="3" t="s">
        <v>550</v>
      </c>
      <c r="R78" s="3" t="s">
        <v>94</v>
      </c>
      <c r="S78" s="3">
        <v>650</v>
      </c>
      <c r="T78" s="3" t="s">
        <v>95</v>
      </c>
      <c r="U78" s="3">
        <f>2018-2000</f>
        <v>18</v>
      </c>
      <c r="V78" s="3" t="s">
        <v>85</v>
      </c>
      <c r="W78" s="3" t="s">
        <v>85</v>
      </c>
      <c r="X78" s="3" t="s">
        <v>85</v>
      </c>
      <c r="Y78" s="3" t="s">
        <v>87</v>
      </c>
    </row>
    <row r="79" spans="1:25" x14ac:dyDescent="0.35">
      <c r="A79" s="46">
        <v>146</v>
      </c>
      <c r="B79" s="47" t="s">
        <v>551</v>
      </c>
      <c r="C79" s="46">
        <v>2020</v>
      </c>
      <c r="D79" s="46">
        <v>1</v>
      </c>
      <c r="E79" s="47" t="s">
        <v>40</v>
      </c>
      <c r="F79" s="47" t="s">
        <v>41</v>
      </c>
      <c r="G79" s="47" t="s">
        <v>150</v>
      </c>
      <c r="H79" s="3" t="s">
        <v>533</v>
      </c>
      <c r="I79" s="48" t="s">
        <v>44</v>
      </c>
      <c r="J79" s="47" t="s">
        <v>552</v>
      </c>
      <c r="K79" s="47" t="s">
        <v>32</v>
      </c>
      <c r="L79" s="3" t="s">
        <v>46</v>
      </c>
      <c r="M79" s="3" t="s">
        <v>44</v>
      </c>
      <c r="N79" s="47" t="s">
        <v>44</v>
      </c>
      <c r="O79" s="47" t="s">
        <v>36</v>
      </c>
      <c r="P79" s="47" t="s">
        <v>37</v>
      </c>
      <c r="Q79" s="47" t="s">
        <v>553</v>
      </c>
      <c r="R79" s="47"/>
      <c r="S79" s="74"/>
      <c r="T79" s="74"/>
      <c r="U79" s="74"/>
      <c r="V79" s="74"/>
      <c r="W79" s="74"/>
      <c r="X79" s="74"/>
      <c r="Y79" s="74"/>
    </row>
    <row r="80" spans="1:25" x14ac:dyDescent="0.35">
      <c r="A80" s="49"/>
      <c r="B80" s="49"/>
      <c r="C80" s="49"/>
      <c r="D80" s="49"/>
      <c r="E80" s="49"/>
      <c r="F80" s="49"/>
      <c r="G80" s="49"/>
      <c r="H80" s="3" t="s">
        <v>554</v>
      </c>
      <c r="I80" s="50"/>
      <c r="J80" s="49"/>
      <c r="K80" s="49"/>
      <c r="L80" s="3" t="s">
        <v>108</v>
      </c>
      <c r="M80" s="3"/>
      <c r="N80" s="49"/>
      <c r="O80" s="49"/>
      <c r="P80" s="49"/>
      <c r="Q80" s="49"/>
      <c r="R80" s="49"/>
      <c r="S80" s="49"/>
      <c r="T80" s="49"/>
      <c r="U80" s="49"/>
      <c r="V80" s="49"/>
      <c r="W80" s="49"/>
      <c r="X80" s="49"/>
      <c r="Y80" s="49"/>
    </row>
    <row r="81" spans="1:25" x14ac:dyDescent="0.35">
      <c r="A81" s="6">
        <v>148</v>
      </c>
      <c r="B81" s="53" t="s">
        <v>555</v>
      </c>
      <c r="C81" s="6">
        <v>2021</v>
      </c>
      <c r="D81" s="6">
        <v>1</v>
      </c>
      <c r="E81" s="6"/>
      <c r="F81" s="6"/>
      <c r="G81" s="6"/>
      <c r="H81" s="6" t="s">
        <v>59</v>
      </c>
      <c r="I81" s="8" t="s">
        <v>114</v>
      </c>
      <c r="J81" s="6"/>
      <c r="K81" s="6"/>
      <c r="L81" s="6"/>
      <c r="M81" s="6"/>
      <c r="N81" s="6"/>
      <c r="O81" s="6"/>
      <c r="P81" s="6"/>
      <c r="Q81" s="6"/>
      <c r="R81" s="6"/>
      <c r="S81" s="6"/>
      <c r="T81" s="6"/>
      <c r="U81" s="6"/>
      <c r="V81" s="6"/>
      <c r="W81" s="6"/>
      <c r="X81" s="6"/>
      <c r="Y81" s="6"/>
    </row>
    <row r="82" spans="1:25" x14ac:dyDescent="0.35">
      <c r="A82" s="6">
        <v>160</v>
      </c>
      <c r="B82" s="53" t="s">
        <v>556</v>
      </c>
      <c r="C82" s="6">
        <v>2018</v>
      </c>
      <c r="D82" s="6">
        <v>1</v>
      </c>
      <c r="E82" s="6"/>
      <c r="F82" s="6"/>
      <c r="G82" s="6"/>
      <c r="H82" s="6" t="s">
        <v>59</v>
      </c>
      <c r="I82" s="8" t="s">
        <v>114</v>
      </c>
      <c r="J82" s="6"/>
      <c r="K82" s="6"/>
      <c r="L82" s="6"/>
      <c r="M82" s="6"/>
      <c r="N82" s="6"/>
      <c r="O82" s="6"/>
      <c r="P82" s="6"/>
      <c r="Q82" s="6"/>
      <c r="R82" s="6"/>
      <c r="S82" s="6"/>
      <c r="T82" s="6"/>
      <c r="U82" s="6"/>
      <c r="V82" s="6"/>
      <c r="W82" s="6"/>
      <c r="X82" s="6"/>
      <c r="Y82" s="6"/>
    </row>
    <row r="83" spans="1:25" x14ac:dyDescent="0.35">
      <c r="A83" s="6">
        <v>161</v>
      </c>
      <c r="B83" s="53" t="s">
        <v>557</v>
      </c>
      <c r="C83" s="6">
        <v>2014</v>
      </c>
      <c r="D83" s="6">
        <v>1</v>
      </c>
      <c r="E83" s="6"/>
      <c r="F83" s="6"/>
      <c r="G83" s="6"/>
      <c r="H83" s="6" t="s">
        <v>59</v>
      </c>
      <c r="I83" s="8" t="s">
        <v>114</v>
      </c>
      <c r="J83" s="6"/>
      <c r="K83" s="6"/>
      <c r="L83" s="6"/>
      <c r="M83" s="6"/>
      <c r="N83" s="6"/>
      <c r="O83" s="6"/>
      <c r="P83" s="6"/>
      <c r="Q83" s="6"/>
      <c r="R83" s="6"/>
      <c r="S83" s="6"/>
      <c r="T83" s="6"/>
      <c r="U83" s="6"/>
      <c r="V83" s="6"/>
      <c r="W83" s="6"/>
      <c r="X83" s="6"/>
      <c r="Y83" s="6"/>
    </row>
    <row r="84" spans="1:25" x14ac:dyDescent="0.35">
      <c r="A84" s="3">
        <v>165</v>
      </c>
      <c r="B84" s="3" t="s">
        <v>558</v>
      </c>
      <c r="C84" s="3">
        <v>2019</v>
      </c>
      <c r="D84" s="3">
        <v>1</v>
      </c>
      <c r="E84" s="3" t="s">
        <v>185</v>
      </c>
      <c r="F84" s="3" t="s">
        <v>186</v>
      </c>
      <c r="G84" s="3" t="s">
        <v>28</v>
      </c>
      <c r="H84" s="3" t="s">
        <v>559</v>
      </c>
      <c r="I84" s="3" t="s">
        <v>30</v>
      </c>
      <c r="J84" s="3" t="s">
        <v>560</v>
      </c>
      <c r="K84" s="3" t="s">
        <v>32</v>
      </c>
      <c r="L84" s="3" t="s">
        <v>33</v>
      </c>
      <c r="M84" s="3" t="s">
        <v>34</v>
      </c>
      <c r="N84" s="3" t="s">
        <v>561</v>
      </c>
      <c r="O84" s="3" t="s">
        <v>48</v>
      </c>
      <c r="P84" s="3" t="s">
        <v>37</v>
      </c>
      <c r="Q84" s="3" t="s">
        <v>77</v>
      </c>
      <c r="R84" s="3"/>
      <c r="S84" s="3"/>
      <c r="T84" s="3"/>
      <c r="U84" s="3"/>
      <c r="V84" s="3"/>
      <c r="W84" s="3"/>
      <c r="X84" s="3"/>
      <c r="Y84" s="3"/>
    </row>
    <row r="85" spans="1:25" x14ac:dyDescent="0.35">
      <c r="A85" s="3">
        <v>166</v>
      </c>
      <c r="B85" s="3" t="s">
        <v>562</v>
      </c>
      <c r="C85" s="3">
        <v>2000</v>
      </c>
      <c r="D85" s="3">
        <v>1</v>
      </c>
      <c r="E85" s="3" t="s">
        <v>185</v>
      </c>
      <c r="F85" s="3" t="s">
        <v>186</v>
      </c>
      <c r="G85" s="3" t="s">
        <v>28</v>
      </c>
      <c r="H85" s="3" t="s">
        <v>563</v>
      </c>
      <c r="I85" s="3" t="s">
        <v>30</v>
      </c>
      <c r="J85" s="3" t="s">
        <v>564</v>
      </c>
      <c r="K85" s="3" t="s">
        <v>32</v>
      </c>
      <c r="L85" s="3" t="s">
        <v>33</v>
      </c>
      <c r="M85" s="3" t="s">
        <v>34</v>
      </c>
      <c r="N85" s="3" t="s">
        <v>35</v>
      </c>
      <c r="O85" s="3" t="s">
        <v>36</v>
      </c>
      <c r="P85" s="3" t="s">
        <v>37</v>
      </c>
      <c r="Q85" s="3" t="s">
        <v>565</v>
      </c>
      <c r="R85" s="3"/>
      <c r="S85" s="3"/>
      <c r="T85" s="3"/>
      <c r="U85" s="3"/>
      <c r="V85" s="3"/>
      <c r="W85" s="3"/>
      <c r="X85" s="3"/>
      <c r="Y85" s="3"/>
    </row>
    <row r="86" spans="1:25" ht="409.5" x14ac:dyDescent="0.35">
      <c r="A86" s="3">
        <v>173</v>
      </c>
      <c r="B86" s="3" t="s">
        <v>566</v>
      </c>
      <c r="C86" s="3">
        <v>2014</v>
      </c>
      <c r="D86" s="3">
        <v>1</v>
      </c>
      <c r="E86" s="3" t="s">
        <v>40</v>
      </c>
      <c r="F86" s="3" t="s">
        <v>105</v>
      </c>
      <c r="G86" s="3" t="s">
        <v>567</v>
      </c>
      <c r="H86" s="15" t="s">
        <v>568</v>
      </c>
      <c r="I86" s="3" t="s">
        <v>54</v>
      </c>
      <c r="J86" s="3" t="s">
        <v>99</v>
      </c>
      <c r="K86" s="3" t="s">
        <v>71</v>
      </c>
      <c r="L86" s="3" t="s">
        <v>108</v>
      </c>
      <c r="M86" s="3" t="s">
        <v>44</v>
      </c>
      <c r="N86" s="3" t="s">
        <v>35</v>
      </c>
      <c r="O86" s="3" t="s">
        <v>48</v>
      </c>
      <c r="P86" s="3" t="s">
        <v>49</v>
      </c>
      <c r="Q86" s="3" t="s">
        <v>569</v>
      </c>
      <c r="R86" s="3"/>
      <c r="S86" s="3"/>
      <c r="T86" s="3"/>
      <c r="U86" s="3"/>
      <c r="V86" s="3"/>
      <c r="W86" s="3"/>
      <c r="X86" s="3"/>
      <c r="Y86" s="3"/>
    </row>
    <row r="87" spans="1:25" x14ac:dyDescent="0.35">
      <c r="A87" s="6">
        <v>175</v>
      </c>
      <c r="B87" s="53" t="s">
        <v>570</v>
      </c>
      <c r="C87" s="6">
        <v>2018</v>
      </c>
      <c r="D87" s="6">
        <v>1</v>
      </c>
      <c r="E87" s="6"/>
      <c r="F87" s="6"/>
      <c r="G87" s="6"/>
      <c r="H87" s="6" t="s">
        <v>59</v>
      </c>
      <c r="I87" s="8" t="s">
        <v>66</v>
      </c>
      <c r="J87" s="6"/>
      <c r="K87" s="6"/>
      <c r="L87" s="6"/>
      <c r="M87" s="6"/>
      <c r="N87" s="6"/>
      <c r="O87" s="6"/>
      <c r="P87" s="6"/>
      <c r="Q87" s="6"/>
      <c r="R87" s="6"/>
      <c r="S87" s="6"/>
      <c r="T87" s="6"/>
      <c r="U87" s="6"/>
      <c r="V87" s="6"/>
      <c r="W87" s="6"/>
      <c r="X87" s="6"/>
      <c r="Y87" s="6"/>
    </row>
    <row r="88" spans="1:25" x14ac:dyDescent="0.35">
      <c r="A88" s="63">
        <v>176</v>
      </c>
      <c r="B88" s="64" t="s">
        <v>571</v>
      </c>
      <c r="C88" s="63">
        <v>2018</v>
      </c>
      <c r="D88" s="63">
        <v>1</v>
      </c>
      <c r="E88" s="65"/>
      <c r="F88" s="65"/>
      <c r="G88" s="65"/>
      <c r="H88" s="6" t="s">
        <v>59</v>
      </c>
      <c r="I88" s="66" t="s">
        <v>114</v>
      </c>
      <c r="J88" s="6"/>
      <c r="K88" s="6"/>
      <c r="L88" s="6"/>
      <c r="M88" s="6"/>
      <c r="N88" s="6"/>
      <c r="O88" s="6"/>
      <c r="P88" s="6"/>
      <c r="Q88" s="6"/>
      <c r="R88" s="6"/>
      <c r="S88" s="6"/>
      <c r="T88" s="6"/>
      <c r="U88" s="6"/>
      <c r="V88" s="6"/>
      <c r="W88" s="6"/>
      <c r="X88" s="6"/>
      <c r="Y88" s="6"/>
    </row>
    <row r="89" spans="1:25" x14ac:dyDescent="0.35">
      <c r="A89" s="49"/>
      <c r="B89" s="49"/>
      <c r="C89" s="49"/>
      <c r="D89" s="49"/>
      <c r="E89" s="49"/>
      <c r="F89" s="49"/>
      <c r="G89" s="49"/>
      <c r="H89" s="6" t="s">
        <v>59</v>
      </c>
      <c r="I89" s="50"/>
      <c r="J89" s="6"/>
      <c r="K89" s="6"/>
      <c r="L89" s="6"/>
      <c r="M89" s="6"/>
      <c r="N89" s="6"/>
      <c r="O89" s="6"/>
      <c r="P89" s="6"/>
      <c r="Q89" s="6"/>
      <c r="R89" s="6"/>
      <c r="S89" s="6"/>
      <c r="T89" s="6"/>
      <c r="U89" s="6"/>
      <c r="V89" s="6"/>
      <c r="W89" s="6"/>
      <c r="X89" s="6"/>
      <c r="Y89" s="6"/>
    </row>
    <row r="90" spans="1:25" x14ac:dyDescent="0.35">
      <c r="A90" s="6">
        <v>178</v>
      </c>
      <c r="B90" s="53" t="s">
        <v>572</v>
      </c>
      <c r="C90" s="6">
        <v>2012</v>
      </c>
      <c r="D90" s="6">
        <v>1</v>
      </c>
      <c r="E90" s="6"/>
      <c r="F90" s="6"/>
      <c r="G90" s="6"/>
      <c r="H90" s="6" t="s">
        <v>59</v>
      </c>
      <c r="I90" s="8" t="s">
        <v>66</v>
      </c>
      <c r="J90" s="6"/>
      <c r="K90" s="6"/>
      <c r="L90" s="6"/>
      <c r="M90" s="6"/>
      <c r="N90" s="6"/>
      <c r="O90" s="6"/>
      <c r="P90" s="6"/>
      <c r="Q90" s="6"/>
      <c r="R90" s="6"/>
      <c r="S90" s="6"/>
      <c r="T90" s="6"/>
      <c r="U90" s="6"/>
      <c r="V90" s="6"/>
      <c r="W90" s="6"/>
      <c r="X90" s="6"/>
      <c r="Y90" s="6"/>
    </row>
    <row r="91" spans="1:25" x14ac:dyDescent="0.35">
      <c r="A91" s="3">
        <v>179</v>
      </c>
      <c r="B91" s="3" t="s">
        <v>573</v>
      </c>
      <c r="C91" s="3">
        <v>2014</v>
      </c>
      <c r="D91" s="3">
        <v>1</v>
      </c>
      <c r="E91" s="3" t="s">
        <v>40</v>
      </c>
      <c r="F91" s="3" t="s">
        <v>41</v>
      </c>
      <c r="G91" s="3" t="s">
        <v>52</v>
      </c>
      <c r="H91" s="3" t="s">
        <v>574</v>
      </c>
      <c r="I91" s="3" t="s">
        <v>54</v>
      </c>
      <c r="J91" s="3" t="s">
        <v>560</v>
      </c>
      <c r="K91" s="3" t="s">
        <v>32</v>
      </c>
      <c r="L91" s="3" t="s">
        <v>46</v>
      </c>
      <c r="M91" s="3" t="s">
        <v>47</v>
      </c>
      <c r="N91" s="3" t="s">
        <v>35</v>
      </c>
      <c r="O91" s="3" t="s">
        <v>36</v>
      </c>
      <c r="P91" s="3" t="s">
        <v>37</v>
      </c>
      <c r="Q91" s="3" t="s">
        <v>575</v>
      </c>
      <c r="R91" s="3"/>
      <c r="S91" s="3"/>
      <c r="T91" s="3"/>
      <c r="U91" s="3"/>
      <c r="V91" s="3"/>
      <c r="W91" s="3"/>
      <c r="X91" s="3"/>
      <c r="Y91" s="3"/>
    </row>
    <row r="92" spans="1:25" x14ac:dyDescent="0.35">
      <c r="A92" s="6">
        <v>181</v>
      </c>
      <c r="B92" s="53" t="s">
        <v>576</v>
      </c>
      <c r="C92" s="6">
        <v>2007</v>
      </c>
      <c r="D92" s="6">
        <v>1</v>
      </c>
      <c r="E92" s="6"/>
      <c r="F92" s="6"/>
      <c r="G92" s="6"/>
      <c r="H92" s="6" t="s">
        <v>577</v>
      </c>
      <c r="I92" s="8" t="s">
        <v>114</v>
      </c>
      <c r="J92" s="6"/>
      <c r="K92" s="6"/>
      <c r="L92" s="6"/>
      <c r="M92" s="6"/>
      <c r="N92" s="6"/>
      <c r="O92" s="6"/>
      <c r="P92" s="6"/>
      <c r="Q92" s="6"/>
      <c r="R92" s="6"/>
      <c r="S92" s="6"/>
      <c r="T92" s="6"/>
      <c r="U92" s="6"/>
      <c r="V92" s="6"/>
      <c r="W92" s="6"/>
      <c r="X92" s="6"/>
      <c r="Y92" s="6"/>
    </row>
    <row r="93" spans="1:25" x14ac:dyDescent="0.35">
      <c r="A93" s="6">
        <v>186</v>
      </c>
      <c r="B93" s="53" t="s">
        <v>578</v>
      </c>
      <c r="C93" s="6">
        <v>2019</v>
      </c>
      <c r="D93" s="6">
        <v>1</v>
      </c>
      <c r="E93" s="6"/>
      <c r="F93" s="6"/>
      <c r="G93" s="6"/>
      <c r="H93" s="6" t="s">
        <v>59</v>
      </c>
      <c r="I93" s="8" t="s">
        <v>66</v>
      </c>
      <c r="J93" s="6"/>
      <c r="K93" s="6"/>
      <c r="L93" s="6"/>
      <c r="M93" s="6"/>
      <c r="N93" s="6"/>
      <c r="O93" s="6"/>
      <c r="P93" s="6"/>
      <c r="Q93" s="6"/>
      <c r="R93" s="6"/>
      <c r="S93" s="6"/>
      <c r="T93" s="6"/>
      <c r="U93" s="6"/>
      <c r="V93" s="6"/>
      <c r="W93" s="6"/>
      <c r="X93" s="6"/>
      <c r="Y93" s="6"/>
    </row>
    <row r="94" spans="1:25" x14ac:dyDescent="0.35">
      <c r="A94" s="3">
        <v>189</v>
      </c>
      <c r="B94" s="3" t="s">
        <v>579</v>
      </c>
      <c r="C94" s="3">
        <v>2016</v>
      </c>
      <c r="D94" s="3">
        <v>1</v>
      </c>
      <c r="E94" s="3" t="s">
        <v>40</v>
      </c>
      <c r="F94" s="3" t="s">
        <v>41</v>
      </c>
      <c r="G94" s="3" t="s">
        <v>580</v>
      </c>
      <c r="H94" s="3" t="s">
        <v>581</v>
      </c>
      <c r="I94" s="3" t="s">
        <v>54</v>
      </c>
      <c r="J94" s="3" t="s">
        <v>92</v>
      </c>
      <c r="K94" s="3" t="s">
        <v>81</v>
      </c>
      <c r="L94" s="3" t="s">
        <v>46</v>
      </c>
      <c r="M94" s="3" t="s">
        <v>44</v>
      </c>
      <c r="N94" s="3" t="s">
        <v>35</v>
      </c>
      <c r="O94" s="3" t="s">
        <v>36</v>
      </c>
      <c r="P94" s="3" t="s">
        <v>37</v>
      </c>
      <c r="Q94" s="3" t="s">
        <v>582</v>
      </c>
      <c r="R94" s="3" t="s">
        <v>94</v>
      </c>
      <c r="S94" s="3">
        <v>650</v>
      </c>
      <c r="T94" s="3" t="s">
        <v>95</v>
      </c>
      <c r="U94" s="3">
        <v>15</v>
      </c>
      <c r="V94" s="3" t="s">
        <v>85</v>
      </c>
      <c r="W94" s="3" t="s">
        <v>86</v>
      </c>
      <c r="X94" s="3" t="s">
        <v>85</v>
      </c>
      <c r="Y94" s="3" t="s">
        <v>87</v>
      </c>
    </row>
    <row r="95" spans="1:25" x14ac:dyDescent="0.35">
      <c r="A95" s="6">
        <v>192</v>
      </c>
      <c r="B95" s="53" t="s">
        <v>583</v>
      </c>
      <c r="C95" s="6">
        <v>2017</v>
      </c>
      <c r="D95" s="6">
        <v>1</v>
      </c>
      <c r="E95" s="6"/>
      <c r="F95" s="6"/>
      <c r="G95" s="6"/>
      <c r="H95" s="6" t="s">
        <v>59</v>
      </c>
      <c r="I95" s="8" t="s">
        <v>66</v>
      </c>
      <c r="J95" s="6"/>
      <c r="K95" s="6"/>
      <c r="L95" s="6"/>
      <c r="M95" s="6"/>
      <c r="N95" s="6"/>
      <c r="O95" s="6"/>
      <c r="P95" s="6"/>
      <c r="Q95" s="6"/>
      <c r="R95" s="6"/>
      <c r="S95" s="6"/>
      <c r="T95" s="6"/>
      <c r="U95" s="6"/>
      <c r="V95" s="6"/>
      <c r="W95" s="6"/>
      <c r="X95" s="6"/>
      <c r="Y95" s="6"/>
    </row>
    <row r="96" spans="1:25" x14ac:dyDescent="0.35">
      <c r="A96" s="6">
        <v>206</v>
      </c>
      <c r="B96" s="53" t="s">
        <v>584</v>
      </c>
      <c r="C96" s="6">
        <v>2001</v>
      </c>
      <c r="D96" s="6">
        <v>1</v>
      </c>
      <c r="E96" s="6"/>
      <c r="F96" s="6"/>
      <c r="G96" s="6"/>
      <c r="H96" s="6" t="s">
        <v>59</v>
      </c>
      <c r="I96" s="8" t="s">
        <v>183</v>
      </c>
      <c r="J96" s="6"/>
      <c r="K96" s="6"/>
      <c r="L96" s="6"/>
      <c r="M96" s="6"/>
      <c r="N96" s="6"/>
      <c r="O96" s="6"/>
      <c r="P96" s="6"/>
      <c r="Q96" s="6"/>
      <c r="R96" s="6"/>
      <c r="S96" s="6"/>
      <c r="T96" s="6"/>
      <c r="U96" s="6"/>
      <c r="V96" s="6"/>
      <c r="W96" s="6"/>
      <c r="X96" s="6"/>
      <c r="Y96" s="6"/>
    </row>
    <row r="97" spans="1:25" x14ac:dyDescent="0.35">
      <c r="A97" s="6">
        <v>207</v>
      </c>
      <c r="B97" s="6" t="s">
        <v>585</v>
      </c>
      <c r="C97" s="6"/>
      <c r="D97" s="6"/>
      <c r="E97" s="6"/>
      <c r="F97" s="6"/>
      <c r="G97" s="6"/>
      <c r="H97" s="6"/>
      <c r="I97" s="6"/>
      <c r="J97" s="6"/>
      <c r="K97" s="6"/>
      <c r="L97" s="6"/>
      <c r="M97" s="6"/>
      <c r="N97" s="6"/>
      <c r="O97" s="6"/>
      <c r="P97" s="6"/>
      <c r="Q97" s="6"/>
      <c r="R97" s="6"/>
      <c r="S97" s="6"/>
      <c r="T97" s="6"/>
      <c r="U97" s="6"/>
      <c r="V97" s="6"/>
      <c r="W97" s="6"/>
      <c r="X97" s="6"/>
      <c r="Y97" s="6"/>
    </row>
    <row r="98" spans="1:25" x14ac:dyDescent="0.35">
      <c r="A98" s="3">
        <v>208</v>
      </c>
      <c r="B98" s="3" t="s">
        <v>586</v>
      </c>
      <c r="C98" s="3">
        <v>2015</v>
      </c>
      <c r="D98" s="3">
        <v>1</v>
      </c>
      <c r="E98" s="3" t="s">
        <v>40</v>
      </c>
      <c r="F98" s="3" t="s">
        <v>105</v>
      </c>
      <c r="G98" s="3" t="s">
        <v>69</v>
      </c>
      <c r="H98" s="3" t="s">
        <v>587</v>
      </c>
      <c r="I98" s="3" t="s">
        <v>54</v>
      </c>
      <c r="J98" s="3" t="s">
        <v>588</v>
      </c>
      <c r="K98" s="3" t="s">
        <v>81</v>
      </c>
      <c r="L98" s="3" t="s">
        <v>108</v>
      </c>
      <c r="M98" s="3" t="s">
        <v>47</v>
      </c>
      <c r="N98" s="3" t="s">
        <v>133</v>
      </c>
      <c r="O98" s="3" t="s">
        <v>48</v>
      </c>
      <c r="P98" s="3" t="s">
        <v>37</v>
      </c>
      <c r="Q98" s="3" t="s">
        <v>589</v>
      </c>
      <c r="R98" s="3" t="s">
        <v>590</v>
      </c>
      <c r="S98" s="3">
        <v>122</v>
      </c>
      <c r="T98" s="3" t="s">
        <v>111</v>
      </c>
      <c r="U98" s="3">
        <f>2011-1995</f>
        <v>16</v>
      </c>
      <c r="V98" s="3" t="s">
        <v>85</v>
      </c>
      <c r="W98" s="3" t="s">
        <v>85</v>
      </c>
      <c r="X98" s="3" t="s">
        <v>400</v>
      </c>
      <c r="Y98" s="3" t="s">
        <v>87</v>
      </c>
    </row>
    <row r="99" spans="1:25" ht="409.5" x14ac:dyDescent="0.35">
      <c r="A99" s="3">
        <v>209</v>
      </c>
      <c r="B99" s="3" t="s">
        <v>591</v>
      </c>
      <c r="C99" s="3">
        <v>2021</v>
      </c>
      <c r="D99" s="3">
        <v>1</v>
      </c>
      <c r="E99" s="3" t="s">
        <v>40</v>
      </c>
      <c r="F99" s="3" t="s">
        <v>74</v>
      </c>
      <c r="G99" s="3" t="s">
        <v>150</v>
      </c>
      <c r="H99" s="3" t="s">
        <v>592</v>
      </c>
      <c r="I99" s="3" t="s">
        <v>30</v>
      </c>
      <c r="J99" s="3" t="s">
        <v>409</v>
      </c>
      <c r="K99" s="3" t="s">
        <v>32</v>
      </c>
      <c r="L99" s="3" t="s">
        <v>46</v>
      </c>
      <c r="M99" s="3" t="s">
        <v>47</v>
      </c>
      <c r="N99" s="3" t="s">
        <v>35</v>
      </c>
      <c r="O99" s="3" t="s">
        <v>36</v>
      </c>
      <c r="P99" s="3" t="s">
        <v>37</v>
      </c>
      <c r="Q99" s="45" t="s">
        <v>593</v>
      </c>
      <c r="R99" s="3"/>
      <c r="S99" s="3"/>
      <c r="T99" s="3"/>
      <c r="U99" s="3"/>
      <c r="V99" s="3"/>
      <c r="W99" s="3"/>
      <c r="X99" s="3"/>
      <c r="Y99" s="3"/>
    </row>
    <row r="100" spans="1:25" x14ac:dyDescent="0.35">
      <c r="A100" s="6">
        <v>221</v>
      </c>
      <c r="B100" s="53" t="s">
        <v>594</v>
      </c>
      <c r="C100" s="6">
        <v>2007</v>
      </c>
      <c r="D100" s="6">
        <v>1</v>
      </c>
      <c r="E100" s="6"/>
      <c r="F100" s="6"/>
      <c r="G100" s="6"/>
      <c r="H100" s="6" t="s">
        <v>59</v>
      </c>
      <c r="I100" s="8" t="s">
        <v>66</v>
      </c>
      <c r="J100" s="6"/>
      <c r="K100" s="6"/>
      <c r="L100" s="6"/>
      <c r="M100" s="6"/>
      <c r="N100" s="6"/>
      <c r="O100" s="6"/>
      <c r="P100" s="6"/>
      <c r="Q100" s="6"/>
      <c r="R100" s="6"/>
      <c r="S100" s="6"/>
      <c r="T100" s="6"/>
      <c r="U100" s="6"/>
      <c r="V100" s="6"/>
      <c r="W100" s="6"/>
      <c r="X100" s="6"/>
      <c r="Y100" s="6"/>
    </row>
    <row r="101" spans="1:25" x14ac:dyDescent="0.35">
      <c r="A101" s="46">
        <v>225</v>
      </c>
      <c r="B101" s="47" t="s">
        <v>595</v>
      </c>
      <c r="C101" s="46">
        <v>2014</v>
      </c>
      <c r="D101" s="46">
        <v>1</v>
      </c>
      <c r="E101" s="47" t="s">
        <v>40</v>
      </c>
      <c r="F101" s="47" t="s">
        <v>41</v>
      </c>
      <c r="G101" s="47" t="s">
        <v>52</v>
      </c>
      <c r="H101" s="3" t="s">
        <v>596</v>
      </c>
      <c r="I101" s="48" t="s">
        <v>44</v>
      </c>
      <c r="J101" s="47" t="s">
        <v>597</v>
      </c>
      <c r="K101" s="47" t="s">
        <v>32</v>
      </c>
      <c r="L101" s="47" t="s">
        <v>46</v>
      </c>
      <c r="M101" s="47" t="s">
        <v>47</v>
      </c>
      <c r="N101" s="47" t="s">
        <v>35</v>
      </c>
      <c r="O101" s="47" t="s">
        <v>36</v>
      </c>
      <c r="P101" s="47" t="s">
        <v>37</v>
      </c>
      <c r="Q101" s="47" t="s">
        <v>598</v>
      </c>
      <c r="R101" s="47"/>
      <c r="S101" s="72"/>
      <c r="T101" s="74"/>
      <c r="U101" s="74"/>
      <c r="V101" s="74"/>
      <c r="W101" s="74"/>
      <c r="X101" s="74"/>
      <c r="Y101" s="74"/>
    </row>
    <row r="102" spans="1:25" x14ac:dyDescent="0.35">
      <c r="A102" s="49"/>
      <c r="B102" s="49"/>
      <c r="C102" s="49"/>
      <c r="D102" s="49"/>
      <c r="E102" s="49"/>
      <c r="F102" s="49"/>
      <c r="G102" s="49"/>
      <c r="H102" s="3" t="s">
        <v>599</v>
      </c>
      <c r="I102" s="50"/>
      <c r="J102" s="49"/>
      <c r="K102" s="49"/>
      <c r="L102" s="49"/>
      <c r="M102" s="49"/>
      <c r="N102" s="49"/>
      <c r="O102" s="49"/>
      <c r="P102" s="49"/>
      <c r="Q102" s="49"/>
      <c r="R102" s="49"/>
      <c r="S102" s="49"/>
      <c r="T102" s="49"/>
      <c r="U102" s="49"/>
      <c r="V102" s="49"/>
      <c r="W102" s="49"/>
      <c r="X102" s="49"/>
      <c r="Y102" s="49"/>
    </row>
    <row r="103" spans="1:25" x14ac:dyDescent="0.35">
      <c r="A103" s="46">
        <v>229</v>
      </c>
      <c r="B103" s="47" t="s">
        <v>600</v>
      </c>
      <c r="C103" s="46">
        <v>2015</v>
      </c>
      <c r="D103" s="46">
        <v>1</v>
      </c>
      <c r="E103" s="47" t="s">
        <v>40</v>
      </c>
      <c r="F103" s="47" t="s">
        <v>41</v>
      </c>
      <c r="G103" s="47" t="s">
        <v>601</v>
      </c>
      <c r="H103" s="47" t="s">
        <v>602</v>
      </c>
      <c r="I103" s="48" t="s">
        <v>44</v>
      </c>
      <c r="J103" s="47" t="s">
        <v>238</v>
      </c>
      <c r="K103" s="47" t="s">
        <v>32</v>
      </c>
      <c r="L103" s="47" t="s">
        <v>46</v>
      </c>
      <c r="M103" s="47" t="s">
        <v>47</v>
      </c>
      <c r="N103" s="47" t="s">
        <v>44</v>
      </c>
      <c r="O103" s="47" t="s">
        <v>36</v>
      </c>
      <c r="P103" s="47" t="s">
        <v>37</v>
      </c>
      <c r="Q103" s="47" t="s">
        <v>603</v>
      </c>
      <c r="R103" s="47"/>
      <c r="S103" s="74"/>
      <c r="T103" s="74"/>
      <c r="U103" s="74"/>
      <c r="V103" s="74"/>
      <c r="W103" s="74"/>
      <c r="X103" s="74"/>
      <c r="Y103" s="74"/>
    </row>
    <row r="104" spans="1:25" x14ac:dyDescent="0.35">
      <c r="A104" s="49"/>
      <c r="B104" s="49"/>
      <c r="C104" s="49"/>
      <c r="D104" s="49"/>
      <c r="E104" s="49"/>
      <c r="F104" s="49"/>
      <c r="G104" s="49"/>
      <c r="H104" s="49"/>
      <c r="I104" s="50"/>
      <c r="J104" s="49"/>
      <c r="K104" s="49"/>
      <c r="L104" s="49"/>
      <c r="M104" s="49"/>
      <c r="N104" s="49"/>
      <c r="O104" s="49"/>
      <c r="P104" s="49"/>
      <c r="Q104" s="49"/>
      <c r="R104" s="49"/>
      <c r="S104" s="49"/>
      <c r="T104" s="49"/>
      <c r="U104" s="49"/>
      <c r="V104" s="49"/>
      <c r="W104" s="49"/>
      <c r="X104" s="49"/>
      <c r="Y104" s="49"/>
    </row>
    <row r="105" spans="1:25" x14ac:dyDescent="0.35">
      <c r="A105" s="44">
        <v>230</v>
      </c>
      <c r="B105" s="51" t="s">
        <v>241</v>
      </c>
      <c r="C105" s="44">
        <v>2014</v>
      </c>
      <c r="D105" s="44">
        <v>1</v>
      </c>
      <c r="E105" s="44"/>
      <c r="F105" s="44"/>
      <c r="G105" s="44"/>
      <c r="H105" s="44" t="s">
        <v>59</v>
      </c>
      <c r="I105" s="52" t="s">
        <v>66</v>
      </c>
      <c r="J105" s="44"/>
      <c r="K105" s="44"/>
      <c r="L105" s="44"/>
      <c r="M105" s="44"/>
      <c r="N105" s="44"/>
      <c r="O105" s="44"/>
      <c r="P105" s="44"/>
      <c r="Q105" s="44"/>
      <c r="R105" s="44"/>
      <c r="S105" s="44"/>
      <c r="T105" s="44"/>
      <c r="U105" s="44"/>
      <c r="V105" s="44"/>
      <c r="W105" s="44"/>
      <c r="X105" s="44"/>
      <c r="Y105" s="44"/>
    </row>
    <row r="106" spans="1:25" ht="356.5" x14ac:dyDescent="0.35">
      <c r="A106" s="3">
        <v>235</v>
      </c>
      <c r="B106" s="3" t="s">
        <v>604</v>
      </c>
      <c r="C106" s="3">
        <v>2019</v>
      </c>
      <c r="D106" s="3">
        <v>1</v>
      </c>
      <c r="E106" s="3" t="s">
        <v>185</v>
      </c>
      <c r="F106" s="3" t="s">
        <v>74</v>
      </c>
      <c r="G106" s="3" t="s">
        <v>605</v>
      </c>
      <c r="H106" s="3" t="s">
        <v>606</v>
      </c>
      <c r="I106" s="3" t="s">
        <v>30</v>
      </c>
      <c r="J106" s="3" t="s">
        <v>607</v>
      </c>
      <c r="K106" s="3" t="s">
        <v>32</v>
      </c>
      <c r="L106" s="3" t="s">
        <v>108</v>
      </c>
      <c r="M106" s="3" t="s">
        <v>44</v>
      </c>
      <c r="N106" s="3" t="s">
        <v>133</v>
      </c>
      <c r="O106" s="3" t="s">
        <v>48</v>
      </c>
      <c r="P106" s="3" t="s">
        <v>37</v>
      </c>
      <c r="Q106" s="45" t="s">
        <v>608</v>
      </c>
      <c r="R106" s="3"/>
      <c r="S106" s="3"/>
      <c r="T106" s="3"/>
      <c r="U106" s="3"/>
      <c r="V106" s="3"/>
      <c r="W106" s="3"/>
      <c r="X106" s="3"/>
      <c r="Y106" s="3"/>
    </row>
    <row r="107" spans="1:25" x14ac:dyDescent="0.35">
      <c r="A107" s="57">
        <v>236</v>
      </c>
      <c r="B107" s="3" t="s">
        <v>609</v>
      </c>
      <c r="C107" s="3">
        <v>2004</v>
      </c>
      <c r="D107" s="3">
        <v>1</v>
      </c>
      <c r="E107" s="3" t="s">
        <v>40</v>
      </c>
      <c r="F107" s="3" t="s">
        <v>74</v>
      </c>
      <c r="G107" s="3" t="s">
        <v>380</v>
      </c>
      <c r="H107" s="3" t="s">
        <v>610</v>
      </c>
      <c r="I107" s="3" t="s">
        <v>44</v>
      </c>
      <c r="J107" s="3" t="s">
        <v>99</v>
      </c>
      <c r="K107" s="3" t="s">
        <v>32</v>
      </c>
      <c r="L107" s="3" t="s">
        <v>46</v>
      </c>
      <c r="M107" s="3" t="s">
        <v>47</v>
      </c>
      <c r="N107" s="3" t="s">
        <v>35</v>
      </c>
      <c r="O107" s="3" t="s">
        <v>36</v>
      </c>
      <c r="P107" s="3" t="s">
        <v>37</v>
      </c>
      <c r="Q107" s="3" t="s">
        <v>611</v>
      </c>
      <c r="R107" s="3" t="s">
        <v>612</v>
      </c>
      <c r="S107" s="3">
        <v>320</v>
      </c>
      <c r="T107" s="3" t="s">
        <v>95</v>
      </c>
      <c r="U107" s="3">
        <f>2003-1999</f>
        <v>4</v>
      </c>
      <c r="V107" s="3" t="s">
        <v>85</v>
      </c>
      <c r="W107" s="3" t="s">
        <v>85</v>
      </c>
      <c r="X107" s="3" t="s">
        <v>85</v>
      </c>
      <c r="Y107" s="3" t="s">
        <v>87</v>
      </c>
    </row>
    <row r="108" spans="1:25" x14ac:dyDescent="0.35">
      <c r="A108" s="57">
        <v>239</v>
      </c>
      <c r="B108" s="3" t="s">
        <v>252</v>
      </c>
      <c r="C108" s="3">
        <v>2019</v>
      </c>
      <c r="D108" s="3">
        <v>1</v>
      </c>
      <c r="E108" s="3" t="s">
        <v>40</v>
      </c>
      <c r="F108" s="3" t="s">
        <v>41</v>
      </c>
      <c r="G108" s="3" t="s">
        <v>61</v>
      </c>
      <c r="H108" s="3" t="s">
        <v>253</v>
      </c>
      <c r="I108" s="3" t="s">
        <v>44</v>
      </c>
      <c r="J108" s="3" t="s">
        <v>99</v>
      </c>
      <c r="K108" s="3" t="s">
        <v>81</v>
      </c>
      <c r="L108" s="3" t="s">
        <v>108</v>
      </c>
      <c r="M108" s="3" t="s">
        <v>44</v>
      </c>
      <c r="N108" s="3" t="s">
        <v>44</v>
      </c>
      <c r="O108" s="3" t="s">
        <v>36</v>
      </c>
      <c r="P108" s="3" t="s">
        <v>37</v>
      </c>
      <c r="Q108" s="3" t="s">
        <v>254</v>
      </c>
      <c r="R108" s="3" t="s">
        <v>255</v>
      </c>
      <c r="S108" s="3">
        <v>320</v>
      </c>
      <c r="T108" s="3" t="s">
        <v>95</v>
      </c>
      <c r="U108" s="3">
        <f>2018-1999</f>
        <v>19</v>
      </c>
      <c r="V108" s="3" t="s">
        <v>85</v>
      </c>
      <c r="W108" s="3" t="s">
        <v>85</v>
      </c>
      <c r="X108" s="3" t="s">
        <v>85</v>
      </c>
      <c r="Y108" s="3" t="s">
        <v>87</v>
      </c>
    </row>
    <row r="109" spans="1:25" x14ac:dyDescent="0.35">
      <c r="A109" s="6">
        <v>249</v>
      </c>
      <c r="B109" s="53" t="s">
        <v>613</v>
      </c>
      <c r="C109" s="6">
        <v>2016</v>
      </c>
      <c r="D109" s="6">
        <v>1</v>
      </c>
      <c r="E109" s="6"/>
      <c r="F109" s="6"/>
      <c r="G109" s="6"/>
      <c r="H109" s="6" t="s">
        <v>59</v>
      </c>
      <c r="I109" s="52" t="s">
        <v>66</v>
      </c>
      <c r="J109" s="6"/>
      <c r="K109" s="6"/>
      <c r="L109" s="6"/>
      <c r="M109" s="6"/>
      <c r="N109" s="6"/>
      <c r="O109" s="6"/>
      <c r="P109" s="6"/>
      <c r="Q109" s="6"/>
      <c r="R109" s="6"/>
      <c r="S109" s="6"/>
      <c r="T109" s="6"/>
      <c r="U109" s="6"/>
      <c r="V109" s="6"/>
      <c r="W109" s="6"/>
      <c r="X109" s="6"/>
      <c r="Y109" s="6"/>
    </row>
    <row r="110" spans="1:25" x14ac:dyDescent="0.35">
      <c r="A110" s="3">
        <v>254</v>
      </c>
      <c r="B110" s="3" t="s">
        <v>614</v>
      </c>
      <c r="C110" s="3">
        <v>2017</v>
      </c>
      <c r="D110" s="3">
        <v>1</v>
      </c>
      <c r="E110" s="3" t="s">
        <v>40</v>
      </c>
      <c r="F110" s="3" t="s">
        <v>41</v>
      </c>
      <c r="G110" s="3" t="s">
        <v>61</v>
      </c>
      <c r="H110" s="3" t="s">
        <v>615</v>
      </c>
      <c r="I110" s="3" t="s">
        <v>30</v>
      </c>
      <c r="J110" s="3" t="s">
        <v>238</v>
      </c>
      <c r="K110" s="3" t="s">
        <v>81</v>
      </c>
      <c r="L110" s="3" t="s">
        <v>46</v>
      </c>
      <c r="M110" s="3" t="s">
        <v>44</v>
      </c>
      <c r="N110" s="3" t="s">
        <v>133</v>
      </c>
      <c r="O110" s="3" t="s">
        <v>36</v>
      </c>
      <c r="P110" s="3" t="s">
        <v>37</v>
      </c>
      <c r="Q110" s="3" t="s">
        <v>616</v>
      </c>
      <c r="R110" s="3" t="s">
        <v>617</v>
      </c>
      <c r="S110" s="3"/>
      <c r="T110" s="3"/>
      <c r="U110" s="3"/>
      <c r="V110" s="3"/>
      <c r="W110" s="3"/>
      <c r="X110" s="3"/>
      <c r="Y110" s="3"/>
    </row>
    <row r="111" spans="1:25" x14ac:dyDescent="0.35">
      <c r="A111" s="6">
        <v>255</v>
      </c>
      <c r="B111" s="6" t="s">
        <v>364</v>
      </c>
      <c r="C111" s="6">
        <v>2018</v>
      </c>
      <c r="D111" s="6">
        <v>1</v>
      </c>
      <c r="E111" s="6"/>
      <c r="F111" s="6"/>
      <c r="G111" s="6"/>
      <c r="H111" s="6" t="s">
        <v>59</v>
      </c>
      <c r="I111" s="8" t="s">
        <v>183</v>
      </c>
      <c r="J111" s="6"/>
      <c r="K111" s="6"/>
      <c r="L111" s="6"/>
      <c r="M111" s="6"/>
      <c r="N111" s="6"/>
      <c r="O111" s="6"/>
      <c r="P111" s="6"/>
      <c r="Q111" s="6"/>
      <c r="R111" s="6"/>
      <c r="S111" s="6"/>
      <c r="T111" s="6"/>
      <c r="U111" s="6"/>
      <c r="V111" s="6"/>
      <c r="W111" s="6"/>
      <c r="X111" s="6"/>
      <c r="Y111" s="6"/>
    </row>
    <row r="112" spans="1:25" x14ac:dyDescent="0.35">
      <c r="A112" s="3">
        <v>259</v>
      </c>
      <c r="B112" s="3" t="s">
        <v>618</v>
      </c>
      <c r="C112" s="3">
        <v>2004</v>
      </c>
      <c r="D112" s="3">
        <v>1</v>
      </c>
      <c r="E112" s="3" t="s">
        <v>185</v>
      </c>
      <c r="F112" s="3" t="s">
        <v>74</v>
      </c>
      <c r="G112" s="3" t="s">
        <v>186</v>
      </c>
      <c r="H112" s="3" t="s">
        <v>619</v>
      </c>
      <c r="I112" s="3" t="s">
        <v>30</v>
      </c>
      <c r="J112" s="3" t="s">
        <v>99</v>
      </c>
      <c r="K112" s="3" t="s">
        <v>32</v>
      </c>
      <c r="L112" s="3" t="s">
        <v>108</v>
      </c>
      <c r="M112" s="3" t="s">
        <v>34</v>
      </c>
      <c r="N112" s="3" t="s">
        <v>133</v>
      </c>
      <c r="O112" s="3" t="s">
        <v>36</v>
      </c>
      <c r="P112" s="3" t="s">
        <v>49</v>
      </c>
      <c r="Q112" s="3" t="s">
        <v>77</v>
      </c>
      <c r="R112" s="3"/>
      <c r="S112" s="3"/>
      <c r="T112" s="3"/>
      <c r="U112" s="3"/>
      <c r="V112" s="3"/>
      <c r="W112" s="3"/>
      <c r="X112" s="3"/>
      <c r="Y112" s="3"/>
    </row>
    <row r="113" spans="1:25" x14ac:dyDescent="0.35">
      <c r="A113" s="3">
        <v>268</v>
      </c>
      <c r="B113" s="3" t="s">
        <v>620</v>
      </c>
      <c r="C113" s="3">
        <v>2020</v>
      </c>
      <c r="D113" s="3">
        <v>1</v>
      </c>
      <c r="E113" s="3" t="s">
        <v>40</v>
      </c>
      <c r="F113" s="3" t="s">
        <v>41</v>
      </c>
      <c r="G113" s="3" t="s">
        <v>436</v>
      </c>
      <c r="H113" s="3" t="s">
        <v>621</v>
      </c>
      <c r="I113" s="3" t="s">
        <v>44</v>
      </c>
      <c r="J113" s="3" t="s">
        <v>622</v>
      </c>
      <c r="K113" s="3" t="s">
        <v>32</v>
      </c>
      <c r="L113" s="3" t="s">
        <v>46</v>
      </c>
      <c r="M113" s="3" t="s">
        <v>47</v>
      </c>
      <c r="N113" s="3" t="s">
        <v>35</v>
      </c>
      <c r="O113" s="3" t="s">
        <v>36</v>
      </c>
      <c r="P113" s="3" t="s">
        <v>37</v>
      </c>
      <c r="Q113" s="3" t="s">
        <v>623</v>
      </c>
      <c r="R113" s="3"/>
      <c r="S113" s="3"/>
      <c r="T113" s="3"/>
      <c r="U113" s="3"/>
      <c r="V113" s="3"/>
      <c r="W113" s="3"/>
      <c r="X113" s="3"/>
      <c r="Y113" s="3"/>
    </row>
    <row r="114" spans="1:25" x14ac:dyDescent="0.35">
      <c r="A114" s="6">
        <v>271</v>
      </c>
      <c r="B114" s="6" t="s">
        <v>585</v>
      </c>
      <c r="C114" s="6"/>
      <c r="D114" s="6"/>
      <c r="E114" s="6"/>
      <c r="F114" s="6"/>
      <c r="G114" s="6"/>
      <c r="H114" s="6"/>
      <c r="I114" s="6"/>
      <c r="J114" s="6"/>
      <c r="K114" s="6"/>
      <c r="L114" s="6"/>
      <c r="M114" s="6"/>
      <c r="N114" s="6"/>
      <c r="O114" s="6"/>
      <c r="P114" s="6"/>
      <c r="Q114" s="6"/>
      <c r="R114" s="6"/>
      <c r="S114" s="6"/>
      <c r="T114" s="6"/>
      <c r="U114" s="6"/>
      <c r="V114" s="6"/>
      <c r="W114" s="6"/>
      <c r="X114" s="6"/>
      <c r="Y114" s="6"/>
    </row>
    <row r="115" spans="1:25" x14ac:dyDescent="0.35">
      <c r="A115" s="6">
        <v>279</v>
      </c>
      <c r="B115" s="6" t="s">
        <v>275</v>
      </c>
      <c r="C115" s="6">
        <v>2014</v>
      </c>
      <c r="D115" s="6">
        <v>1</v>
      </c>
      <c r="E115" s="6"/>
      <c r="F115" s="6"/>
      <c r="G115" s="6"/>
      <c r="H115" s="6" t="s">
        <v>59</v>
      </c>
      <c r="I115" s="8" t="s">
        <v>114</v>
      </c>
      <c r="J115" s="6"/>
      <c r="K115" s="6"/>
      <c r="L115" s="6"/>
      <c r="M115" s="6"/>
      <c r="N115" s="6"/>
      <c r="O115" s="6"/>
      <c r="P115" s="6"/>
      <c r="Q115" s="6"/>
      <c r="R115" s="6"/>
      <c r="S115" s="6"/>
      <c r="T115" s="6"/>
      <c r="U115" s="6"/>
      <c r="V115" s="6"/>
      <c r="W115" s="6"/>
      <c r="X115" s="6"/>
      <c r="Y115" s="6"/>
    </row>
    <row r="116" spans="1:25" x14ac:dyDescent="0.35">
      <c r="A116" s="6">
        <v>280</v>
      </c>
      <c r="B116" s="6" t="s">
        <v>624</v>
      </c>
      <c r="C116" s="6">
        <v>2018</v>
      </c>
      <c r="D116" s="6">
        <v>1</v>
      </c>
      <c r="E116" s="6"/>
      <c r="F116" s="6"/>
      <c r="G116" s="6"/>
      <c r="H116" s="6" t="s">
        <v>59</v>
      </c>
      <c r="I116" s="8" t="s">
        <v>183</v>
      </c>
      <c r="J116" s="6"/>
      <c r="K116" s="6"/>
      <c r="L116" s="6"/>
      <c r="M116" s="6"/>
      <c r="N116" s="6"/>
      <c r="O116" s="6"/>
      <c r="P116" s="6"/>
      <c r="Q116" s="6"/>
      <c r="R116" s="6"/>
      <c r="S116" s="6"/>
      <c r="T116" s="6"/>
      <c r="U116" s="6"/>
      <c r="V116" s="6"/>
      <c r="W116" s="6"/>
      <c r="X116" s="6"/>
      <c r="Y116" s="6"/>
    </row>
    <row r="117" spans="1:25" x14ac:dyDescent="0.35">
      <c r="A117" s="6">
        <v>281</v>
      </c>
      <c r="B117" s="53" t="s">
        <v>625</v>
      </c>
      <c r="C117" s="6">
        <v>2017</v>
      </c>
      <c r="D117" s="6">
        <v>1</v>
      </c>
      <c r="E117" s="6"/>
      <c r="F117" s="6"/>
      <c r="G117" s="6"/>
      <c r="H117" s="6" t="s">
        <v>59</v>
      </c>
      <c r="I117" s="8" t="s">
        <v>183</v>
      </c>
      <c r="J117" s="6"/>
      <c r="K117" s="6"/>
      <c r="L117" s="6"/>
      <c r="M117" s="6"/>
      <c r="N117" s="6"/>
      <c r="O117" s="6"/>
      <c r="P117" s="6"/>
      <c r="Q117" s="6"/>
      <c r="R117" s="6"/>
      <c r="S117" s="6"/>
      <c r="T117" s="6"/>
      <c r="U117" s="6"/>
      <c r="V117" s="6"/>
      <c r="W117" s="6"/>
      <c r="X117" s="6"/>
      <c r="Y117" s="6"/>
    </row>
    <row r="118" spans="1:25" x14ac:dyDescent="0.35">
      <c r="A118" s="6">
        <v>294</v>
      </c>
      <c r="B118" s="53" t="s">
        <v>626</v>
      </c>
      <c r="C118" s="6">
        <v>1999</v>
      </c>
      <c r="D118" s="6">
        <v>1</v>
      </c>
      <c r="E118" s="6"/>
      <c r="F118" s="6"/>
      <c r="G118" s="6"/>
      <c r="H118" s="6" t="s">
        <v>59</v>
      </c>
      <c r="I118" s="8" t="s">
        <v>183</v>
      </c>
      <c r="J118" s="6"/>
      <c r="K118" s="6"/>
      <c r="L118" s="6"/>
      <c r="M118" s="6"/>
      <c r="N118" s="6"/>
      <c r="O118" s="6"/>
      <c r="P118" s="6"/>
      <c r="Q118" s="6"/>
      <c r="R118" s="6"/>
      <c r="S118" s="6"/>
      <c r="T118" s="6"/>
      <c r="U118" s="6"/>
      <c r="V118" s="6"/>
      <c r="W118" s="6"/>
      <c r="X118" s="6"/>
      <c r="Y118" s="6"/>
    </row>
    <row r="119" spans="1:25" x14ac:dyDescent="0.35">
      <c r="A119" s="6">
        <v>295</v>
      </c>
      <c r="B119" s="53" t="s">
        <v>627</v>
      </c>
      <c r="C119" s="6">
        <v>2010</v>
      </c>
      <c r="D119" s="6">
        <v>1</v>
      </c>
      <c r="E119" s="6"/>
      <c r="F119" s="6"/>
      <c r="G119" s="6"/>
      <c r="H119" s="6" t="s">
        <v>59</v>
      </c>
      <c r="I119" s="8" t="s">
        <v>114</v>
      </c>
      <c r="J119" s="6"/>
      <c r="K119" s="6"/>
      <c r="L119" s="6"/>
      <c r="M119" s="6"/>
      <c r="N119" s="6"/>
      <c r="O119" s="6"/>
      <c r="P119" s="6"/>
      <c r="Q119" s="6"/>
      <c r="R119" s="6"/>
      <c r="S119" s="6"/>
      <c r="T119" s="6"/>
      <c r="U119" s="6"/>
      <c r="V119" s="6"/>
      <c r="W119" s="6"/>
      <c r="X119" s="6"/>
      <c r="Y119" s="6"/>
    </row>
    <row r="120" spans="1:25" x14ac:dyDescent="0.35">
      <c r="A120" s="6">
        <v>296</v>
      </c>
      <c r="B120" s="6" t="s">
        <v>628</v>
      </c>
      <c r="C120" s="6"/>
      <c r="D120" s="6"/>
      <c r="E120" s="6"/>
      <c r="F120" s="6"/>
      <c r="G120" s="6"/>
      <c r="H120" s="6"/>
      <c r="I120" s="6"/>
      <c r="J120" s="6"/>
      <c r="K120" s="6"/>
      <c r="L120" s="6"/>
      <c r="M120" s="6"/>
      <c r="N120" s="6"/>
      <c r="O120" s="6"/>
      <c r="P120" s="6"/>
      <c r="Q120" s="6"/>
      <c r="R120" s="6"/>
      <c r="S120" s="6"/>
      <c r="T120" s="6"/>
      <c r="U120" s="6"/>
      <c r="V120" s="6"/>
      <c r="W120" s="6"/>
      <c r="X120" s="6"/>
      <c r="Y120" s="6"/>
    </row>
    <row r="121" spans="1:25" x14ac:dyDescent="0.35">
      <c r="A121" s="6">
        <v>298</v>
      </c>
      <c r="B121" s="6" t="s">
        <v>288</v>
      </c>
      <c r="C121" s="6"/>
      <c r="D121" s="6"/>
      <c r="E121" s="6"/>
      <c r="F121" s="6"/>
      <c r="G121" s="6"/>
      <c r="H121" s="6"/>
      <c r="I121" s="6"/>
      <c r="J121" s="6"/>
      <c r="K121" s="6"/>
      <c r="L121" s="6"/>
      <c r="M121" s="6"/>
      <c r="N121" s="6"/>
      <c r="O121" s="6"/>
      <c r="P121" s="6"/>
      <c r="Q121" s="6"/>
      <c r="R121" s="6"/>
      <c r="S121" s="6"/>
      <c r="T121" s="6"/>
      <c r="U121" s="6"/>
      <c r="V121" s="6"/>
      <c r="W121" s="6"/>
      <c r="X121" s="6"/>
      <c r="Y121" s="6"/>
    </row>
    <row r="122" spans="1:25" x14ac:dyDescent="0.35">
      <c r="A122" s="6">
        <v>299</v>
      </c>
      <c r="B122" s="53" t="s">
        <v>629</v>
      </c>
      <c r="C122" s="6">
        <v>2013</v>
      </c>
      <c r="D122" s="6">
        <v>1</v>
      </c>
      <c r="E122" s="6"/>
      <c r="F122" s="6"/>
      <c r="G122" s="6"/>
      <c r="H122" s="6" t="s">
        <v>577</v>
      </c>
      <c r="I122" s="8" t="s">
        <v>183</v>
      </c>
      <c r="J122" s="6"/>
      <c r="K122" s="6"/>
      <c r="L122" s="6"/>
      <c r="M122" s="6"/>
      <c r="N122" s="6"/>
      <c r="O122" s="6"/>
      <c r="P122" s="6"/>
      <c r="Q122" s="6"/>
      <c r="R122" s="6"/>
      <c r="S122" s="6"/>
      <c r="T122" s="6"/>
      <c r="U122" s="6"/>
      <c r="V122" s="6"/>
      <c r="W122" s="6"/>
      <c r="X122" s="6"/>
      <c r="Y122" s="6"/>
    </row>
    <row r="123" spans="1:25" x14ac:dyDescent="0.35">
      <c r="A123" s="46" t="s">
        <v>630</v>
      </c>
      <c r="B123" s="47" t="s">
        <v>631</v>
      </c>
      <c r="C123" s="46">
        <v>2014</v>
      </c>
      <c r="D123" s="46">
        <v>1</v>
      </c>
      <c r="E123" s="47" t="s">
        <v>40</v>
      </c>
      <c r="F123" s="47" t="s">
        <v>105</v>
      </c>
      <c r="G123" s="47" t="s">
        <v>632</v>
      </c>
      <c r="H123" s="3" t="s">
        <v>633</v>
      </c>
      <c r="I123" s="48" t="s">
        <v>44</v>
      </c>
      <c r="J123" s="47" t="s">
        <v>282</v>
      </c>
      <c r="K123" s="47" t="s">
        <v>81</v>
      </c>
      <c r="L123" s="47" t="s">
        <v>346</v>
      </c>
      <c r="M123" s="47" t="s">
        <v>47</v>
      </c>
      <c r="N123" s="47" t="s">
        <v>490</v>
      </c>
      <c r="O123" s="47" t="s">
        <v>36</v>
      </c>
      <c r="P123" s="47" t="s">
        <v>37</v>
      </c>
      <c r="Q123" s="47" t="s">
        <v>634</v>
      </c>
      <c r="R123" s="47" t="s">
        <v>635</v>
      </c>
      <c r="S123" s="74" t="s">
        <v>86</v>
      </c>
      <c r="T123" s="74" t="s">
        <v>95</v>
      </c>
      <c r="U123" s="74">
        <f>2013-1994</f>
        <v>19</v>
      </c>
      <c r="V123" s="74" t="s">
        <v>86</v>
      </c>
      <c r="W123" s="74" t="s">
        <v>85</v>
      </c>
      <c r="X123" s="74" t="s">
        <v>86</v>
      </c>
      <c r="Y123" s="74" t="s">
        <v>86</v>
      </c>
    </row>
    <row r="124" spans="1:25" x14ac:dyDescent="0.35">
      <c r="A124" s="49"/>
      <c r="B124" s="49"/>
      <c r="C124" s="49"/>
      <c r="D124" s="49"/>
      <c r="E124" s="49"/>
      <c r="F124" s="49"/>
      <c r="G124" s="49"/>
      <c r="H124" s="3" t="s">
        <v>636</v>
      </c>
      <c r="I124" s="50"/>
      <c r="J124" s="49"/>
      <c r="K124" s="49"/>
      <c r="L124" s="49"/>
      <c r="M124" s="49"/>
      <c r="N124" s="49"/>
      <c r="O124" s="49"/>
      <c r="P124" s="49"/>
      <c r="Q124" s="49"/>
      <c r="R124" s="49"/>
      <c r="S124" s="49"/>
      <c r="T124" s="49"/>
      <c r="U124" s="49"/>
      <c r="V124" s="49"/>
      <c r="W124" s="49"/>
      <c r="X124" s="49"/>
      <c r="Y124" s="49"/>
    </row>
    <row r="125" spans="1:25" x14ac:dyDescent="0.35">
      <c r="A125" s="25" t="s">
        <v>637</v>
      </c>
      <c r="B125" s="6" t="s">
        <v>638</v>
      </c>
      <c r="C125" s="6">
        <v>2019</v>
      </c>
      <c r="D125" s="6">
        <v>1</v>
      </c>
      <c r="E125" s="6"/>
      <c r="F125" s="6"/>
      <c r="G125" s="6"/>
      <c r="H125" s="6" t="s">
        <v>577</v>
      </c>
      <c r="I125" s="8" t="s">
        <v>66</v>
      </c>
      <c r="J125" s="6"/>
      <c r="K125" s="6"/>
      <c r="L125" s="6"/>
      <c r="M125" s="6"/>
      <c r="N125" s="6"/>
      <c r="O125" s="6"/>
      <c r="P125" s="6"/>
      <c r="Q125" s="6"/>
      <c r="R125" s="6"/>
      <c r="S125" s="6"/>
      <c r="T125" s="6"/>
      <c r="U125" s="6"/>
      <c r="V125" s="6"/>
      <c r="W125" s="6"/>
      <c r="X125" s="6"/>
      <c r="Y125" s="6"/>
    </row>
    <row r="126" spans="1:25" ht="409.5" x14ac:dyDescent="0.35">
      <c r="A126" s="24" t="s">
        <v>639</v>
      </c>
      <c r="B126" s="3" t="s">
        <v>640</v>
      </c>
      <c r="C126" s="3">
        <v>2013</v>
      </c>
      <c r="D126" s="3">
        <v>1</v>
      </c>
      <c r="E126" s="3" t="s">
        <v>26</v>
      </c>
      <c r="F126" s="3" t="s">
        <v>41</v>
      </c>
      <c r="G126" s="3" t="s">
        <v>641</v>
      </c>
      <c r="H126" s="3" t="s">
        <v>642</v>
      </c>
      <c r="I126" s="3" t="s">
        <v>30</v>
      </c>
      <c r="J126" s="3" t="s">
        <v>127</v>
      </c>
      <c r="K126" s="3" t="s">
        <v>32</v>
      </c>
      <c r="L126" s="3" t="s">
        <v>108</v>
      </c>
      <c r="M126" s="3" t="s">
        <v>34</v>
      </c>
      <c r="N126" s="3" t="s">
        <v>35</v>
      </c>
      <c r="O126" s="3" t="s">
        <v>48</v>
      </c>
      <c r="P126" s="3" t="s">
        <v>37</v>
      </c>
      <c r="Q126" s="15" t="s">
        <v>643</v>
      </c>
      <c r="R126" s="3"/>
      <c r="S126" s="3"/>
      <c r="T126" s="3"/>
      <c r="U126" s="3"/>
      <c r="V126" s="3"/>
      <c r="W126" s="3"/>
      <c r="X126" s="3"/>
      <c r="Y126" s="3"/>
    </row>
    <row r="127" spans="1:25" x14ac:dyDescent="0.35">
      <c r="A127" s="25" t="s">
        <v>644</v>
      </c>
      <c r="B127" s="6" t="s">
        <v>645</v>
      </c>
      <c r="C127" s="6">
        <v>2011</v>
      </c>
      <c r="D127" s="6">
        <v>1</v>
      </c>
      <c r="E127" s="6"/>
      <c r="F127" s="6"/>
      <c r="G127" s="6"/>
      <c r="H127" s="6" t="s">
        <v>646</v>
      </c>
      <c r="I127" s="8" t="s">
        <v>114</v>
      </c>
      <c r="J127" s="6"/>
      <c r="K127" s="6"/>
      <c r="L127" s="6"/>
      <c r="M127" s="6"/>
      <c r="N127" s="6"/>
      <c r="O127" s="6"/>
      <c r="P127" s="6"/>
      <c r="Q127" s="6"/>
      <c r="R127" s="6"/>
      <c r="S127" s="6"/>
      <c r="T127" s="6"/>
      <c r="U127" s="6"/>
      <c r="V127" s="6"/>
      <c r="W127" s="6"/>
      <c r="X127" s="6"/>
      <c r="Y127" s="6"/>
    </row>
    <row r="128" spans="1:25" x14ac:dyDescent="0.35">
      <c r="A128" s="24" t="s">
        <v>647</v>
      </c>
      <c r="B128" s="3" t="s">
        <v>648</v>
      </c>
      <c r="C128" s="3">
        <v>2015</v>
      </c>
      <c r="D128" s="3">
        <v>1</v>
      </c>
      <c r="E128" s="3" t="s">
        <v>40</v>
      </c>
      <c r="F128" s="3" t="s">
        <v>41</v>
      </c>
      <c r="G128" s="3" t="s">
        <v>649</v>
      </c>
      <c r="H128" s="3" t="s">
        <v>650</v>
      </c>
      <c r="I128" s="3" t="s">
        <v>54</v>
      </c>
      <c r="J128" s="3" t="s">
        <v>651</v>
      </c>
      <c r="K128" s="3" t="s">
        <v>81</v>
      </c>
      <c r="L128" s="3" t="s">
        <v>33</v>
      </c>
      <c r="M128" s="3" t="s">
        <v>44</v>
      </c>
      <c r="N128" s="3" t="s">
        <v>133</v>
      </c>
      <c r="O128" s="3" t="s">
        <v>36</v>
      </c>
      <c r="P128" s="3" t="s">
        <v>37</v>
      </c>
      <c r="Q128" s="3" t="s">
        <v>652</v>
      </c>
      <c r="R128" s="3" t="s">
        <v>653</v>
      </c>
      <c r="S128" s="3">
        <v>246858.24176999999</v>
      </c>
      <c r="T128" s="3" t="s">
        <v>86</v>
      </c>
      <c r="U128" s="3">
        <f>2014-2009</f>
        <v>5</v>
      </c>
      <c r="V128" s="3" t="s">
        <v>86</v>
      </c>
      <c r="W128" s="3" t="s">
        <v>86</v>
      </c>
      <c r="X128" s="3" t="s">
        <v>86</v>
      </c>
      <c r="Y128" s="3" t="s">
        <v>87</v>
      </c>
    </row>
    <row r="129" spans="1:25" x14ac:dyDescent="0.35">
      <c r="A129" s="24" t="s">
        <v>654</v>
      </c>
      <c r="B129" s="3" t="s">
        <v>379</v>
      </c>
      <c r="C129" s="3">
        <v>2018</v>
      </c>
      <c r="D129" s="3">
        <v>1</v>
      </c>
      <c r="E129" s="3" t="s">
        <v>40</v>
      </c>
      <c r="F129" s="3" t="s">
        <v>41</v>
      </c>
      <c r="G129" s="3" t="s">
        <v>380</v>
      </c>
      <c r="H129" s="3" t="s">
        <v>655</v>
      </c>
      <c r="I129" s="3" t="s">
        <v>44</v>
      </c>
      <c r="J129" s="3" t="s">
        <v>99</v>
      </c>
      <c r="K129" s="3" t="s">
        <v>32</v>
      </c>
      <c r="L129" s="3" t="s">
        <v>46</v>
      </c>
      <c r="M129" s="3" t="s">
        <v>47</v>
      </c>
      <c r="N129" s="3" t="s">
        <v>35</v>
      </c>
      <c r="O129" s="3" t="s">
        <v>36</v>
      </c>
      <c r="P129" s="3" t="s">
        <v>37</v>
      </c>
      <c r="Q129" s="3" t="s">
        <v>382</v>
      </c>
      <c r="R129" s="3"/>
      <c r="S129" s="3"/>
      <c r="T129" s="3"/>
      <c r="U129" s="3"/>
      <c r="V129" s="3"/>
      <c r="W129" s="3"/>
      <c r="X129" s="3"/>
      <c r="Y129" s="3"/>
    </row>
    <row r="130" spans="1:25" x14ac:dyDescent="0.35">
      <c r="A130" s="25" t="s">
        <v>656</v>
      </c>
      <c r="B130" s="53" t="s">
        <v>657</v>
      </c>
      <c r="C130" s="6">
        <v>2012</v>
      </c>
      <c r="D130" s="6">
        <v>1</v>
      </c>
      <c r="E130" s="6"/>
      <c r="F130" s="6"/>
      <c r="G130" s="6"/>
      <c r="H130" s="6" t="s">
        <v>59</v>
      </c>
      <c r="I130" s="8" t="s">
        <v>66</v>
      </c>
      <c r="J130" s="6"/>
      <c r="K130" s="6"/>
      <c r="L130" s="6"/>
      <c r="M130" s="6"/>
      <c r="N130" s="6"/>
      <c r="O130" s="6" t="s">
        <v>48</v>
      </c>
      <c r="P130" s="6" t="s">
        <v>37</v>
      </c>
      <c r="Q130" s="6"/>
      <c r="R130" s="6"/>
      <c r="S130" s="6"/>
      <c r="T130" s="6"/>
      <c r="U130" s="6"/>
      <c r="V130" s="6"/>
      <c r="W130" s="6"/>
      <c r="X130" s="6"/>
      <c r="Y130" s="6"/>
    </row>
    <row r="131" spans="1:25" x14ac:dyDescent="0.35">
      <c r="A131" s="25" t="s">
        <v>658</v>
      </c>
      <c r="B131" s="53" t="s">
        <v>659</v>
      </c>
      <c r="C131" s="6">
        <v>2019</v>
      </c>
      <c r="D131" s="6">
        <v>1</v>
      </c>
      <c r="E131" s="6"/>
      <c r="F131" s="6"/>
      <c r="G131" s="6"/>
      <c r="H131" s="6" t="s">
        <v>59</v>
      </c>
      <c r="I131" s="8" t="s">
        <v>114</v>
      </c>
      <c r="J131" s="6"/>
      <c r="K131" s="6"/>
      <c r="L131" s="6"/>
      <c r="M131" s="6"/>
      <c r="N131" s="6"/>
      <c r="O131" s="6"/>
      <c r="P131" s="6"/>
      <c r="Q131" s="6"/>
      <c r="R131" s="6"/>
      <c r="S131" s="6"/>
      <c r="T131" s="6"/>
      <c r="U131" s="6"/>
      <c r="V131" s="6"/>
      <c r="W131" s="6"/>
      <c r="X131" s="6"/>
      <c r="Y131" s="6"/>
    </row>
    <row r="132" spans="1:25" x14ac:dyDescent="0.35">
      <c r="A132" s="24" t="s">
        <v>660</v>
      </c>
      <c r="B132" s="3" t="s">
        <v>661</v>
      </c>
      <c r="C132" s="3">
        <v>2016</v>
      </c>
      <c r="D132" s="3">
        <v>1</v>
      </c>
      <c r="E132" s="3" t="s">
        <v>185</v>
      </c>
      <c r="F132" s="3" t="s">
        <v>74</v>
      </c>
      <c r="G132" s="3" t="s">
        <v>186</v>
      </c>
      <c r="H132" s="3" t="s">
        <v>662</v>
      </c>
      <c r="I132" s="3" t="s">
        <v>44</v>
      </c>
      <c r="J132" s="3" t="s">
        <v>663</v>
      </c>
      <c r="K132" s="3" t="s">
        <v>32</v>
      </c>
      <c r="L132" s="3" t="s">
        <v>108</v>
      </c>
      <c r="M132" s="3" t="s">
        <v>34</v>
      </c>
      <c r="N132" s="3" t="s">
        <v>35</v>
      </c>
      <c r="O132" s="3" t="s">
        <v>48</v>
      </c>
      <c r="P132" s="3" t="s">
        <v>37</v>
      </c>
      <c r="Q132" s="3" t="s">
        <v>77</v>
      </c>
      <c r="R132" s="3"/>
      <c r="S132" s="3"/>
      <c r="T132" s="3"/>
      <c r="U132" s="3"/>
      <c r="V132" s="3"/>
      <c r="W132" s="3"/>
      <c r="X132" s="3"/>
      <c r="Y132" s="3"/>
    </row>
  </sheetData>
  <mergeCells count="278">
    <mergeCell ref="X123:X124"/>
    <mergeCell ref="Y123:Y124"/>
    <mergeCell ref="R123:R124"/>
    <mergeCell ref="S123:S124"/>
    <mergeCell ref="T123:T124"/>
    <mergeCell ref="U123:U124"/>
    <mergeCell ref="V123:V124"/>
    <mergeCell ref="W123:W124"/>
    <mergeCell ref="L123:L124"/>
    <mergeCell ref="M123:M124"/>
    <mergeCell ref="N123:N124"/>
    <mergeCell ref="O123:O124"/>
    <mergeCell ref="P123:P124"/>
    <mergeCell ref="Q123:Q124"/>
    <mergeCell ref="Y103:Y104"/>
    <mergeCell ref="A123:A124"/>
    <mergeCell ref="B123:B124"/>
    <mergeCell ref="C123:C124"/>
    <mergeCell ref="D123:D124"/>
    <mergeCell ref="E123:E124"/>
    <mergeCell ref="F123:F124"/>
    <mergeCell ref="G123:G124"/>
    <mergeCell ref="J123:J124"/>
    <mergeCell ref="K123:K124"/>
    <mergeCell ref="S103:S104"/>
    <mergeCell ref="T103:T104"/>
    <mergeCell ref="U103:U104"/>
    <mergeCell ref="V103:V104"/>
    <mergeCell ref="W103:W104"/>
    <mergeCell ref="X103:X104"/>
    <mergeCell ref="M103:M104"/>
    <mergeCell ref="N103:N104"/>
    <mergeCell ref="O103:O104"/>
    <mergeCell ref="P103:P104"/>
    <mergeCell ref="Q103:Q104"/>
    <mergeCell ref="R103:R104"/>
    <mergeCell ref="F103:F104"/>
    <mergeCell ref="G103:G104"/>
    <mergeCell ref="H103:H104"/>
    <mergeCell ref="J103:J104"/>
    <mergeCell ref="K103:K104"/>
    <mergeCell ref="L103:L104"/>
    <mergeCell ref="U101:U102"/>
    <mergeCell ref="V101:V102"/>
    <mergeCell ref="W101:W102"/>
    <mergeCell ref="X101:X102"/>
    <mergeCell ref="Y101:Y102"/>
    <mergeCell ref="A103:A104"/>
    <mergeCell ref="B103:B104"/>
    <mergeCell ref="C103:C104"/>
    <mergeCell ref="D103:D104"/>
    <mergeCell ref="E103:E104"/>
    <mergeCell ref="O101:O102"/>
    <mergeCell ref="P101:P102"/>
    <mergeCell ref="Q101:Q102"/>
    <mergeCell ref="R101:R102"/>
    <mergeCell ref="S101:S102"/>
    <mergeCell ref="T101:T102"/>
    <mergeCell ref="G101:G102"/>
    <mergeCell ref="J101:J102"/>
    <mergeCell ref="K101:K102"/>
    <mergeCell ref="L101:L102"/>
    <mergeCell ref="M101:M102"/>
    <mergeCell ref="N101:N102"/>
    <mergeCell ref="A101:A102"/>
    <mergeCell ref="B101:B102"/>
    <mergeCell ref="C101:C102"/>
    <mergeCell ref="D101:D102"/>
    <mergeCell ref="E101:E102"/>
    <mergeCell ref="F101:F102"/>
    <mergeCell ref="W79:W80"/>
    <mergeCell ref="X79:X80"/>
    <mergeCell ref="Y79:Y80"/>
    <mergeCell ref="A88:A89"/>
    <mergeCell ref="B88:B89"/>
    <mergeCell ref="C88:C89"/>
    <mergeCell ref="D88:D89"/>
    <mergeCell ref="E88:E89"/>
    <mergeCell ref="F88:F89"/>
    <mergeCell ref="G88:G89"/>
    <mergeCell ref="Q79:Q80"/>
    <mergeCell ref="R79:R80"/>
    <mergeCell ref="S79:S80"/>
    <mergeCell ref="T79:T80"/>
    <mergeCell ref="U79:U80"/>
    <mergeCell ref="V79:V80"/>
    <mergeCell ref="G79:G80"/>
    <mergeCell ref="J79:J80"/>
    <mergeCell ref="K79:K80"/>
    <mergeCell ref="N79:N80"/>
    <mergeCell ref="O79:O80"/>
    <mergeCell ref="P79:P80"/>
    <mergeCell ref="V74:V75"/>
    <mergeCell ref="W74:W75"/>
    <mergeCell ref="X74:X75"/>
    <mergeCell ref="Y74:Y75"/>
    <mergeCell ref="A79:A80"/>
    <mergeCell ref="B79:B80"/>
    <mergeCell ref="C79:C80"/>
    <mergeCell ref="D79:D80"/>
    <mergeCell ref="E79:E80"/>
    <mergeCell ref="F79:F80"/>
    <mergeCell ref="P74:P75"/>
    <mergeCell ref="Q74:Q75"/>
    <mergeCell ref="R74:R75"/>
    <mergeCell ref="S74:S75"/>
    <mergeCell ref="T74:T75"/>
    <mergeCell ref="U74:U75"/>
    <mergeCell ref="J74:J75"/>
    <mergeCell ref="K74:K75"/>
    <mergeCell ref="L74:L75"/>
    <mergeCell ref="M74:M75"/>
    <mergeCell ref="N74:N75"/>
    <mergeCell ref="O74:O75"/>
    <mergeCell ref="W57:W58"/>
    <mergeCell ref="X57:X58"/>
    <mergeCell ref="Y57:Y58"/>
    <mergeCell ref="A74:A75"/>
    <mergeCell ref="B74:B75"/>
    <mergeCell ref="C74:C75"/>
    <mergeCell ref="D74:D75"/>
    <mergeCell ref="E74:E75"/>
    <mergeCell ref="F74:F75"/>
    <mergeCell ref="G74:G75"/>
    <mergeCell ref="Q57:Q58"/>
    <mergeCell ref="R57:R58"/>
    <mergeCell ref="S57:S58"/>
    <mergeCell ref="T57:T58"/>
    <mergeCell ref="U57:U58"/>
    <mergeCell ref="V57:V58"/>
    <mergeCell ref="K57:K58"/>
    <mergeCell ref="L57:L58"/>
    <mergeCell ref="M57:M58"/>
    <mergeCell ref="N57:N58"/>
    <mergeCell ref="O57:O58"/>
    <mergeCell ref="P57:P58"/>
    <mergeCell ref="P49:P50"/>
    <mergeCell ref="Q49:Q50"/>
    <mergeCell ref="A57:A58"/>
    <mergeCell ref="B57:B58"/>
    <mergeCell ref="C57:C58"/>
    <mergeCell ref="D57:D58"/>
    <mergeCell ref="E57:E58"/>
    <mergeCell ref="F57:F58"/>
    <mergeCell ref="G57:G58"/>
    <mergeCell ref="J57:J58"/>
    <mergeCell ref="J49:J50"/>
    <mergeCell ref="K49:K50"/>
    <mergeCell ref="L49:L50"/>
    <mergeCell ref="M49:M50"/>
    <mergeCell ref="N49:N50"/>
    <mergeCell ref="O49:O50"/>
    <mergeCell ref="O36:O37"/>
    <mergeCell ref="P36:P37"/>
    <mergeCell ref="Q36:Q37"/>
    <mergeCell ref="A49:A50"/>
    <mergeCell ref="B49:B50"/>
    <mergeCell ref="C49:C50"/>
    <mergeCell ref="D49:D50"/>
    <mergeCell ref="E49:E50"/>
    <mergeCell ref="F49:F50"/>
    <mergeCell ref="G49:G50"/>
    <mergeCell ref="H36:H37"/>
    <mergeCell ref="J36:J37"/>
    <mergeCell ref="K36:K37"/>
    <mergeCell ref="L36:L37"/>
    <mergeCell ref="M36:M37"/>
    <mergeCell ref="N36:N37"/>
    <mergeCell ref="N29:N30"/>
    <mergeCell ref="O29:O30"/>
    <mergeCell ref="P29:P30"/>
    <mergeCell ref="A36:A37"/>
    <mergeCell ref="B36:B37"/>
    <mergeCell ref="C36:C37"/>
    <mergeCell ref="D36:D37"/>
    <mergeCell ref="E36:E37"/>
    <mergeCell ref="F36:F37"/>
    <mergeCell ref="G36:G37"/>
    <mergeCell ref="G29:G30"/>
    <mergeCell ref="H29:H30"/>
    <mergeCell ref="J29:J30"/>
    <mergeCell ref="K29:K30"/>
    <mergeCell ref="L29:L30"/>
    <mergeCell ref="M29:M30"/>
    <mergeCell ref="A29:A30"/>
    <mergeCell ref="B29:B30"/>
    <mergeCell ref="C29:C30"/>
    <mergeCell ref="D29:D30"/>
    <mergeCell ref="E29:E30"/>
    <mergeCell ref="F29:F30"/>
    <mergeCell ref="T24:T25"/>
    <mergeCell ref="U24:U25"/>
    <mergeCell ref="V24:V25"/>
    <mergeCell ref="W24:W25"/>
    <mergeCell ref="X24:X25"/>
    <mergeCell ref="Y24:Y25"/>
    <mergeCell ref="N24:N25"/>
    <mergeCell ref="O24:O25"/>
    <mergeCell ref="P24:P25"/>
    <mergeCell ref="Q24:Q25"/>
    <mergeCell ref="R24:R25"/>
    <mergeCell ref="S24:S25"/>
    <mergeCell ref="F24:F25"/>
    <mergeCell ref="G24:G25"/>
    <mergeCell ref="J24:J25"/>
    <mergeCell ref="K24:K25"/>
    <mergeCell ref="L24:L25"/>
    <mergeCell ref="M24:M25"/>
    <mergeCell ref="J19:J20"/>
    <mergeCell ref="K19:K20"/>
    <mergeCell ref="M19:M20"/>
    <mergeCell ref="N19:N20"/>
    <mergeCell ref="Q19:Q20"/>
    <mergeCell ref="A24:A25"/>
    <mergeCell ref="B24:B25"/>
    <mergeCell ref="C24:C25"/>
    <mergeCell ref="D24:D25"/>
    <mergeCell ref="E24:E25"/>
    <mergeCell ref="O14:O15"/>
    <mergeCell ref="P14:P15"/>
    <mergeCell ref="Q14:Q15"/>
    <mergeCell ref="A19:A20"/>
    <mergeCell ref="B19:B20"/>
    <mergeCell ref="C19:C20"/>
    <mergeCell ref="D19:D20"/>
    <mergeCell ref="E19:E20"/>
    <mergeCell ref="F19:F20"/>
    <mergeCell ref="G19:G20"/>
    <mergeCell ref="G14:G15"/>
    <mergeCell ref="J14:J15"/>
    <mergeCell ref="K14:K15"/>
    <mergeCell ref="L14:L15"/>
    <mergeCell ref="M14:M15"/>
    <mergeCell ref="N14:N15"/>
    <mergeCell ref="V10:V11"/>
    <mergeCell ref="W10:W11"/>
    <mergeCell ref="X10:X11"/>
    <mergeCell ref="Y10:Y11"/>
    <mergeCell ref="A14:A15"/>
    <mergeCell ref="B14:B15"/>
    <mergeCell ref="C14:C15"/>
    <mergeCell ref="D14:D15"/>
    <mergeCell ref="E14:E15"/>
    <mergeCell ref="F14:F15"/>
    <mergeCell ref="P10:P11"/>
    <mergeCell ref="Q10:Q11"/>
    <mergeCell ref="R10:R11"/>
    <mergeCell ref="S10:S11"/>
    <mergeCell ref="T10:T11"/>
    <mergeCell ref="U10:U11"/>
    <mergeCell ref="J10:J11"/>
    <mergeCell ref="K10:K11"/>
    <mergeCell ref="L10:L11"/>
    <mergeCell ref="M10:M11"/>
    <mergeCell ref="N10:N11"/>
    <mergeCell ref="O10:O11"/>
    <mergeCell ref="O4:O5"/>
    <mergeCell ref="P4:P5"/>
    <mergeCell ref="Q4:Q5"/>
    <mergeCell ref="A10:A11"/>
    <mergeCell ref="B10:B11"/>
    <mergeCell ref="C10:C11"/>
    <mergeCell ref="D10:D11"/>
    <mergeCell ref="E10:E11"/>
    <mergeCell ref="F10:F11"/>
    <mergeCell ref="G10:G11"/>
    <mergeCell ref="G4:G5"/>
    <mergeCell ref="J4:J5"/>
    <mergeCell ref="K4:K5"/>
    <mergeCell ref="L4:L5"/>
    <mergeCell ref="M4:M5"/>
    <mergeCell ref="N4:N5"/>
    <mergeCell ref="A4:A5"/>
    <mergeCell ref="B4:B5"/>
    <mergeCell ref="C4:C5"/>
    <mergeCell ref="D4:D5"/>
    <mergeCell ref="E4:E5"/>
    <mergeCell ref="F4:F5"/>
  </mergeCells>
  <hyperlinks>
    <hyperlink ref="B6" r:id="rId1" xr:uid="{67F6B69D-1781-496D-A345-25578CDAA9F2}"/>
    <hyperlink ref="B9" r:id="rId2" xr:uid="{BA4D71E0-22B8-4969-80E2-24CADF188CD3}"/>
    <hyperlink ref="B16" r:id="rId3" xr:uid="{5166B41B-523B-4DC0-BEA8-6FB57D3133F3}"/>
    <hyperlink ref="B17" r:id="rId4" xr:uid="{C5A303A8-96AA-4B7C-9423-E31A1DC8A052}"/>
    <hyperlink ref="B18" r:id="rId5" xr:uid="{37CF7953-B9E9-486F-A969-26DA61662A56}"/>
    <hyperlink ref="B23" r:id="rId6" xr:uid="{D42E5A14-31D7-4004-85DD-E8531EE269D9}"/>
    <hyperlink ref="B26" r:id="rId7" xr:uid="{BB3BA52D-52C5-445B-A377-83E6BABC751B}"/>
    <hyperlink ref="B29" r:id="rId8" xr:uid="{583D6727-90F7-4B41-B290-C4224607D7B1}"/>
    <hyperlink ref="B31" r:id="rId9" xr:uid="{0FB25E5A-8B83-42F4-A5D9-CA4C73645A27}"/>
    <hyperlink ref="B32" r:id="rId10" xr:uid="{4DD35D6A-B199-461E-B8D4-2B0C35B71D35}"/>
    <hyperlink ref="B35" r:id="rId11" xr:uid="{C555B840-564D-40F3-9668-A8E644CFC266}"/>
    <hyperlink ref="B39" r:id="rId12" xr:uid="{BB52D020-3D37-4BF6-8F9C-80EEEFD47CDF}"/>
    <hyperlink ref="B41" r:id="rId13" xr:uid="{A5B7E192-9ADB-41BD-9BA6-F85F734000BA}"/>
    <hyperlink ref="B42" r:id="rId14" xr:uid="{3A323F83-665A-4978-B366-10E6D0281425}"/>
    <hyperlink ref="B43" r:id="rId15" xr:uid="{263635D9-63B3-4AFE-8048-F75992F9940E}"/>
    <hyperlink ref="B48" r:id="rId16" xr:uid="{9CC49A26-1B0F-4617-B102-20BBD6DB5CB2}"/>
    <hyperlink ref="B55" r:id="rId17" xr:uid="{18790EED-6150-4FCF-A29D-D18D03E90635}"/>
    <hyperlink ref="B60" r:id="rId18" xr:uid="{E0EDED95-E41B-4F22-8257-A4AD6E677A1C}"/>
    <hyperlink ref="B62" r:id="rId19" xr:uid="{87846FF6-0511-49A4-AA8D-73E918CA2673}"/>
    <hyperlink ref="B63" r:id="rId20" xr:uid="{17E9DA49-DB98-46C5-8B8E-C4BD54AF5C7D}"/>
    <hyperlink ref="B64" r:id="rId21" xr:uid="{8DA91DEA-3C61-457E-AC7D-BB99411D8DEE}"/>
    <hyperlink ref="B66" r:id="rId22" xr:uid="{23C0670B-CA09-4710-9A55-C893B1486BC1}"/>
    <hyperlink ref="B67" r:id="rId23" xr:uid="{4C7AFBA6-CCD1-4575-8AF1-28525B75005A}"/>
    <hyperlink ref="B77" r:id="rId24" xr:uid="{2054CA3A-B965-46F5-8233-3F5854D9882C}"/>
    <hyperlink ref="B81" r:id="rId25" xr:uid="{FECC0F91-9076-42D1-878C-78C6327FFA4D}"/>
    <hyperlink ref="B82" r:id="rId26" xr:uid="{0E9C5F2A-27DB-48FB-BD68-88C3C3466CD1}"/>
    <hyperlink ref="B83" r:id="rId27" xr:uid="{A0593EAC-FD5B-4D0D-B41A-072BA8EEF4DB}"/>
    <hyperlink ref="B87" r:id="rId28" xr:uid="{54AB681C-E265-482B-B459-5741BEB024FC}"/>
    <hyperlink ref="B88" r:id="rId29" xr:uid="{C49102EF-54B0-49EB-B222-98DA6FAD3875}"/>
    <hyperlink ref="B90" r:id="rId30" xr:uid="{A2EB4ECA-36F4-4DCC-BBEA-0697E3426415}"/>
    <hyperlink ref="B92" r:id="rId31" xr:uid="{EF2C48F5-9A01-40EB-9241-4D6CC1609586}"/>
    <hyperlink ref="B93" r:id="rId32" xr:uid="{15E82577-B8A4-4DF4-8A92-61D79F960E14}"/>
    <hyperlink ref="B95" r:id="rId33" xr:uid="{CAB1A816-3FC7-450B-8420-346778430CB4}"/>
    <hyperlink ref="B96" r:id="rId34" xr:uid="{3FC7A1AE-7250-487F-8A2E-DAA303E1EA27}"/>
    <hyperlink ref="B100" r:id="rId35" xr:uid="{26413755-3562-4F44-97F8-25BD90623476}"/>
    <hyperlink ref="B105" r:id="rId36" xr:uid="{E501E39B-A9BB-4554-84D4-639677739AB1}"/>
    <hyperlink ref="B109" r:id="rId37" xr:uid="{9B45E7DB-87F9-4727-A56B-9C18F33ED1B1}"/>
    <hyperlink ref="B117" r:id="rId38" xr:uid="{25E7EEDA-3272-4C7D-AEBA-2678604D681E}"/>
    <hyperlink ref="B118" r:id="rId39" xr:uid="{AB8C1BB4-0E54-48FB-AEC7-AD0D5547AC8A}"/>
    <hyperlink ref="B119" r:id="rId40" xr:uid="{88BE9C4D-1BEF-48CD-937B-C52F3AC43260}"/>
    <hyperlink ref="B122" r:id="rId41" xr:uid="{86A68112-89F6-4BBF-AC84-D271BC0D79D1}"/>
    <hyperlink ref="B130" r:id="rId42" xr:uid="{F2F9AD93-F683-4DDD-86A8-67A21AD25904}"/>
    <hyperlink ref="B131" r:id="rId43" xr:uid="{64EEB533-EAD7-4CED-B7FC-697EBE84B158}"/>
  </hyperlinks>
  <pageMargins left="0.7" right="0.7" top="0.75" bottom="0.75" header="0.3" footer="0.3"/>
  <legacyDrawing r:id="rId4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M964"/>
  <sheetViews>
    <sheetView workbookViewId="0">
      <pane xSplit="4" ySplit="1" topLeftCell="E2" activePane="bottomRight" state="frozen"/>
      <selection pane="topRight" activeCell="E1" sqref="E1"/>
      <selection pane="bottomLeft" activeCell="A2" sqref="A2"/>
      <selection pane="bottomRight" activeCell="Y19" sqref="Y19"/>
    </sheetView>
  </sheetViews>
  <sheetFormatPr defaultColWidth="11.25" defaultRowHeight="15" customHeight="1" x14ac:dyDescent="0.35"/>
  <cols>
    <col min="1" max="1" width="11.08203125" customWidth="1"/>
    <col min="2" max="2" width="80.33203125" customWidth="1"/>
    <col min="3" max="4" width="10.5" customWidth="1"/>
    <col min="5" max="6" width="15.08203125" customWidth="1"/>
    <col min="7" max="7" width="14.08203125" customWidth="1"/>
    <col min="8" max="8" width="45.75" customWidth="1"/>
    <col min="9" max="9" width="25.75" customWidth="1"/>
    <col min="10" max="10" width="19.08203125" customWidth="1"/>
    <col min="11" max="11" width="10.5" customWidth="1"/>
    <col min="12" max="12" width="21.5" customWidth="1"/>
    <col min="13" max="13" width="27.5" customWidth="1"/>
    <col min="14" max="14" width="25.75" customWidth="1"/>
    <col min="15" max="15" width="18" customWidth="1"/>
    <col min="16" max="16" width="17.58203125" customWidth="1"/>
    <col min="17" max="17" width="32.75" customWidth="1"/>
    <col min="18" max="21" width="10.5" customWidth="1"/>
    <col min="22" max="22" width="20.33203125" customWidth="1"/>
    <col min="23" max="23" width="11.08203125" customWidth="1"/>
    <col min="24" max="24" width="15.08203125" customWidth="1"/>
    <col min="25" max="637" width="10.5" customWidth="1"/>
  </cols>
  <sheetData>
    <row r="1" spans="1:25" ht="15.75" customHeight="1" x14ac:dyDescent="0.35">
      <c r="A1" s="1" t="s">
        <v>0</v>
      </c>
      <c r="B1" s="1" t="s">
        <v>1</v>
      </c>
      <c r="C1" s="1" t="s">
        <v>2</v>
      </c>
      <c r="D1" s="1" t="s">
        <v>3</v>
      </c>
      <c r="E1" s="2" t="s">
        <v>4</v>
      </c>
      <c r="F1" s="2" t="s">
        <v>5</v>
      </c>
      <c r="G1" s="2" t="s">
        <v>6</v>
      </c>
      <c r="H1" s="2" t="s">
        <v>7</v>
      </c>
      <c r="I1" s="34" t="s">
        <v>8</v>
      </c>
      <c r="J1" s="2" t="s">
        <v>9</v>
      </c>
      <c r="K1" s="2" t="s">
        <v>10</v>
      </c>
      <c r="L1" s="2" t="s">
        <v>11</v>
      </c>
      <c r="M1" s="2" t="s">
        <v>12</v>
      </c>
      <c r="N1" s="2" t="s">
        <v>13</v>
      </c>
      <c r="O1" s="2" t="s">
        <v>14</v>
      </c>
      <c r="P1" s="2" t="s">
        <v>15</v>
      </c>
      <c r="Q1" s="2" t="s">
        <v>16</v>
      </c>
      <c r="R1" s="2" t="s">
        <v>17</v>
      </c>
      <c r="S1" s="2" t="s">
        <v>18</v>
      </c>
      <c r="T1" s="2" t="s">
        <v>19</v>
      </c>
      <c r="U1" s="2" t="s">
        <v>20</v>
      </c>
      <c r="V1" s="2" t="s">
        <v>21</v>
      </c>
      <c r="W1" s="2" t="s">
        <v>22</v>
      </c>
      <c r="X1" s="2" t="s">
        <v>23</v>
      </c>
      <c r="Y1" s="2" t="s">
        <v>24</v>
      </c>
    </row>
    <row r="2" spans="1:25" ht="15.75" customHeight="1" x14ac:dyDescent="0.35">
      <c r="A2" s="3">
        <v>336</v>
      </c>
      <c r="B2" s="3" t="s">
        <v>25</v>
      </c>
      <c r="C2" s="3">
        <v>2018</v>
      </c>
      <c r="D2" s="3">
        <v>2</v>
      </c>
      <c r="E2" s="3" t="s">
        <v>26</v>
      </c>
      <c r="F2" s="3" t="s">
        <v>27</v>
      </c>
      <c r="G2" s="3" t="s">
        <v>28</v>
      </c>
      <c r="H2" s="3" t="s">
        <v>29</v>
      </c>
      <c r="I2" s="3" t="s">
        <v>30</v>
      </c>
      <c r="J2" s="3" t="s">
        <v>31</v>
      </c>
      <c r="K2" s="3" t="s">
        <v>32</v>
      </c>
      <c r="L2" s="3" t="s">
        <v>33</v>
      </c>
      <c r="M2" s="3" t="s">
        <v>34</v>
      </c>
      <c r="N2" s="3" t="s">
        <v>35</v>
      </c>
      <c r="O2" s="3" t="s">
        <v>36</v>
      </c>
      <c r="P2" s="3" t="s">
        <v>37</v>
      </c>
      <c r="Q2" s="4" t="s">
        <v>38</v>
      </c>
      <c r="R2" s="3"/>
      <c r="S2" s="3"/>
      <c r="T2" s="3"/>
      <c r="U2" s="3"/>
      <c r="V2" s="3"/>
      <c r="W2" s="3"/>
      <c r="X2" s="3"/>
      <c r="Y2" s="3"/>
    </row>
    <row r="3" spans="1:25" ht="15.75" customHeight="1" x14ac:dyDescent="0.35">
      <c r="A3" s="3">
        <v>337</v>
      </c>
      <c r="B3" s="3" t="s">
        <v>39</v>
      </c>
      <c r="C3" s="3">
        <v>2012</v>
      </c>
      <c r="D3" s="3">
        <v>2</v>
      </c>
      <c r="E3" s="3" t="s">
        <v>40</v>
      </c>
      <c r="F3" s="3" t="s">
        <v>41</v>
      </c>
      <c r="G3" s="3" t="s">
        <v>42</v>
      </c>
      <c r="H3" s="3" t="s">
        <v>43</v>
      </c>
      <c r="I3" s="3" t="s">
        <v>44</v>
      </c>
      <c r="J3" s="3" t="s">
        <v>45</v>
      </c>
      <c r="K3" s="3" t="s">
        <v>32</v>
      </c>
      <c r="L3" s="3" t="s">
        <v>46</v>
      </c>
      <c r="M3" s="3" t="s">
        <v>47</v>
      </c>
      <c r="N3" s="3" t="s">
        <v>35</v>
      </c>
      <c r="O3" s="3" t="s">
        <v>48</v>
      </c>
      <c r="P3" s="3" t="s">
        <v>49</v>
      </c>
      <c r="Q3" s="3" t="s">
        <v>50</v>
      </c>
      <c r="R3" s="3"/>
      <c r="S3" s="3"/>
      <c r="T3" s="3"/>
      <c r="U3" s="3"/>
      <c r="V3" s="3"/>
      <c r="W3" s="3"/>
      <c r="X3" s="3"/>
      <c r="Y3" s="3"/>
    </row>
    <row r="4" spans="1:25" ht="15.75" customHeight="1" x14ac:dyDescent="0.35">
      <c r="A4" s="3">
        <v>340</v>
      </c>
      <c r="B4" s="5" t="s">
        <v>51</v>
      </c>
      <c r="C4" s="3">
        <v>2011</v>
      </c>
      <c r="D4" s="3">
        <v>2</v>
      </c>
      <c r="E4" s="3" t="s">
        <v>40</v>
      </c>
      <c r="F4" s="3" t="s">
        <v>41</v>
      </c>
      <c r="G4" s="3" t="s">
        <v>52</v>
      </c>
      <c r="H4" s="3" t="s">
        <v>53</v>
      </c>
      <c r="I4" s="3" t="s">
        <v>54</v>
      </c>
      <c r="J4" s="3" t="s">
        <v>55</v>
      </c>
      <c r="K4" s="3" t="s">
        <v>32</v>
      </c>
      <c r="L4" s="3" t="s">
        <v>46</v>
      </c>
      <c r="M4" s="3" t="s">
        <v>47</v>
      </c>
      <c r="N4" s="3" t="s">
        <v>35</v>
      </c>
      <c r="O4" s="3" t="s">
        <v>36</v>
      </c>
      <c r="P4" s="3" t="s">
        <v>37</v>
      </c>
      <c r="Q4" s="3" t="s">
        <v>56</v>
      </c>
      <c r="R4" s="3"/>
      <c r="S4" s="3"/>
      <c r="T4" s="3"/>
      <c r="U4" s="3"/>
      <c r="V4" s="3"/>
      <c r="W4" s="3"/>
      <c r="X4" s="3"/>
      <c r="Y4" s="3"/>
    </row>
    <row r="5" spans="1:25" ht="15.75" customHeight="1" x14ac:dyDescent="0.35">
      <c r="A5" s="6">
        <v>343</v>
      </c>
      <c r="B5" s="6" t="s">
        <v>57</v>
      </c>
      <c r="C5" s="6"/>
      <c r="D5" s="6">
        <v>2</v>
      </c>
      <c r="E5" s="6"/>
      <c r="F5" s="6"/>
      <c r="G5" s="6"/>
      <c r="H5" s="6"/>
      <c r="I5" s="6"/>
      <c r="J5" s="6"/>
      <c r="K5" s="6"/>
      <c r="L5" s="6"/>
      <c r="M5" s="6"/>
      <c r="N5" s="6"/>
      <c r="O5" s="6"/>
      <c r="P5" s="6"/>
      <c r="Q5" s="6"/>
      <c r="R5" s="6"/>
      <c r="S5" s="6"/>
      <c r="T5" s="6"/>
      <c r="U5" s="6"/>
      <c r="V5" s="6"/>
      <c r="W5" s="6"/>
      <c r="X5" s="6"/>
      <c r="Y5" s="6"/>
    </row>
    <row r="6" spans="1:25" ht="15.75" customHeight="1" x14ac:dyDescent="0.35">
      <c r="A6" s="6">
        <v>344</v>
      </c>
      <c r="B6" s="7" t="s">
        <v>58</v>
      </c>
      <c r="C6" s="6">
        <v>2013</v>
      </c>
      <c r="D6" s="6">
        <v>2</v>
      </c>
      <c r="E6" s="6"/>
      <c r="F6" s="6"/>
      <c r="G6" s="6"/>
      <c r="H6" s="6" t="s">
        <v>59</v>
      </c>
      <c r="I6" s="8" t="s">
        <v>183</v>
      </c>
      <c r="J6" s="6"/>
      <c r="K6" s="6"/>
      <c r="L6" s="6"/>
      <c r="M6" s="6"/>
      <c r="N6" s="6"/>
      <c r="O6" s="6"/>
      <c r="P6" s="6"/>
      <c r="Q6" s="6"/>
      <c r="R6" s="6"/>
      <c r="S6" s="6"/>
      <c r="T6" s="6"/>
      <c r="U6" s="6"/>
      <c r="V6" s="6"/>
      <c r="W6" s="6"/>
      <c r="X6" s="6"/>
      <c r="Y6" s="6"/>
    </row>
    <row r="7" spans="1:25" ht="15.75" customHeight="1" x14ac:dyDescent="0.35">
      <c r="A7" s="3">
        <v>354</v>
      </c>
      <c r="B7" s="3" t="s">
        <v>60</v>
      </c>
      <c r="C7" s="3">
        <v>2007</v>
      </c>
      <c r="D7" s="3">
        <v>2</v>
      </c>
      <c r="E7" s="3" t="s">
        <v>40</v>
      </c>
      <c r="F7" s="3" t="s">
        <v>41</v>
      </c>
      <c r="G7" s="3" t="s">
        <v>61</v>
      </c>
      <c r="H7" s="3" t="s">
        <v>62</v>
      </c>
      <c r="I7" s="3" t="s">
        <v>30</v>
      </c>
      <c r="J7" s="3" t="s">
        <v>63</v>
      </c>
      <c r="K7" s="9" t="s">
        <v>32</v>
      </c>
      <c r="L7" s="3" t="s">
        <v>46</v>
      </c>
      <c r="M7" s="3" t="s">
        <v>44</v>
      </c>
      <c r="N7" s="3" t="s">
        <v>35</v>
      </c>
      <c r="O7" s="3" t="s">
        <v>36</v>
      </c>
      <c r="P7" s="3" t="s">
        <v>37</v>
      </c>
      <c r="Q7" s="10" t="s">
        <v>64</v>
      </c>
      <c r="R7" s="3"/>
      <c r="S7" s="3"/>
      <c r="T7" s="3"/>
      <c r="U7" s="3"/>
      <c r="V7" s="3"/>
      <c r="W7" s="3"/>
      <c r="X7" s="3"/>
      <c r="Y7" s="3"/>
    </row>
    <row r="8" spans="1:25" ht="15.75" customHeight="1" x14ac:dyDescent="0.35">
      <c r="A8" s="6">
        <v>355</v>
      </c>
      <c r="B8" s="7" t="s">
        <v>65</v>
      </c>
      <c r="C8" s="6">
        <v>2013</v>
      </c>
      <c r="D8" s="6">
        <v>2</v>
      </c>
      <c r="E8" s="6"/>
      <c r="F8" s="6"/>
      <c r="G8" s="6"/>
      <c r="H8" s="6" t="s">
        <v>59</v>
      </c>
      <c r="I8" s="8" t="s">
        <v>66</v>
      </c>
      <c r="J8" s="6"/>
      <c r="K8" s="6"/>
      <c r="L8" s="6"/>
      <c r="M8" s="6"/>
      <c r="N8" s="6"/>
      <c r="O8" s="6"/>
      <c r="P8" s="6"/>
      <c r="Q8" s="6"/>
      <c r="R8" s="6"/>
      <c r="S8" s="6"/>
      <c r="T8" s="6"/>
      <c r="U8" s="6"/>
      <c r="V8" s="6"/>
      <c r="W8" s="6"/>
      <c r="X8" s="6"/>
      <c r="Y8" s="6"/>
    </row>
    <row r="9" spans="1:25" ht="15.75" customHeight="1" x14ac:dyDescent="0.35">
      <c r="A9" s="3">
        <v>357</v>
      </c>
      <c r="B9" s="5" t="s">
        <v>67</v>
      </c>
      <c r="C9" s="3">
        <v>2018</v>
      </c>
      <c r="D9" s="3">
        <v>2</v>
      </c>
      <c r="E9" s="3" t="s">
        <v>40</v>
      </c>
      <c r="F9" s="3" t="s">
        <v>68</v>
      </c>
      <c r="G9" s="3" t="s">
        <v>69</v>
      </c>
      <c r="H9" s="3" t="s">
        <v>70</v>
      </c>
      <c r="I9" s="3" t="s">
        <v>44</v>
      </c>
      <c r="J9" s="3" t="s">
        <v>71</v>
      </c>
      <c r="K9" s="3" t="s">
        <v>71</v>
      </c>
      <c r="L9" s="3" t="s">
        <v>46</v>
      </c>
      <c r="M9" s="3" t="s">
        <v>34</v>
      </c>
      <c r="N9" s="3" t="s">
        <v>35</v>
      </c>
      <c r="O9" s="3" t="s">
        <v>36</v>
      </c>
      <c r="P9" s="3" t="s">
        <v>49</v>
      </c>
      <c r="Q9" s="3" t="s">
        <v>72</v>
      </c>
      <c r="R9" s="3"/>
      <c r="S9" s="3"/>
      <c r="T9" s="3"/>
      <c r="U9" s="3"/>
      <c r="V9" s="3"/>
      <c r="W9" s="3"/>
      <c r="X9" s="3"/>
      <c r="Y9" s="3"/>
    </row>
    <row r="10" spans="1:25" ht="15.75" customHeight="1" x14ac:dyDescent="0.35">
      <c r="A10" s="3">
        <v>358</v>
      </c>
      <c r="B10" s="3" t="s">
        <v>73</v>
      </c>
      <c r="C10" s="3">
        <v>2013</v>
      </c>
      <c r="D10" s="3">
        <v>2</v>
      </c>
      <c r="E10" s="3" t="s">
        <v>26</v>
      </c>
      <c r="F10" s="3" t="s">
        <v>74</v>
      </c>
      <c r="G10" s="3" t="s">
        <v>28</v>
      </c>
      <c r="H10" s="3" t="s">
        <v>75</v>
      </c>
      <c r="I10" s="3" t="s">
        <v>30</v>
      </c>
      <c r="J10" s="3" t="s">
        <v>76</v>
      </c>
      <c r="K10" s="3" t="s">
        <v>32</v>
      </c>
      <c r="L10" s="3" t="s">
        <v>33</v>
      </c>
      <c r="M10" s="3" t="s">
        <v>34</v>
      </c>
      <c r="N10" s="3" t="s">
        <v>35</v>
      </c>
      <c r="O10" s="3" t="s">
        <v>48</v>
      </c>
      <c r="P10" s="3" t="s">
        <v>37</v>
      </c>
      <c r="Q10" s="3" t="s">
        <v>77</v>
      </c>
      <c r="R10" s="3"/>
      <c r="S10" s="3"/>
      <c r="T10" s="3"/>
      <c r="U10" s="3"/>
      <c r="V10" s="3"/>
      <c r="W10" s="3"/>
      <c r="X10" s="3"/>
      <c r="Y10" s="3"/>
    </row>
    <row r="11" spans="1:25" ht="15.75" customHeight="1" x14ac:dyDescent="0.35">
      <c r="A11" s="3">
        <v>360</v>
      </c>
      <c r="B11" s="3" t="s">
        <v>78</v>
      </c>
      <c r="C11" s="3">
        <v>2010</v>
      </c>
      <c r="D11" s="3">
        <v>2</v>
      </c>
      <c r="E11" s="3" t="s">
        <v>40</v>
      </c>
      <c r="F11" s="3" t="s">
        <v>68</v>
      </c>
      <c r="G11" s="3" t="s">
        <v>69</v>
      </c>
      <c r="H11" s="3" t="s">
        <v>79</v>
      </c>
      <c r="I11" s="3" t="s">
        <v>30</v>
      </c>
      <c r="J11" s="3" t="s">
        <v>80</v>
      </c>
      <c r="K11" s="3" t="s">
        <v>81</v>
      </c>
      <c r="L11" s="3" t="s">
        <v>46</v>
      </c>
      <c r="M11" s="3" t="s">
        <v>34</v>
      </c>
      <c r="N11" s="3" t="s">
        <v>35</v>
      </c>
      <c r="O11" s="3" t="s">
        <v>48</v>
      </c>
      <c r="P11" s="3" t="s">
        <v>37</v>
      </c>
      <c r="Q11" s="3" t="s">
        <v>82</v>
      </c>
      <c r="R11" s="3" t="s">
        <v>83</v>
      </c>
      <c r="S11" s="3">
        <v>1.2</v>
      </c>
      <c r="T11" s="3" t="s">
        <v>84</v>
      </c>
      <c r="U11" s="3">
        <f>2009-1986</f>
        <v>23</v>
      </c>
      <c r="V11" s="3" t="s">
        <v>85</v>
      </c>
      <c r="W11" s="3">
        <f>30/120</f>
        <v>0.25</v>
      </c>
      <c r="X11" s="3" t="s">
        <v>86</v>
      </c>
      <c r="Y11" s="3" t="s">
        <v>87</v>
      </c>
    </row>
    <row r="12" spans="1:25" ht="15.75" customHeight="1" x14ac:dyDescent="0.35">
      <c r="A12" s="6">
        <v>361</v>
      </c>
      <c r="B12" s="7" t="s">
        <v>88</v>
      </c>
      <c r="C12" s="6">
        <v>2021</v>
      </c>
      <c r="D12" s="6">
        <v>2</v>
      </c>
      <c r="E12" s="6"/>
      <c r="F12" s="6"/>
      <c r="G12" s="6"/>
      <c r="H12" s="6" t="s">
        <v>59</v>
      </c>
      <c r="I12" s="8" t="s">
        <v>66</v>
      </c>
      <c r="J12" s="6"/>
      <c r="K12" s="6"/>
      <c r="L12" s="6"/>
      <c r="M12" s="6"/>
      <c r="N12" s="6"/>
      <c r="O12" s="6"/>
      <c r="P12" s="6"/>
      <c r="Q12" s="6"/>
      <c r="R12" s="6"/>
      <c r="S12" s="6"/>
      <c r="T12" s="6"/>
      <c r="U12" s="6"/>
      <c r="V12" s="6"/>
      <c r="W12" s="6"/>
      <c r="X12" s="6"/>
      <c r="Y12" s="6"/>
    </row>
    <row r="13" spans="1:25" ht="15.75" customHeight="1" x14ac:dyDescent="0.35">
      <c r="A13" s="6">
        <v>362</v>
      </c>
      <c r="B13" s="6" t="s">
        <v>89</v>
      </c>
      <c r="C13" s="6">
        <v>2019</v>
      </c>
      <c r="D13" s="6">
        <v>2</v>
      </c>
      <c r="E13" s="6"/>
      <c r="F13" s="6"/>
      <c r="G13" s="6"/>
      <c r="H13" s="6" t="s">
        <v>59</v>
      </c>
      <c r="I13" s="8" t="s">
        <v>66</v>
      </c>
      <c r="J13" s="6"/>
      <c r="K13" s="6"/>
      <c r="L13" s="6"/>
      <c r="M13" s="6"/>
      <c r="N13" s="6"/>
      <c r="O13" s="6"/>
      <c r="P13" s="6"/>
      <c r="Q13" s="6"/>
      <c r="R13" s="6"/>
      <c r="S13" s="6"/>
      <c r="T13" s="6"/>
      <c r="U13" s="6"/>
      <c r="V13" s="6"/>
      <c r="W13" s="6"/>
      <c r="X13" s="6"/>
      <c r="Y13" s="6"/>
    </row>
    <row r="14" spans="1:25" ht="15.75" customHeight="1" x14ac:dyDescent="0.35">
      <c r="A14" s="3">
        <v>363</v>
      </c>
      <c r="B14" s="5" t="s">
        <v>90</v>
      </c>
      <c r="C14" s="3">
        <v>2018</v>
      </c>
      <c r="D14" s="3">
        <v>2</v>
      </c>
      <c r="E14" s="3" t="s">
        <v>40</v>
      </c>
      <c r="F14" s="3" t="s">
        <v>74</v>
      </c>
      <c r="G14" s="3" t="s">
        <v>52</v>
      </c>
      <c r="H14" s="3" t="s">
        <v>91</v>
      </c>
      <c r="I14" s="3" t="s">
        <v>44</v>
      </c>
      <c r="J14" s="3" t="s">
        <v>92</v>
      </c>
      <c r="K14" s="3" t="s">
        <v>81</v>
      </c>
      <c r="L14" s="3" t="s">
        <v>46</v>
      </c>
      <c r="M14" s="3" t="s">
        <v>47</v>
      </c>
      <c r="N14" s="3" t="s">
        <v>35</v>
      </c>
      <c r="O14" s="3" t="s">
        <v>36</v>
      </c>
      <c r="P14" s="3" t="s">
        <v>37</v>
      </c>
      <c r="Q14" s="3" t="s">
        <v>93</v>
      </c>
      <c r="R14" s="3" t="s">
        <v>94</v>
      </c>
      <c r="S14" s="3">
        <v>650</v>
      </c>
      <c r="T14" s="3" t="s">
        <v>95</v>
      </c>
      <c r="U14" s="3">
        <f>2017-2000</f>
        <v>17</v>
      </c>
      <c r="V14" s="3" t="s">
        <v>85</v>
      </c>
      <c r="W14" s="3" t="s">
        <v>85</v>
      </c>
      <c r="X14" s="3" t="s">
        <v>85</v>
      </c>
      <c r="Y14" s="3" t="s">
        <v>87</v>
      </c>
    </row>
    <row r="15" spans="1:25" ht="15.75" customHeight="1" x14ac:dyDescent="0.35">
      <c r="A15" s="3">
        <v>364</v>
      </c>
      <c r="B15" s="3" t="s">
        <v>96</v>
      </c>
      <c r="C15" s="3">
        <v>2013</v>
      </c>
      <c r="D15" s="3">
        <v>2</v>
      </c>
      <c r="E15" s="3" t="s">
        <v>97</v>
      </c>
      <c r="F15" s="3" t="s">
        <v>27</v>
      </c>
      <c r="G15" s="3" t="s">
        <v>28</v>
      </c>
      <c r="H15" s="3" t="s">
        <v>98</v>
      </c>
      <c r="I15" s="3" t="s">
        <v>30</v>
      </c>
      <c r="J15" s="3" t="s">
        <v>99</v>
      </c>
      <c r="K15" s="3" t="s">
        <v>32</v>
      </c>
      <c r="L15" s="3" t="s">
        <v>33</v>
      </c>
      <c r="M15" s="3" t="s">
        <v>34</v>
      </c>
      <c r="N15" s="3" t="s">
        <v>35</v>
      </c>
      <c r="O15" s="3" t="s">
        <v>36</v>
      </c>
      <c r="P15" s="3" t="s">
        <v>37</v>
      </c>
      <c r="Q15" s="3" t="s">
        <v>77</v>
      </c>
      <c r="R15" s="3"/>
      <c r="S15" s="3"/>
      <c r="T15" s="3"/>
      <c r="U15" s="3"/>
      <c r="V15" s="3"/>
      <c r="W15" s="3"/>
      <c r="X15" s="3"/>
      <c r="Y15" s="3"/>
    </row>
    <row r="16" spans="1:25" ht="15.75" customHeight="1" x14ac:dyDescent="0.35">
      <c r="A16" s="3">
        <v>366</v>
      </c>
      <c r="B16" s="5" t="s">
        <v>100</v>
      </c>
      <c r="C16" s="3">
        <v>2020</v>
      </c>
      <c r="D16" s="3">
        <v>2</v>
      </c>
      <c r="E16" s="3" t="s">
        <v>40</v>
      </c>
      <c r="F16" s="3" t="s">
        <v>68</v>
      </c>
      <c r="G16" s="3" t="s">
        <v>69</v>
      </c>
      <c r="H16" s="3" t="s">
        <v>101</v>
      </c>
      <c r="I16" s="3" t="s">
        <v>30</v>
      </c>
      <c r="J16" s="3" t="s">
        <v>102</v>
      </c>
      <c r="K16" s="3" t="s">
        <v>32</v>
      </c>
      <c r="L16" s="3" t="s">
        <v>46</v>
      </c>
      <c r="M16" s="3" t="s">
        <v>34</v>
      </c>
      <c r="N16" s="3" t="s">
        <v>35</v>
      </c>
      <c r="O16" s="3" t="s">
        <v>36</v>
      </c>
      <c r="P16" s="3" t="s">
        <v>49</v>
      </c>
      <c r="Q16" s="3" t="s">
        <v>103</v>
      </c>
      <c r="R16" s="3"/>
      <c r="S16" s="3"/>
      <c r="T16" s="3"/>
      <c r="U16" s="3"/>
      <c r="V16" s="3"/>
      <c r="W16" s="3"/>
      <c r="X16" s="3"/>
      <c r="Y16" s="3"/>
    </row>
    <row r="17" spans="1:25" ht="15.75" customHeight="1" x14ac:dyDescent="0.35">
      <c r="A17" s="37">
        <v>368</v>
      </c>
      <c r="B17" s="39" t="s">
        <v>104</v>
      </c>
      <c r="C17" s="37">
        <v>2018</v>
      </c>
      <c r="D17" s="37">
        <v>2</v>
      </c>
      <c r="E17" s="39" t="s">
        <v>40</v>
      </c>
      <c r="F17" s="39" t="s">
        <v>105</v>
      </c>
      <c r="G17" s="39" t="s">
        <v>69</v>
      </c>
      <c r="H17" s="3" t="s">
        <v>106</v>
      </c>
      <c r="I17" s="11" t="s">
        <v>44</v>
      </c>
      <c r="J17" s="39" t="s">
        <v>107</v>
      </c>
      <c r="K17" s="39" t="s">
        <v>81</v>
      </c>
      <c r="L17" s="39" t="s">
        <v>108</v>
      </c>
      <c r="M17" s="39" t="s">
        <v>34</v>
      </c>
      <c r="N17" s="39" t="s">
        <v>35</v>
      </c>
      <c r="O17" s="39" t="s">
        <v>48</v>
      </c>
      <c r="P17" s="39" t="s">
        <v>37</v>
      </c>
      <c r="Q17" s="39" t="s">
        <v>109</v>
      </c>
      <c r="R17" s="39" t="s">
        <v>110</v>
      </c>
      <c r="S17" s="37">
        <v>1000</v>
      </c>
      <c r="T17" s="39" t="s">
        <v>111</v>
      </c>
      <c r="U17" s="37">
        <f>2017-2004</f>
        <v>13</v>
      </c>
      <c r="V17" s="39" t="s">
        <v>85</v>
      </c>
      <c r="W17" s="39" t="s">
        <v>85</v>
      </c>
      <c r="X17" s="39" t="s">
        <v>85</v>
      </c>
      <c r="Y17" s="39" t="s">
        <v>87</v>
      </c>
    </row>
    <row r="18" spans="1:25" ht="15.75" customHeight="1" x14ac:dyDescent="0.35">
      <c r="A18" s="38"/>
      <c r="B18" s="38"/>
      <c r="C18" s="38"/>
      <c r="D18" s="38"/>
      <c r="E18" s="38"/>
      <c r="F18" s="38"/>
      <c r="G18" s="38"/>
      <c r="H18" s="3" t="s">
        <v>112</v>
      </c>
      <c r="I18" s="33"/>
      <c r="J18" s="38"/>
      <c r="K18" s="38"/>
      <c r="L18" s="38"/>
      <c r="M18" s="38"/>
      <c r="N18" s="38"/>
      <c r="O18" s="38"/>
      <c r="P18" s="38"/>
      <c r="Q18" s="38"/>
      <c r="R18" s="38"/>
      <c r="S18" s="38"/>
      <c r="T18" s="38"/>
      <c r="U18" s="38"/>
      <c r="V18" s="38"/>
      <c r="W18" s="38"/>
      <c r="X18" s="38"/>
      <c r="Y18" s="38"/>
    </row>
    <row r="19" spans="1:25" ht="15.75" customHeight="1" x14ac:dyDescent="0.35">
      <c r="A19" s="6">
        <v>374</v>
      </c>
      <c r="B19" s="7" t="s">
        <v>113</v>
      </c>
      <c r="C19" s="6">
        <v>2016</v>
      </c>
      <c r="D19" s="6">
        <v>2</v>
      </c>
      <c r="E19" s="6"/>
      <c r="F19" s="6"/>
      <c r="G19" s="6"/>
      <c r="H19" s="6" t="s">
        <v>59</v>
      </c>
      <c r="I19" s="8" t="s">
        <v>114</v>
      </c>
      <c r="J19" s="6"/>
      <c r="K19" s="6"/>
      <c r="L19" s="6"/>
      <c r="M19" s="6"/>
      <c r="N19" s="6"/>
      <c r="O19" s="6"/>
      <c r="P19" s="6"/>
      <c r="Q19" s="6"/>
      <c r="R19" s="6"/>
      <c r="S19" s="6"/>
      <c r="T19" s="6"/>
      <c r="U19" s="6"/>
      <c r="V19" s="6"/>
      <c r="W19" s="6"/>
      <c r="X19" s="6"/>
      <c r="Y19" s="6"/>
    </row>
    <row r="20" spans="1:25" ht="15.75" customHeight="1" x14ac:dyDescent="0.35">
      <c r="A20" s="6">
        <v>375</v>
      </c>
      <c r="B20" s="6" t="s">
        <v>115</v>
      </c>
      <c r="C20" s="6"/>
      <c r="D20" s="6"/>
      <c r="E20" s="6"/>
      <c r="F20" s="6"/>
      <c r="G20" s="6"/>
      <c r="H20" s="6"/>
      <c r="I20" s="6"/>
      <c r="J20" s="6"/>
      <c r="K20" s="6"/>
      <c r="L20" s="6"/>
      <c r="M20" s="6"/>
      <c r="N20" s="6"/>
      <c r="O20" s="6"/>
      <c r="P20" s="6"/>
      <c r="Q20" s="6"/>
      <c r="R20" s="6"/>
      <c r="S20" s="6"/>
      <c r="T20" s="6"/>
      <c r="U20" s="6"/>
      <c r="V20" s="6"/>
      <c r="W20" s="6"/>
      <c r="X20" s="6"/>
      <c r="Y20" s="6"/>
    </row>
    <row r="21" spans="1:25" ht="15.75" customHeight="1" x14ac:dyDescent="0.35">
      <c r="A21" s="3">
        <v>387</v>
      </c>
      <c r="B21" s="5" t="s">
        <v>116</v>
      </c>
      <c r="C21" s="3">
        <v>2015</v>
      </c>
      <c r="D21" s="3">
        <v>2</v>
      </c>
      <c r="E21" s="3" t="s">
        <v>40</v>
      </c>
      <c r="F21" s="3" t="s">
        <v>41</v>
      </c>
      <c r="G21" s="3" t="s">
        <v>117</v>
      </c>
      <c r="H21" s="3" t="s">
        <v>118</v>
      </c>
      <c r="I21" s="3" t="s">
        <v>54</v>
      </c>
      <c r="J21" s="3" t="s">
        <v>99</v>
      </c>
      <c r="K21" s="3" t="s">
        <v>32</v>
      </c>
      <c r="L21" s="3" t="s">
        <v>46</v>
      </c>
      <c r="M21" s="3" t="s">
        <v>47</v>
      </c>
      <c r="N21" s="3" t="s">
        <v>35</v>
      </c>
      <c r="O21" s="3" t="s">
        <v>36</v>
      </c>
      <c r="P21" s="3" t="s">
        <v>37</v>
      </c>
      <c r="Q21" s="3" t="s">
        <v>119</v>
      </c>
      <c r="R21" s="3"/>
      <c r="S21" s="3"/>
      <c r="T21" s="3"/>
      <c r="U21" s="3"/>
      <c r="V21" s="3"/>
      <c r="W21" s="3"/>
      <c r="X21" s="3"/>
      <c r="Y21" s="3"/>
    </row>
    <row r="22" spans="1:25" ht="15.75" customHeight="1" x14ac:dyDescent="0.35">
      <c r="A22" s="6">
        <v>388</v>
      </c>
      <c r="B22" s="6" t="s">
        <v>120</v>
      </c>
      <c r="C22" s="6"/>
      <c r="D22" s="6"/>
      <c r="E22" s="6"/>
      <c r="F22" s="6"/>
      <c r="G22" s="6"/>
      <c r="H22" s="6"/>
      <c r="I22" s="6"/>
      <c r="J22" s="6"/>
      <c r="K22" s="6"/>
      <c r="L22" s="6"/>
      <c r="M22" s="6"/>
      <c r="N22" s="6"/>
      <c r="O22" s="6"/>
      <c r="P22" s="6"/>
      <c r="Q22" s="6"/>
      <c r="R22" s="6"/>
      <c r="S22" s="6"/>
      <c r="T22" s="6"/>
      <c r="U22" s="6"/>
      <c r="V22" s="6"/>
      <c r="W22" s="6"/>
      <c r="X22" s="6"/>
      <c r="Y22" s="6"/>
    </row>
    <row r="23" spans="1:25" ht="15.75" customHeight="1" x14ac:dyDescent="0.35">
      <c r="A23" s="12">
        <v>392</v>
      </c>
      <c r="B23" s="5" t="s">
        <v>121</v>
      </c>
      <c r="C23" s="3">
        <v>2016</v>
      </c>
      <c r="D23" s="3">
        <v>2</v>
      </c>
      <c r="E23" s="3" t="s">
        <v>40</v>
      </c>
      <c r="F23" s="3" t="s">
        <v>105</v>
      </c>
      <c r="G23" s="3" t="s">
        <v>69</v>
      </c>
      <c r="H23" s="3" t="s">
        <v>122</v>
      </c>
      <c r="I23" s="3" t="s">
        <v>30</v>
      </c>
      <c r="J23" s="3" t="s">
        <v>99</v>
      </c>
      <c r="K23" s="3" t="s">
        <v>32</v>
      </c>
      <c r="L23" s="3" t="s">
        <v>46</v>
      </c>
      <c r="M23" s="3" t="s">
        <v>34</v>
      </c>
      <c r="N23" s="3" t="s">
        <v>35</v>
      </c>
      <c r="O23" s="3" t="s">
        <v>36</v>
      </c>
      <c r="P23" s="3" t="s">
        <v>37</v>
      </c>
      <c r="Q23" s="3" t="s">
        <v>123</v>
      </c>
      <c r="R23" s="3"/>
      <c r="S23" s="3"/>
      <c r="T23" s="3"/>
      <c r="U23" s="3"/>
      <c r="V23" s="3"/>
      <c r="W23" s="3"/>
      <c r="X23" s="3"/>
      <c r="Y23" s="3"/>
    </row>
    <row r="24" spans="1:25" ht="15.75" customHeight="1" x14ac:dyDescent="0.35">
      <c r="A24" s="6">
        <v>393</v>
      </c>
      <c r="B24" s="13" t="s">
        <v>124</v>
      </c>
      <c r="C24" s="6">
        <v>2006</v>
      </c>
      <c r="D24" s="6">
        <v>2</v>
      </c>
      <c r="E24" s="6"/>
      <c r="F24" s="6"/>
      <c r="G24" s="6"/>
      <c r="H24" s="6" t="s">
        <v>59</v>
      </c>
      <c r="I24" s="8" t="s">
        <v>66</v>
      </c>
      <c r="J24" s="6"/>
      <c r="K24" s="6"/>
      <c r="L24" s="6"/>
      <c r="M24" s="6"/>
      <c r="N24" s="6"/>
      <c r="O24" s="6"/>
      <c r="P24" s="6"/>
      <c r="Q24" s="6"/>
      <c r="R24" s="6"/>
      <c r="S24" s="6"/>
      <c r="T24" s="6"/>
      <c r="U24" s="6"/>
      <c r="V24" s="6"/>
      <c r="W24" s="6"/>
      <c r="X24" s="6"/>
      <c r="Y24" s="6"/>
    </row>
    <row r="25" spans="1:25" ht="15.75" customHeight="1" x14ac:dyDescent="0.35">
      <c r="A25" s="14">
        <v>394</v>
      </c>
      <c r="B25" s="5" t="s">
        <v>125</v>
      </c>
      <c r="C25" s="3">
        <v>2018</v>
      </c>
      <c r="D25" s="3">
        <v>2</v>
      </c>
      <c r="E25" s="3" t="s">
        <v>40</v>
      </c>
      <c r="F25" s="3" t="s">
        <v>41</v>
      </c>
      <c r="G25" s="3" t="s">
        <v>61</v>
      </c>
      <c r="H25" s="3" t="s">
        <v>126</v>
      </c>
      <c r="I25" s="3" t="s">
        <v>30</v>
      </c>
      <c r="J25" s="3" t="s">
        <v>127</v>
      </c>
      <c r="K25" s="3" t="s">
        <v>32</v>
      </c>
      <c r="L25" s="3" t="s">
        <v>46</v>
      </c>
      <c r="M25" s="3" t="s">
        <v>47</v>
      </c>
      <c r="N25" s="3" t="s">
        <v>35</v>
      </c>
      <c r="O25" s="3" t="s">
        <v>36</v>
      </c>
      <c r="P25" s="3" t="s">
        <v>37</v>
      </c>
      <c r="Q25" s="3" t="s">
        <v>128</v>
      </c>
      <c r="R25" s="3"/>
      <c r="S25" s="3"/>
      <c r="T25" s="3"/>
      <c r="U25" s="3"/>
      <c r="V25" s="3"/>
      <c r="W25" s="3"/>
      <c r="X25" s="3"/>
      <c r="Y25" s="3"/>
    </row>
    <row r="26" spans="1:25" ht="15.75" customHeight="1" x14ac:dyDescent="0.35">
      <c r="A26" s="6">
        <v>397</v>
      </c>
      <c r="B26" s="13" t="s">
        <v>129</v>
      </c>
      <c r="C26" s="6">
        <v>2011</v>
      </c>
      <c r="D26" s="6">
        <v>2</v>
      </c>
      <c r="E26" s="6"/>
      <c r="F26" s="6"/>
      <c r="G26" s="6"/>
      <c r="H26" s="6" t="s">
        <v>59</v>
      </c>
      <c r="I26" s="8" t="s">
        <v>66</v>
      </c>
      <c r="J26" s="6"/>
      <c r="K26" s="6"/>
      <c r="L26" s="6"/>
      <c r="M26" s="6"/>
      <c r="N26" s="6"/>
      <c r="O26" s="6"/>
      <c r="P26" s="6"/>
      <c r="Q26" s="6"/>
      <c r="R26" s="6"/>
      <c r="S26" s="6"/>
      <c r="T26" s="6"/>
      <c r="U26" s="6"/>
      <c r="V26" s="6"/>
      <c r="W26" s="6"/>
      <c r="X26" s="6"/>
      <c r="Y26" s="6"/>
    </row>
    <row r="27" spans="1:25" ht="15.75" customHeight="1" x14ac:dyDescent="0.35">
      <c r="A27" s="3">
        <v>401</v>
      </c>
      <c r="B27" s="3" t="s">
        <v>130</v>
      </c>
      <c r="C27" s="3">
        <v>2005</v>
      </c>
      <c r="D27" s="3">
        <v>2</v>
      </c>
      <c r="E27" s="3" t="s">
        <v>40</v>
      </c>
      <c r="F27" s="3" t="s">
        <v>41</v>
      </c>
      <c r="G27" s="3" t="s">
        <v>131</v>
      </c>
      <c r="H27" s="3" t="s">
        <v>132</v>
      </c>
      <c r="I27" s="3" t="s">
        <v>44</v>
      </c>
      <c r="J27" s="3" t="s">
        <v>99</v>
      </c>
      <c r="K27" s="3" t="s">
        <v>32</v>
      </c>
      <c r="L27" s="3" t="s">
        <v>46</v>
      </c>
      <c r="M27" s="3" t="s">
        <v>47</v>
      </c>
      <c r="N27" s="3" t="s">
        <v>133</v>
      </c>
      <c r="O27" s="3" t="s">
        <v>36</v>
      </c>
      <c r="P27" s="3" t="s">
        <v>37</v>
      </c>
      <c r="Q27" s="3" t="s">
        <v>134</v>
      </c>
      <c r="R27" s="3"/>
      <c r="S27" s="3"/>
      <c r="T27" s="3"/>
      <c r="U27" s="3"/>
      <c r="V27" s="3"/>
      <c r="W27" s="3"/>
      <c r="X27" s="3"/>
      <c r="Y27" s="3"/>
    </row>
    <row r="28" spans="1:25" ht="15.75" customHeight="1" x14ac:dyDescent="0.35">
      <c r="A28" s="3">
        <v>403</v>
      </c>
      <c r="B28" s="5" t="s">
        <v>135</v>
      </c>
      <c r="C28" s="3">
        <v>2018</v>
      </c>
      <c r="D28" s="3">
        <v>2</v>
      </c>
      <c r="E28" s="3" t="s">
        <v>40</v>
      </c>
      <c r="F28" s="3" t="s">
        <v>41</v>
      </c>
      <c r="G28" s="3" t="s">
        <v>61</v>
      </c>
      <c r="H28" s="3" t="s">
        <v>136</v>
      </c>
      <c r="I28" s="3" t="s">
        <v>30</v>
      </c>
      <c r="J28" s="3" t="s">
        <v>137</v>
      </c>
      <c r="K28" s="3" t="s">
        <v>81</v>
      </c>
      <c r="L28" s="3" t="s">
        <v>46</v>
      </c>
      <c r="M28" s="3" t="s">
        <v>44</v>
      </c>
      <c r="N28" s="3" t="s">
        <v>44</v>
      </c>
      <c r="O28" s="3" t="s">
        <v>36</v>
      </c>
      <c r="P28" s="3" t="s">
        <v>37</v>
      </c>
      <c r="Q28" s="15" t="s">
        <v>138</v>
      </c>
      <c r="R28" s="3" t="s">
        <v>139</v>
      </c>
      <c r="S28" s="3">
        <v>51.75</v>
      </c>
      <c r="T28" s="3" t="s">
        <v>95</v>
      </c>
      <c r="U28" s="3">
        <v>10</v>
      </c>
      <c r="V28" s="3" t="s">
        <v>85</v>
      </c>
      <c r="W28" s="3" t="s">
        <v>85</v>
      </c>
      <c r="X28" s="3" t="s">
        <v>85</v>
      </c>
      <c r="Y28" s="3" t="s">
        <v>87</v>
      </c>
    </row>
    <row r="29" spans="1:25" ht="15.75" customHeight="1" x14ac:dyDescent="0.35">
      <c r="A29" s="6">
        <v>408</v>
      </c>
      <c r="B29" s="13" t="s">
        <v>140</v>
      </c>
      <c r="C29" s="6">
        <v>2017</v>
      </c>
      <c r="D29" s="6">
        <v>2</v>
      </c>
      <c r="E29" s="6"/>
      <c r="F29" s="6"/>
      <c r="G29" s="6"/>
      <c r="H29" s="6" t="s">
        <v>59</v>
      </c>
      <c r="I29" s="8" t="s">
        <v>114</v>
      </c>
      <c r="J29" s="6"/>
      <c r="K29" s="6"/>
      <c r="L29" s="6"/>
      <c r="M29" s="6"/>
      <c r="N29" s="6"/>
      <c r="O29" s="6"/>
      <c r="P29" s="6"/>
      <c r="Q29" s="6"/>
      <c r="R29" s="6"/>
      <c r="S29" s="6"/>
      <c r="T29" s="6"/>
      <c r="U29" s="6"/>
      <c r="V29" s="6"/>
      <c r="W29" s="6"/>
      <c r="X29" s="6"/>
      <c r="Y29" s="6"/>
    </row>
    <row r="30" spans="1:25" ht="15.75" customHeight="1" x14ac:dyDescent="0.35">
      <c r="A30" s="6">
        <v>409</v>
      </c>
      <c r="B30" s="16" t="s">
        <v>141</v>
      </c>
      <c r="C30" s="6">
        <v>2007</v>
      </c>
      <c r="D30" s="6">
        <v>2</v>
      </c>
      <c r="E30" s="6"/>
      <c r="F30" s="6"/>
      <c r="G30" s="6"/>
      <c r="H30" s="6" t="s">
        <v>59</v>
      </c>
      <c r="I30" s="8" t="s">
        <v>114</v>
      </c>
      <c r="J30" s="6"/>
      <c r="K30" s="6"/>
      <c r="L30" s="6"/>
      <c r="M30" s="6"/>
      <c r="N30" s="6"/>
      <c r="O30" s="6"/>
      <c r="P30" s="6"/>
      <c r="Q30" s="6"/>
      <c r="R30" s="6"/>
      <c r="S30" s="6"/>
      <c r="T30" s="6"/>
      <c r="U30" s="6"/>
      <c r="V30" s="6"/>
      <c r="W30" s="6"/>
      <c r="X30" s="6"/>
      <c r="Y30" s="6"/>
    </row>
    <row r="31" spans="1:25" ht="15.75" customHeight="1" x14ac:dyDescent="0.35">
      <c r="A31" s="3">
        <v>412</v>
      </c>
      <c r="B31" s="3" t="s">
        <v>142</v>
      </c>
      <c r="C31" s="3">
        <v>2016</v>
      </c>
      <c r="D31" s="3">
        <v>2</v>
      </c>
      <c r="E31" s="3" t="s">
        <v>40</v>
      </c>
      <c r="F31" s="3" t="s">
        <v>41</v>
      </c>
      <c r="G31" s="3" t="s">
        <v>143</v>
      </c>
      <c r="H31" s="3" t="s">
        <v>144</v>
      </c>
      <c r="I31" s="3" t="s">
        <v>54</v>
      </c>
      <c r="J31" s="3" t="s">
        <v>145</v>
      </c>
      <c r="K31" s="3" t="s">
        <v>32</v>
      </c>
      <c r="L31" s="3" t="s">
        <v>146</v>
      </c>
      <c r="M31" s="3" t="s">
        <v>47</v>
      </c>
      <c r="N31" s="3" t="s">
        <v>133</v>
      </c>
      <c r="O31" s="3" t="s">
        <v>36</v>
      </c>
      <c r="P31" s="3" t="s">
        <v>37</v>
      </c>
      <c r="Q31" s="3" t="s">
        <v>147</v>
      </c>
      <c r="R31" s="3"/>
      <c r="S31" s="3"/>
      <c r="T31" s="3"/>
      <c r="U31" s="3"/>
      <c r="V31" s="3"/>
      <c r="W31" s="3"/>
      <c r="X31" s="3"/>
      <c r="Y31" s="3"/>
    </row>
    <row r="32" spans="1:25" ht="15.75" customHeight="1" x14ac:dyDescent="0.35">
      <c r="A32" s="6">
        <v>413</v>
      </c>
      <c r="B32" s="7" t="s">
        <v>148</v>
      </c>
      <c r="C32" s="6">
        <v>2019</v>
      </c>
      <c r="D32" s="6">
        <v>2</v>
      </c>
      <c r="E32" s="6"/>
      <c r="F32" s="6"/>
      <c r="G32" s="6"/>
      <c r="H32" s="6" t="s">
        <v>59</v>
      </c>
      <c r="I32" s="8" t="s">
        <v>114</v>
      </c>
      <c r="J32" s="6"/>
      <c r="K32" s="6"/>
      <c r="L32" s="6"/>
      <c r="M32" s="6"/>
      <c r="N32" s="6"/>
      <c r="O32" s="6"/>
      <c r="P32" s="6"/>
      <c r="Q32" s="6"/>
      <c r="R32" s="6"/>
      <c r="S32" s="6"/>
      <c r="T32" s="6"/>
      <c r="U32" s="6"/>
      <c r="V32" s="6"/>
      <c r="W32" s="6"/>
      <c r="X32" s="6"/>
      <c r="Y32" s="6"/>
    </row>
    <row r="33" spans="1:637" ht="15.75" customHeight="1" x14ac:dyDescent="0.35">
      <c r="A33" s="3">
        <v>414</v>
      </c>
      <c r="B33" s="3" t="s">
        <v>149</v>
      </c>
      <c r="C33" s="3">
        <v>2015</v>
      </c>
      <c r="D33" s="3">
        <v>2</v>
      </c>
      <c r="E33" s="3" t="s">
        <v>40</v>
      </c>
      <c r="F33" s="3" t="s">
        <v>41</v>
      </c>
      <c r="G33" s="3" t="s">
        <v>150</v>
      </c>
      <c r="H33" s="3" t="s">
        <v>151</v>
      </c>
      <c r="I33" s="3" t="s">
        <v>54</v>
      </c>
      <c r="J33" s="3" t="s">
        <v>92</v>
      </c>
      <c r="K33" s="3" t="s">
        <v>81</v>
      </c>
      <c r="L33" s="3" t="s">
        <v>46</v>
      </c>
      <c r="M33" s="3" t="s">
        <v>47</v>
      </c>
      <c r="N33" s="3" t="s">
        <v>44</v>
      </c>
      <c r="O33" s="3" t="s">
        <v>36</v>
      </c>
      <c r="P33" s="3" t="s">
        <v>37</v>
      </c>
      <c r="Q33" s="17" t="s">
        <v>152</v>
      </c>
      <c r="R33" s="3" t="s">
        <v>153</v>
      </c>
      <c r="S33" s="3">
        <v>822</v>
      </c>
      <c r="T33" s="3" t="s">
        <v>95</v>
      </c>
      <c r="U33" s="3">
        <f>2014-1995</f>
        <v>19</v>
      </c>
      <c r="V33" s="3" t="s">
        <v>85</v>
      </c>
      <c r="W33" s="3" t="s">
        <v>85</v>
      </c>
      <c r="X33" s="3" t="s">
        <v>85</v>
      </c>
      <c r="Y33" s="3" t="s">
        <v>87</v>
      </c>
    </row>
    <row r="34" spans="1:637" ht="15.75" customHeight="1" x14ac:dyDescent="0.35">
      <c r="A34" s="6">
        <v>415</v>
      </c>
      <c r="B34" s="7" t="s">
        <v>154</v>
      </c>
      <c r="C34" s="6">
        <v>2018</v>
      </c>
      <c r="D34" s="6">
        <v>2</v>
      </c>
      <c r="E34" s="6"/>
      <c r="F34" s="6"/>
      <c r="G34" s="6"/>
      <c r="H34" s="6" t="s">
        <v>59</v>
      </c>
      <c r="I34" s="8" t="s">
        <v>66</v>
      </c>
      <c r="J34" s="6"/>
      <c r="K34" s="6"/>
      <c r="L34" s="6"/>
      <c r="M34" s="6"/>
      <c r="N34" s="6"/>
      <c r="O34" s="6"/>
      <c r="P34" s="6"/>
      <c r="Q34" s="6"/>
      <c r="R34" s="6"/>
      <c r="S34" s="6"/>
      <c r="T34" s="6"/>
      <c r="U34" s="6"/>
      <c r="V34" s="6"/>
      <c r="W34" s="6"/>
      <c r="X34" s="6"/>
      <c r="Y34" s="6"/>
    </row>
    <row r="35" spans="1:637" ht="15.75" customHeight="1" x14ac:dyDescent="0.35">
      <c r="A35" s="6">
        <v>418</v>
      </c>
      <c r="B35" s="7" t="s">
        <v>155</v>
      </c>
      <c r="C35" s="6">
        <v>2012</v>
      </c>
      <c r="D35" s="6">
        <v>2</v>
      </c>
      <c r="E35" s="6"/>
      <c r="F35" s="6"/>
      <c r="G35" s="6"/>
      <c r="H35" s="6" t="s">
        <v>59</v>
      </c>
      <c r="I35" s="8" t="s">
        <v>66</v>
      </c>
      <c r="J35" s="6"/>
      <c r="K35" s="6"/>
      <c r="L35" s="6"/>
      <c r="M35" s="6"/>
      <c r="N35" s="6"/>
      <c r="O35" s="6"/>
      <c r="P35" s="6"/>
      <c r="Q35" s="6"/>
      <c r="R35" s="6"/>
      <c r="S35" s="6"/>
      <c r="T35" s="6"/>
      <c r="U35" s="6"/>
      <c r="V35" s="6"/>
      <c r="W35" s="6"/>
      <c r="X35" s="6"/>
      <c r="Y35" s="6"/>
    </row>
    <row r="36" spans="1:637" ht="15.75" customHeight="1" x14ac:dyDescent="0.35">
      <c r="A36" s="3">
        <v>425</v>
      </c>
      <c r="B36" s="5" t="s">
        <v>156</v>
      </c>
      <c r="C36" s="3">
        <v>2020</v>
      </c>
      <c r="D36" s="3">
        <v>2</v>
      </c>
      <c r="E36" s="3" t="s">
        <v>40</v>
      </c>
      <c r="F36" s="3" t="s">
        <v>105</v>
      </c>
      <c r="G36" s="3" t="s">
        <v>69</v>
      </c>
      <c r="H36" s="3" t="s">
        <v>157</v>
      </c>
      <c r="I36" s="3" t="s">
        <v>30</v>
      </c>
      <c r="J36" s="3" t="s">
        <v>71</v>
      </c>
      <c r="K36" s="3" t="s">
        <v>32</v>
      </c>
      <c r="L36" s="3" t="s">
        <v>46</v>
      </c>
      <c r="M36" s="9" t="s">
        <v>47</v>
      </c>
      <c r="N36" s="3" t="s">
        <v>35</v>
      </c>
      <c r="O36" s="3" t="s">
        <v>36</v>
      </c>
      <c r="P36" s="3" t="s">
        <v>49</v>
      </c>
      <c r="Q36" s="3" t="s">
        <v>72</v>
      </c>
      <c r="R36" s="3"/>
      <c r="S36" s="3"/>
      <c r="T36" s="3"/>
      <c r="U36" s="3"/>
      <c r="V36" s="3"/>
      <c r="W36" s="3"/>
      <c r="X36" s="3"/>
      <c r="Y36" s="3"/>
    </row>
    <row r="37" spans="1:637" ht="15.75" customHeight="1" x14ac:dyDescent="0.35">
      <c r="A37" s="6">
        <v>426</v>
      </c>
      <c r="B37" s="7" t="s">
        <v>158</v>
      </c>
      <c r="C37" s="6">
        <v>2016</v>
      </c>
      <c r="D37" s="6">
        <v>2</v>
      </c>
      <c r="E37" s="6"/>
      <c r="F37" s="6"/>
      <c r="G37" s="6"/>
      <c r="H37" s="6" t="s">
        <v>59</v>
      </c>
      <c r="I37" s="8" t="s">
        <v>66</v>
      </c>
      <c r="J37" s="6"/>
      <c r="K37" s="6"/>
      <c r="L37" s="6"/>
      <c r="M37" s="6"/>
      <c r="N37" s="6"/>
      <c r="O37" s="6"/>
      <c r="P37" s="6"/>
      <c r="Q37" s="6"/>
      <c r="R37" s="6"/>
      <c r="S37" s="6"/>
      <c r="T37" s="6"/>
      <c r="U37" s="6"/>
      <c r="V37" s="6"/>
      <c r="W37" s="6"/>
      <c r="X37" s="6"/>
      <c r="Y37" s="6"/>
    </row>
    <row r="38" spans="1:637" ht="15.75" customHeight="1" x14ac:dyDescent="0.35">
      <c r="A38" s="6">
        <v>427</v>
      </c>
      <c r="B38" s="13" t="s">
        <v>159</v>
      </c>
      <c r="C38" s="6">
        <v>2012</v>
      </c>
      <c r="D38" s="6">
        <v>2</v>
      </c>
      <c r="E38" s="6"/>
      <c r="F38" s="6"/>
      <c r="G38" s="6"/>
      <c r="H38" s="6" t="s">
        <v>59</v>
      </c>
      <c r="I38" s="8" t="s">
        <v>114</v>
      </c>
      <c r="J38" s="6"/>
      <c r="K38" s="6"/>
      <c r="L38" s="6"/>
      <c r="M38" s="6"/>
      <c r="N38" s="6"/>
      <c r="O38" s="6"/>
      <c r="P38" s="6"/>
      <c r="Q38" s="6"/>
      <c r="R38" s="6"/>
      <c r="S38" s="6"/>
      <c r="T38" s="6"/>
      <c r="U38" s="6"/>
      <c r="V38" s="6"/>
      <c r="W38" s="6"/>
      <c r="X38" s="6"/>
      <c r="Y38" s="6"/>
    </row>
    <row r="39" spans="1:637" ht="15.75" customHeight="1" x14ac:dyDescent="0.35">
      <c r="A39" s="18">
        <v>428</v>
      </c>
      <c r="B39" s="18" t="s">
        <v>160</v>
      </c>
      <c r="C39" s="18">
        <v>2007</v>
      </c>
      <c r="D39" s="18">
        <v>2</v>
      </c>
      <c r="E39" s="18"/>
      <c r="F39" s="18"/>
      <c r="G39" s="18"/>
      <c r="H39" s="18" t="s">
        <v>161</v>
      </c>
      <c r="I39" s="18"/>
      <c r="J39" s="18"/>
      <c r="K39" s="18"/>
      <c r="L39" s="18"/>
      <c r="M39" s="18"/>
      <c r="N39" s="18"/>
      <c r="O39" s="18"/>
      <c r="P39" s="18"/>
      <c r="Q39" s="18"/>
      <c r="R39" s="18"/>
      <c r="S39" s="18"/>
      <c r="T39" s="18"/>
      <c r="U39" s="18"/>
      <c r="V39" s="18"/>
      <c r="W39" s="18"/>
      <c r="X39" s="18"/>
      <c r="Y39" s="18"/>
      <c r="Z39" s="19"/>
      <c r="AA39" s="19"/>
      <c r="AB39" s="19"/>
      <c r="AC39" s="19"/>
      <c r="AD39" s="19"/>
      <c r="AE39" s="19"/>
      <c r="AF39" s="19"/>
      <c r="AG39" s="19"/>
      <c r="AH39" s="19"/>
      <c r="AI39" s="19"/>
      <c r="AJ39" s="19"/>
      <c r="AK39" s="19"/>
      <c r="AL39" s="19"/>
      <c r="AM39" s="19"/>
      <c r="AN39" s="19"/>
      <c r="AO39" s="19"/>
      <c r="AP39" s="19"/>
      <c r="AQ39" s="19"/>
      <c r="AR39" s="19"/>
      <c r="AS39" s="19"/>
      <c r="AT39" s="19"/>
      <c r="AU39" s="19"/>
      <c r="AV39" s="19"/>
      <c r="AW39" s="19"/>
      <c r="AX39" s="19"/>
      <c r="AY39" s="19"/>
      <c r="AZ39" s="19"/>
      <c r="BA39" s="19"/>
      <c r="BB39" s="19"/>
      <c r="BC39" s="19"/>
      <c r="BD39" s="19"/>
      <c r="BE39" s="19"/>
      <c r="BF39" s="19"/>
      <c r="BG39" s="19"/>
      <c r="BH39" s="19"/>
      <c r="BI39" s="19"/>
      <c r="BJ39" s="19"/>
      <c r="BK39" s="19"/>
      <c r="BL39" s="19"/>
      <c r="BM39" s="19"/>
      <c r="BN39" s="19"/>
      <c r="BO39" s="19"/>
      <c r="BP39" s="19"/>
      <c r="BQ39" s="19"/>
      <c r="BR39" s="19"/>
      <c r="BS39" s="19"/>
      <c r="BT39" s="19"/>
      <c r="BU39" s="19"/>
      <c r="BV39" s="19"/>
      <c r="BW39" s="19"/>
      <c r="BX39" s="19"/>
      <c r="BY39" s="19"/>
      <c r="BZ39" s="19"/>
      <c r="CA39" s="19"/>
      <c r="CB39" s="19"/>
      <c r="CC39" s="19"/>
      <c r="CD39" s="19"/>
      <c r="CE39" s="19"/>
      <c r="CF39" s="19"/>
      <c r="CG39" s="19"/>
      <c r="CH39" s="19"/>
      <c r="CI39" s="19"/>
      <c r="CJ39" s="19"/>
      <c r="CK39" s="19"/>
      <c r="CL39" s="19"/>
      <c r="CM39" s="19"/>
      <c r="CN39" s="19"/>
      <c r="CO39" s="19"/>
      <c r="CP39" s="19"/>
      <c r="CQ39" s="19"/>
      <c r="CR39" s="19"/>
      <c r="CS39" s="19"/>
      <c r="CT39" s="19"/>
      <c r="CU39" s="19"/>
      <c r="CV39" s="19"/>
      <c r="CW39" s="19"/>
      <c r="CX39" s="19"/>
      <c r="CY39" s="19"/>
      <c r="CZ39" s="19"/>
      <c r="DA39" s="19"/>
      <c r="DB39" s="19"/>
      <c r="DC39" s="19"/>
      <c r="DD39" s="19"/>
      <c r="DE39" s="19"/>
      <c r="DF39" s="19"/>
      <c r="DG39" s="19"/>
      <c r="DH39" s="19"/>
      <c r="DI39" s="19"/>
      <c r="DJ39" s="19"/>
      <c r="DK39" s="19"/>
      <c r="DL39" s="19"/>
      <c r="DM39" s="19"/>
      <c r="DN39" s="19"/>
      <c r="DO39" s="19"/>
      <c r="DP39" s="19"/>
      <c r="DQ39" s="19"/>
      <c r="DR39" s="19"/>
      <c r="DS39" s="19"/>
      <c r="DT39" s="19"/>
      <c r="DU39" s="19"/>
      <c r="DV39" s="19"/>
      <c r="DW39" s="19"/>
      <c r="DX39" s="19"/>
      <c r="DY39" s="19"/>
      <c r="DZ39" s="19"/>
      <c r="EA39" s="19"/>
      <c r="EB39" s="19"/>
      <c r="EC39" s="19"/>
      <c r="ED39" s="19"/>
      <c r="EE39" s="19"/>
      <c r="EF39" s="19"/>
      <c r="EG39" s="19"/>
      <c r="EH39" s="19"/>
      <c r="EI39" s="19"/>
      <c r="EJ39" s="19"/>
      <c r="EK39" s="19"/>
      <c r="EL39" s="19"/>
      <c r="EM39" s="19"/>
      <c r="EN39" s="19"/>
      <c r="EO39" s="19"/>
      <c r="EP39" s="19"/>
      <c r="EQ39" s="19"/>
      <c r="ER39" s="19"/>
      <c r="ES39" s="19"/>
      <c r="ET39" s="19"/>
      <c r="EU39" s="19"/>
      <c r="EV39" s="19"/>
      <c r="EW39" s="19"/>
      <c r="EX39" s="19"/>
      <c r="EY39" s="19"/>
      <c r="EZ39" s="19"/>
      <c r="FA39" s="19"/>
      <c r="FB39" s="19"/>
      <c r="FC39" s="19"/>
      <c r="FD39" s="19"/>
      <c r="FE39" s="19"/>
      <c r="FF39" s="19"/>
      <c r="FG39" s="19"/>
      <c r="FH39" s="19"/>
      <c r="FI39" s="19"/>
      <c r="FJ39" s="19"/>
      <c r="FK39" s="19"/>
      <c r="FL39" s="19"/>
      <c r="FM39" s="19"/>
      <c r="FN39" s="19"/>
      <c r="FO39" s="19"/>
      <c r="FP39" s="19"/>
      <c r="FQ39" s="19"/>
      <c r="FR39" s="19"/>
      <c r="FS39" s="19"/>
      <c r="FT39" s="19"/>
      <c r="FU39" s="19"/>
      <c r="FV39" s="19"/>
      <c r="FW39" s="19"/>
      <c r="FX39" s="19"/>
      <c r="FY39" s="19"/>
      <c r="FZ39" s="19"/>
      <c r="GA39" s="19"/>
      <c r="GB39" s="19"/>
      <c r="GC39" s="19"/>
      <c r="GD39" s="19"/>
      <c r="GE39" s="19"/>
      <c r="GF39" s="19"/>
      <c r="GG39" s="19"/>
      <c r="GH39" s="19"/>
      <c r="GI39" s="19"/>
      <c r="GJ39" s="19"/>
      <c r="GK39" s="19"/>
      <c r="GL39" s="19"/>
      <c r="GM39" s="19"/>
      <c r="GN39" s="19"/>
      <c r="GO39" s="19"/>
      <c r="GP39" s="19"/>
      <c r="GQ39" s="19"/>
      <c r="GR39" s="19"/>
      <c r="GS39" s="19"/>
      <c r="GT39" s="19"/>
      <c r="GU39" s="19"/>
      <c r="GV39" s="19"/>
      <c r="GW39" s="19"/>
      <c r="GX39" s="19"/>
      <c r="GY39" s="19"/>
      <c r="GZ39" s="19"/>
      <c r="HA39" s="19"/>
      <c r="HB39" s="19"/>
      <c r="HC39" s="19"/>
      <c r="HD39" s="19"/>
      <c r="HE39" s="19"/>
      <c r="HF39" s="19"/>
      <c r="HG39" s="19"/>
      <c r="HH39" s="19"/>
      <c r="HI39" s="19"/>
      <c r="HJ39" s="19"/>
      <c r="HK39" s="19"/>
      <c r="HL39" s="19"/>
      <c r="HM39" s="19"/>
      <c r="HN39" s="19"/>
      <c r="HO39" s="19"/>
      <c r="HP39" s="19"/>
      <c r="HQ39" s="19"/>
      <c r="HR39" s="19"/>
      <c r="HS39" s="19"/>
      <c r="HT39" s="19"/>
      <c r="HU39" s="19"/>
      <c r="HV39" s="19"/>
      <c r="HW39" s="19"/>
      <c r="HX39" s="19"/>
      <c r="HY39" s="19"/>
      <c r="HZ39" s="19"/>
      <c r="IA39" s="19"/>
      <c r="IB39" s="19"/>
      <c r="IC39" s="19"/>
      <c r="ID39" s="19"/>
      <c r="IE39" s="19"/>
      <c r="IF39" s="19"/>
      <c r="IG39" s="19"/>
      <c r="IH39" s="19"/>
      <c r="II39" s="19"/>
      <c r="IJ39" s="19"/>
      <c r="IK39" s="19"/>
      <c r="IL39" s="19"/>
      <c r="IM39" s="19"/>
      <c r="IN39" s="19"/>
      <c r="IO39" s="19"/>
      <c r="IP39" s="19"/>
      <c r="IQ39" s="19"/>
      <c r="IR39" s="19"/>
      <c r="IS39" s="19"/>
      <c r="IT39" s="19"/>
      <c r="IU39" s="19"/>
      <c r="IV39" s="19"/>
      <c r="IW39" s="19"/>
      <c r="IX39" s="19"/>
      <c r="IY39" s="19"/>
      <c r="IZ39" s="19"/>
      <c r="JA39" s="19"/>
      <c r="JB39" s="19"/>
      <c r="JC39" s="19"/>
      <c r="JD39" s="19"/>
      <c r="JE39" s="19"/>
      <c r="JF39" s="19"/>
      <c r="JG39" s="19"/>
      <c r="JH39" s="19"/>
      <c r="JI39" s="19"/>
      <c r="JJ39" s="19"/>
      <c r="JK39" s="19"/>
      <c r="JL39" s="19"/>
      <c r="JM39" s="19"/>
      <c r="JN39" s="19"/>
      <c r="JO39" s="19"/>
      <c r="JP39" s="19"/>
      <c r="JQ39" s="19"/>
      <c r="JR39" s="19"/>
      <c r="JS39" s="19"/>
      <c r="JT39" s="19"/>
      <c r="JU39" s="19"/>
      <c r="JV39" s="19"/>
      <c r="JW39" s="19"/>
      <c r="JX39" s="19"/>
      <c r="JY39" s="19"/>
      <c r="JZ39" s="19"/>
      <c r="KA39" s="19"/>
      <c r="KB39" s="19"/>
      <c r="KC39" s="19"/>
      <c r="KD39" s="19"/>
      <c r="KE39" s="19"/>
      <c r="KF39" s="19"/>
      <c r="KG39" s="19"/>
      <c r="KH39" s="19"/>
      <c r="KI39" s="19"/>
      <c r="KJ39" s="19"/>
      <c r="KK39" s="19"/>
      <c r="KL39" s="19"/>
      <c r="KM39" s="19"/>
      <c r="KN39" s="19"/>
      <c r="KO39" s="19"/>
      <c r="KP39" s="19"/>
      <c r="KQ39" s="19"/>
      <c r="KR39" s="19"/>
      <c r="KS39" s="19"/>
      <c r="KT39" s="19"/>
      <c r="KU39" s="19"/>
      <c r="KV39" s="19"/>
      <c r="KW39" s="19"/>
      <c r="KX39" s="19"/>
      <c r="KY39" s="19"/>
      <c r="KZ39" s="19"/>
      <c r="LA39" s="19"/>
      <c r="LB39" s="19"/>
      <c r="LC39" s="19"/>
      <c r="LD39" s="19"/>
      <c r="LE39" s="19"/>
      <c r="LF39" s="19"/>
      <c r="LG39" s="19"/>
      <c r="LH39" s="19"/>
      <c r="LI39" s="19"/>
      <c r="LJ39" s="19"/>
      <c r="LK39" s="19"/>
      <c r="LL39" s="19"/>
      <c r="LM39" s="19"/>
      <c r="LN39" s="19"/>
      <c r="LO39" s="19"/>
      <c r="LP39" s="19"/>
      <c r="LQ39" s="19"/>
      <c r="LR39" s="19"/>
      <c r="LS39" s="19"/>
      <c r="LT39" s="19"/>
      <c r="LU39" s="19"/>
      <c r="LV39" s="19"/>
      <c r="LW39" s="19"/>
      <c r="LX39" s="19"/>
      <c r="LY39" s="19"/>
      <c r="LZ39" s="19"/>
      <c r="MA39" s="19"/>
      <c r="MB39" s="19"/>
      <c r="MC39" s="19"/>
      <c r="MD39" s="19"/>
      <c r="ME39" s="19"/>
      <c r="MF39" s="19"/>
      <c r="MG39" s="19"/>
      <c r="MH39" s="19"/>
      <c r="MI39" s="19"/>
      <c r="MJ39" s="19"/>
      <c r="MK39" s="19"/>
      <c r="ML39" s="19"/>
      <c r="MM39" s="19"/>
      <c r="MN39" s="19"/>
      <c r="MO39" s="19"/>
      <c r="MP39" s="19"/>
      <c r="MQ39" s="19"/>
      <c r="MR39" s="19"/>
      <c r="MS39" s="19"/>
      <c r="MT39" s="19"/>
      <c r="MU39" s="19"/>
      <c r="MV39" s="19"/>
      <c r="MW39" s="19"/>
      <c r="MX39" s="19"/>
      <c r="MY39" s="19"/>
      <c r="MZ39" s="19"/>
      <c r="NA39" s="19"/>
      <c r="NB39" s="19"/>
      <c r="NC39" s="19"/>
      <c r="ND39" s="19"/>
      <c r="NE39" s="19"/>
      <c r="NF39" s="19"/>
      <c r="NG39" s="19"/>
      <c r="NH39" s="19"/>
      <c r="NI39" s="19"/>
      <c r="NJ39" s="19"/>
      <c r="NK39" s="19"/>
      <c r="NL39" s="19"/>
      <c r="NM39" s="19"/>
      <c r="NN39" s="19"/>
      <c r="NO39" s="19"/>
      <c r="NP39" s="19"/>
      <c r="NQ39" s="19"/>
      <c r="NR39" s="19"/>
      <c r="NS39" s="19"/>
      <c r="NT39" s="19"/>
      <c r="NU39" s="19"/>
      <c r="NV39" s="19"/>
      <c r="NW39" s="19"/>
      <c r="NX39" s="19"/>
      <c r="NY39" s="19"/>
      <c r="NZ39" s="19"/>
      <c r="OA39" s="19"/>
      <c r="OB39" s="19"/>
      <c r="OC39" s="19"/>
      <c r="OD39" s="19"/>
      <c r="OE39" s="19"/>
      <c r="OF39" s="19"/>
      <c r="OG39" s="19"/>
      <c r="OH39" s="19"/>
      <c r="OI39" s="19"/>
      <c r="OJ39" s="19"/>
      <c r="OK39" s="19"/>
      <c r="OL39" s="19"/>
      <c r="OM39" s="19"/>
      <c r="ON39" s="19"/>
      <c r="OO39" s="19"/>
      <c r="OP39" s="19"/>
      <c r="OQ39" s="19"/>
      <c r="OR39" s="19"/>
      <c r="OS39" s="19"/>
      <c r="OT39" s="19"/>
      <c r="OU39" s="19"/>
      <c r="OV39" s="19"/>
      <c r="OW39" s="19"/>
      <c r="OX39" s="19"/>
      <c r="OY39" s="19"/>
      <c r="OZ39" s="19"/>
      <c r="PA39" s="19"/>
      <c r="PB39" s="19"/>
      <c r="PC39" s="19"/>
      <c r="PD39" s="19"/>
      <c r="PE39" s="19"/>
      <c r="PF39" s="19"/>
      <c r="PG39" s="19"/>
      <c r="PH39" s="19"/>
      <c r="PI39" s="19"/>
      <c r="PJ39" s="19"/>
      <c r="PK39" s="19"/>
      <c r="PL39" s="19"/>
      <c r="PM39" s="19"/>
      <c r="PN39" s="19"/>
      <c r="PO39" s="19"/>
      <c r="PP39" s="19"/>
      <c r="PQ39" s="19"/>
      <c r="PR39" s="19"/>
      <c r="PS39" s="19"/>
      <c r="PT39" s="19"/>
      <c r="PU39" s="19"/>
      <c r="PV39" s="19"/>
      <c r="PW39" s="19"/>
      <c r="PX39" s="19"/>
      <c r="PY39" s="19"/>
      <c r="PZ39" s="19"/>
      <c r="QA39" s="19"/>
      <c r="QB39" s="19"/>
      <c r="QC39" s="19"/>
      <c r="QD39" s="19"/>
      <c r="QE39" s="19"/>
      <c r="QF39" s="19"/>
      <c r="QG39" s="19"/>
      <c r="QH39" s="19"/>
      <c r="QI39" s="19"/>
      <c r="QJ39" s="19"/>
      <c r="QK39" s="19"/>
      <c r="QL39" s="19"/>
      <c r="QM39" s="19"/>
      <c r="QN39" s="19"/>
      <c r="QO39" s="19"/>
      <c r="QP39" s="19"/>
      <c r="QQ39" s="19"/>
      <c r="QR39" s="19"/>
      <c r="QS39" s="19"/>
      <c r="QT39" s="19"/>
      <c r="QU39" s="19"/>
      <c r="QV39" s="19"/>
      <c r="QW39" s="19"/>
      <c r="QX39" s="19"/>
      <c r="QY39" s="19"/>
      <c r="QZ39" s="19"/>
      <c r="RA39" s="19"/>
      <c r="RB39" s="19"/>
      <c r="RC39" s="19"/>
      <c r="RD39" s="19"/>
      <c r="RE39" s="19"/>
      <c r="RF39" s="19"/>
      <c r="RG39" s="19"/>
      <c r="RH39" s="19"/>
      <c r="RI39" s="19"/>
      <c r="RJ39" s="19"/>
      <c r="RK39" s="19"/>
      <c r="RL39" s="19"/>
      <c r="RM39" s="19"/>
      <c r="RN39" s="19"/>
      <c r="RO39" s="19"/>
      <c r="RP39" s="19"/>
      <c r="RQ39" s="19"/>
      <c r="RR39" s="19"/>
      <c r="RS39" s="19"/>
      <c r="RT39" s="19"/>
      <c r="RU39" s="19"/>
      <c r="RV39" s="19"/>
      <c r="RW39" s="19"/>
      <c r="RX39" s="19"/>
      <c r="RY39" s="19"/>
      <c r="RZ39" s="19"/>
      <c r="SA39" s="19"/>
      <c r="SB39" s="19"/>
      <c r="SC39" s="19"/>
      <c r="SD39" s="19"/>
      <c r="SE39" s="19"/>
      <c r="SF39" s="19"/>
      <c r="SG39" s="19"/>
      <c r="SH39" s="19"/>
      <c r="SI39" s="19"/>
      <c r="SJ39" s="19"/>
      <c r="SK39" s="19"/>
      <c r="SL39" s="19"/>
      <c r="SM39" s="19"/>
      <c r="SN39" s="19"/>
      <c r="SO39" s="19"/>
      <c r="SP39" s="19"/>
      <c r="SQ39" s="19"/>
      <c r="SR39" s="19"/>
      <c r="SS39" s="19"/>
      <c r="ST39" s="19"/>
      <c r="SU39" s="19"/>
      <c r="SV39" s="19"/>
      <c r="SW39" s="19"/>
      <c r="SX39" s="19"/>
      <c r="SY39" s="19"/>
      <c r="SZ39" s="19"/>
      <c r="TA39" s="19"/>
      <c r="TB39" s="19"/>
      <c r="TC39" s="19"/>
      <c r="TD39" s="19"/>
      <c r="TE39" s="19"/>
      <c r="TF39" s="19"/>
      <c r="TG39" s="19"/>
      <c r="TH39" s="19"/>
      <c r="TI39" s="19"/>
      <c r="TJ39" s="19"/>
      <c r="TK39" s="19"/>
      <c r="TL39" s="19"/>
      <c r="TM39" s="19"/>
      <c r="TN39" s="19"/>
      <c r="TO39" s="19"/>
      <c r="TP39" s="19"/>
      <c r="TQ39" s="19"/>
      <c r="TR39" s="19"/>
      <c r="TS39" s="19"/>
      <c r="TT39" s="19"/>
      <c r="TU39" s="19"/>
      <c r="TV39" s="19"/>
      <c r="TW39" s="19"/>
      <c r="TX39" s="19"/>
      <c r="TY39" s="19"/>
      <c r="TZ39" s="19"/>
      <c r="UA39" s="19"/>
      <c r="UB39" s="19"/>
      <c r="UC39" s="19"/>
      <c r="UD39" s="19"/>
      <c r="UE39" s="19"/>
      <c r="UF39" s="19"/>
      <c r="UG39" s="19"/>
      <c r="UH39" s="19"/>
      <c r="UI39" s="19"/>
      <c r="UJ39" s="19"/>
      <c r="UK39" s="19"/>
      <c r="UL39" s="19"/>
      <c r="UM39" s="19"/>
      <c r="UN39" s="19"/>
      <c r="UO39" s="19"/>
      <c r="UP39" s="19"/>
      <c r="UQ39" s="19"/>
      <c r="UR39" s="19"/>
      <c r="US39" s="19"/>
      <c r="UT39" s="19"/>
      <c r="UU39" s="19"/>
      <c r="UV39" s="19"/>
      <c r="UW39" s="19"/>
      <c r="UX39" s="19"/>
      <c r="UY39" s="19"/>
      <c r="UZ39" s="19"/>
      <c r="VA39" s="19"/>
      <c r="VB39" s="19"/>
      <c r="VC39" s="19"/>
      <c r="VD39" s="19"/>
      <c r="VE39" s="19"/>
      <c r="VF39" s="19"/>
      <c r="VG39" s="19"/>
      <c r="VH39" s="19"/>
      <c r="VI39" s="19"/>
      <c r="VJ39" s="19"/>
      <c r="VK39" s="19"/>
      <c r="VL39" s="19"/>
      <c r="VM39" s="19"/>
      <c r="VN39" s="19"/>
      <c r="VO39" s="19"/>
      <c r="VP39" s="19"/>
      <c r="VQ39" s="19"/>
      <c r="VR39" s="19"/>
      <c r="VS39" s="19"/>
      <c r="VT39" s="19"/>
      <c r="VU39" s="19"/>
      <c r="VV39" s="19"/>
      <c r="VW39" s="19"/>
      <c r="VX39" s="19"/>
      <c r="VY39" s="19"/>
      <c r="VZ39" s="19"/>
      <c r="WA39" s="19"/>
      <c r="WB39" s="19"/>
      <c r="WC39" s="19"/>
      <c r="WD39" s="19"/>
      <c r="WE39" s="19"/>
      <c r="WF39" s="19"/>
      <c r="WG39" s="19"/>
      <c r="WH39" s="19"/>
      <c r="WI39" s="19"/>
      <c r="WJ39" s="19"/>
      <c r="WK39" s="19"/>
      <c r="WL39" s="19"/>
      <c r="WM39" s="19"/>
      <c r="WN39" s="19"/>
      <c r="WO39" s="19"/>
      <c r="WP39" s="19"/>
      <c r="WQ39" s="19"/>
      <c r="WR39" s="19"/>
      <c r="WS39" s="19"/>
      <c r="WT39" s="19"/>
      <c r="WU39" s="19"/>
      <c r="WV39" s="19"/>
      <c r="WW39" s="19"/>
      <c r="WX39" s="19"/>
      <c r="WY39" s="19"/>
      <c r="WZ39" s="19"/>
      <c r="XA39" s="19"/>
      <c r="XB39" s="19"/>
      <c r="XC39" s="19"/>
      <c r="XD39" s="19"/>
      <c r="XE39" s="19"/>
      <c r="XF39" s="19"/>
      <c r="XG39" s="19"/>
      <c r="XH39" s="19"/>
      <c r="XI39" s="19"/>
      <c r="XJ39" s="19"/>
      <c r="XK39" s="19"/>
      <c r="XL39" s="19"/>
      <c r="XM39" s="19"/>
    </row>
    <row r="40" spans="1:637" ht="15.75" customHeight="1" x14ac:dyDescent="0.35">
      <c r="A40" s="6">
        <v>440</v>
      </c>
      <c r="B40" s="7" t="s">
        <v>162</v>
      </c>
      <c r="C40" s="6">
        <v>2020</v>
      </c>
      <c r="D40" s="6">
        <v>2</v>
      </c>
      <c r="E40" s="6"/>
      <c r="F40" s="6"/>
      <c r="G40" s="6"/>
      <c r="H40" s="6" t="s">
        <v>59</v>
      </c>
      <c r="I40" s="8" t="s">
        <v>66</v>
      </c>
      <c r="J40" s="6"/>
      <c r="K40" s="6"/>
      <c r="L40" s="6"/>
      <c r="M40" s="6"/>
      <c r="N40" s="6"/>
      <c r="O40" s="6"/>
      <c r="P40" s="6"/>
      <c r="Q40" s="6"/>
      <c r="R40" s="6"/>
      <c r="S40" s="6"/>
      <c r="T40" s="6"/>
      <c r="U40" s="6"/>
      <c r="V40" s="6"/>
      <c r="W40" s="6"/>
      <c r="X40" s="6"/>
      <c r="Y40" s="6"/>
    </row>
    <row r="41" spans="1:637" ht="15.75" customHeight="1" x14ac:dyDescent="0.35">
      <c r="A41" s="6">
        <v>441</v>
      </c>
      <c r="B41" s="6" t="s">
        <v>163</v>
      </c>
      <c r="C41" s="6">
        <v>2020</v>
      </c>
      <c r="D41" s="6">
        <v>2</v>
      </c>
      <c r="E41" s="6"/>
      <c r="F41" s="6"/>
      <c r="G41" s="6"/>
      <c r="H41" s="6" t="s">
        <v>59</v>
      </c>
      <c r="I41" s="8" t="s">
        <v>66</v>
      </c>
      <c r="J41" s="6"/>
      <c r="K41" s="6"/>
      <c r="L41" s="6"/>
      <c r="M41" s="6"/>
      <c r="N41" s="6"/>
      <c r="O41" s="6"/>
      <c r="P41" s="6"/>
      <c r="Q41" s="6"/>
      <c r="R41" s="6"/>
      <c r="S41" s="6"/>
      <c r="T41" s="6"/>
      <c r="U41" s="6"/>
      <c r="V41" s="6"/>
      <c r="W41" s="6"/>
      <c r="X41" s="6"/>
      <c r="Y41" s="6"/>
    </row>
    <row r="42" spans="1:637" ht="15.75" customHeight="1" x14ac:dyDescent="0.35">
      <c r="A42" s="20">
        <v>442</v>
      </c>
      <c r="B42" s="7" t="s">
        <v>164</v>
      </c>
      <c r="C42" s="20">
        <v>2014</v>
      </c>
      <c r="D42" s="20">
        <v>2</v>
      </c>
      <c r="E42" s="20"/>
      <c r="F42" s="20"/>
      <c r="G42" s="20"/>
      <c r="H42" s="20" t="s">
        <v>59</v>
      </c>
      <c r="I42" s="21" t="s">
        <v>66</v>
      </c>
      <c r="J42" s="20"/>
      <c r="K42" s="20"/>
      <c r="L42" s="20"/>
      <c r="M42" s="20"/>
      <c r="N42" s="20"/>
      <c r="O42" s="20"/>
      <c r="P42" s="20"/>
      <c r="Q42" s="20"/>
      <c r="R42" s="20"/>
      <c r="S42" s="20"/>
      <c r="T42" s="20"/>
      <c r="U42" s="20"/>
      <c r="V42" s="20"/>
      <c r="W42" s="20"/>
      <c r="X42" s="20"/>
      <c r="Y42" s="20"/>
    </row>
    <row r="43" spans="1:637" ht="15.75" customHeight="1" x14ac:dyDescent="0.35">
      <c r="A43" s="6">
        <v>443</v>
      </c>
      <c r="B43" s="6" t="s">
        <v>165</v>
      </c>
      <c r="C43" s="6">
        <v>2014</v>
      </c>
      <c r="D43" s="6">
        <v>2</v>
      </c>
      <c r="E43" s="6"/>
      <c r="F43" s="6"/>
      <c r="G43" s="6"/>
      <c r="H43" s="6" t="s">
        <v>59</v>
      </c>
      <c r="I43" s="8" t="s">
        <v>66</v>
      </c>
      <c r="J43" s="6"/>
      <c r="K43" s="6"/>
      <c r="L43" s="6"/>
      <c r="M43" s="6"/>
      <c r="N43" s="6"/>
      <c r="O43" s="6"/>
      <c r="P43" s="6"/>
      <c r="Q43" s="6"/>
      <c r="R43" s="6"/>
      <c r="S43" s="6"/>
      <c r="T43" s="6"/>
      <c r="U43" s="6"/>
      <c r="V43" s="6"/>
      <c r="W43" s="6"/>
      <c r="X43" s="6"/>
      <c r="Y43" s="6"/>
    </row>
    <row r="44" spans="1:637" ht="15.75" customHeight="1" x14ac:dyDescent="0.35">
      <c r="A44" s="6">
        <v>444</v>
      </c>
      <c r="B44" s="13" t="s">
        <v>166</v>
      </c>
      <c r="C44" s="6">
        <v>2014</v>
      </c>
      <c r="D44" s="6">
        <v>2</v>
      </c>
      <c r="E44" s="6"/>
      <c r="F44" s="6"/>
      <c r="G44" s="6"/>
      <c r="H44" s="6" t="s">
        <v>59</v>
      </c>
      <c r="I44" s="8" t="s">
        <v>66</v>
      </c>
      <c r="J44" s="6"/>
      <c r="K44" s="6"/>
      <c r="L44" s="6"/>
      <c r="M44" s="6"/>
      <c r="N44" s="6"/>
      <c r="O44" s="6"/>
      <c r="P44" s="6"/>
      <c r="Q44" s="6"/>
      <c r="R44" s="6"/>
      <c r="S44" s="6"/>
      <c r="T44" s="6"/>
      <c r="U44" s="6"/>
      <c r="V44" s="6"/>
      <c r="W44" s="6"/>
      <c r="X44" s="6"/>
      <c r="Y44" s="6"/>
    </row>
    <row r="45" spans="1:637" ht="15.75" customHeight="1" x14ac:dyDescent="0.35">
      <c r="A45" s="22">
        <v>450</v>
      </c>
      <c r="B45" s="7" t="s">
        <v>167</v>
      </c>
      <c r="C45" s="22">
        <v>2015</v>
      </c>
      <c r="D45" s="22">
        <v>2</v>
      </c>
      <c r="E45" s="22"/>
      <c r="F45" s="22"/>
      <c r="G45" s="22"/>
      <c r="H45" s="22" t="s">
        <v>59</v>
      </c>
      <c r="I45" s="8" t="s">
        <v>66</v>
      </c>
      <c r="J45" s="22"/>
      <c r="K45" s="22"/>
      <c r="L45" s="22"/>
      <c r="M45" s="22"/>
      <c r="N45" s="22"/>
      <c r="O45" s="22"/>
      <c r="P45" s="22"/>
      <c r="Q45" s="22"/>
      <c r="R45" s="22"/>
      <c r="S45" s="22"/>
      <c r="T45" s="22"/>
      <c r="U45" s="22"/>
      <c r="V45" s="22"/>
      <c r="W45" s="22"/>
      <c r="X45" s="22"/>
      <c r="Y45" s="22"/>
    </row>
    <row r="46" spans="1:637" ht="15.75" customHeight="1" x14ac:dyDescent="0.35">
      <c r="A46" s="6">
        <v>457</v>
      </c>
      <c r="B46" s="13" t="s">
        <v>168</v>
      </c>
      <c r="C46" s="6">
        <v>2020</v>
      </c>
      <c r="D46" s="6">
        <v>2</v>
      </c>
      <c r="E46" s="6"/>
      <c r="F46" s="6"/>
      <c r="G46" s="6"/>
      <c r="H46" s="6" t="s">
        <v>59</v>
      </c>
      <c r="I46" s="8" t="s">
        <v>114</v>
      </c>
      <c r="J46" s="6"/>
      <c r="K46" s="6"/>
      <c r="L46" s="6"/>
      <c r="M46" s="6"/>
      <c r="N46" s="6"/>
      <c r="O46" s="6"/>
      <c r="P46" s="6"/>
      <c r="Q46" s="6"/>
      <c r="R46" s="6"/>
      <c r="S46" s="6"/>
      <c r="T46" s="6"/>
      <c r="U46" s="6"/>
      <c r="V46" s="6"/>
      <c r="W46" s="6"/>
      <c r="X46" s="6"/>
      <c r="Y46" s="6"/>
    </row>
    <row r="47" spans="1:637" ht="15.75" customHeight="1" x14ac:dyDescent="0.35">
      <c r="A47" s="3">
        <v>458</v>
      </c>
      <c r="B47" s="3" t="s">
        <v>169</v>
      </c>
      <c r="C47" s="3">
        <v>2014</v>
      </c>
      <c r="D47" s="3">
        <v>2</v>
      </c>
      <c r="E47" s="3" t="s">
        <v>40</v>
      </c>
      <c r="F47" s="3" t="s">
        <v>41</v>
      </c>
      <c r="G47" s="3" t="s">
        <v>61</v>
      </c>
      <c r="H47" s="3" t="s">
        <v>170</v>
      </c>
      <c r="I47" s="3" t="s">
        <v>54</v>
      </c>
      <c r="J47" s="3" t="s">
        <v>171</v>
      </c>
      <c r="K47" s="3" t="s">
        <v>32</v>
      </c>
      <c r="L47" s="3" t="s">
        <v>46</v>
      </c>
      <c r="M47" s="3" t="s">
        <v>44</v>
      </c>
      <c r="N47" s="3" t="s">
        <v>35</v>
      </c>
      <c r="O47" s="3" t="s">
        <v>36</v>
      </c>
      <c r="P47" s="3" t="s">
        <v>37</v>
      </c>
      <c r="Q47" s="3" t="s">
        <v>172</v>
      </c>
      <c r="R47" s="3"/>
      <c r="S47" s="3"/>
      <c r="T47" s="3"/>
      <c r="U47" s="3"/>
      <c r="V47" s="3"/>
      <c r="W47" s="3"/>
      <c r="X47" s="3"/>
      <c r="Y47" s="3"/>
    </row>
    <row r="48" spans="1:637" ht="15.75" customHeight="1" x14ac:dyDescent="0.35">
      <c r="A48" s="3">
        <v>461</v>
      </c>
      <c r="B48" s="5" t="s">
        <v>173</v>
      </c>
      <c r="C48" s="3">
        <v>2014</v>
      </c>
      <c r="D48" s="3">
        <v>2</v>
      </c>
      <c r="E48" s="3" t="s">
        <v>40</v>
      </c>
      <c r="F48" s="3" t="s">
        <v>105</v>
      </c>
      <c r="G48" s="3" t="s">
        <v>69</v>
      </c>
      <c r="H48" s="3" t="s">
        <v>174</v>
      </c>
      <c r="I48" s="3" t="s">
        <v>30</v>
      </c>
      <c r="J48" s="3" t="s">
        <v>175</v>
      </c>
      <c r="K48" s="3" t="s">
        <v>32</v>
      </c>
      <c r="L48" s="3" t="s">
        <v>46</v>
      </c>
      <c r="M48" s="3" t="s">
        <v>34</v>
      </c>
      <c r="N48" s="3" t="s">
        <v>133</v>
      </c>
      <c r="O48" s="3" t="s">
        <v>48</v>
      </c>
      <c r="P48" s="3" t="s">
        <v>37</v>
      </c>
      <c r="Q48" s="3" t="s">
        <v>176</v>
      </c>
      <c r="R48" s="3"/>
      <c r="S48" s="3"/>
      <c r="T48" s="3"/>
      <c r="U48" s="3"/>
      <c r="V48" s="3"/>
      <c r="W48" s="3"/>
      <c r="X48" s="3"/>
      <c r="Y48" s="3"/>
    </row>
    <row r="49" spans="1:25" ht="15.75" customHeight="1" x14ac:dyDescent="0.35">
      <c r="A49" s="6">
        <v>462</v>
      </c>
      <c r="B49" s="7" t="s">
        <v>177</v>
      </c>
      <c r="C49" s="6">
        <v>2018</v>
      </c>
      <c r="D49" s="6">
        <v>2</v>
      </c>
      <c r="E49" s="6"/>
      <c r="F49" s="6"/>
      <c r="G49" s="6"/>
      <c r="H49" s="6" t="s">
        <v>59</v>
      </c>
      <c r="I49" s="8" t="s">
        <v>66</v>
      </c>
      <c r="J49" s="6"/>
      <c r="K49" s="6"/>
      <c r="L49" s="6"/>
      <c r="M49" s="6"/>
      <c r="N49" s="6"/>
      <c r="O49" s="6"/>
      <c r="P49" s="6"/>
      <c r="Q49" s="6"/>
      <c r="R49" s="6"/>
      <c r="S49" s="6"/>
      <c r="T49" s="6"/>
      <c r="U49" s="6"/>
      <c r="V49" s="6"/>
      <c r="W49" s="6"/>
      <c r="X49" s="6"/>
      <c r="Y49" s="6"/>
    </row>
    <row r="50" spans="1:25" ht="15.75" customHeight="1" x14ac:dyDescent="0.35">
      <c r="A50" s="6">
        <v>465</v>
      </c>
      <c r="B50" s="7" t="s">
        <v>178</v>
      </c>
      <c r="C50" s="6">
        <v>2013</v>
      </c>
      <c r="D50" s="6">
        <v>2</v>
      </c>
      <c r="E50" s="6"/>
      <c r="F50" s="6"/>
      <c r="G50" s="6"/>
      <c r="H50" s="6" t="s">
        <v>59</v>
      </c>
      <c r="I50" s="8" t="s">
        <v>66</v>
      </c>
      <c r="J50" s="6"/>
      <c r="K50" s="6"/>
      <c r="L50" s="6"/>
      <c r="M50" s="6"/>
      <c r="N50" s="6"/>
      <c r="O50" s="6"/>
      <c r="P50" s="6"/>
      <c r="Q50" s="6"/>
      <c r="R50" s="6"/>
      <c r="S50" s="6"/>
      <c r="T50" s="6"/>
      <c r="U50" s="6"/>
      <c r="V50" s="6"/>
      <c r="W50" s="6"/>
      <c r="X50" s="6"/>
      <c r="Y50" s="6"/>
    </row>
    <row r="51" spans="1:25" ht="15.75" customHeight="1" x14ac:dyDescent="0.35">
      <c r="A51" s="6">
        <v>468</v>
      </c>
      <c r="B51" s="13" t="s">
        <v>179</v>
      </c>
      <c r="C51" s="6">
        <v>2017</v>
      </c>
      <c r="D51" s="6">
        <v>2</v>
      </c>
      <c r="E51" s="6"/>
      <c r="F51" s="6"/>
      <c r="G51" s="6"/>
      <c r="H51" s="6" t="s">
        <v>59</v>
      </c>
      <c r="I51" s="8" t="s">
        <v>114</v>
      </c>
      <c r="J51" s="6"/>
      <c r="K51" s="6"/>
      <c r="L51" s="6"/>
      <c r="M51" s="6"/>
      <c r="N51" s="6"/>
      <c r="O51" s="6"/>
      <c r="P51" s="6"/>
      <c r="Q51" s="6"/>
      <c r="R51" s="6"/>
      <c r="S51" s="6"/>
      <c r="T51" s="6"/>
      <c r="U51" s="6"/>
      <c r="V51" s="6"/>
      <c r="W51" s="6"/>
      <c r="X51" s="6"/>
      <c r="Y51" s="6"/>
    </row>
    <row r="52" spans="1:25" ht="15.75" customHeight="1" x14ac:dyDescent="0.35">
      <c r="A52" s="6">
        <v>469</v>
      </c>
      <c r="B52" s="13" t="s">
        <v>180</v>
      </c>
      <c r="C52" s="6">
        <v>2021</v>
      </c>
      <c r="D52" s="6">
        <v>2</v>
      </c>
      <c r="E52" s="6"/>
      <c r="F52" s="6"/>
      <c r="G52" s="6"/>
      <c r="H52" s="6" t="s">
        <v>59</v>
      </c>
      <c r="I52" s="8" t="s">
        <v>114</v>
      </c>
      <c r="J52" s="6"/>
      <c r="K52" s="6"/>
      <c r="L52" s="6"/>
      <c r="M52" s="6"/>
      <c r="N52" s="6"/>
      <c r="O52" s="6"/>
      <c r="P52" s="6"/>
      <c r="Q52" s="6"/>
      <c r="R52" s="6"/>
      <c r="S52" s="6"/>
      <c r="T52" s="6"/>
      <c r="U52" s="6"/>
      <c r="V52" s="6"/>
      <c r="W52" s="6"/>
      <c r="X52" s="6"/>
      <c r="Y52" s="6"/>
    </row>
    <row r="53" spans="1:25" ht="15.75" customHeight="1" x14ac:dyDescent="0.35">
      <c r="A53" s="6">
        <v>471</v>
      </c>
      <c r="B53" s="13" t="s">
        <v>181</v>
      </c>
      <c r="C53" s="6">
        <v>2014</v>
      </c>
      <c r="D53" s="6">
        <v>2</v>
      </c>
      <c r="E53" s="6"/>
      <c r="F53" s="6"/>
      <c r="G53" s="6"/>
      <c r="H53" s="6" t="s">
        <v>59</v>
      </c>
      <c r="I53" s="8" t="s">
        <v>66</v>
      </c>
      <c r="J53" s="6"/>
      <c r="K53" s="6"/>
      <c r="L53" s="6"/>
      <c r="M53" s="6"/>
      <c r="N53" s="6"/>
      <c r="O53" s="6"/>
      <c r="P53" s="6"/>
      <c r="Q53" s="6"/>
      <c r="R53" s="6"/>
      <c r="S53" s="6"/>
      <c r="T53" s="6"/>
      <c r="U53" s="6"/>
      <c r="V53" s="6"/>
      <c r="W53" s="6"/>
      <c r="X53" s="6"/>
      <c r="Y53" s="6"/>
    </row>
    <row r="54" spans="1:25" ht="15.75" customHeight="1" x14ac:dyDescent="0.35">
      <c r="A54" s="6">
        <v>473</v>
      </c>
      <c r="B54" s="13" t="s">
        <v>182</v>
      </c>
      <c r="C54" s="6">
        <v>2017</v>
      </c>
      <c r="D54" s="6">
        <v>2</v>
      </c>
      <c r="E54" s="6"/>
      <c r="F54" s="6"/>
      <c r="G54" s="6"/>
      <c r="H54" s="6" t="s">
        <v>59</v>
      </c>
      <c r="I54" s="8" t="s">
        <v>183</v>
      </c>
      <c r="J54" s="6"/>
      <c r="K54" s="6"/>
      <c r="L54" s="6"/>
      <c r="M54" s="6"/>
      <c r="N54" s="6"/>
      <c r="O54" s="6"/>
      <c r="P54" s="6"/>
      <c r="Q54" s="6"/>
      <c r="R54" s="6"/>
      <c r="S54" s="6"/>
      <c r="T54" s="6"/>
      <c r="U54" s="6"/>
      <c r="V54" s="6"/>
      <c r="W54" s="6"/>
      <c r="X54" s="6"/>
      <c r="Y54" s="6"/>
    </row>
    <row r="55" spans="1:25" ht="15.75" customHeight="1" x14ac:dyDescent="0.35">
      <c r="A55" s="3">
        <v>474</v>
      </c>
      <c r="B55" s="5" t="s">
        <v>184</v>
      </c>
      <c r="C55" s="3">
        <v>2019</v>
      </c>
      <c r="D55" s="3">
        <v>2</v>
      </c>
      <c r="E55" s="3" t="s">
        <v>185</v>
      </c>
      <c r="F55" s="3" t="s">
        <v>186</v>
      </c>
      <c r="G55" s="3" t="s">
        <v>28</v>
      </c>
      <c r="H55" s="3"/>
      <c r="I55" s="3" t="s">
        <v>44</v>
      </c>
      <c r="J55" s="3" t="s">
        <v>102</v>
      </c>
      <c r="K55" s="3" t="s">
        <v>102</v>
      </c>
      <c r="L55" s="3" t="s">
        <v>33</v>
      </c>
      <c r="M55" s="3" t="s">
        <v>34</v>
      </c>
      <c r="N55" s="3" t="s">
        <v>44</v>
      </c>
      <c r="O55" s="3" t="s">
        <v>48</v>
      </c>
      <c r="P55" s="3" t="s">
        <v>37</v>
      </c>
      <c r="Q55" s="3" t="s">
        <v>77</v>
      </c>
      <c r="R55" s="3"/>
      <c r="S55" s="3"/>
      <c r="T55" s="3"/>
      <c r="U55" s="3"/>
      <c r="V55" s="3"/>
      <c r="W55" s="3"/>
      <c r="X55" s="3"/>
      <c r="Y55" s="3"/>
    </row>
    <row r="56" spans="1:25" ht="15.75" customHeight="1" x14ac:dyDescent="0.35">
      <c r="A56" s="3">
        <v>475</v>
      </c>
      <c r="B56" s="3" t="s">
        <v>187</v>
      </c>
      <c r="C56" s="3">
        <v>2018</v>
      </c>
      <c r="D56" s="3">
        <v>2</v>
      </c>
      <c r="E56" s="3" t="s">
        <v>40</v>
      </c>
      <c r="F56" s="3" t="s">
        <v>74</v>
      </c>
      <c r="G56" s="3" t="s">
        <v>42</v>
      </c>
      <c r="H56" s="3" t="s">
        <v>188</v>
      </c>
      <c r="I56" s="3" t="s">
        <v>189</v>
      </c>
      <c r="J56" s="3" t="s">
        <v>107</v>
      </c>
      <c r="K56" s="3" t="s">
        <v>32</v>
      </c>
      <c r="L56" s="3" t="s">
        <v>33</v>
      </c>
      <c r="M56" s="3" t="s">
        <v>47</v>
      </c>
      <c r="N56" s="3" t="s">
        <v>35</v>
      </c>
      <c r="O56" s="3" t="s">
        <v>36</v>
      </c>
      <c r="P56" s="3" t="s">
        <v>37</v>
      </c>
      <c r="Q56" s="3" t="s">
        <v>190</v>
      </c>
      <c r="R56" s="3"/>
      <c r="S56" s="3"/>
      <c r="T56" s="3"/>
      <c r="U56" s="3"/>
      <c r="V56" s="3"/>
      <c r="W56" s="3"/>
      <c r="X56" s="3"/>
      <c r="Y56" s="3"/>
    </row>
    <row r="57" spans="1:25" ht="15.75" customHeight="1" x14ac:dyDescent="0.35">
      <c r="A57" s="3">
        <v>477</v>
      </c>
      <c r="B57" s="3" t="s">
        <v>191</v>
      </c>
      <c r="C57" s="3">
        <v>2020</v>
      </c>
      <c r="D57" s="3">
        <v>2</v>
      </c>
      <c r="E57" s="3" t="s">
        <v>40</v>
      </c>
      <c r="F57" s="3" t="s">
        <v>41</v>
      </c>
      <c r="G57" s="3" t="s">
        <v>61</v>
      </c>
      <c r="H57" s="3" t="s">
        <v>192</v>
      </c>
      <c r="I57" s="3" t="s">
        <v>44</v>
      </c>
      <c r="J57" s="3" t="s">
        <v>193</v>
      </c>
      <c r="K57" s="3" t="s">
        <v>81</v>
      </c>
      <c r="L57" s="3" t="s">
        <v>46</v>
      </c>
      <c r="M57" s="3" t="s">
        <v>47</v>
      </c>
      <c r="N57" s="3" t="s">
        <v>44</v>
      </c>
      <c r="O57" s="3" t="s">
        <v>48</v>
      </c>
      <c r="P57" s="3" t="s">
        <v>49</v>
      </c>
      <c r="Q57" s="3" t="s">
        <v>194</v>
      </c>
      <c r="R57" s="3"/>
      <c r="S57" s="3"/>
      <c r="T57" s="3"/>
      <c r="U57" s="3"/>
      <c r="V57" s="3"/>
      <c r="W57" s="3"/>
      <c r="X57" s="3"/>
      <c r="Y57" s="3"/>
    </row>
    <row r="58" spans="1:25" ht="15.75" customHeight="1" x14ac:dyDescent="0.35">
      <c r="A58" s="3">
        <v>481</v>
      </c>
      <c r="B58" s="3" t="s">
        <v>195</v>
      </c>
      <c r="C58" s="3">
        <v>2014</v>
      </c>
      <c r="D58" s="3">
        <v>2</v>
      </c>
      <c r="E58" s="3" t="s">
        <v>40</v>
      </c>
      <c r="F58" s="3" t="s">
        <v>105</v>
      </c>
      <c r="G58" s="3" t="s">
        <v>69</v>
      </c>
      <c r="H58" s="3" t="s">
        <v>196</v>
      </c>
      <c r="I58" s="3" t="s">
        <v>30</v>
      </c>
      <c r="J58" s="3"/>
      <c r="K58" s="3" t="s">
        <v>71</v>
      </c>
      <c r="L58" s="3"/>
      <c r="M58" s="3"/>
      <c r="N58" s="3" t="s">
        <v>133</v>
      </c>
      <c r="O58" s="3" t="s">
        <v>36</v>
      </c>
      <c r="P58" s="3" t="s">
        <v>49</v>
      </c>
      <c r="Q58" s="3"/>
      <c r="R58" s="3"/>
      <c r="S58" s="3"/>
      <c r="T58" s="3"/>
      <c r="U58" s="3"/>
      <c r="V58" s="3"/>
      <c r="W58" s="3"/>
      <c r="X58" s="3"/>
      <c r="Y58" s="3"/>
    </row>
    <row r="59" spans="1:25" ht="15.75" customHeight="1" x14ac:dyDescent="0.35">
      <c r="A59" s="20">
        <v>490</v>
      </c>
      <c r="B59" s="7" t="s">
        <v>197</v>
      </c>
      <c r="C59" s="20">
        <v>2017</v>
      </c>
      <c r="D59" s="20">
        <v>2</v>
      </c>
      <c r="E59" s="20"/>
      <c r="F59" s="20"/>
      <c r="G59" s="20"/>
      <c r="H59" s="20" t="s">
        <v>59</v>
      </c>
      <c r="I59" s="21" t="s">
        <v>183</v>
      </c>
      <c r="J59" s="20"/>
      <c r="K59" s="20"/>
      <c r="L59" s="20"/>
      <c r="M59" s="20"/>
      <c r="N59" s="20"/>
      <c r="O59" s="20"/>
      <c r="P59" s="20"/>
      <c r="Q59" s="20"/>
      <c r="R59" s="20"/>
      <c r="S59" s="20"/>
      <c r="T59" s="20"/>
      <c r="U59" s="20"/>
      <c r="V59" s="20"/>
      <c r="W59" s="20"/>
      <c r="X59" s="20"/>
      <c r="Y59" s="20"/>
    </row>
    <row r="60" spans="1:25" ht="15.75" customHeight="1" x14ac:dyDescent="0.35">
      <c r="A60" s="6">
        <v>491</v>
      </c>
      <c r="B60" s="13" t="s">
        <v>198</v>
      </c>
      <c r="C60" s="6">
        <v>2017</v>
      </c>
      <c r="D60" s="6">
        <v>2</v>
      </c>
      <c r="E60" s="6"/>
      <c r="F60" s="6"/>
      <c r="G60" s="6"/>
      <c r="H60" s="6" t="s">
        <v>59</v>
      </c>
      <c r="I60" s="8" t="s">
        <v>66</v>
      </c>
      <c r="J60" s="6"/>
      <c r="K60" s="6"/>
      <c r="L60" s="6"/>
      <c r="M60" s="6"/>
      <c r="N60" s="6"/>
      <c r="O60" s="6"/>
      <c r="P60" s="6"/>
      <c r="Q60" s="6"/>
      <c r="R60" s="6"/>
      <c r="S60" s="6"/>
      <c r="T60" s="6"/>
      <c r="U60" s="6"/>
      <c r="V60" s="6"/>
      <c r="W60" s="6"/>
      <c r="X60" s="6"/>
      <c r="Y60" s="6"/>
    </row>
    <row r="61" spans="1:25" ht="15.75" customHeight="1" x14ac:dyDescent="0.35">
      <c r="A61" s="3">
        <v>497</v>
      </c>
      <c r="B61" s="5" t="s">
        <v>199</v>
      </c>
      <c r="C61" s="3">
        <v>2021</v>
      </c>
      <c r="D61" s="3">
        <v>2</v>
      </c>
      <c r="E61" s="3" t="s">
        <v>40</v>
      </c>
      <c r="F61" s="3" t="s">
        <v>105</v>
      </c>
      <c r="G61" s="3" t="s">
        <v>69</v>
      </c>
      <c r="H61" s="3" t="s">
        <v>200</v>
      </c>
      <c r="I61" s="3" t="s">
        <v>30</v>
      </c>
      <c r="J61" s="3" t="s">
        <v>102</v>
      </c>
      <c r="K61" s="3" t="s">
        <v>71</v>
      </c>
      <c r="L61" s="3" t="s">
        <v>46</v>
      </c>
      <c r="M61" s="3" t="s">
        <v>34</v>
      </c>
      <c r="N61" s="3" t="s">
        <v>35</v>
      </c>
      <c r="O61" s="3" t="s">
        <v>36</v>
      </c>
      <c r="P61" s="3" t="s">
        <v>49</v>
      </c>
      <c r="Q61" s="3" t="s">
        <v>201</v>
      </c>
      <c r="R61" s="3"/>
      <c r="S61" s="3"/>
      <c r="T61" s="3"/>
      <c r="U61" s="3"/>
      <c r="V61" s="3"/>
      <c r="W61" s="3"/>
      <c r="X61" s="3"/>
      <c r="Y61" s="3"/>
    </row>
    <row r="62" spans="1:25" ht="15.75" customHeight="1" x14ac:dyDescent="0.35">
      <c r="A62" s="6">
        <v>501</v>
      </c>
      <c r="B62" s="6" t="s">
        <v>202</v>
      </c>
      <c r="C62" s="6">
        <v>2014</v>
      </c>
      <c r="D62" s="6">
        <v>2</v>
      </c>
      <c r="E62" s="6"/>
      <c r="F62" s="6"/>
      <c r="G62" s="6"/>
      <c r="H62" s="6" t="s">
        <v>59</v>
      </c>
      <c r="I62" s="8" t="s">
        <v>66</v>
      </c>
      <c r="J62" s="6"/>
      <c r="K62" s="6"/>
      <c r="L62" s="6"/>
      <c r="M62" s="6"/>
      <c r="N62" s="6"/>
      <c r="O62" s="6"/>
      <c r="P62" s="6"/>
      <c r="Q62" s="6"/>
      <c r="R62" s="6"/>
      <c r="S62" s="6"/>
      <c r="T62" s="6"/>
      <c r="U62" s="6"/>
      <c r="V62" s="6"/>
      <c r="W62" s="6"/>
      <c r="X62" s="6"/>
      <c r="Y62" s="6"/>
    </row>
    <row r="63" spans="1:25" ht="15.75" customHeight="1" x14ac:dyDescent="0.35">
      <c r="A63" s="3">
        <v>503</v>
      </c>
      <c r="B63" s="5" t="s">
        <v>203</v>
      </c>
      <c r="C63" s="3">
        <v>2014</v>
      </c>
      <c r="D63" s="3">
        <v>2</v>
      </c>
      <c r="E63" s="3" t="s">
        <v>185</v>
      </c>
      <c r="F63" s="3" t="s">
        <v>186</v>
      </c>
      <c r="G63" s="3" t="s">
        <v>28</v>
      </c>
      <c r="H63" s="3" t="s">
        <v>204</v>
      </c>
      <c r="I63" s="3" t="s">
        <v>30</v>
      </c>
      <c r="J63" s="3" t="s">
        <v>102</v>
      </c>
      <c r="K63" s="3" t="s">
        <v>32</v>
      </c>
      <c r="L63" s="3" t="s">
        <v>33</v>
      </c>
      <c r="M63" s="3" t="s">
        <v>34</v>
      </c>
      <c r="N63" s="3" t="s">
        <v>44</v>
      </c>
      <c r="O63" s="3" t="s">
        <v>36</v>
      </c>
      <c r="P63" s="3" t="s">
        <v>37</v>
      </c>
      <c r="Q63" s="3" t="s">
        <v>77</v>
      </c>
      <c r="R63" s="3"/>
      <c r="S63" s="3"/>
      <c r="T63" s="3"/>
      <c r="U63" s="3"/>
      <c r="V63" s="3"/>
      <c r="W63" s="3"/>
      <c r="X63" s="3"/>
      <c r="Y63" s="3"/>
    </row>
    <row r="64" spans="1:25" ht="15.75" customHeight="1" x14ac:dyDescent="0.35">
      <c r="A64" s="3">
        <v>505</v>
      </c>
      <c r="B64" s="3" t="s">
        <v>205</v>
      </c>
      <c r="C64" s="3">
        <v>2016</v>
      </c>
      <c r="D64" s="3">
        <v>2</v>
      </c>
      <c r="E64" s="3" t="s">
        <v>185</v>
      </c>
      <c r="F64" s="3" t="s">
        <v>186</v>
      </c>
      <c r="G64" s="3" t="s">
        <v>28</v>
      </c>
      <c r="H64" s="3" t="s">
        <v>206</v>
      </c>
      <c r="I64" s="3" t="s">
        <v>30</v>
      </c>
      <c r="J64" s="3" t="s">
        <v>102</v>
      </c>
      <c r="K64" s="3" t="s">
        <v>71</v>
      </c>
      <c r="L64" s="3" t="s">
        <v>33</v>
      </c>
      <c r="M64" s="3" t="s">
        <v>34</v>
      </c>
      <c r="N64" s="3" t="s">
        <v>44</v>
      </c>
      <c r="O64" s="3" t="s">
        <v>48</v>
      </c>
      <c r="P64" s="3" t="s">
        <v>37</v>
      </c>
      <c r="Q64" s="3" t="s">
        <v>77</v>
      </c>
      <c r="R64" s="3"/>
      <c r="S64" s="3"/>
      <c r="T64" s="3"/>
      <c r="U64" s="3"/>
      <c r="V64" s="3"/>
      <c r="W64" s="3"/>
      <c r="X64" s="3"/>
      <c r="Y64" s="3"/>
    </row>
    <row r="65" spans="1:25" ht="15.75" customHeight="1" x14ac:dyDescent="0.35">
      <c r="A65" s="37">
        <v>530</v>
      </c>
      <c r="B65" s="39" t="s">
        <v>207</v>
      </c>
      <c r="C65" s="37">
        <v>2018</v>
      </c>
      <c r="D65" s="37">
        <v>2</v>
      </c>
      <c r="E65" s="39" t="s">
        <v>185</v>
      </c>
      <c r="F65" s="39" t="s">
        <v>186</v>
      </c>
      <c r="G65" s="39" t="s">
        <v>28</v>
      </c>
      <c r="H65" s="3" t="s">
        <v>208</v>
      </c>
      <c r="I65" s="11" t="s">
        <v>44</v>
      </c>
      <c r="J65" s="39" t="s">
        <v>209</v>
      </c>
      <c r="K65" s="39" t="s">
        <v>32</v>
      </c>
      <c r="L65" s="39" t="s">
        <v>33</v>
      </c>
      <c r="M65" s="39" t="s">
        <v>34</v>
      </c>
      <c r="N65" s="39" t="s">
        <v>44</v>
      </c>
      <c r="O65" s="39" t="s">
        <v>36</v>
      </c>
      <c r="P65" s="39" t="s">
        <v>37</v>
      </c>
      <c r="Q65" s="39" t="s">
        <v>77</v>
      </c>
      <c r="R65" s="3"/>
      <c r="S65" s="3"/>
      <c r="T65" s="3"/>
      <c r="U65" s="3"/>
      <c r="V65" s="3"/>
      <c r="W65" s="3"/>
      <c r="X65" s="3"/>
      <c r="Y65" s="3"/>
    </row>
    <row r="66" spans="1:25" ht="15.75" customHeight="1" x14ac:dyDescent="0.35">
      <c r="A66" s="38"/>
      <c r="B66" s="38"/>
      <c r="C66" s="38"/>
      <c r="D66" s="38"/>
      <c r="E66" s="38"/>
      <c r="F66" s="38"/>
      <c r="G66" s="38"/>
      <c r="H66" s="3" t="s">
        <v>210</v>
      </c>
      <c r="I66" s="33"/>
      <c r="J66" s="38"/>
      <c r="K66" s="38"/>
      <c r="L66" s="38"/>
      <c r="M66" s="38"/>
      <c r="N66" s="38"/>
      <c r="O66" s="38"/>
      <c r="P66" s="38"/>
      <c r="Q66" s="38"/>
      <c r="R66" s="3"/>
      <c r="S66" s="3"/>
      <c r="T66" s="3"/>
      <c r="U66" s="3"/>
      <c r="V66" s="3"/>
      <c r="W66" s="3"/>
      <c r="X66" s="3"/>
      <c r="Y66" s="3"/>
    </row>
    <row r="67" spans="1:25" ht="15.75" customHeight="1" x14ac:dyDescent="0.35">
      <c r="A67" s="6">
        <v>531</v>
      </c>
      <c r="B67" s="16" t="s">
        <v>211</v>
      </c>
      <c r="C67" s="6">
        <v>2020</v>
      </c>
      <c r="D67" s="6">
        <v>2</v>
      </c>
      <c r="E67" s="6"/>
      <c r="F67" s="6"/>
      <c r="G67" s="6"/>
      <c r="H67" s="6" t="s">
        <v>59</v>
      </c>
      <c r="I67" s="8" t="s">
        <v>114</v>
      </c>
      <c r="J67" s="6"/>
      <c r="K67" s="6"/>
      <c r="L67" s="6"/>
      <c r="M67" s="6"/>
      <c r="N67" s="6"/>
      <c r="O67" s="6"/>
      <c r="P67" s="6"/>
      <c r="Q67" s="6"/>
      <c r="R67" s="6"/>
      <c r="S67" s="6"/>
      <c r="T67" s="6"/>
      <c r="U67" s="6"/>
      <c r="V67" s="6"/>
      <c r="W67" s="6"/>
      <c r="X67" s="6"/>
      <c r="Y67" s="6"/>
    </row>
    <row r="68" spans="1:25" ht="15.75" customHeight="1" x14ac:dyDescent="0.35">
      <c r="A68" s="6">
        <v>532</v>
      </c>
      <c r="B68" s="13" t="s">
        <v>212</v>
      </c>
      <c r="C68" s="6">
        <v>2013</v>
      </c>
      <c r="D68" s="6">
        <v>2</v>
      </c>
      <c r="E68" s="6"/>
      <c r="F68" s="6"/>
      <c r="G68" s="6"/>
      <c r="H68" s="6" t="s">
        <v>59</v>
      </c>
      <c r="I68" s="8" t="s">
        <v>183</v>
      </c>
      <c r="J68" s="6"/>
      <c r="K68" s="6"/>
      <c r="L68" s="6"/>
      <c r="M68" s="6"/>
      <c r="N68" s="6"/>
      <c r="O68" s="6"/>
      <c r="P68" s="6"/>
      <c r="Q68" s="6"/>
      <c r="R68" s="6"/>
      <c r="S68" s="6"/>
      <c r="T68" s="6"/>
      <c r="U68" s="6"/>
      <c r="V68" s="6"/>
      <c r="W68" s="6"/>
      <c r="X68" s="6"/>
      <c r="Y68" s="6"/>
    </row>
    <row r="69" spans="1:25" ht="15.75" customHeight="1" x14ac:dyDescent="0.35">
      <c r="A69" s="3">
        <v>534</v>
      </c>
      <c r="B69" s="3" t="s">
        <v>213</v>
      </c>
      <c r="C69" s="3">
        <v>2017</v>
      </c>
      <c r="D69" s="3">
        <v>2</v>
      </c>
      <c r="E69" s="3" t="s">
        <v>40</v>
      </c>
      <c r="F69" s="3" t="s">
        <v>41</v>
      </c>
      <c r="G69" s="3" t="s">
        <v>61</v>
      </c>
      <c r="H69" s="3" t="s">
        <v>214</v>
      </c>
      <c r="I69" s="3" t="s">
        <v>30</v>
      </c>
      <c r="J69" s="3" t="s">
        <v>99</v>
      </c>
      <c r="K69" s="3" t="s">
        <v>32</v>
      </c>
      <c r="L69" s="3" t="s">
        <v>46</v>
      </c>
      <c r="M69" s="3" t="s">
        <v>47</v>
      </c>
      <c r="N69" s="3" t="s">
        <v>35</v>
      </c>
      <c r="O69" s="3" t="s">
        <v>48</v>
      </c>
      <c r="P69" s="3" t="s">
        <v>37</v>
      </c>
      <c r="Q69" s="3" t="s">
        <v>215</v>
      </c>
      <c r="R69" s="3"/>
      <c r="S69" s="3"/>
      <c r="T69" s="3"/>
      <c r="U69" s="3"/>
      <c r="V69" s="3"/>
      <c r="W69" s="3"/>
      <c r="X69" s="3"/>
      <c r="Y69" s="3"/>
    </row>
    <row r="70" spans="1:25" ht="15.75" customHeight="1" x14ac:dyDescent="0.35">
      <c r="A70" s="6">
        <v>541</v>
      </c>
      <c r="B70" s="7" t="s">
        <v>216</v>
      </c>
      <c r="C70" s="6">
        <v>2017</v>
      </c>
      <c r="D70" s="6">
        <v>2</v>
      </c>
      <c r="E70" s="6"/>
      <c r="F70" s="6"/>
      <c r="G70" s="6"/>
      <c r="H70" s="6" t="s">
        <v>59</v>
      </c>
      <c r="I70" s="8" t="s">
        <v>66</v>
      </c>
      <c r="J70" s="6"/>
      <c r="K70" s="6"/>
      <c r="L70" s="6"/>
      <c r="M70" s="6"/>
      <c r="N70" s="6"/>
      <c r="O70" s="6"/>
      <c r="P70" s="6"/>
      <c r="Q70" s="6"/>
      <c r="R70" s="6"/>
      <c r="S70" s="6"/>
      <c r="T70" s="6"/>
      <c r="U70" s="6"/>
      <c r="V70" s="6"/>
      <c r="W70" s="6"/>
      <c r="X70" s="6"/>
      <c r="Y70" s="6"/>
    </row>
    <row r="71" spans="1:25" ht="15.75" customHeight="1" x14ac:dyDescent="0.35">
      <c r="A71" s="6">
        <v>549</v>
      </c>
      <c r="B71" s="13" t="s">
        <v>217</v>
      </c>
      <c r="C71" s="6">
        <v>2000</v>
      </c>
      <c r="D71" s="6">
        <v>2</v>
      </c>
      <c r="E71" s="6"/>
      <c r="F71" s="6"/>
      <c r="G71" s="6"/>
      <c r="H71" s="6" t="s">
        <v>59</v>
      </c>
      <c r="I71" s="8" t="s">
        <v>66</v>
      </c>
      <c r="J71" s="6"/>
      <c r="K71" s="6"/>
      <c r="L71" s="6"/>
      <c r="M71" s="6"/>
      <c r="N71" s="6"/>
      <c r="O71" s="6"/>
      <c r="P71" s="6"/>
      <c r="Q71" s="6"/>
      <c r="R71" s="6"/>
      <c r="S71" s="6"/>
      <c r="T71" s="6"/>
      <c r="U71" s="6"/>
      <c r="V71" s="6"/>
      <c r="W71" s="6"/>
      <c r="X71" s="6"/>
      <c r="Y71" s="6"/>
    </row>
    <row r="72" spans="1:25" ht="15.75" customHeight="1" x14ac:dyDescent="0.35">
      <c r="A72" s="6">
        <v>552</v>
      </c>
      <c r="B72" s="7" t="s">
        <v>218</v>
      </c>
      <c r="C72" s="6">
        <v>2021</v>
      </c>
      <c r="D72" s="6">
        <v>2</v>
      </c>
      <c r="E72" s="6"/>
      <c r="F72" s="6"/>
      <c r="G72" s="6"/>
      <c r="H72" s="6" t="s">
        <v>59</v>
      </c>
      <c r="I72" s="8" t="s">
        <v>66</v>
      </c>
      <c r="J72" s="6"/>
      <c r="K72" s="6"/>
      <c r="L72" s="6"/>
      <c r="M72" s="6"/>
      <c r="N72" s="6"/>
      <c r="O72" s="6"/>
      <c r="P72" s="6"/>
      <c r="Q72" s="6"/>
      <c r="R72" s="6"/>
      <c r="S72" s="6"/>
      <c r="T72" s="6"/>
      <c r="U72" s="6"/>
      <c r="V72" s="6"/>
      <c r="W72" s="6"/>
      <c r="X72" s="6"/>
      <c r="Y72" s="6"/>
    </row>
    <row r="73" spans="1:25" ht="15.75" customHeight="1" x14ac:dyDescent="0.35">
      <c r="A73" s="3">
        <v>554</v>
      </c>
      <c r="B73" s="3" t="s">
        <v>219</v>
      </c>
      <c r="C73" s="3">
        <v>2015</v>
      </c>
      <c r="D73" s="3">
        <v>2</v>
      </c>
      <c r="E73" s="3" t="s">
        <v>40</v>
      </c>
      <c r="F73" s="3" t="s">
        <v>41</v>
      </c>
      <c r="G73" s="3" t="s">
        <v>61</v>
      </c>
      <c r="H73" s="3" t="s">
        <v>220</v>
      </c>
      <c r="I73" s="3" t="s">
        <v>54</v>
      </c>
      <c r="J73" s="3" t="s">
        <v>193</v>
      </c>
      <c r="K73" s="3" t="s">
        <v>71</v>
      </c>
      <c r="L73" s="3" t="s">
        <v>108</v>
      </c>
      <c r="M73" s="3" t="s">
        <v>44</v>
      </c>
      <c r="N73" s="3" t="s">
        <v>35</v>
      </c>
      <c r="O73" s="3" t="s">
        <v>36</v>
      </c>
      <c r="P73" s="3" t="s">
        <v>49</v>
      </c>
      <c r="Q73" s="3" t="s">
        <v>221</v>
      </c>
      <c r="R73" s="3"/>
      <c r="S73" s="3"/>
      <c r="T73" s="3"/>
      <c r="U73" s="3"/>
      <c r="V73" s="3"/>
      <c r="W73" s="3"/>
      <c r="X73" s="3"/>
      <c r="Y73" s="3"/>
    </row>
    <row r="74" spans="1:25" ht="15.75" customHeight="1" x14ac:dyDescent="0.35">
      <c r="A74" s="6">
        <v>561</v>
      </c>
      <c r="B74" s="7" t="s">
        <v>222</v>
      </c>
      <c r="C74" s="6">
        <v>2019</v>
      </c>
      <c r="D74" s="6">
        <v>2</v>
      </c>
      <c r="E74" s="6"/>
      <c r="F74" s="6"/>
      <c r="G74" s="6"/>
      <c r="H74" s="6" t="s">
        <v>59</v>
      </c>
      <c r="I74" s="8" t="s">
        <v>66</v>
      </c>
      <c r="J74" s="6"/>
      <c r="K74" s="6"/>
      <c r="L74" s="6"/>
      <c r="M74" s="6"/>
      <c r="N74" s="6"/>
      <c r="O74" s="6"/>
      <c r="P74" s="6"/>
      <c r="Q74" s="6"/>
      <c r="R74" s="6"/>
      <c r="S74" s="6"/>
      <c r="T74" s="6"/>
      <c r="U74" s="6"/>
      <c r="V74" s="6"/>
      <c r="W74" s="6"/>
      <c r="X74" s="6"/>
      <c r="Y74" s="6"/>
    </row>
    <row r="75" spans="1:25" ht="15.75" customHeight="1" x14ac:dyDescent="0.35">
      <c r="A75" s="6">
        <v>562</v>
      </c>
      <c r="B75" s="6" t="s">
        <v>223</v>
      </c>
      <c r="C75" s="6">
        <v>2018</v>
      </c>
      <c r="D75" s="6">
        <v>2</v>
      </c>
      <c r="E75" s="6"/>
      <c r="F75" s="6"/>
      <c r="G75" s="6"/>
      <c r="H75" s="6" t="s">
        <v>59</v>
      </c>
      <c r="I75" s="8" t="s">
        <v>183</v>
      </c>
      <c r="J75" s="6"/>
      <c r="K75" s="6"/>
      <c r="L75" s="6"/>
      <c r="M75" s="6"/>
      <c r="N75" s="6"/>
      <c r="O75" s="6"/>
      <c r="P75" s="6"/>
      <c r="Q75" s="6"/>
      <c r="R75" s="6"/>
      <c r="S75" s="6"/>
      <c r="T75" s="6"/>
      <c r="U75" s="6"/>
      <c r="V75" s="6"/>
      <c r="W75" s="6"/>
      <c r="X75" s="6"/>
      <c r="Y75" s="6"/>
    </row>
    <row r="76" spans="1:25" ht="15.75" customHeight="1" x14ac:dyDescent="0.35">
      <c r="A76" s="6">
        <v>563</v>
      </c>
      <c r="B76" s="13" t="s">
        <v>224</v>
      </c>
      <c r="C76" s="6">
        <v>2020</v>
      </c>
      <c r="D76" s="6">
        <v>2</v>
      </c>
      <c r="E76" s="6"/>
      <c r="F76" s="6"/>
      <c r="G76" s="6"/>
      <c r="H76" s="6" t="s">
        <v>59</v>
      </c>
      <c r="I76" s="8" t="s">
        <v>66</v>
      </c>
      <c r="J76" s="6"/>
      <c r="K76" s="6"/>
      <c r="L76" s="6"/>
      <c r="M76" s="6"/>
      <c r="N76" s="6"/>
      <c r="O76" s="6"/>
      <c r="P76" s="6"/>
      <c r="Q76" s="6"/>
      <c r="R76" s="6"/>
      <c r="S76" s="6"/>
      <c r="T76" s="6"/>
      <c r="U76" s="6"/>
      <c r="V76" s="6"/>
      <c r="W76" s="6"/>
      <c r="X76" s="6"/>
      <c r="Y76" s="6"/>
    </row>
    <row r="77" spans="1:25" ht="15.75" customHeight="1" x14ac:dyDescent="0.35">
      <c r="A77" s="6">
        <v>570</v>
      </c>
      <c r="B77" s="13" t="s">
        <v>225</v>
      </c>
      <c r="C77" s="6">
        <v>2009</v>
      </c>
      <c r="D77" s="6">
        <v>2</v>
      </c>
      <c r="E77" s="6"/>
      <c r="F77" s="6"/>
      <c r="G77" s="6"/>
      <c r="H77" s="6" t="s">
        <v>59</v>
      </c>
      <c r="I77" s="8" t="s">
        <v>66</v>
      </c>
      <c r="J77" s="6"/>
      <c r="K77" s="6"/>
      <c r="L77" s="6"/>
      <c r="M77" s="6"/>
      <c r="N77" s="6"/>
      <c r="O77" s="6"/>
      <c r="P77" s="6"/>
      <c r="Q77" s="6"/>
      <c r="R77" s="6"/>
      <c r="S77" s="6"/>
      <c r="T77" s="6"/>
      <c r="U77" s="6"/>
      <c r="V77" s="6"/>
      <c r="W77" s="6"/>
      <c r="X77" s="6"/>
      <c r="Y77" s="6"/>
    </row>
    <row r="78" spans="1:25" ht="15.75" customHeight="1" x14ac:dyDescent="0.35">
      <c r="A78" s="6">
        <v>573</v>
      </c>
      <c r="B78" s="7" t="s">
        <v>226</v>
      </c>
      <c r="C78" s="6">
        <v>2020</v>
      </c>
      <c r="D78" s="6">
        <v>2</v>
      </c>
      <c r="E78" s="6"/>
      <c r="F78" s="6"/>
      <c r="G78" s="6"/>
      <c r="H78" s="6" t="s">
        <v>59</v>
      </c>
      <c r="I78" s="8" t="s">
        <v>66</v>
      </c>
      <c r="J78" s="6"/>
      <c r="K78" s="6"/>
      <c r="L78" s="6"/>
      <c r="M78" s="6"/>
      <c r="N78" s="6"/>
      <c r="O78" s="6"/>
      <c r="P78" s="6"/>
      <c r="Q78" s="6"/>
      <c r="R78" s="6"/>
      <c r="S78" s="6"/>
      <c r="T78" s="6"/>
      <c r="U78" s="6"/>
      <c r="V78" s="6"/>
      <c r="W78" s="6"/>
      <c r="X78" s="6"/>
      <c r="Y78" s="6"/>
    </row>
    <row r="79" spans="1:25" ht="15.75" customHeight="1" x14ac:dyDescent="0.35">
      <c r="A79" s="6">
        <v>577</v>
      </c>
      <c r="B79" s="13" t="s">
        <v>227</v>
      </c>
      <c r="C79" s="6">
        <v>2005</v>
      </c>
      <c r="D79" s="6">
        <v>2</v>
      </c>
      <c r="E79" s="6"/>
      <c r="F79" s="6"/>
      <c r="G79" s="6"/>
      <c r="H79" s="6" t="s">
        <v>59</v>
      </c>
      <c r="I79" s="8" t="s">
        <v>183</v>
      </c>
      <c r="J79" s="6"/>
      <c r="K79" s="6"/>
      <c r="L79" s="6"/>
      <c r="M79" s="6"/>
      <c r="N79" s="6"/>
      <c r="O79" s="6"/>
      <c r="P79" s="6"/>
      <c r="Q79" s="6"/>
      <c r="R79" s="6"/>
      <c r="S79" s="6"/>
      <c r="T79" s="6"/>
      <c r="U79" s="6"/>
      <c r="V79" s="6"/>
      <c r="W79" s="6"/>
      <c r="X79" s="6"/>
      <c r="Y79" s="6"/>
    </row>
    <row r="80" spans="1:25" ht="15.75" customHeight="1" x14ac:dyDescent="0.35">
      <c r="A80" s="3">
        <v>579</v>
      </c>
      <c r="B80" s="5" t="s">
        <v>228</v>
      </c>
      <c r="C80" s="3">
        <v>2019</v>
      </c>
      <c r="D80" s="3">
        <v>2</v>
      </c>
      <c r="E80" s="3" t="s">
        <v>40</v>
      </c>
      <c r="F80" s="3" t="s">
        <v>105</v>
      </c>
      <c r="G80" s="3" t="s">
        <v>69</v>
      </c>
      <c r="H80" s="3" t="s">
        <v>229</v>
      </c>
      <c r="I80" s="3" t="s">
        <v>30</v>
      </c>
      <c r="J80" s="3" t="s">
        <v>71</v>
      </c>
      <c r="K80" s="3" t="s">
        <v>81</v>
      </c>
      <c r="L80" s="3" t="s">
        <v>108</v>
      </c>
      <c r="M80" s="3" t="s">
        <v>34</v>
      </c>
      <c r="N80" s="3" t="s">
        <v>35</v>
      </c>
      <c r="O80" s="3" t="s">
        <v>36</v>
      </c>
      <c r="P80" s="3" t="s">
        <v>49</v>
      </c>
      <c r="Q80" s="3" t="s">
        <v>230</v>
      </c>
      <c r="R80" s="3"/>
      <c r="S80" s="3"/>
      <c r="T80" s="3"/>
      <c r="U80" s="3"/>
      <c r="V80" s="3"/>
      <c r="W80" s="3"/>
      <c r="X80" s="3"/>
      <c r="Y80" s="3"/>
    </row>
    <row r="81" spans="1:25" ht="15.75" customHeight="1" x14ac:dyDescent="0.35">
      <c r="A81" s="6">
        <v>600</v>
      </c>
      <c r="B81" s="6" t="s">
        <v>231</v>
      </c>
      <c r="C81" s="6">
        <v>2001</v>
      </c>
      <c r="D81" s="6">
        <v>2</v>
      </c>
      <c r="E81" s="6"/>
      <c r="F81" s="6"/>
      <c r="G81" s="6"/>
      <c r="H81" s="6" t="s">
        <v>59</v>
      </c>
      <c r="I81" s="8" t="s">
        <v>183</v>
      </c>
      <c r="J81" s="6"/>
      <c r="K81" s="6"/>
      <c r="L81" s="6"/>
      <c r="M81" s="6"/>
      <c r="N81" s="6"/>
      <c r="O81" s="6"/>
      <c r="P81" s="6"/>
      <c r="Q81" s="6"/>
      <c r="R81" s="6"/>
      <c r="S81" s="6"/>
      <c r="T81" s="6"/>
      <c r="U81" s="6"/>
      <c r="V81" s="6"/>
      <c r="W81" s="6"/>
      <c r="X81" s="6"/>
      <c r="Y81" s="6"/>
    </row>
    <row r="82" spans="1:25" ht="15.75" customHeight="1" x14ac:dyDescent="0.35">
      <c r="A82" s="6">
        <v>602</v>
      </c>
      <c r="B82" s="7" t="s">
        <v>232</v>
      </c>
      <c r="C82" s="6">
        <v>2017</v>
      </c>
      <c r="D82" s="6">
        <v>2</v>
      </c>
      <c r="E82" s="6"/>
      <c r="F82" s="6"/>
      <c r="G82" s="6"/>
      <c r="H82" s="6" t="s">
        <v>59</v>
      </c>
      <c r="I82" s="8" t="s">
        <v>66</v>
      </c>
      <c r="J82" s="6"/>
      <c r="K82" s="6"/>
      <c r="L82" s="6"/>
      <c r="M82" s="6"/>
      <c r="N82" s="6"/>
      <c r="O82" s="6"/>
      <c r="P82" s="6"/>
      <c r="Q82" s="6"/>
      <c r="R82" s="6"/>
      <c r="S82" s="6"/>
      <c r="T82" s="6"/>
      <c r="U82" s="6"/>
      <c r="V82" s="6"/>
      <c r="W82" s="6"/>
      <c r="X82" s="6"/>
      <c r="Y82" s="6"/>
    </row>
    <row r="83" spans="1:25" ht="15.75" customHeight="1" x14ac:dyDescent="0.35">
      <c r="A83" s="6">
        <v>604</v>
      </c>
      <c r="B83" s="13" t="s">
        <v>233</v>
      </c>
      <c r="C83" s="6">
        <v>2009</v>
      </c>
      <c r="D83" s="6">
        <v>2</v>
      </c>
      <c r="E83" s="6"/>
      <c r="F83" s="6"/>
      <c r="G83" s="6"/>
      <c r="H83" s="6" t="s">
        <v>59</v>
      </c>
      <c r="I83" s="8" t="s">
        <v>183</v>
      </c>
      <c r="J83" s="6"/>
      <c r="K83" s="6"/>
      <c r="L83" s="6"/>
      <c r="M83" s="6"/>
      <c r="N83" s="6"/>
      <c r="O83" s="6"/>
      <c r="P83" s="6"/>
      <c r="Q83" s="6"/>
      <c r="R83" s="6"/>
      <c r="S83" s="6"/>
      <c r="T83" s="6"/>
      <c r="U83" s="6"/>
      <c r="V83" s="6"/>
      <c r="W83" s="6"/>
      <c r="X83" s="6"/>
      <c r="Y83" s="6"/>
    </row>
    <row r="84" spans="1:25" ht="15.75" customHeight="1" x14ac:dyDescent="0.35">
      <c r="A84" s="6">
        <v>608</v>
      </c>
      <c r="B84" s="7" t="s">
        <v>234</v>
      </c>
      <c r="C84" s="6">
        <v>2020</v>
      </c>
      <c r="D84" s="6">
        <v>2</v>
      </c>
      <c r="E84" s="6"/>
      <c r="F84" s="6"/>
      <c r="G84" s="6"/>
      <c r="H84" s="6" t="s">
        <v>59</v>
      </c>
      <c r="I84" s="8" t="s">
        <v>66</v>
      </c>
      <c r="J84" s="6"/>
      <c r="K84" s="6"/>
      <c r="L84" s="6"/>
      <c r="M84" s="6"/>
      <c r="N84" s="6"/>
      <c r="O84" s="6"/>
      <c r="P84" s="6"/>
      <c r="Q84" s="6"/>
      <c r="R84" s="6"/>
      <c r="S84" s="6"/>
      <c r="T84" s="6"/>
      <c r="U84" s="6"/>
      <c r="V84" s="6"/>
      <c r="W84" s="6"/>
      <c r="X84" s="6"/>
      <c r="Y84" s="6"/>
    </row>
    <row r="85" spans="1:25" ht="15.75" customHeight="1" x14ac:dyDescent="0.35">
      <c r="A85" s="6">
        <v>609</v>
      </c>
      <c r="B85" s="13" t="s">
        <v>235</v>
      </c>
      <c r="C85" s="6">
        <v>2021</v>
      </c>
      <c r="D85" s="6">
        <v>2</v>
      </c>
      <c r="E85" s="6"/>
      <c r="F85" s="6"/>
      <c r="G85" s="6"/>
      <c r="H85" s="6" t="s">
        <v>59</v>
      </c>
      <c r="I85" s="8" t="s">
        <v>183</v>
      </c>
      <c r="J85" s="6"/>
      <c r="K85" s="6"/>
      <c r="L85" s="6"/>
      <c r="M85" s="6"/>
      <c r="N85" s="6"/>
      <c r="O85" s="6"/>
      <c r="P85" s="6"/>
      <c r="Q85" s="6"/>
      <c r="R85" s="6"/>
      <c r="S85" s="6"/>
      <c r="T85" s="6"/>
      <c r="U85" s="6"/>
      <c r="V85" s="6"/>
      <c r="W85" s="6"/>
      <c r="X85" s="6"/>
      <c r="Y85" s="6"/>
    </row>
    <row r="86" spans="1:25" ht="15.75" customHeight="1" x14ac:dyDescent="0.35">
      <c r="A86" s="12">
        <v>611</v>
      </c>
      <c r="B86" s="5" t="s">
        <v>236</v>
      </c>
      <c r="C86" s="12">
        <v>2017</v>
      </c>
      <c r="D86" s="12">
        <v>2</v>
      </c>
      <c r="E86" s="12" t="s">
        <v>40</v>
      </c>
      <c r="F86" s="12" t="s">
        <v>105</v>
      </c>
      <c r="G86" s="12" t="s">
        <v>69</v>
      </c>
      <c r="H86" s="12" t="s">
        <v>237</v>
      </c>
      <c r="I86" s="12" t="s">
        <v>30</v>
      </c>
      <c r="J86" s="12" t="s">
        <v>238</v>
      </c>
      <c r="K86" s="12" t="s">
        <v>32</v>
      </c>
      <c r="L86" s="12" t="s">
        <v>46</v>
      </c>
      <c r="M86" s="12" t="s">
        <v>34</v>
      </c>
      <c r="N86" s="12" t="s">
        <v>35</v>
      </c>
      <c r="O86" s="12" t="s">
        <v>36</v>
      </c>
      <c r="P86" s="12" t="s">
        <v>37</v>
      </c>
      <c r="Q86" s="12" t="s">
        <v>239</v>
      </c>
      <c r="R86" s="12"/>
      <c r="S86" s="12"/>
      <c r="T86" s="12"/>
      <c r="U86" s="12"/>
      <c r="V86" s="12"/>
      <c r="W86" s="12"/>
      <c r="X86" s="12"/>
      <c r="Y86" s="12"/>
    </row>
    <row r="87" spans="1:25" ht="15.75" customHeight="1" x14ac:dyDescent="0.35">
      <c r="A87" s="6">
        <v>612</v>
      </c>
      <c r="B87" s="13" t="s">
        <v>240</v>
      </c>
      <c r="C87" s="6">
        <v>2016</v>
      </c>
      <c r="D87" s="6">
        <v>2</v>
      </c>
      <c r="E87" s="6"/>
      <c r="F87" s="6"/>
      <c r="G87" s="6"/>
      <c r="H87" s="6" t="s">
        <v>59</v>
      </c>
      <c r="I87" s="8" t="s">
        <v>66</v>
      </c>
      <c r="J87" s="6"/>
      <c r="K87" s="6"/>
      <c r="L87" s="6"/>
      <c r="M87" s="6"/>
      <c r="N87" s="6"/>
      <c r="O87" s="6"/>
      <c r="P87" s="6"/>
      <c r="Q87" s="6"/>
      <c r="R87" s="6"/>
      <c r="S87" s="6"/>
      <c r="T87" s="6"/>
      <c r="U87" s="6"/>
      <c r="V87" s="6"/>
      <c r="W87" s="6"/>
      <c r="X87" s="6"/>
      <c r="Y87" s="6"/>
    </row>
    <row r="88" spans="1:25" ht="15.75" customHeight="1" x14ac:dyDescent="0.35">
      <c r="A88" s="6">
        <v>616</v>
      </c>
      <c r="B88" s="13" t="s">
        <v>241</v>
      </c>
      <c r="C88" s="6">
        <v>2014</v>
      </c>
      <c r="D88" s="6">
        <v>2</v>
      </c>
      <c r="E88" s="6"/>
      <c r="F88" s="6"/>
      <c r="G88" s="6"/>
      <c r="H88" s="6" t="s">
        <v>59</v>
      </c>
      <c r="I88" s="8" t="s">
        <v>114</v>
      </c>
      <c r="J88" s="6"/>
      <c r="K88" s="6"/>
      <c r="L88" s="6"/>
      <c r="M88" s="6"/>
      <c r="N88" s="6"/>
      <c r="O88" s="6"/>
      <c r="P88" s="6"/>
      <c r="Q88" s="6"/>
      <c r="R88" s="6"/>
      <c r="S88" s="6"/>
      <c r="T88" s="6"/>
      <c r="U88" s="6"/>
      <c r="V88" s="6"/>
      <c r="W88" s="6"/>
      <c r="X88" s="6"/>
      <c r="Y88" s="6"/>
    </row>
    <row r="89" spans="1:25" ht="15.75" customHeight="1" x14ac:dyDescent="0.35">
      <c r="A89" s="6">
        <v>628</v>
      </c>
      <c r="B89" s="7" t="s">
        <v>242</v>
      </c>
      <c r="C89" s="6">
        <v>2019</v>
      </c>
      <c r="D89" s="6">
        <v>2</v>
      </c>
      <c r="E89" s="6"/>
      <c r="F89" s="6"/>
      <c r="G89" s="6"/>
      <c r="H89" s="6" t="s">
        <v>59</v>
      </c>
      <c r="I89" s="8" t="s">
        <v>114</v>
      </c>
      <c r="J89" s="6"/>
      <c r="K89" s="6"/>
      <c r="L89" s="6"/>
      <c r="M89" s="6"/>
      <c r="N89" s="6"/>
      <c r="O89" s="6"/>
      <c r="P89" s="6"/>
      <c r="Q89" s="6"/>
      <c r="R89" s="6"/>
      <c r="S89" s="6"/>
      <c r="T89" s="6"/>
      <c r="U89" s="6"/>
      <c r="V89" s="6"/>
      <c r="W89" s="6"/>
      <c r="X89" s="6"/>
      <c r="Y89" s="6"/>
    </row>
    <row r="90" spans="1:25" ht="15.75" customHeight="1" x14ac:dyDescent="0.35">
      <c r="A90" s="3">
        <v>630</v>
      </c>
      <c r="B90" s="3" t="s">
        <v>243</v>
      </c>
      <c r="C90" s="3">
        <v>2015</v>
      </c>
      <c r="D90" s="3">
        <v>2</v>
      </c>
      <c r="E90" s="3" t="s">
        <v>185</v>
      </c>
      <c r="F90" s="3" t="s">
        <v>186</v>
      </c>
      <c r="G90" s="3" t="s">
        <v>28</v>
      </c>
      <c r="H90" s="3" t="s">
        <v>244</v>
      </c>
      <c r="I90" s="3" t="s">
        <v>30</v>
      </c>
      <c r="J90" s="3" t="s">
        <v>102</v>
      </c>
      <c r="K90" s="3" t="s">
        <v>71</v>
      </c>
      <c r="L90" s="3" t="s">
        <v>245</v>
      </c>
      <c r="M90" s="3" t="s">
        <v>34</v>
      </c>
      <c r="N90" s="3" t="s">
        <v>133</v>
      </c>
      <c r="O90" s="3" t="s">
        <v>36</v>
      </c>
      <c r="P90" s="3" t="s">
        <v>37</v>
      </c>
      <c r="Q90" s="3" t="s">
        <v>77</v>
      </c>
      <c r="R90" s="3"/>
      <c r="S90" s="3"/>
      <c r="T90" s="3"/>
      <c r="U90" s="3"/>
      <c r="V90" s="3"/>
      <c r="W90" s="3"/>
      <c r="X90" s="3"/>
      <c r="Y90" s="3"/>
    </row>
    <row r="91" spans="1:25" ht="15.75" customHeight="1" x14ac:dyDescent="0.35">
      <c r="A91" s="20">
        <v>636</v>
      </c>
      <c r="B91" s="7" t="s">
        <v>246</v>
      </c>
      <c r="C91" s="20">
        <v>2020</v>
      </c>
      <c r="D91" s="20">
        <v>2</v>
      </c>
      <c r="E91" s="20"/>
      <c r="F91" s="20"/>
      <c r="G91" s="20"/>
      <c r="H91" s="20" t="s">
        <v>59</v>
      </c>
      <c r="I91" s="21" t="s">
        <v>66</v>
      </c>
      <c r="J91" s="20"/>
      <c r="K91" s="20"/>
      <c r="L91" s="20"/>
      <c r="M91" s="20"/>
      <c r="N91" s="20"/>
      <c r="O91" s="20"/>
      <c r="P91" s="20"/>
      <c r="Q91" s="20"/>
      <c r="R91" s="20"/>
      <c r="S91" s="20"/>
      <c r="T91" s="20"/>
      <c r="U91" s="20"/>
      <c r="V91" s="20"/>
      <c r="W91" s="20"/>
      <c r="X91" s="20"/>
      <c r="Y91" s="20"/>
    </row>
    <row r="92" spans="1:25" ht="15.75" customHeight="1" x14ac:dyDescent="0.35">
      <c r="A92" s="6">
        <v>637</v>
      </c>
      <c r="B92" s="13" t="s">
        <v>247</v>
      </c>
      <c r="C92" s="6">
        <v>2012</v>
      </c>
      <c r="D92" s="6">
        <v>2</v>
      </c>
      <c r="E92" s="6"/>
      <c r="F92" s="6"/>
      <c r="G92" s="6"/>
      <c r="H92" s="6" t="s">
        <v>59</v>
      </c>
      <c r="I92" s="21" t="s">
        <v>66</v>
      </c>
      <c r="J92" s="6"/>
      <c r="K92" s="6"/>
      <c r="L92" s="6"/>
      <c r="M92" s="6"/>
      <c r="N92" s="6"/>
      <c r="O92" s="6"/>
      <c r="P92" s="6"/>
      <c r="Q92" s="6"/>
      <c r="R92" s="6"/>
      <c r="S92" s="6"/>
      <c r="T92" s="6"/>
      <c r="U92" s="6"/>
      <c r="V92" s="6"/>
      <c r="W92" s="6"/>
      <c r="X92" s="6"/>
      <c r="Y92" s="6"/>
    </row>
    <row r="93" spans="1:25" ht="15.75" customHeight="1" x14ac:dyDescent="0.35">
      <c r="A93" s="6">
        <v>640</v>
      </c>
      <c r="B93" s="16" t="s">
        <v>248</v>
      </c>
      <c r="C93" s="6">
        <v>2002</v>
      </c>
      <c r="D93" s="6">
        <v>2</v>
      </c>
      <c r="E93" s="6"/>
      <c r="F93" s="6"/>
      <c r="G93" s="6"/>
      <c r="H93" s="6" t="s">
        <v>59</v>
      </c>
      <c r="I93" s="21" t="s">
        <v>66</v>
      </c>
      <c r="J93" s="6"/>
      <c r="K93" s="6"/>
      <c r="L93" s="6"/>
      <c r="M93" s="6"/>
      <c r="N93" s="6"/>
      <c r="O93" s="6"/>
      <c r="P93" s="6"/>
      <c r="Q93" s="6"/>
      <c r="R93" s="6"/>
      <c r="S93" s="6"/>
      <c r="T93" s="6"/>
      <c r="U93" s="6"/>
      <c r="V93" s="6"/>
      <c r="W93" s="6"/>
      <c r="X93" s="6"/>
      <c r="Y93" s="6"/>
    </row>
    <row r="94" spans="1:25" ht="15" customHeight="1" x14ac:dyDescent="0.35">
      <c r="A94" s="6">
        <v>644</v>
      </c>
      <c r="B94" s="16" t="s">
        <v>249</v>
      </c>
      <c r="C94" s="6">
        <v>2014</v>
      </c>
      <c r="D94" s="6">
        <v>2</v>
      </c>
      <c r="E94" s="6"/>
      <c r="F94" s="6"/>
      <c r="G94" s="6"/>
      <c r="H94" s="6" t="s">
        <v>59</v>
      </c>
      <c r="I94" s="21" t="s">
        <v>66</v>
      </c>
      <c r="J94" s="6"/>
      <c r="K94" s="6"/>
      <c r="L94" s="6"/>
      <c r="M94" s="6"/>
      <c r="N94" s="6"/>
      <c r="O94" s="6"/>
      <c r="P94" s="6"/>
      <c r="Q94" s="6"/>
      <c r="R94" s="6"/>
      <c r="S94" s="6"/>
      <c r="T94" s="6"/>
      <c r="U94" s="6"/>
      <c r="V94" s="6"/>
      <c r="W94" s="6"/>
      <c r="X94" s="6"/>
      <c r="Y94" s="6"/>
    </row>
    <row r="95" spans="1:25" ht="15.75" customHeight="1" x14ac:dyDescent="0.35">
      <c r="A95" s="6">
        <v>645</v>
      </c>
      <c r="B95" s="16" t="s">
        <v>250</v>
      </c>
      <c r="C95" s="6">
        <v>2014</v>
      </c>
      <c r="D95" s="6"/>
      <c r="E95" s="6"/>
      <c r="F95" s="6"/>
      <c r="G95" s="6"/>
      <c r="H95" s="6" t="s">
        <v>59</v>
      </c>
      <c r="I95" s="6"/>
      <c r="J95" s="6"/>
      <c r="K95" s="6"/>
      <c r="L95" s="6"/>
      <c r="M95" s="6"/>
      <c r="N95" s="6"/>
      <c r="O95" s="6"/>
      <c r="P95" s="6"/>
      <c r="Q95" s="6"/>
      <c r="R95" s="6"/>
      <c r="S95" s="6"/>
      <c r="T95" s="6"/>
      <c r="U95" s="6"/>
      <c r="V95" s="6"/>
      <c r="W95" s="6"/>
      <c r="X95" s="6"/>
      <c r="Y95" s="6"/>
    </row>
    <row r="96" spans="1:25" ht="15.75" customHeight="1" x14ac:dyDescent="0.35">
      <c r="A96" s="6">
        <v>646</v>
      </c>
      <c r="B96" s="6" t="s">
        <v>251</v>
      </c>
      <c r="C96" s="6">
        <v>2001</v>
      </c>
      <c r="D96" s="6">
        <v>2</v>
      </c>
      <c r="E96" s="6"/>
      <c r="F96" s="6"/>
      <c r="G96" s="6"/>
      <c r="H96" s="6" t="s">
        <v>59</v>
      </c>
      <c r="I96" s="21" t="s">
        <v>66</v>
      </c>
      <c r="J96" s="6"/>
      <c r="K96" s="6"/>
      <c r="L96" s="6"/>
      <c r="M96" s="6"/>
      <c r="N96" s="6"/>
      <c r="O96" s="6"/>
      <c r="P96" s="6"/>
      <c r="Q96" s="6"/>
      <c r="R96" s="6"/>
      <c r="S96" s="6"/>
      <c r="T96" s="6"/>
      <c r="U96" s="6"/>
      <c r="V96" s="6"/>
      <c r="W96" s="6"/>
      <c r="X96" s="6"/>
      <c r="Y96" s="6"/>
    </row>
    <row r="97" spans="1:25" ht="15.75" customHeight="1" x14ac:dyDescent="0.35">
      <c r="A97" s="3">
        <v>652</v>
      </c>
      <c r="B97" s="5" t="s">
        <v>252</v>
      </c>
      <c r="C97" s="3">
        <v>2019</v>
      </c>
      <c r="D97" s="3">
        <v>2</v>
      </c>
      <c r="E97" s="3" t="s">
        <v>40</v>
      </c>
      <c r="F97" s="3" t="s">
        <v>41</v>
      </c>
      <c r="G97" s="3" t="s">
        <v>61</v>
      </c>
      <c r="H97" s="3" t="s">
        <v>253</v>
      </c>
      <c r="I97" s="3" t="s">
        <v>44</v>
      </c>
      <c r="J97" s="3" t="s">
        <v>99</v>
      </c>
      <c r="K97" s="3" t="s">
        <v>81</v>
      </c>
      <c r="L97" s="3" t="s">
        <v>108</v>
      </c>
      <c r="M97" s="3" t="s">
        <v>44</v>
      </c>
      <c r="N97" s="3" t="s">
        <v>44</v>
      </c>
      <c r="O97" s="3" t="s">
        <v>36</v>
      </c>
      <c r="P97" s="3" t="s">
        <v>37</v>
      </c>
      <c r="Q97" s="3" t="s">
        <v>254</v>
      </c>
      <c r="R97" s="3" t="s">
        <v>255</v>
      </c>
      <c r="S97" s="3">
        <v>320</v>
      </c>
      <c r="T97" s="3" t="s">
        <v>95</v>
      </c>
      <c r="U97" s="3">
        <f>2018-1999</f>
        <v>19</v>
      </c>
      <c r="V97" s="3" t="s">
        <v>85</v>
      </c>
      <c r="W97" s="3" t="s">
        <v>85</v>
      </c>
      <c r="X97" s="3" t="s">
        <v>85</v>
      </c>
      <c r="Y97" s="3" t="s">
        <v>87</v>
      </c>
    </row>
    <row r="98" spans="1:25" ht="15.75" customHeight="1" x14ac:dyDescent="0.35">
      <c r="A98" s="6">
        <v>654</v>
      </c>
      <c r="B98" s="13" t="s">
        <v>256</v>
      </c>
      <c r="C98" s="6">
        <v>2018</v>
      </c>
      <c r="D98" s="6">
        <v>2</v>
      </c>
      <c r="E98" s="6"/>
      <c r="F98" s="6"/>
      <c r="G98" s="6"/>
      <c r="H98" s="6" t="s">
        <v>59</v>
      </c>
      <c r="I98" s="8" t="s">
        <v>183</v>
      </c>
      <c r="J98" s="6"/>
      <c r="K98" s="6"/>
      <c r="L98" s="6"/>
      <c r="M98" s="6"/>
      <c r="N98" s="6"/>
      <c r="O98" s="6"/>
      <c r="P98" s="6"/>
      <c r="Q98" s="6"/>
      <c r="R98" s="6"/>
      <c r="S98" s="6"/>
      <c r="T98" s="6"/>
      <c r="U98" s="6"/>
      <c r="V98" s="6"/>
      <c r="W98" s="6"/>
      <c r="X98" s="6"/>
      <c r="Y98" s="6"/>
    </row>
    <row r="99" spans="1:25" ht="15.75" customHeight="1" x14ac:dyDescent="0.35">
      <c r="A99" s="3">
        <v>656</v>
      </c>
      <c r="B99" s="3" t="s">
        <v>257</v>
      </c>
      <c r="C99" s="3">
        <v>2017</v>
      </c>
      <c r="D99" s="3">
        <v>2</v>
      </c>
      <c r="E99" s="3" t="s">
        <v>40</v>
      </c>
      <c r="F99" s="3" t="s">
        <v>105</v>
      </c>
      <c r="G99" s="3" t="s">
        <v>69</v>
      </c>
      <c r="H99" s="3" t="s">
        <v>258</v>
      </c>
      <c r="I99" s="3" t="s">
        <v>30</v>
      </c>
      <c r="J99" s="3" t="s">
        <v>71</v>
      </c>
      <c r="K99" s="3" t="s">
        <v>71</v>
      </c>
      <c r="L99" s="3" t="s">
        <v>108</v>
      </c>
      <c r="M99" s="3" t="s">
        <v>44</v>
      </c>
      <c r="N99" s="3" t="s">
        <v>35</v>
      </c>
      <c r="O99" s="3" t="s">
        <v>36</v>
      </c>
      <c r="P99" s="3" t="s">
        <v>49</v>
      </c>
      <c r="Q99" s="3" t="s">
        <v>259</v>
      </c>
      <c r="R99" s="3"/>
      <c r="S99" s="3"/>
      <c r="T99" s="3"/>
      <c r="U99" s="3"/>
      <c r="V99" s="3"/>
      <c r="W99" s="3"/>
      <c r="X99" s="3"/>
      <c r="Y99" s="3"/>
    </row>
    <row r="100" spans="1:25" ht="15.75" customHeight="1" x14ac:dyDescent="0.35">
      <c r="A100" s="6">
        <v>676</v>
      </c>
      <c r="B100" s="7" t="s">
        <v>260</v>
      </c>
      <c r="C100" s="6">
        <v>2017</v>
      </c>
      <c r="D100" s="6">
        <v>2</v>
      </c>
      <c r="E100" s="6"/>
      <c r="F100" s="6"/>
      <c r="G100" s="6"/>
      <c r="H100" s="6" t="s">
        <v>59</v>
      </c>
      <c r="I100" s="21" t="s">
        <v>66</v>
      </c>
      <c r="J100" s="6"/>
      <c r="K100" s="6"/>
      <c r="L100" s="6"/>
      <c r="M100" s="6"/>
      <c r="N100" s="6"/>
      <c r="O100" s="6"/>
      <c r="P100" s="6"/>
      <c r="Q100" s="6"/>
      <c r="R100" s="6"/>
      <c r="S100" s="6"/>
      <c r="T100" s="6"/>
      <c r="U100" s="6"/>
      <c r="V100" s="6"/>
      <c r="W100" s="6"/>
      <c r="X100" s="6"/>
      <c r="Y100" s="6"/>
    </row>
    <row r="101" spans="1:25" ht="15.75" customHeight="1" x14ac:dyDescent="0.35">
      <c r="A101" s="6">
        <v>685</v>
      </c>
      <c r="B101" s="13" t="s">
        <v>261</v>
      </c>
      <c r="C101" s="6">
        <v>2005</v>
      </c>
      <c r="D101" s="6">
        <v>2</v>
      </c>
      <c r="E101" s="6"/>
      <c r="F101" s="6"/>
      <c r="G101" s="6"/>
      <c r="H101" s="6" t="s">
        <v>59</v>
      </c>
      <c r="I101" s="21" t="s">
        <v>66</v>
      </c>
      <c r="J101" s="6"/>
      <c r="K101" s="6"/>
      <c r="L101" s="6"/>
      <c r="M101" s="6"/>
      <c r="N101" s="6"/>
      <c r="O101" s="6"/>
      <c r="P101" s="6"/>
      <c r="Q101" s="6"/>
      <c r="R101" s="6"/>
      <c r="S101" s="6"/>
      <c r="T101" s="6"/>
      <c r="U101" s="6"/>
      <c r="V101" s="6"/>
      <c r="W101" s="6"/>
      <c r="X101" s="6"/>
      <c r="Y101" s="6"/>
    </row>
    <row r="102" spans="1:25" ht="15.75" customHeight="1" x14ac:dyDescent="0.35">
      <c r="A102" s="6">
        <v>686</v>
      </c>
      <c r="B102" s="16" t="s">
        <v>262</v>
      </c>
      <c r="C102" s="6">
        <v>1997</v>
      </c>
      <c r="D102" s="6">
        <v>2</v>
      </c>
      <c r="E102" s="6"/>
      <c r="F102" s="6"/>
      <c r="G102" s="6"/>
      <c r="H102" s="6" t="s">
        <v>59</v>
      </c>
      <c r="I102" s="8" t="s">
        <v>183</v>
      </c>
      <c r="J102" s="6"/>
      <c r="K102" s="6"/>
      <c r="L102" s="6"/>
      <c r="M102" s="6"/>
      <c r="N102" s="6"/>
      <c r="O102" s="6"/>
      <c r="P102" s="6"/>
      <c r="Q102" s="6"/>
      <c r="R102" s="6"/>
      <c r="S102" s="6"/>
      <c r="T102" s="6"/>
      <c r="U102" s="6"/>
      <c r="V102" s="6"/>
      <c r="W102" s="6"/>
      <c r="X102" s="6"/>
      <c r="Y102" s="6"/>
    </row>
    <row r="103" spans="1:25" ht="15.75" customHeight="1" x14ac:dyDescent="0.35">
      <c r="A103" s="6">
        <v>691</v>
      </c>
      <c r="B103" s="13" t="s">
        <v>263</v>
      </c>
      <c r="C103" s="6">
        <v>2020</v>
      </c>
      <c r="D103" s="6">
        <v>2</v>
      </c>
      <c r="E103" s="6"/>
      <c r="F103" s="6"/>
      <c r="G103" s="6"/>
      <c r="H103" s="6" t="s">
        <v>59</v>
      </c>
      <c r="I103" s="23" t="s">
        <v>183</v>
      </c>
      <c r="J103" s="6"/>
      <c r="K103" s="6"/>
      <c r="L103" s="6"/>
      <c r="M103" s="6"/>
      <c r="N103" s="6"/>
      <c r="O103" s="6"/>
      <c r="P103" s="6"/>
      <c r="Q103" s="6"/>
      <c r="R103" s="6"/>
      <c r="S103" s="6"/>
      <c r="T103" s="6"/>
      <c r="U103" s="6"/>
      <c r="V103" s="6"/>
      <c r="W103" s="6"/>
      <c r="X103" s="6"/>
      <c r="Y103" s="6"/>
    </row>
    <row r="104" spans="1:25" ht="15.75" customHeight="1" x14ac:dyDescent="0.35">
      <c r="A104" s="6">
        <v>692</v>
      </c>
      <c r="B104" s="6" t="s">
        <v>264</v>
      </c>
      <c r="C104" s="6">
        <v>2014</v>
      </c>
      <c r="D104" s="6">
        <v>2</v>
      </c>
      <c r="E104" s="6"/>
      <c r="F104" s="6"/>
      <c r="G104" s="6"/>
      <c r="H104" s="6" t="s">
        <v>59</v>
      </c>
      <c r="I104" s="6" t="s">
        <v>265</v>
      </c>
      <c r="J104" s="6"/>
      <c r="K104" s="6"/>
      <c r="L104" s="6"/>
      <c r="M104" s="6"/>
      <c r="N104" s="6"/>
      <c r="O104" s="6"/>
      <c r="P104" s="6"/>
      <c r="Q104" s="6"/>
      <c r="R104" s="6"/>
      <c r="S104" s="6"/>
      <c r="T104" s="6"/>
      <c r="U104" s="6"/>
      <c r="V104" s="6"/>
      <c r="W104" s="6"/>
      <c r="X104" s="6"/>
      <c r="Y104" s="6"/>
    </row>
    <row r="105" spans="1:25" ht="15.75" customHeight="1" x14ac:dyDescent="0.35">
      <c r="A105" s="6">
        <v>696</v>
      </c>
      <c r="B105" s="13" t="s">
        <v>266</v>
      </c>
      <c r="C105" s="6">
        <v>2014</v>
      </c>
      <c r="D105" s="6">
        <v>2</v>
      </c>
      <c r="E105" s="6"/>
      <c r="F105" s="6"/>
      <c r="G105" s="6"/>
      <c r="H105" s="6" t="s">
        <v>59</v>
      </c>
      <c r="I105" s="21" t="s">
        <v>66</v>
      </c>
      <c r="J105" s="6"/>
      <c r="K105" s="6"/>
      <c r="L105" s="6"/>
      <c r="M105" s="6"/>
      <c r="N105" s="6"/>
      <c r="O105" s="6"/>
      <c r="P105" s="6"/>
      <c r="Q105" s="6"/>
      <c r="R105" s="6"/>
      <c r="S105" s="6"/>
      <c r="T105" s="6"/>
      <c r="U105" s="6"/>
      <c r="V105" s="6"/>
      <c r="W105" s="6"/>
      <c r="X105" s="6"/>
      <c r="Y105" s="6"/>
    </row>
    <row r="106" spans="1:25" ht="15.75" customHeight="1" x14ac:dyDescent="0.35">
      <c r="A106" s="6">
        <v>702</v>
      </c>
      <c r="B106" s="13" t="s">
        <v>267</v>
      </c>
      <c r="C106" s="6">
        <v>2019</v>
      </c>
      <c r="D106" s="6">
        <v>2</v>
      </c>
      <c r="E106" s="6"/>
      <c r="F106" s="6"/>
      <c r="G106" s="6"/>
      <c r="H106" s="6" t="s">
        <v>59</v>
      </c>
      <c r="I106" s="8" t="s">
        <v>183</v>
      </c>
      <c r="J106" s="6"/>
      <c r="K106" s="6"/>
      <c r="L106" s="6"/>
      <c r="M106" s="6"/>
      <c r="N106" s="6"/>
      <c r="O106" s="6"/>
      <c r="P106" s="6"/>
      <c r="Q106" s="6"/>
      <c r="R106" s="6"/>
      <c r="S106" s="6"/>
      <c r="T106" s="6"/>
      <c r="U106" s="6"/>
      <c r="V106" s="6"/>
      <c r="W106" s="6"/>
      <c r="X106" s="6"/>
      <c r="Y106" s="6"/>
    </row>
    <row r="107" spans="1:25" ht="15.75" customHeight="1" x14ac:dyDescent="0.35">
      <c r="A107" s="6">
        <v>708</v>
      </c>
      <c r="B107" s="6" t="s">
        <v>268</v>
      </c>
      <c r="C107" s="6">
        <v>2001</v>
      </c>
      <c r="D107" s="6">
        <v>2</v>
      </c>
      <c r="E107" s="6"/>
      <c r="F107" s="6"/>
      <c r="G107" s="6"/>
      <c r="H107" s="6" t="s">
        <v>59</v>
      </c>
      <c r="I107" s="8" t="s">
        <v>66</v>
      </c>
      <c r="J107" s="6"/>
      <c r="K107" s="6"/>
      <c r="L107" s="6"/>
      <c r="M107" s="6"/>
      <c r="N107" s="6"/>
      <c r="O107" s="6"/>
      <c r="P107" s="6"/>
      <c r="Q107" s="6"/>
      <c r="R107" s="6"/>
      <c r="S107" s="6"/>
      <c r="T107" s="6"/>
      <c r="U107" s="6"/>
      <c r="V107" s="6"/>
      <c r="W107" s="6"/>
      <c r="X107" s="6"/>
      <c r="Y107" s="6"/>
    </row>
    <row r="108" spans="1:25" ht="15.75" customHeight="1" x14ac:dyDescent="0.35">
      <c r="A108" s="6">
        <v>710</v>
      </c>
      <c r="B108" s="13" t="s">
        <v>269</v>
      </c>
      <c r="C108" s="20">
        <v>2017</v>
      </c>
      <c r="D108" s="6">
        <v>2</v>
      </c>
      <c r="E108" s="6"/>
      <c r="F108" s="6"/>
      <c r="G108" s="6"/>
      <c r="H108" s="6" t="s">
        <v>59</v>
      </c>
      <c r="I108" s="8" t="s">
        <v>66</v>
      </c>
      <c r="J108" s="6"/>
      <c r="K108" s="6"/>
      <c r="L108" s="6"/>
      <c r="M108" s="6"/>
      <c r="N108" s="6"/>
      <c r="O108" s="6"/>
      <c r="P108" s="6"/>
      <c r="Q108" s="6"/>
      <c r="R108" s="6"/>
      <c r="S108" s="6"/>
      <c r="T108" s="6"/>
      <c r="U108" s="6"/>
      <c r="V108" s="6"/>
      <c r="W108" s="6"/>
      <c r="X108" s="6"/>
      <c r="Y108" s="6"/>
    </row>
    <row r="109" spans="1:25" ht="15.75" customHeight="1" x14ac:dyDescent="0.35">
      <c r="A109" s="3">
        <v>711</v>
      </c>
      <c r="B109" s="3" t="s">
        <v>270</v>
      </c>
      <c r="C109" s="3">
        <v>2014</v>
      </c>
      <c r="D109" s="3">
        <v>2</v>
      </c>
      <c r="E109" s="3" t="s">
        <v>40</v>
      </c>
      <c r="F109" s="3" t="s">
        <v>74</v>
      </c>
      <c r="G109" s="3" t="s">
        <v>271</v>
      </c>
      <c r="H109" s="3" t="s">
        <v>272</v>
      </c>
      <c r="I109" s="3" t="s">
        <v>54</v>
      </c>
      <c r="J109" s="3" t="s">
        <v>92</v>
      </c>
      <c r="K109" s="3" t="s">
        <v>81</v>
      </c>
      <c r="L109" s="3" t="s">
        <v>33</v>
      </c>
      <c r="M109" s="3" t="s">
        <v>47</v>
      </c>
      <c r="N109" s="3" t="s">
        <v>35</v>
      </c>
      <c r="O109" s="3" t="s">
        <v>36</v>
      </c>
      <c r="P109" s="3" t="s">
        <v>37</v>
      </c>
      <c r="Q109" s="3" t="s">
        <v>273</v>
      </c>
      <c r="R109" s="3" t="s">
        <v>94</v>
      </c>
      <c r="S109" s="3">
        <v>650</v>
      </c>
      <c r="T109" s="3" t="s">
        <v>95</v>
      </c>
      <c r="U109" s="3">
        <f>2014-2000</f>
        <v>14</v>
      </c>
      <c r="V109" s="3" t="s">
        <v>85</v>
      </c>
      <c r="W109" s="3" t="s">
        <v>85</v>
      </c>
      <c r="X109" s="3" t="s">
        <v>85</v>
      </c>
      <c r="Y109" s="3" t="s">
        <v>87</v>
      </c>
    </row>
    <row r="110" spans="1:25" ht="15.75" customHeight="1" x14ac:dyDescent="0.35">
      <c r="A110" s="6">
        <v>713</v>
      </c>
      <c r="B110" s="13" t="s">
        <v>274</v>
      </c>
      <c r="C110" s="22">
        <v>2020</v>
      </c>
      <c r="D110" s="6">
        <v>2</v>
      </c>
      <c r="E110" s="6"/>
      <c r="F110" s="6"/>
      <c r="G110" s="6"/>
      <c r="H110" s="6" t="s">
        <v>59</v>
      </c>
      <c r="I110" s="8" t="s">
        <v>183</v>
      </c>
      <c r="J110" s="6"/>
      <c r="K110" s="6"/>
      <c r="L110" s="6"/>
      <c r="M110" s="6"/>
      <c r="N110" s="6"/>
      <c r="O110" s="6"/>
      <c r="P110" s="6"/>
      <c r="Q110" s="6"/>
      <c r="R110" s="6"/>
      <c r="S110" s="6"/>
      <c r="T110" s="6"/>
      <c r="U110" s="6"/>
      <c r="V110" s="6"/>
      <c r="W110" s="6"/>
      <c r="X110" s="6"/>
      <c r="Y110" s="6"/>
    </row>
    <row r="111" spans="1:25" ht="15.75" customHeight="1" x14ac:dyDescent="0.35">
      <c r="A111" s="3">
        <v>716</v>
      </c>
      <c r="B111" s="3" t="s">
        <v>275</v>
      </c>
      <c r="C111" s="3">
        <v>2014</v>
      </c>
      <c r="D111" s="3">
        <v>2</v>
      </c>
      <c r="E111" s="3" t="s">
        <v>40</v>
      </c>
      <c r="F111" s="3" t="s">
        <v>74</v>
      </c>
      <c r="G111" s="3" t="s">
        <v>271</v>
      </c>
      <c r="H111" s="3" t="s">
        <v>276</v>
      </c>
      <c r="I111" s="3" t="s">
        <v>54</v>
      </c>
      <c r="J111" s="3" t="s">
        <v>92</v>
      </c>
      <c r="K111" s="3" t="s">
        <v>81</v>
      </c>
      <c r="L111" s="3" t="s">
        <v>33</v>
      </c>
      <c r="M111" s="3" t="s">
        <v>47</v>
      </c>
      <c r="N111" s="3" t="s">
        <v>35</v>
      </c>
      <c r="O111" s="3" t="s">
        <v>36</v>
      </c>
      <c r="P111" s="3" t="s">
        <v>37</v>
      </c>
      <c r="Q111" s="3" t="s">
        <v>277</v>
      </c>
      <c r="R111" s="3" t="s">
        <v>94</v>
      </c>
      <c r="S111" s="3">
        <v>650</v>
      </c>
      <c r="T111" s="3" t="s">
        <v>95</v>
      </c>
      <c r="U111" s="3">
        <f>2014-2000</f>
        <v>14</v>
      </c>
      <c r="V111" s="3" t="s">
        <v>85</v>
      </c>
      <c r="W111" s="3" t="s">
        <v>85</v>
      </c>
      <c r="X111" s="3" t="s">
        <v>85</v>
      </c>
      <c r="Y111" s="3" t="s">
        <v>87</v>
      </c>
    </row>
    <row r="112" spans="1:25" ht="15.75" customHeight="1" x14ac:dyDescent="0.35">
      <c r="A112" s="6">
        <v>727</v>
      </c>
      <c r="B112" s="13" t="s">
        <v>278</v>
      </c>
      <c r="C112" s="6">
        <v>2015</v>
      </c>
      <c r="D112" s="6">
        <v>2</v>
      </c>
      <c r="E112" s="6"/>
      <c r="F112" s="6"/>
      <c r="G112" s="6"/>
      <c r="H112" s="6" t="s">
        <v>59</v>
      </c>
      <c r="I112" s="8" t="s">
        <v>183</v>
      </c>
      <c r="J112" s="6"/>
      <c r="K112" s="6"/>
      <c r="L112" s="6"/>
      <c r="M112" s="6"/>
      <c r="N112" s="6"/>
      <c r="O112" s="6"/>
      <c r="P112" s="6"/>
      <c r="Q112" s="6"/>
      <c r="R112" s="6"/>
      <c r="S112" s="6"/>
      <c r="T112" s="6"/>
      <c r="U112" s="6"/>
      <c r="V112" s="6"/>
      <c r="W112" s="6"/>
      <c r="X112" s="6"/>
      <c r="Y112" s="6"/>
    </row>
    <row r="113" spans="1:637" ht="15.75" customHeight="1" x14ac:dyDescent="0.35">
      <c r="A113" s="6">
        <v>734</v>
      </c>
      <c r="B113" s="6" t="s">
        <v>279</v>
      </c>
      <c r="C113" s="6">
        <v>2004</v>
      </c>
      <c r="D113" s="6">
        <v>2</v>
      </c>
      <c r="E113" s="6"/>
      <c r="F113" s="6"/>
      <c r="G113" s="6"/>
      <c r="H113" s="6" t="s">
        <v>59</v>
      </c>
      <c r="I113" s="8" t="s">
        <v>183</v>
      </c>
      <c r="J113" s="6"/>
      <c r="K113" s="6"/>
      <c r="L113" s="6"/>
      <c r="M113" s="6"/>
      <c r="N113" s="6"/>
      <c r="O113" s="6"/>
      <c r="P113" s="6"/>
      <c r="Q113" s="6"/>
      <c r="R113" s="6"/>
      <c r="S113" s="6"/>
      <c r="T113" s="6"/>
      <c r="U113" s="6"/>
      <c r="V113" s="6"/>
      <c r="W113" s="6"/>
      <c r="X113" s="6"/>
      <c r="Y113" s="6"/>
    </row>
    <row r="114" spans="1:637" ht="15.75" customHeight="1" x14ac:dyDescent="0.35">
      <c r="A114" s="3">
        <v>766</v>
      </c>
      <c r="B114" s="3" t="s">
        <v>280</v>
      </c>
      <c r="C114" s="3">
        <v>2000</v>
      </c>
      <c r="D114" s="3">
        <v>2</v>
      </c>
      <c r="E114" s="3" t="s">
        <v>185</v>
      </c>
      <c r="F114" s="3" t="s">
        <v>27</v>
      </c>
      <c r="G114" s="3" t="s">
        <v>28</v>
      </c>
      <c r="H114" s="3" t="s">
        <v>281</v>
      </c>
      <c r="I114" s="3" t="s">
        <v>30</v>
      </c>
      <c r="J114" s="3" t="s">
        <v>282</v>
      </c>
      <c r="K114" s="3" t="s">
        <v>81</v>
      </c>
      <c r="L114" s="3" t="s">
        <v>33</v>
      </c>
      <c r="M114" s="3" t="s">
        <v>34</v>
      </c>
      <c r="N114" s="3" t="s">
        <v>35</v>
      </c>
      <c r="O114" s="3" t="s">
        <v>36</v>
      </c>
      <c r="P114" s="3" t="s">
        <v>37</v>
      </c>
      <c r="Q114" s="3" t="s">
        <v>77</v>
      </c>
      <c r="R114" s="3" t="s">
        <v>283</v>
      </c>
      <c r="S114" s="24" t="s">
        <v>284</v>
      </c>
      <c r="T114" s="3" t="s">
        <v>95</v>
      </c>
      <c r="U114" s="3">
        <f>2000-1987</f>
        <v>13</v>
      </c>
      <c r="V114" s="3" t="s">
        <v>86</v>
      </c>
      <c r="W114" s="3" t="s">
        <v>86</v>
      </c>
      <c r="X114" s="3" t="s">
        <v>85</v>
      </c>
      <c r="Y114" s="3" t="s">
        <v>87</v>
      </c>
    </row>
    <row r="115" spans="1:637" ht="15.75" customHeight="1" x14ac:dyDescent="0.35">
      <c r="A115" s="6">
        <v>778</v>
      </c>
      <c r="B115" s="7" t="s">
        <v>285</v>
      </c>
      <c r="C115" s="6">
        <v>2021</v>
      </c>
      <c r="D115" s="6">
        <v>2</v>
      </c>
      <c r="E115" s="6"/>
      <c r="F115" s="6"/>
      <c r="G115" s="6"/>
      <c r="H115" s="6" t="s">
        <v>59</v>
      </c>
      <c r="I115" s="8" t="s">
        <v>66</v>
      </c>
      <c r="J115" s="6"/>
      <c r="K115" s="6"/>
      <c r="L115" s="6"/>
      <c r="M115" s="6"/>
      <c r="N115" s="6"/>
      <c r="O115" s="6"/>
      <c r="P115" s="6"/>
      <c r="Q115" s="6"/>
      <c r="R115" s="6"/>
      <c r="S115" s="6"/>
      <c r="T115" s="6"/>
      <c r="U115" s="6"/>
      <c r="V115" s="6"/>
      <c r="W115" s="6"/>
      <c r="X115" s="6"/>
      <c r="Y115" s="6"/>
    </row>
    <row r="116" spans="1:637" ht="15.75" customHeight="1" x14ac:dyDescent="0.35">
      <c r="A116" s="6">
        <v>795</v>
      </c>
      <c r="B116" s="6" t="s">
        <v>286</v>
      </c>
      <c r="C116" s="6">
        <v>2017</v>
      </c>
      <c r="D116" s="6">
        <v>2</v>
      </c>
      <c r="E116" s="6"/>
      <c r="F116" s="6"/>
      <c r="G116" s="6"/>
      <c r="H116" s="6" t="s">
        <v>59</v>
      </c>
      <c r="I116" s="8" t="s">
        <v>183</v>
      </c>
      <c r="J116" s="6"/>
      <c r="K116" s="6"/>
      <c r="L116" s="6"/>
      <c r="M116" s="6"/>
      <c r="N116" s="6"/>
      <c r="O116" s="6"/>
      <c r="P116" s="6"/>
      <c r="Q116" s="6"/>
      <c r="R116" s="6"/>
      <c r="S116" s="6"/>
      <c r="T116" s="6"/>
      <c r="U116" s="6"/>
      <c r="V116" s="6"/>
      <c r="W116" s="6"/>
      <c r="X116" s="6"/>
      <c r="Y116" s="6"/>
    </row>
    <row r="117" spans="1:637" ht="15.75" customHeight="1" x14ac:dyDescent="0.35">
      <c r="A117" s="6">
        <v>802</v>
      </c>
      <c r="B117" s="13" t="s">
        <v>287</v>
      </c>
      <c r="C117" s="6">
        <v>2019</v>
      </c>
      <c r="D117" s="6">
        <v>2</v>
      </c>
      <c r="E117" s="6"/>
      <c r="F117" s="6"/>
      <c r="G117" s="6"/>
      <c r="H117" s="6" t="s">
        <v>288</v>
      </c>
      <c r="I117" s="8" t="s">
        <v>66</v>
      </c>
      <c r="J117" s="6"/>
      <c r="K117" s="6"/>
      <c r="L117" s="6"/>
      <c r="M117" s="6"/>
      <c r="N117" s="6"/>
      <c r="O117" s="6"/>
      <c r="P117" s="6"/>
      <c r="Q117" s="6"/>
      <c r="R117" s="6"/>
      <c r="S117" s="6"/>
      <c r="T117" s="6"/>
      <c r="U117" s="6"/>
      <c r="V117" s="6"/>
      <c r="W117" s="6"/>
      <c r="X117" s="6"/>
      <c r="Y117" s="6"/>
    </row>
    <row r="118" spans="1:637" ht="15.75" customHeight="1" x14ac:dyDescent="0.35">
      <c r="A118" s="6">
        <v>803</v>
      </c>
      <c r="B118" s="13" t="s">
        <v>289</v>
      </c>
      <c r="C118" s="6">
        <v>2019</v>
      </c>
      <c r="D118" s="6">
        <v>2</v>
      </c>
      <c r="E118" s="6"/>
      <c r="F118" s="6"/>
      <c r="G118" s="6"/>
      <c r="H118" s="6" t="s">
        <v>59</v>
      </c>
      <c r="I118" s="8" t="s">
        <v>114</v>
      </c>
      <c r="J118" s="6"/>
      <c r="K118" s="6"/>
      <c r="L118" s="6"/>
      <c r="M118" s="6"/>
      <c r="N118" s="6"/>
      <c r="O118" s="6"/>
      <c r="P118" s="6"/>
      <c r="Q118" s="6"/>
      <c r="R118" s="6"/>
      <c r="S118" s="6"/>
      <c r="T118" s="6"/>
      <c r="U118" s="6"/>
      <c r="V118" s="6"/>
      <c r="W118" s="6"/>
      <c r="X118" s="6"/>
      <c r="Y118" s="6"/>
    </row>
    <row r="119" spans="1:637" ht="15.75" customHeight="1" x14ac:dyDescent="0.35">
      <c r="A119" s="6">
        <v>814</v>
      </c>
      <c r="B119" s="13" t="s">
        <v>290</v>
      </c>
      <c r="C119" s="6">
        <v>2006</v>
      </c>
      <c r="D119" s="6">
        <v>2</v>
      </c>
      <c r="E119" s="6"/>
      <c r="F119" s="6"/>
      <c r="G119" s="6"/>
      <c r="H119" s="6" t="s">
        <v>59</v>
      </c>
      <c r="I119" s="8" t="s">
        <v>183</v>
      </c>
      <c r="J119" s="6"/>
      <c r="K119" s="6"/>
      <c r="L119" s="6"/>
      <c r="M119" s="6"/>
      <c r="N119" s="6"/>
      <c r="O119" s="6"/>
      <c r="P119" s="6"/>
      <c r="Q119" s="6"/>
      <c r="R119" s="6"/>
      <c r="S119" s="6"/>
      <c r="T119" s="6"/>
      <c r="U119" s="6"/>
      <c r="V119" s="6"/>
      <c r="W119" s="6"/>
      <c r="X119" s="6"/>
      <c r="Y119" s="6"/>
    </row>
    <row r="120" spans="1:637" ht="15.75" customHeight="1" x14ac:dyDescent="0.35">
      <c r="A120" s="40">
        <v>816</v>
      </c>
      <c r="B120" s="39" t="s">
        <v>291</v>
      </c>
      <c r="C120" s="37">
        <v>2017</v>
      </c>
      <c r="D120" s="37">
        <v>2</v>
      </c>
      <c r="E120" s="39" t="s">
        <v>40</v>
      </c>
      <c r="F120" s="39" t="s">
        <v>41</v>
      </c>
      <c r="G120" s="39" t="s">
        <v>150</v>
      </c>
      <c r="H120" s="3" t="s">
        <v>292</v>
      </c>
      <c r="I120" s="11" t="s">
        <v>44</v>
      </c>
      <c r="J120" s="39" t="s">
        <v>99</v>
      </c>
      <c r="K120" s="39" t="s">
        <v>32</v>
      </c>
      <c r="L120" s="39" t="s">
        <v>33</v>
      </c>
      <c r="M120" s="39" t="s">
        <v>47</v>
      </c>
      <c r="N120" s="39" t="s">
        <v>44</v>
      </c>
      <c r="O120" s="39" t="s">
        <v>36</v>
      </c>
      <c r="P120" s="39" t="s">
        <v>37</v>
      </c>
      <c r="Q120" s="39" t="s">
        <v>293</v>
      </c>
      <c r="R120" s="42"/>
      <c r="S120" s="42"/>
      <c r="T120" s="42"/>
      <c r="U120" s="42"/>
      <c r="V120" s="42"/>
      <c r="W120" s="42"/>
      <c r="X120" s="42"/>
      <c r="Y120" s="42"/>
    </row>
    <row r="121" spans="1:637" ht="15.75" customHeight="1" x14ac:dyDescent="0.35">
      <c r="A121" s="41"/>
      <c r="B121" s="38"/>
      <c r="C121" s="38"/>
      <c r="D121" s="38"/>
      <c r="E121" s="38"/>
      <c r="F121" s="38"/>
      <c r="G121" s="38"/>
      <c r="H121" s="3" t="s">
        <v>294</v>
      </c>
      <c r="I121" s="33"/>
      <c r="J121" s="38"/>
      <c r="K121" s="38"/>
      <c r="L121" s="38"/>
      <c r="M121" s="38"/>
      <c r="N121" s="38"/>
      <c r="O121" s="38"/>
      <c r="P121" s="38"/>
      <c r="Q121" s="38"/>
      <c r="R121" s="38"/>
      <c r="S121" s="38"/>
      <c r="T121" s="38"/>
      <c r="U121" s="38"/>
      <c r="V121" s="38"/>
      <c r="W121" s="38"/>
      <c r="X121" s="38"/>
      <c r="Y121" s="38"/>
    </row>
    <row r="122" spans="1:637" ht="15.75" customHeight="1" x14ac:dyDescent="0.35">
      <c r="A122" s="6">
        <v>826</v>
      </c>
      <c r="B122" s="6" t="s">
        <v>295</v>
      </c>
      <c r="C122" s="6"/>
      <c r="D122" s="6">
        <v>2</v>
      </c>
      <c r="E122" s="6"/>
      <c r="F122" s="6"/>
      <c r="G122" s="6"/>
      <c r="H122" s="6"/>
      <c r="I122" s="6"/>
      <c r="J122" s="6"/>
      <c r="K122" s="6"/>
      <c r="L122" s="6"/>
      <c r="M122" s="6"/>
      <c r="N122" s="6"/>
      <c r="O122" s="6"/>
      <c r="P122" s="6"/>
      <c r="Q122" s="6"/>
      <c r="R122" s="6"/>
      <c r="S122" s="6"/>
      <c r="T122" s="6"/>
      <c r="U122" s="6"/>
      <c r="V122" s="6"/>
      <c r="W122" s="6"/>
      <c r="X122" s="6"/>
      <c r="Y122" s="6"/>
    </row>
    <row r="123" spans="1:637" ht="15.75" customHeight="1" x14ac:dyDescent="0.35">
      <c r="A123" s="25" t="s">
        <v>296</v>
      </c>
      <c r="B123" s="13" t="s">
        <v>297</v>
      </c>
      <c r="C123" s="6">
        <v>2014</v>
      </c>
      <c r="D123" s="6">
        <v>2</v>
      </c>
      <c r="E123" s="6"/>
      <c r="F123" s="6"/>
      <c r="G123" s="6"/>
      <c r="H123" s="6" t="s">
        <v>59</v>
      </c>
      <c r="I123" s="8" t="s">
        <v>66</v>
      </c>
      <c r="J123" s="6"/>
      <c r="K123" s="6"/>
      <c r="L123" s="6"/>
      <c r="M123" s="6"/>
      <c r="N123" s="6"/>
      <c r="O123" s="6"/>
      <c r="P123" s="6"/>
      <c r="Q123" s="6"/>
      <c r="R123" s="6"/>
      <c r="S123" s="6"/>
      <c r="T123" s="6"/>
      <c r="U123" s="6"/>
      <c r="V123" s="6"/>
      <c r="W123" s="6"/>
      <c r="X123" s="6"/>
      <c r="Y123" s="6"/>
      <c r="Z123" s="26"/>
      <c r="AA123" s="26"/>
      <c r="AB123" s="26"/>
      <c r="AC123" s="26"/>
      <c r="AD123" s="26"/>
      <c r="AE123" s="26"/>
      <c r="AF123" s="26"/>
      <c r="AG123" s="26"/>
      <c r="AH123" s="26"/>
      <c r="AI123" s="26"/>
      <c r="AJ123" s="26"/>
      <c r="AK123" s="26"/>
      <c r="AL123" s="26"/>
      <c r="AM123" s="26"/>
      <c r="AN123" s="26"/>
      <c r="AO123" s="26"/>
      <c r="AP123" s="26"/>
      <c r="AQ123" s="26"/>
      <c r="AR123" s="26"/>
      <c r="AS123" s="26"/>
      <c r="AT123" s="26"/>
      <c r="AU123" s="26"/>
      <c r="AV123" s="26"/>
      <c r="AW123" s="26"/>
      <c r="AX123" s="26"/>
      <c r="AY123" s="26"/>
      <c r="AZ123" s="26"/>
      <c r="BA123" s="26"/>
      <c r="BB123" s="26"/>
      <c r="BC123" s="26"/>
      <c r="BD123" s="26"/>
      <c r="BE123" s="26"/>
      <c r="BF123" s="26"/>
      <c r="BG123" s="26"/>
      <c r="BH123" s="26"/>
      <c r="BI123" s="26"/>
      <c r="BJ123" s="26"/>
      <c r="BK123" s="26"/>
      <c r="BL123" s="26"/>
      <c r="BM123" s="26"/>
      <c r="BN123" s="26"/>
      <c r="BO123" s="26"/>
      <c r="BP123" s="26"/>
      <c r="BQ123" s="26"/>
      <c r="BR123" s="26"/>
      <c r="BS123" s="26"/>
      <c r="BT123" s="26"/>
      <c r="BU123" s="26"/>
      <c r="BV123" s="26"/>
      <c r="BW123" s="26"/>
      <c r="BX123" s="26"/>
      <c r="BY123" s="26"/>
      <c r="BZ123" s="26"/>
      <c r="CA123" s="26"/>
      <c r="CB123" s="26"/>
      <c r="CC123" s="26"/>
      <c r="CD123" s="26"/>
      <c r="CE123" s="26"/>
      <c r="CF123" s="26"/>
      <c r="CG123" s="26"/>
      <c r="CH123" s="26"/>
      <c r="CI123" s="26"/>
      <c r="CJ123" s="26"/>
      <c r="CK123" s="26"/>
      <c r="CL123" s="26"/>
      <c r="CM123" s="26"/>
      <c r="CN123" s="26"/>
      <c r="CO123" s="26"/>
      <c r="CP123" s="26"/>
      <c r="CQ123" s="26"/>
      <c r="CR123" s="26"/>
      <c r="CS123" s="26"/>
      <c r="CT123" s="26"/>
      <c r="CU123" s="26"/>
      <c r="CV123" s="26"/>
      <c r="CW123" s="26"/>
      <c r="CX123" s="26"/>
      <c r="CY123" s="26"/>
      <c r="CZ123" s="26"/>
      <c r="DA123" s="26"/>
      <c r="DB123" s="26"/>
      <c r="DC123" s="26"/>
      <c r="DD123" s="26"/>
      <c r="DE123" s="26"/>
      <c r="DF123" s="26"/>
      <c r="DG123" s="26"/>
      <c r="DH123" s="26"/>
      <c r="DI123" s="26"/>
      <c r="DJ123" s="26"/>
      <c r="DK123" s="26"/>
      <c r="DL123" s="26"/>
      <c r="DM123" s="26"/>
      <c r="DN123" s="26"/>
      <c r="DO123" s="26"/>
      <c r="DP123" s="26"/>
      <c r="DQ123" s="26"/>
      <c r="DR123" s="26"/>
      <c r="DS123" s="26"/>
      <c r="DT123" s="26"/>
      <c r="DU123" s="26"/>
      <c r="DV123" s="26"/>
      <c r="DW123" s="26"/>
      <c r="DX123" s="26"/>
      <c r="DY123" s="26"/>
      <c r="DZ123" s="26"/>
      <c r="EA123" s="26"/>
      <c r="EB123" s="26"/>
      <c r="EC123" s="26"/>
      <c r="ED123" s="26"/>
      <c r="EE123" s="26"/>
      <c r="EF123" s="26"/>
      <c r="EG123" s="26"/>
      <c r="EH123" s="26"/>
      <c r="EI123" s="26"/>
      <c r="EJ123" s="26"/>
      <c r="EK123" s="26"/>
      <c r="EL123" s="26"/>
      <c r="EM123" s="26"/>
      <c r="EN123" s="26"/>
      <c r="EO123" s="26"/>
      <c r="EP123" s="26"/>
      <c r="EQ123" s="26"/>
      <c r="ER123" s="26"/>
      <c r="ES123" s="26"/>
      <c r="ET123" s="26"/>
      <c r="EU123" s="26"/>
      <c r="EV123" s="26"/>
      <c r="EW123" s="26"/>
      <c r="EX123" s="26"/>
      <c r="EY123" s="26"/>
      <c r="EZ123" s="26"/>
      <c r="FA123" s="26"/>
      <c r="FB123" s="26"/>
      <c r="FC123" s="26"/>
      <c r="FD123" s="26"/>
      <c r="FE123" s="26"/>
      <c r="FF123" s="26"/>
      <c r="FG123" s="26"/>
      <c r="FH123" s="26"/>
      <c r="FI123" s="26"/>
      <c r="FJ123" s="26"/>
      <c r="FK123" s="26"/>
      <c r="FL123" s="26"/>
      <c r="FM123" s="26"/>
      <c r="FN123" s="26"/>
      <c r="FO123" s="26"/>
      <c r="FP123" s="26"/>
      <c r="FQ123" s="26"/>
      <c r="FR123" s="26"/>
      <c r="FS123" s="26"/>
      <c r="FT123" s="26"/>
      <c r="FU123" s="26"/>
      <c r="FV123" s="26"/>
      <c r="FW123" s="26"/>
      <c r="FX123" s="26"/>
      <c r="FY123" s="26"/>
      <c r="FZ123" s="26"/>
      <c r="GA123" s="26"/>
      <c r="GB123" s="26"/>
      <c r="GC123" s="26"/>
      <c r="GD123" s="26"/>
      <c r="GE123" s="26"/>
      <c r="GF123" s="26"/>
      <c r="GG123" s="26"/>
      <c r="GH123" s="26"/>
      <c r="GI123" s="26"/>
      <c r="GJ123" s="26"/>
      <c r="GK123" s="26"/>
      <c r="GL123" s="26"/>
      <c r="GM123" s="26"/>
      <c r="GN123" s="26"/>
      <c r="GO123" s="26"/>
      <c r="GP123" s="26"/>
      <c r="GQ123" s="26"/>
      <c r="GR123" s="26"/>
      <c r="GS123" s="26"/>
      <c r="GT123" s="26"/>
      <c r="GU123" s="26"/>
      <c r="GV123" s="26"/>
      <c r="GW123" s="26"/>
      <c r="GX123" s="26"/>
      <c r="GY123" s="26"/>
      <c r="GZ123" s="26"/>
      <c r="HA123" s="26"/>
      <c r="HB123" s="26"/>
      <c r="HC123" s="26"/>
      <c r="HD123" s="26"/>
      <c r="HE123" s="26"/>
      <c r="HF123" s="26"/>
      <c r="HG123" s="26"/>
      <c r="HH123" s="26"/>
      <c r="HI123" s="26"/>
      <c r="HJ123" s="26"/>
      <c r="HK123" s="26"/>
      <c r="HL123" s="26"/>
      <c r="HM123" s="26"/>
      <c r="HN123" s="26"/>
      <c r="HO123" s="26"/>
      <c r="HP123" s="26"/>
      <c r="HQ123" s="26"/>
      <c r="HR123" s="26"/>
      <c r="HS123" s="26"/>
      <c r="HT123" s="26"/>
      <c r="HU123" s="26"/>
      <c r="HV123" s="26"/>
      <c r="HW123" s="26"/>
      <c r="HX123" s="26"/>
      <c r="HY123" s="26"/>
      <c r="HZ123" s="26"/>
      <c r="IA123" s="26"/>
      <c r="IB123" s="26"/>
      <c r="IC123" s="26"/>
      <c r="ID123" s="26"/>
      <c r="IE123" s="26"/>
      <c r="IF123" s="26"/>
      <c r="IG123" s="26"/>
      <c r="IH123" s="26"/>
      <c r="II123" s="26"/>
      <c r="IJ123" s="26"/>
      <c r="IK123" s="26"/>
      <c r="IL123" s="26"/>
      <c r="IM123" s="26"/>
      <c r="IN123" s="26"/>
      <c r="IO123" s="26"/>
      <c r="IP123" s="26"/>
      <c r="IQ123" s="26"/>
      <c r="IR123" s="26"/>
      <c r="IS123" s="26"/>
      <c r="IT123" s="26"/>
      <c r="IU123" s="26"/>
      <c r="IV123" s="26"/>
      <c r="IW123" s="26"/>
      <c r="IX123" s="26"/>
      <c r="IY123" s="26"/>
      <c r="IZ123" s="26"/>
      <c r="JA123" s="26"/>
      <c r="JB123" s="26"/>
      <c r="JC123" s="26"/>
      <c r="JD123" s="26"/>
      <c r="JE123" s="26"/>
      <c r="JF123" s="26"/>
      <c r="JG123" s="26"/>
      <c r="JH123" s="26"/>
      <c r="JI123" s="26"/>
      <c r="JJ123" s="26"/>
      <c r="JK123" s="26"/>
      <c r="JL123" s="26"/>
      <c r="JM123" s="26"/>
      <c r="JN123" s="26"/>
      <c r="JO123" s="26"/>
      <c r="JP123" s="26"/>
      <c r="JQ123" s="26"/>
      <c r="JR123" s="26"/>
      <c r="JS123" s="26"/>
      <c r="JT123" s="26"/>
      <c r="JU123" s="26"/>
      <c r="JV123" s="26"/>
      <c r="JW123" s="26"/>
      <c r="JX123" s="26"/>
      <c r="JY123" s="26"/>
      <c r="JZ123" s="26"/>
      <c r="KA123" s="26"/>
      <c r="KB123" s="26"/>
      <c r="KC123" s="26"/>
      <c r="KD123" s="26"/>
      <c r="KE123" s="26"/>
      <c r="KF123" s="26"/>
      <c r="KG123" s="26"/>
      <c r="KH123" s="26"/>
      <c r="KI123" s="26"/>
      <c r="KJ123" s="26"/>
      <c r="KK123" s="26"/>
      <c r="KL123" s="26"/>
      <c r="KM123" s="26"/>
      <c r="KN123" s="26"/>
      <c r="KO123" s="26"/>
      <c r="KP123" s="26"/>
      <c r="KQ123" s="26"/>
      <c r="KR123" s="26"/>
      <c r="KS123" s="26"/>
      <c r="KT123" s="26"/>
      <c r="KU123" s="26"/>
      <c r="KV123" s="26"/>
      <c r="KW123" s="26"/>
      <c r="KX123" s="26"/>
      <c r="KY123" s="26"/>
      <c r="KZ123" s="26"/>
      <c r="LA123" s="26"/>
      <c r="LB123" s="26"/>
      <c r="LC123" s="26"/>
      <c r="LD123" s="26"/>
      <c r="LE123" s="26"/>
      <c r="LF123" s="26"/>
      <c r="LG123" s="26"/>
      <c r="LH123" s="26"/>
      <c r="LI123" s="26"/>
      <c r="LJ123" s="26"/>
      <c r="LK123" s="26"/>
      <c r="LL123" s="26"/>
      <c r="LM123" s="26"/>
      <c r="LN123" s="26"/>
      <c r="LO123" s="26"/>
      <c r="LP123" s="26"/>
      <c r="LQ123" s="26"/>
      <c r="LR123" s="26"/>
      <c r="LS123" s="26"/>
      <c r="LT123" s="26"/>
      <c r="LU123" s="26"/>
      <c r="LV123" s="26"/>
      <c r="LW123" s="26"/>
      <c r="LX123" s="26"/>
      <c r="LY123" s="26"/>
      <c r="LZ123" s="26"/>
      <c r="MA123" s="26"/>
      <c r="MB123" s="26"/>
      <c r="MC123" s="26"/>
      <c r="MD123" s="26"/>
      <c r="ME123" s="26"/>
      <c r="MF123" s="26"/>
      <c r="MG123" s="26"/>
      <c r="MH123" s="26"/>
      <c r="MI123" s="26"/>
      <c r="MJ123" s="26"/>
      <c r="MK123" s="26"/>
      <c r="ML123" s="26"/>
      <c r="MM123" s="26"/>
      <c r="MN123" s="26"/>
      <c r="MO123" s="26"/>
      <c r="MP123" s="26"/>
      <c r="MQ123" s="26"/>
      <c r="MR123" s="26"/>
      <c r="MS123" s="26"/>
      <c r="MT123" s="26"/>
      <c r="MU123" s="26"/>
      <c r="MV123" s="26"/>
      <c r="MW123" s="26"/>
      <c r="MX123" s="26"/>
      <c r="MY123" s="26"/>
      <c r="MZ123" s="26"/>
      <c r="NA123" s="26"/>
      <c r="NB123" s="26"/>
      <c r="NC123" s="26"/>
      <c r="ND123" s="26"/>
      <c r="NE123" s="26"/>
      <c r="NF123" s="26"/>
      <c r="NG123" s="26"/>
      <c r="NH123" s="26"/>
      <c r="NI123" s="26"/>
      <c r="NJ123" s="26"/>
      <c r="NK123" s="26"/>
      <c r="NL123" s="26"/>
      <c r="NM123" s="26"/>
      <c r="NN123" s="26"/>
      <c r="NO123" s="26"/>
      <c r="NP123" s="26"/>
      <c r="NQ123" s="26"/>
      <c r="NR123" s="26"/>
      <c r="NS123" s="26"/>
      <c r="NT123" s="26"/>
      <c r="NU123" s="26"/>
      <c r="NV123" s="26"/>
      <c r="NW123" s="26"/>
      <c r="NX123" s="26"/>
      <c r="NY123" s="26"/>
      <c r="NZ123" s="26"/>
      <c r="OA123" s="26"/>
      <c r="OB123" s="26"/>
      <c r="OC123" s="26"/>
      <c r="OD123" s="26"/>
      <c r="OE123" s="26"/>
      <c r="OF123" s="26"/>
      <c r="OG123" s="26"/>
      <c r="OH123" s="26"/>
      <c r="OI123" s="26"/>
      <c r="OJ123" s="26"/>
      <c r="OK123" s="26"/>
      <c r="OL123" s="26"/>
      <c r="OM123" s="26"/>
      <c r="ON123" s="26"/>
      <c r="OO123" s="26"/>
      <c r="OP123" s="26"/>
      <c r="OQ123" s="26"/>
      <c r="OR123" s="26"/>
      <c r="OS123" s="26"/>
      <c r="OT123" s="26"/>
      <c r="OU123" s="26"/>
      <c r="OV123" s="26"/>
      <c r="OW123" s="26"/>
      <c r="OX123" s="26"/>
      <c r="OY123" s="26"/>
      <c r="OZ123" s="26"/>
      <c r="PA123" s="26"/>
      <c r="PB123" s="26"/>
      <c r="PC123" s="26"/>
      <c r="PD123" s="26"/>
      <c r="PE123" s="26"/>
      <c r="PF123" s="26"/>
      <c r="PG123" s="26"/>
      <c r="PH123" s="26"/>
      <c r="PI123" s="26"/>
      <c r="PJ123" s="26"/>
      <c r="PK123" s="26"/>
      <c r="PL123" s="26"/>
      <c r="PM123" s="26"/>
      <c r="PN123" s="26"/>
      <c r="PO123" s="26"/>
      <c r="PP123" s="26"/>
      <c r="PQ123" s="26"/>
      <c r="PR123" s="26"/>
      <c r="PS123" s="26"/>
      <c r="PT123" s="26"/>
      <c r="PU123" s="26"/>
      <c r="PV123" s="26"/>
      <c r="PW123" s="26"/>
      <c r="PX123" s="26"/>
      <c r="PY123" s="26"/>
      <c r="PZ123" s="26"/>
      <c r="QA123" s="26"/>
      <c r="QB123" s="26"/>
      <c r="QC123" s="26"/>
      <c r="QD123" s="26"/>
      <c r="QE123" s="26"/>
      <c r="QF123" s="26"/>
      <c r="QG123" s="26"/>
      <c r="QH123" s="26"/>
      <c r="QI123" s="26"/>
      <c r="QJ123" s="26"/>
      <c r="QK123" s="26"/>
      <c r="QL123" s="26"/>
      <c r="QM123" s="26"/>
      <c r="QN123" s="26"/>
      <c r="QO123" s="26"/>
      <c r="QP123" s="26"/>
      <c r="QQ123" s="26"/>
      <c r="QR123" s="26"/>
      <c r="QS123" s="26"/>
      <c r="QT123" s="26"/>
      <c r="QU123" s="26"/>
      <c r="QV123" s="26"/>
      <c r="QW123" s="26"/>
      <c r="QX123" s="26"/>
      <c r="QY123" s="26"/>
      <c r="QZ123" s="26"/>
      <c r="RA123" s="26"/>
      <c r="RB123" s="26"/>
      <c r="RC123" s="26"/>
      <c r="RD123" s="26"/>
      <c r="RE123" s="26"/>
      <c r="RF123" s="26"/>
      <c r="RG123" s="26"/>
      <c r="RH123" s="26"/>
      <c r="RI123" s="26"/>
      <c r="RJ123" s="26"/>
      <c r="RK123" s="26"/>
      <c r="RL123" s="26"/>
      <c r="RM123" s="26"/>
      <c r="RN123" s="26"/>
      <c r="RO123" s="26"/>
      <c r="RP123" s="26"/>
      <c r="RQ123" s="26"/>
      <c r="RR123" s="26"/>
      <c r="RS123" s="26"/>
      <c r="RT123" s="26"/>
      <c r="RU123" s="26"/>
      <c r="RV123" s="26"/>
      <c r="RW123" s="26"/>
      <c r="RX123" s="26"/>
      <c r="RY123" s="26"/>
      <c r="RZ123" s="26"/>
      <c r="SA123" s="26"/>
      <c r="SB123" s="26"/>
      <c r="SC123" s="26"/>
      <c r="SD123" s="26"/>
      <c r="SE123" s="26"/>
      <c r="SF123" s="26"/>
      <c r="SG123" s="26"/>
      <c r="SH123" s="26"/>
      <c r="SI123" s="26"/>
      <c r="SJ123" s="26"/>
      <c r="SK123" s="26"/>
      <c r="SL123" s="26"/>
      <c r="SM123" s="26"/>
      <c r="SN123" s="26"/>
      <c r="SO123" s="26"/>
      <c r="SP123" s="26"/>
      <c r="SQ123" s="26"/>
      <c r="SR123" s="26"/>
      <c r="SS123" s="26"/>
      <c r="ST123" s="26"/>
      <c r="SU123" s="26"/>
      <c r="SV123" s="26"/>
      <c r="SW123" s="26"/>
      <c r="SX123" s="26"/>
      <c r="SY123" s="26"/>
      <c r="SZ123" s="26"/>
      <c r="TA123" s="26"/>
      <c r="TB123" s="26"/>
      <c r="TC123" s="26"/>
      <c r="TD123" s="26"/>
      <c r="TE123" s="26"/>
      <c r="TF123" s="26"/>
      <c r="TG123" s="26"/>
      <c r="TH123" s="26"/>
      <c r="TI123" s="26"/>
      <c r="TJ123" s="26"/>
      <c r="TK123" s="26"/>
      <c r="TL123" s="26"/>
      <c r="TM123" s="26"/>
      <c r="TN123" s="26"/>
      <c r="TO123" s="26"/>
      <c r="TP123" s="26"/>
      <c r="TQ123" s="26"/>
      <c r="TR123" s="26"/>
      <c r="TS123" s="26"/>
      <c r="TT123" s="26"/>
      <c r="TU123" s="26"/>
      <c r="TV123" s="26"/>
      <c r="TW123" s="26"/>
      <c r="TX123" s="26"/>
      <c r="TY123" s="26"/>
      <c r="TZ123" s="26"/>
      <c r="UA123" s="26"/>
      <c r="UB123" s="26"/>
      <c r="UC123" s="26"/>
      <c r="UD123" s="26"/>
      <c r="UE123" s="26"/>
      <c r="UF123" s="26"/>
      <c r="UG123" s="26"/>
      <c r="UH123" s="26"/>
      <c r="UI123" s="26"/>
      <c r="UJ123" s="26"/>
      <c r="UK123" s="26"/>
      <c r="UL123" s="26"/>
      <c r="UM123" s="26"/>
      <c r="UN123" s="26"/>
      <c r="UO123" s="26"/>
      <c r="UP123" s="26"/>
      <c r="UQ123" s="26"/>
      <c r="UR123" s="26"/>
      <c r="US123" s="26"/>
      <c r="UT123" s="26"/>
      <c r="UU123" s="26"/>
      <c r="UV123" s="26"/>
      <c r="UW123" s="26"/>
      <c r="UX123" s="26"/>
      <c r="UY123" s="26"/>
      <c r="UZ123" s="26"/>
      <c r="VA123" s="26"/>
      <c r="VB123" s="26"/>
      <c r="VC123" s="26"/>
      <c r="VD123" s="26"/>
      <c r="VE123" s="26"/>
      <c r="VF123" s="26"/>
      <c r="VG123" s="26"/>
      <c r="VH123" s="26"/>
      <c r="VI123" s="26"/>
      <c r="VJ123" s="26"/>
      <c r="VK123" s="26"/>
      <c r="VL123" s="26"/>
      <c r="VM123" s="26"/>
      <c r="VN123" s="26"/>
      <c r="VO123" s="26"/>
      <c r="VP123" s="26"/>
      <c r="VQ123" s="26"/>
      <c r="VR123" s="26"/>
      <c r="VS123" s="26"/>
      <c r="VT123" s="26"/>
      <c r="VU123" s="26"/>
      <c r="VV123" s="26"/>
      <c r="VW123" s="26"/>
      <c r="VX123" s="26"/>
      <c r="VY123" s="26"/>
      <c r="VZ123" s="26"/>
      <c r="WA123" s="26"/>
      <c r="WB123" s="26"/>
      <c r="WC123" s="26"/>
      <c r="WD123" s="26"/>
      <c r="WE123" s="26"/>
      <c r="WF123" s="26"/>
      <c r="WG123" s="26"/>
      <c r="WH123" s="26"/>
      <c r="WI123" s="26"/>
      <c r="WJ123" s="26"/>
      <c r="WK123" s="26"/>
      <c r="WL123" s="26"/>
      <c r="WM123" s="26"/>
      <c r="WN123" s="26"/>
      <c r="WO123" s="26"/>
      <c r="WP123" s="26"/>
      <c r="WQ123" s="26"/>
      <c r="WR123" s="26"/>
      <c r="WS123" s="26"/>
      <c r="WT123" s="26"/>
      <c r="WU123" s="26"/>
      <c r="WV123" s="26"/>
      <c r="WW123" s="26"/>
      <c r="WX123" s="26"/>
      <c r="WY123" s="26"/>
      <c r="WZ123" s="26"/>
      <c r="XA123" s="26"/>
      <c r="XB123" s="26"/>
      <c r="XC123" s="26"/>
      <c r="XD123" s="26"/>
      <c r="XE123" s="26"/>
      <c r="XF123" s="26"/>
      <c r="XG123" s="26"/>
      <c r="XH123" s="26"/>
      <c r="XI123" s="26"/>
      <c r="XJ123" s="26"/>
      <c r="XK123" s="26"/>
      <c r="XL123" s="26"/>
      <c r="XM123" s="26"/>
    </row>
    <row r="124" spans="1:637" ht="15.75" customHeight="1" x14ac:dyDescent="0.35">
      <c r="A124" s="25" t="s">
        <v>298</v>
      </c>
      <c r="B124" s="13" t="s">
        <v>299</v>
      </c>
      <c r="C124" s="6">
        <v>2006</v>
      </c>
      <c r="D124" s="6">
        <v>2</v>
      </c>
      <c r="E124" s="6"/>
      <c r="F124" s="6"/>
      <c r="G124" s="6"/>
      <c r="H124" s="6" t="s">
        <v>59</v>
      </c>
      <c r="I124" s="8" t="s">
        <v>66</v>
      </c>
      <c r="J124" s="6"/>
      <c r="K124" s="6"/>
      <c r="L124" s="6"/>
      <c r="M124" s="6"/>
      <c r="N124" s="6"/>
      <c r="O124" s="6"/>
      <c r="P124" s="6"/>
      <c r="Q124" s="6"/>
      <c r="R124" s="6"/>
      <c r="S124" s="6"/>
      <c r="T124" s="6"/>
      <c r="U124" s="6"/>
      <c r="V124" s="6"/>
      <c r="W124" s="6"/>
      <c r="X124" s="6"/>
      <c r="Y124" s="6"/>
      <c r="Z124" s="26"/>
      <c r="AA124" s="26"/>
      <c r="AB124" s="26"/>
      <c r="AC124" s="26"/>
      <c r="AD124" s="26"/>
      <c r="AE124" s="26"/>
      <c r="AF124" s="26"/>
      <c r="AG124" s="26"/>
      <c r="AH124" s="26"/>
      <c r="AI124" s="26"/>
      <c r="AJ124" s="26"/>
      <c r="AK124" s="26"/>
      <c r="AL124" s="26"/>
      <c r="AM124" s="26"/>
      <c r="AN124" s="26"/>
      <c r="AO124" s="26"/>
      <c r="AP124" s="26"/>
      <c r="AQ124" s="26"/>
      <c r="AR124" s="26"/>
      <c r="AS124" s="26"/>
      <c r="AT124" s="26"/>
      <c r="AU124" s="26"/>
      <c r="AV124" s="26"/>
      <c r="AW124" s="26"/>
      <c r="AX124" s="26"/>
      <c r="AY124" s="26"/>
      <c r="AZ124" s="26"/>
      <c r="BA124" s="26"/>
      <c r="BB124" s="26"/>
      <c r="BC124" s="26"/>
      <c r="BD124" s="26"/>
      <c r="BE124" s="26"/>
      <c r="BF124" s="26"/>
      <c r="BG124" s="26"/>
      <c r="BH124" s="26"/>
      <c r="BI124" s="26"/>
      <c r="BJ124" s="26"/>
      <c r="BK124" s="26"/>
      <c r="BL124" s="26"/>
      <c r="BM124" s="26"/>
      <c r="BN124" s="26"/>
      <c r="BO124" s="26"/>
      <c r="BP124" s="26"/>
      <c r="BQ124" s="26"/>
      <c r="BR124" s="26"/>
      <c r="BS124" s="26"/>
      <c r="BT124" s="26"/>
      <c r="BU124" s="26"/>
      <c r="BV124" s="26"/>
      <c r="BW124" s="26"/>
      <c r="BX124" s="26"/>
      <c r="BY124" s="26"/>
      <c r="BZ124" s="26"/>
      <c r="CA124" s="26"/>
      <c r="CB124" s="26"/>
      <c r="CC124" s="26"/>
      <c r="CD124" s="26"/>
      <c r="CE124" s="26"/>
      <c r="CF124" s="26"/>
      <c r="CG124" s="26"/>
      <c r="CH124" s="26"/>
      <c r="CI124" s="26"/>
      <c r="CJ124" s="26"/>
      <c r="CK124" s="26"/>
      <c r="CL124" s="26"/>
      <c r="CM124" s="26"/>
      <c r="CN124" s="26"/>
      <c r="CO124" s="26"/>
      <c r="CP124" s="26"/>
      <c r="CQ124" s="26"/>
      <c r="CR124" s="26"/>
      <c r="CS124" s="26"/>
      <c r="CT124" s="26"/>
      <c r="CU124" s="26"/>
      <c r="CV124" s="26"/>
      <c r="CW124" s="26"/>
      <c r="CX124" s="26"/>
      <c r="CY124" s="26"/>
      <c r="CZ124" s="26"/>
      <c r="DA124" s="26"/>
      <c r="DB124" s="26"/>
      <c r="DC124" s="26"/>
      <c r="DD124" s="26"/>
      <c r="DE124" s="26"/>
      <c r="DF124" s="26"/>
      <c r="DG124" s="26"/>
      <c r="DH124" s="26"/>
      <c r="DI124" s="26"/>
      <c r="DJ124" s="26"/>
      <c r="DK124" s="26"/>
      <c r="DL124" s="26"/>
      <c r="DM124" s="26"/>
      <c r="DN124" s="26"/>
      <c r="DO124" s="26"/>
      <c r="DP124" s="26"/>
      <c r="DQ124" s="26"/>
      <c r="DR124" s="26"/>
      <c r="DS124" s="26"/>
      <c r="DT124" s="26"/>
      <c r="DU124" s="26"/>
      <c r="DV124" s="26"/>
      <c r="DW124" s="26"/>
      <c r="DX124" s="26"/>
      <c r="DY124" s="26"/>
      <c r="DZ124" s="26"/>
      <c r="EA124" s="26"/>
      <c r="EB124" s="26"/>
      <c r="EC124" s="26"/>
      <c r="ED124" s="26"/>
      <c r="EE124" s="26"/>
      <c r="EF124" s="26"/>
      <c r="EG124" s="26"/>
      <c r="EH124" s="26"/>
      <c r="EI124" s="26"/>
      <c r="EJ124" s="26"/>
      <c r="EK124" s="26"/>
      <c r="EL124" s="26"/>
      <c r="EM124" s="26"/>
      <c r="EN124" s="26"/>
      <c r="EO124" s="26"/>
      <c r="EP124" s="26"/>
      <c r="EQ124" s="26"/>
      <c r="ER124" s="26"/>
      <c r="ES124" s="26"/>
      <c r="ET124" s="26"/>
      <c r="EU124" s="26"/>
      <c r="EV124" s="26"/>
      <c r="EW124" s="26"/>
      <c r="EX124" s="26"/>
      <c r="EY124" s="26"/>
      <c r="EZ124" s="26"/>
      <c r="FA124" s="26"/>
      <c r="FB124" s="26"/>
      <c r="FC124" s="26"/>
      <c r="FD124" s="26"/>
      <c r="FE124" s="26"/>
      <c r="FF124" s="26"/>
      <c r="FG124" s="26"/>
      <c r="FH124" s="26"/>
      <c r="FI124" s="26"/>
      <c r="FJ124" s="26"/>
      <c r="FK124" s="26"/>
      <c r="FL124" s="26"/>
      <c r="FM124" s="26"/>
      <c r="FN124" s="26"/>
      <c r="FO124" s="26"/>
      <c r="FP124" s="26"/>
      <c r="FQ124" s="26"/>
      <c r="FR124" s="26"/>
      <c r="FS124" s="26"/>
      <c r="FT124" s="26"/>
      <c r="FU124" s="26"/>
      <c r="FV124" s="26"/>
      <c r="FW124" s="26"/>
      <c r="FX124" s="26"/>
      <c r="FY124" s="26"/>
      <c r="FZ124" s="26"/>
      <c r="GA124" s="26"/>
      <c r="GB124" s="26"/>
      <c r="GC124" s="26"/>
      <c r="GD124" s="26"/>
      <c r="GE124" s="26"/>
      <c r="GF124" s="26"/>
      <c r="GG124" s="26"/>
      <c r="GH124" s="26"/>
      <c r="GI124" s="26"/>
      <c r="GJ124" s="26"/>
      <c r="GK124" s="26"/>
      <c r="GL124" s="26"/>
      <c r="GM124" s="26"/>
      <c r="GN124" s="26"/>
      <c r="GO124" s="26"/>
      <c r="GP124" s="26"/>
      <c r="GQ124" s="26"/>
      <c r="GR124" s="26"/>
      <c r="GS124" s="26"/>
      <c r="GT124" s="26"/>
      <c r="GU124" s="26"/>
      <c r="GV124" s="26"/>
      <c r="GW124" s="26"/>
      <c r="GX124" s="26"/>
      <c r="GY124" s="26"/>
      <c r="GZ124" s="26"/>
      <c r="HA124" s="26"/>
      <c r="HB124" s="26"/>
      <c r="HC124" s="26"/>
      <c r="HD124" s="26"/>
      <c r="HE124" s="26"/>
      <c r="HF124" s="26"/>
      <c r="HG124" s="26"/>
      <c r="HH124" s="26"/>
      <c r="HI124" s="26"/>
      <c r="HJ124" s="26"/>
      <c r="HK124" s="26"/>
      <c r="HL124" s="26"/>
      <c r="HM124" s="26"/>
      <c r="HN124" s="26"/>
      <c r="HO124" s="26"/>
      <c r="HP124" s="26"/>
      <c r="HQ124" s="26"/>
      <c r="HR124" s="26"/>
      <c r="HS124" s="26"/>
      <c r="HT124" s="26"/>
      <c r="HU124" s="26"/>
      <c r="HV124" s="26"/>
      <c r="HW124" s="26"/>
      <c r="HX124" s="26"/>
      <c r="HY124" s="26"/>
      <c r="HZ124" s="26"/>
      <c r="IA124" s="26"/>
      <c r="IB124" s="26"/>
      <c r="IC124" s="26"/>
      <c r="ID124" s="26"/>
      <c r="IE124" s="26"/>
      <c r="IF124" s="26"/>
      <c r="IG124" s="26"/>
      <c r="IH124" s="26"/>
      <c r="II124" s="26"/>
      <c r="IJ124" s="26"/>
      <c r="IK124" s="26"/>
      <c r="IL124" s="26"/>
      <c r="IM124" s="26"/>
      <c r="IN124" s="26"/>
      <c r="IO124" s="26"/>
      <c r="IP124" s="26"/>
      <c r="IQ124" s="26"/>
      <c r="IR124" s="26"/>
      <c r="IS124" s="26"/>
      <c r="IT124" s="26"/>
      <c r="IU124" s="26"/>
      <c r="IV124" s="26"/>
      <c r="IW124" s="26"/>
      <c r="IX124" s="26"/>
      <c r="IY124" s="26"/>
      <c r="IZ124" s="26"/>
      <c r="JA124" s="26"/>
      <c r="JB124" s="26"/>
      <c r="JC124" s="26"/>
      <c r="JD124" s="26"/>
      <c r="JE124" s="26"/>
      <c r="JF124" s="26"/>
      <c r="JG124" s="26"/>
      <c r="JH124" s="26"/>
      <c r="JI124" s="26"/>
      <c r="JJ124" s="26"/>
      <c r="JK124" s="26"/>
      <c r="JL124" s="26"/>
      <c r="JM124" s="26"/>
      <c r="JN124" s="26"/>
      <c r="JO124" s="26"/>
      <c r="JP124" s="26"/>
      <c r="JQ124" s="26"/>
      <c r="JR124" s="26"/>
      <c r="JS124" s="26"/>
      <c r="JT124" s="26"/>
      <c r="JU124" s="26"/>
      <c r="JV124" s="26"/>
      <c r="JW124" s="26"/>
      <c r="JX124" s="26"/>
      <c r="JY124" s="26"/>
      <c r="JZ124" s="26"/>
      <c r="KA124" s="26"/>
      <c r="KB124" s="26"/>
      <c r="KC124" s="26"/>
      <c r="KD124" s="26"/>
      <c r="KE124" s="26"/>
      <c r="KF124" s="26"/>
      <c r="KG124" s="26"/>
      <c r="KH124" s="26"/>
      <c r="KI124" s="26"/>
      <c r="KJ124" s="26"/>
      <c r="KK124" s="26"/>
      <c r="KL124" s="26"/>
      <c r="KM124" s="26"/>
      <c r="KN124" s="26"/>
      <c r="KO124" s="26"/>
      <c r="KP124" s="26"/>
      <c r="KQ124" s="26"/>
      <c r="KR124" s="26"/>
      <c r="KS124" s="26"/>
      <c r="KT124" s="26"/>
      <c r="KU124" s="26"/>
      <c r="KV124" s="26"/>
      <c r="KW124" s="26"/>
      <c r="KX124" s="26"/>
      <c r="KY124" s="26"/>
      <c r="KZ124" s="26"/>
      <c r="LA124" s="26"/>
      <c r="LB124" s="26"/>
      <c r="LC124" s="26"/>
      <c r="LD124" s="26"/>
      <c r="LE124" s="26"/>
      <c r="LF124" s="26"/>
      <c r="LG124" s="26"/>
      <c r="LH124" s="26"/>
      <c r="LI124" s="26"/>
      <c r="LJ124" s="26"/>
      <c r="LK124" s="26"/>
      <c r="LL124" s="26"/>
      <c r="LM124" s="26"/>
      <c r="LN124" s="26"/>
      <c r="LO124" s="26"/>
      <c r="LP124" s="26"/>
      <c r="LQ124" s="26"/>
      <c r="LR124" s="26"/>
      <c r="LS124" s="26"/>
      <c r="LT124" s="26"/>
      <c r="LU124" s="26"/>
      <c r="LV124" s="26"/>
      <c r="LW124" s="26"/>
      <c r="LX124" s="26"/>
      <c r="LY124" s="26"/>
      <c r="LZ124" s="26"/>
      <c r="MA124" s="26"/>
      <c r="MB124" s="26"/>
      <c r="MC124" s="26"/>
      <c r="MD124" s="26"/>
      <c r="ME124" s="26"/>
      <c r="MF124" s="26"/>
      <c r="MG124" s="26"/>
      <c r="MH124" s="26"/>
      <c r="MI124" s="26"/>
      <c r="MJ124" s="26"/>
      <c r="MK124" s="26"/>
      <c r="ML124" s="26"/>
      <c r="MM124" s="26"/>
      <c r="MN124" s="26"/>
      <c r="MO124" s="26"/>
      <c r="MP124" s="26"/>
      <c r="MQ124" s="26"/>
      <c r="MR124" s="26"/>
      <c r="MS124" s="26"/>
      <c r="MT124" s="26"/>
      <c r="MU124" s="26"/>
      <c r="MV124" s="26"/>
      <c r="MW124" s="26"/>
      <c r="MX124" s="26"/>
      <c r="MY124" s="26"/>
      <c r="MZ124" s="26"/>
      <c r="NA124" s="26"/>
      <c r="NB124" s="26"/>
      <c r="NC124" s="26"/>
      <c r="ND124" s="26"/>
      <c r="NE124" s="26"/>
      <c r="NF124" s="26"/>
      <c r="NG124" s="26"/>
      <c r="NH124" s="26"/>
      <c r="NI124" s="26"/>
      <c r="NJ124" s="26"/>
      <c r="NK124" s="26"/>
      <c r="NL124" s="26"/>
      <c r="NM124" s="26"/>
      <c r="NN124" s="26"/>
      <c r="NO124" s="26"/>
      <c r="NP124" s="26"/>
      <c r="NQ124" s="26"/>
      <c r="NR124" s="26"/>
      <c r="NS124" s="26"/>
      <c r="NT124" s="26"/>
      <c r="NU124" s="26"/>
      <c r="NV124" s="26"/>
      <c r="NW124" s="26"/>
      <c r="NX124" s="26"/>
      <c r="NY124" s="26"/>
      <c r="NZ124" s="26"/>
      <c r="OA124" s="26"/>
      <c r="OB124" s="26"/>
      <c r="OC124" s="26"/>
      <c r="OD124" s="26"/>
      <c r="OE124" s="26"/>
      <c r="OF124" s="26"/>
      <c r="OG124" s="26"/>
      <c r="OH124" s="26"/>
      <c r="OI124" s="26"/>
      <c r="OJ124" s="26"/>
      <c r="OK124" s="26"/>
      <c r="OL124" s="26"/>
      <c r="OM124" s="26"/>
      <c r="ON124" s="26"/>
      <c r="OO124" s="26"/>
      <c r="OP124" s="26"/>
      <c r="OQ124" s="26"/>
      <c r="OR124" s="26"/>
      <c r="OS124" s="26"/>
      <c r="OT124" s="26"/>
      <c r="OU124" s="26"/>
      <c r="OV124" s="26"/>
      <c r="OW124" s="26"/>
      <c r="OX124" s="26"/>
      <c r="OY124" s="26"/>
      <c r="OZ124" s="26"/>
      <c r="PA124" s="26"/>
      <c r="PB124" s="26"/>
      <c r="PC124" s="26"/>
      <c r="PD124" s="26"/>
      <c r="PE124" s="26"/>
      <c r="PF124" s="26"/>
      <c r="PG124" s="26"/>
      <c r="PH124" s="26"/>
      <c r="PI124" s="26"/>
      <c r="PJ124" s="26"/>
      <c r="PK124" s="26"/>
      <c r="PL124" s="26"/>
      <c r="PM124" s="26"/>
      <c r="PN124" s="26"/>
      <c r="PO124" s="26"/>
      <c r="PP124" s="26"/>
      <c r="PQ124" s="26"/>
      <c r="PR124" s="26"/>
      <c r="PS124" s="26"/>
      <c r="PT124" s="26"/>
      <c r="PU124" s="26"/>
      <c r="PV124" s="26"/>
      <c r="PW124" s="26"/>
      <c r="PX124" s="26"/>
      <c r="PY124" s="26"/>
      <c r="PZ124" s="26"/>
      <c r="QA124" s="26"/>
      <c r="QB124" s="26"/>
      <c r="QC124" s="26"/>
      <c r="QD124" s="26"/>
      <c r="QE124" s="26"/>
      <c r="QF124" s="26"/>
      <c r="QG124" s="26"/>
      <c r="QH124" s="26"/>
      <c r="QI124" s="26"/>
      <c r="QJ124" s="26"/>
      <c r="QK124" s="26"/>
      <c r="QL124" s="26"/>
      <c r="QM124" s="26"/>
      <c r="QN124" s="26"/>
      <c r="QO124" s="26"/>
      <c r="QP124" s="26"/>
      <c r="QQ124" s="26"/>
      <c r="QR124" s="26"/>
      <c r="QS124" s="26"/>
      <c r="QT124" s="26"/>
      <c r="QU124" s="26"/>
      <c r="QV124" s="26"/>
      <c r="QW124" s="26"/>
      <c r="QX124" s="26"/>
      <c r="QY124" s="26"/>
      <c r="QZ124" s="26"/>
      <c r="RA124" s="26"/>
      <c r="RB124" s="26"/>
      <c r="RC124" s="26"/>
      <c r="RD124" s="26"/>
      <c r="RE124" s="26"/>
      <c r="RF124" s="26"/>
      <c r="RG124" s="26"/>
      <c r="RH124" s="26"/>
      <c r="RI124" s="26"/>
      <c r="RJ124" s="26"/>
      <c r="RK124" s="26"/>
      <c r="RL124" s="26"/>
      <c r="RM124" s="26"/>
      <c r="RN124" s="26"/>
      <c r="RO124" s="26"/>
      <c r="RP124" s="26"/>
      <c r="RQ124" s="26"/>
      <c r="RR124" s="26"/>
      <c r="RS124" s="26"/>
      <c r="RT124" s="26"/>
      <c r="RU124" s="26"/>
      <c r="RV124" s="26"/>
      <c r="RW124" s="26"/>
      <c r="RX124" s="26"/>
      <c r="RY124" s="26"/>
      <c r="RZ124" s="26"/>
      <c r="SA124" s="26"/>
      <c r="SB124" s="26"/>
      <c r="SC124" s="26"/>
      <c r="SD124" s="26"/>
      <c r="SE124" s="26"/>
      <c r="SF124" s="26"/>
      <c r="SG124" s="26"/>
      <c r="SH124" s="26"/>
      <c r="SI124" s="26"/>
      <c r="SJ124" s="26"/>
      <c r="SK124" s="26"/>
      <c r="SL124" s="26"/>
      <c r="SM124" s="26"/>
      <c r="SN124" s="26"/>
      <c r="SO124" s="26"/>
      <c r="SP124" s="26"/>
      <c r="SQ124" s="26"/>
      <c r="SR124" s="26"/>
      <c r="SS124" s="26"/>
      <c r="ST124" s="26"/>
      <c r="SU124" s="26"/>
      <c r="SV124" s="26"/>
      <c r="SW124" s="26"/>
      <c r="SX124" s="26"/>
      <c r="SY124" s="26"/>
      <c r="SZ124" s="26"/>
      <c r="TA124" s="26"/>
      <c r="TB124" s="26"/>
      <c r="TC124" s="26"/>
      <c r="TD124" s="26"/>
      <c r="TE124" s="26"/>
      <c r="TF124" s="26"/>
      <c r="TG124" s="26"/>
      <c r="TH124" s="26"/>
      <c r="TI124" s="26"/>
      <c r="TJ124" s="26"/>
      <c r="TK124" s="26"/>
      <c r="TL124" s="26"/>
      <c r="TM124" s="26"/>
      <c r="TN124" s="26"/>
      <c r="TO124" s="26"/>
      <c r="TP124" s="26"/>
      <c r="TQ124" s="26"/>
      <c r="TR124" s="26"/>
      <c r="TS124" s="26"/>
      <c r="TT124" s="26"/>
      <c r="TU124" s="26"/>
      <c r="TV124" s="26"/>
      <c r="TW124" s="26"/>
      <c r="TX124" s="26"/>
      <c r="TY124" s="26"/>
      <c r="TZ124" s="26"/>
      <c r="UA124" s="26"/>
      <c r="UB124" s="26"/>
      <c r="UC124" s="26"/>
      <c r="UD124" s="26"/>
      <c r="UE124" s="26"/>
      <c r="UF124" s="26"/>
      <c r="UG124" s="26"/>
      <c r="UH124" s="26"/>
      <c r="UI124" s="26"/>
      <c r="UJ124" s="26"/>
      <c r="UK124" s="26"/>
      <c r="UL124" s="26"/>
      <c r="UM124" s="26"/>
      <c r="UN124" s="26"/>
      <c r="UO124" s="26"/>
      <c r="UP124" s="26"/>
      <c r="UQ124" s="26"/>
      <c r="UR124" s="26"/>
      <c r="US124" s="26"/>
      <c r="UT124" s="26"/>
      <c r="UU124" s="26"/>
      <c r="UV124" s="26"/>
      <c r="UW124" s="26"/>
      <c r="UX124" s="26"/>
      <c r="UY124" s="26"/>
      <c r="UZ124" s="26"/>
      <c r="VA124" s="26"/>
      <c r="VB124" s="26"/>
      <c r="VC124" s="26"/>
      <c r="VD124" s="26"/>
      <c r="VE124" s="26"/>
      <c r="VF124" s="26"/>
      <c r="VG124" s="26"/>
      <c r="VH124" s="26"/>
      <c r="VI124" s="26"/>
      <c r="VJ124" s="26"/>
      <c r="VK124" s="26"/>
      <c r="VL124" s="26"/>
      <c r="VM124" s="26"/>
      <c r="VN124" s="26"/>
      <c r="VO124" s="26"/>
      <c r="VP124" s="26"/>
      <c r="VQ124" s="26"/>
      <c r="VR124" s="26"/>
      <c r="VS124" s="26"/>
      <c r="VT124" s="26"/>
      <c r="VU124" s="26"/>
      <c r="VV124" s="26"/>
      <c r="VW124" s="26"/>
      <c r="VX124" s="26"/>
      <c r="VY124" s="26"/>
      <c r="VZ124" s="26"/>
      <c r="WA124" s="26"/>
      <c r="WB124" s="26"/>
      <c r="WC124" s="26"/>
      <c r="WD124" s="26"/>
      <c r="WE124" s="26"/>
      <c r="WF124" s="26"/>
      <c r="WG124" s="26"/>
      <c r="WH124" s="26"/>
      <c r="WI124" s="26"/>
      <c r="WJ124" s="26"/>
      <c r="WK124" s="26"/>
      <c r="WL124" s="26"/>
      <c r="WM124" s="26"/>
      <c r="WN124" s="26"/>
      <c r="WO124" s="26"/>
      <c r="WP124" s="26"/>
      <c r="WQ124" s="26"/>
      <c r="WR124" s="26"/>
      <c r="WS124" s="26"/>
      <c r="WT124" s="26"/>
      <c r="WU124" s="26"/>
      <c r="WV124" s="26"/>
      <c r="WW124" s="26"/>
      <c r="WX124" s="26"/>
      <c r="WY124" s="26"/>
      <c r="WZ124" s="26"/>
      <c r="XA124" s="26"/>
      <c r="XB124" s="26"/>
      <c r="XC124" s="26"/>
      <c r="XD124" s="26"/>
      <c r="XE124" s="26"/>
      <c r="XF124" s="26"/>
      <c r="XG124" s="26"/>
      <c r="XH124" s="26"/>
      <c r="XI124" s="26"/>
      <c r="XJ124" s="26"/>
      <c r="XK124" s="26"/>
      <c r="XL124" s="26"/>
      <c r="XM124" s="26"/>
    </row>
    <row r="125" spans="1:637" ht="15.75" customHeight="1" x14ac:dyDescent="0.35">
      <c r="A125" s="25">
        <v>438</v>
      </c>
      <c r="B125" s="7" t="s">
        <v>300</v>
      </c>
      <c r="C125" s="6">
        <v>2018</v>
      </c>
      <c r="D125" s="6">
        <v>2</v>
      </c>
      <c r="E125" s="6"/>
      <c r="F125" s="6"/>
      <c r="G125" s="6"/>
      <c r="H125" s="6" t="s">
        <v>59</v>
      </c>
      <c r="I125" s="8" t="s">
        <v>66</v>
      </c>
      <c r="J125" s="6"/>
      <c r="K125" s="6"/>
      <c r="L125" s="6"/>
      <c r="M125" s="6"/>
      <c r="N125" s="6"/>
      <c r="O125" s="6"/>
      <c r="P125" s="6"/>
      <c r="Q125" s="6"/>
      <c r="R125" s="6"/>
      <c r="S125" s="6"/>
      <c r="T125" s="6"/>
      <c r="U125" s="6"/>
      <c r="V125" s="6"/>
      <c r="W125" s="6"/>
      <c r="X125" s="6"/>
      <c r="Y125" s="6"/>
      <c r="Z125" s="26"/>
      <c r="AA125" s="26"/>
      <c r="AB125" s="26"/>
      <c r="AC125" s="26"/>
      <c r="AD125" s="26"/>
      <c r="AE125" s="26"/>
      <c r="AF125" s="26"/>
      <c r="AG125" s="26"/>
      <c r="AH125" s="26"/>
      <c r="AI125" s="26"/>
      <c r="AJ125" s="26"/>
      <c r="AK125" s="26"/>
      <c r="AL125" s="26"/>
      <c r="AM125" s="26"/>
      <c r="AN125" s="26"/>
      <c r="AO125" s="26"/>
      <c r="AP125" s="26"/>
      <c r="AQ125" s="26"/>
      <c r="AR125" s="26"/>
      <c r="AS125" s="26"/>
      <c r="AT125" s="26"/>
      <c r="AU125" s="26"/>
      <c r="AV125" s="26"/>
      <c r="AW125" s="26"/>
      <c r="AX125" s="26"/>
      <c r="AY125" s="26"/>
      <c r="AZ125" s="26"/>
      <c r="BA125" s="26"/>
      <c r="BB125" s="26"/>
      <c r="BC125" s="26"/>
      <c r="BD125" s="26"/>
      <c r="BE125" s="26"/>
      <c r="BF125" s="26"/>
      <c r="BG125" s="26"/>
      <c r="BH125" s="26"/>
      <c r="BI125" s="26"/>
      <c r="BJ125" s="26"/>
      <c r="BK125" s="26"/>
      <c r="BL125" s="26"/>
      <c r="BM125" s="26"/>
      <c r="BN125" s="26"/>
      <c r="BO125" s="26"/>
      <c r="BP125" s="26"/>
      <c r="BQ125" s="26"/>
      <c r="BR125" s="26"/>
      <c r="BS125" s="26"/>
      <c r="BT125" s="26"/>
      <c r="BU125" s="26"/>
      <c r="BV125" s="26"/>
      <c r="BW125" s="26"/>
      <c r="BX125" s="26"/>
      <c r="BY125" s="26"/>
      <c r="BZ125" s="26"/>
      <c r="CA125" s="26"/>
      <c r="CB125" s="26"/>
      <c r="CC125" s="26"/>
      <c r="CD125" s="26"/>
      <c r="CE125" s="26"/>
      <c r="CF125" s="26"/>
      <c r="CG125" s="26"/>
      <c r="CH125" s="26"/>
      <c r="CI125" s="26"/>
      <c r="CJ125" s="26"/>
      <c r="CK125" s="26"/>
      <c r="CL125" s="26"/>
      <c r="CM125" s="26"/>
      <c r="CN125" s="26"/>
      <c r="CO125" s="26"/>
      <c r="CP125" s="26"/>
      <c r="CQ125" s="26"/>
      <c r="CR125" s="26"/>
      <c r="CS125" s="26"/>
      <c r="CT125" s="26"/>
      <c r="CU125" s="26"/>
      <c r="CV125" s="26"/>
      <c r="CW125" s="26"/>
      <c r="CX125" s="26"/>
      <c r="CY125" s="26"/>
      <c r="CZ125" s="26"/>
      <c r="DA125" s="26"/>
      <c r="DB125" s="26"/>
      <c r="DC125" s="26"/>
      <c r="DD125" s="26"/>
      <c r="DE125" s="26"/>
      <c r="DF125" s="26"/>
      <c r="DG125" s="26"/>
      <c r="DH125" s="26"/>
      <c r="DI125" s="26"/>
      <c r="DJ125" s="26"/>
      <c r="DK125" s="26"/>
      <c r="DL125" s="26"/>
      <c r="DM125" s="26"/>
      <c r="DN125" s="26"/>
      <c r="DO125" s="26"/>
      <c r="DP125" s="26"/>
      <c r="DQ125" s="26"/>
      <c r="DR125" s="26"/>
      <c r="DS125" s="26"/>
      <c r="DT125" s="26"/>
      <c r="DU125" s="26"/>
      <c r="DV125" s="26"/>
      <c r="DW125" s="26"/>
      <c r="DX125" s="26"/>
      <c r="DY125" s="26"/>
      <c r="DZ125" s="26"/>
      <c r="EA125" s="26"/>
      <c r="EB125" s="26"/>
      <c r="EC125" s="26"/>
      <c r="ED125" s="26"/>
      <c r="EE125" s="26"/>
      <c r="EF125" s="26"/>
      <c r="EG125" s="26"/>
      <c r="EH125" s="26"/>
      <c r="EI125" s="26"/>
      <c r="EJ125" s="26"/>
      <c r="EK125" s="26"/>
      <c r="EL125" s="26"/>
      <c r="EM125" s="26"/>
      <c r="EN125" s="26"/>
      <c r="EO125" s="26"/>
      <c r="EP125" s="26"/>
      <c r="EQ125" s="26"/>
      <c r="ER125" s="26"/>
      <c r="ES125" s="26"/>
      <c r="ET125" s="26"/>
      <c r="EU125" s="26"/>
      <c r="EV125" s="26"/>
      <c r="EW125" s="26"/>
      <c r="EX125" s="26"/>
      <c r="EY125" s="26"/>
      <c r="EZ125" s="26"/>
      <c r="FA125" s="26"/>
      <c r="FB125" s="26"/>
      <c r="FC125" s="26"/>
      <c r="FD125" s="26"/>
      <c r="FE125" s="26"/>
      <c r="FF125" s="26"/>
      <c r="FG125" s="26"/>
      <c r="FH125" s="26"/>
      <c r="FI125" s="26"/>
      <c r="FJ125" s="26"/>
      <c r="FK125" s="26"/>
      <c r="FL125" s="26"/>
      <c r="FM125" s="26"/>
      <c r="FN125" s="26"/>
      <c r="FO125" s="26"/>
      <c r="FP125" s="26"/>
      <c r="FQ125" s="26"/>
      <c r="FR125" s="26"/>
      <c r="FS125" s="26"/>
      <c r="FT125" s="26"/>
      <c r="FU125" s="26"/>
      <c r="FV125" s="26"/>
      <c r="FW125" s="26"/>
      <c r="FX125" s="26"/>
      <c r="FY125" s="26"/>
      <c r="FZ125" s="26"/>
      <c r="GA125" s="26"/>
      <c r="GB125" s="26"/>
      <c r="GC125" s="26"/>
      <c r="GD125" s="26"/>
      <c r="GE125" s="26"/>
      <c r="GF125" s="26"/>
      <c r="GG125" s="26"/>
      <c r="GH125" s="26"/>
      <c r="GI125" s="26"/>
      <c r="GJ125" s="26"/>
      <c r="GK125" s="26"/>
      <c r="GL125" s="26"/>
      <c r="GM125" s="26"/>
      <c r="GN125" s="26"/>
      <c r="GO125" s="26"/>
      <c r="GP125" s="26"/>
      <c r="GQ125" s="26"/>
      <c r="GR125" s="26"/>
      <c r="GS125" s="26"/>
      <c r="GT125" s="26"/>
      <c r="GU125" s="26"/>
      <c r="GV125" s="26"/>
      <c r="GW125" s="26"/>
      <c r="GX125" s="26"/>
      <c r="GY125" s="26"/>
      <c r="GZ125" s="26"/>
      <c r="HA125" s="26"/>
      <c r="HB125" s="26"/>
      <c r="HC125" s="26"/>
      <c r="HD125" s="26"/>
      <c r="HE125" s="26"/>
      <c r="HF125" s="26"/>
      <c r="HG125" s="26"/>
      <c r="HH125" s="26"/>
      <c r="HI125" s="26"/>
      <c r="HJ125" s="26"/>
      <c r="HK125" s="26"/>
      <c r="HL125" s="26"/>
      <c r="HM125" s="26"/>
      <c r="HN125" s="26"/>
      <c r="HO125" s="26"/>
      <c r="HP125" s="26"/>
      <c r="HQ125" s="26"/>
      <c r="HR125" s="26"/>
      <c r="HS125" s="26"/>
      <c r="HT125" s="26"/>
      <c r="HU125" s="26"/>
      <c r="HV125" s="26"/>
      <c r="HW125" s="26"/>
      <c r="HX125" s="26"/>
      <c r="HY125" s="26"/>
      <c r="HZ125" s="26"/>
      <c r="IA125" s="26"/>
      <c r="IB125" s="26"/>
      <c r="IC125" s="26"/>
      <c r="ID125" s="26"/>
      <c r="IE125" s="26"/>
      <c r="IF125" s="26"/>
      <c r="IG125" s="26"/>
      <c r="IH125" s="26"/>
      <c r="II125" s="26"/>
      <c r="IJ125" s="26"/>
      <c r="IK125" s="26"/>
      <c r="IL125" s="26"/>
      <c r="IM125" s="26"/>
      <c r="IN125" s="26"/>
      <c r="IO125" s="26"/>
      <c r="IP125" s="26"/>
      <c r="IQ125" s="26"/>
      <c r="IR125" s="26"/>
      <c r="IS125" s="26"/>
      <c r="IT125" s="26"/>
      <c r="IU125" s="26"/>
      <c r="IV125" s="26"/>
      <c r="IW125" s="26"/>
      <c r="IX125" s="26"/>
      <c r="IY125" s="26"/>
      <c r="IZ125" s="26"/>
      <c r="JA125" s="26"/>
      <c r="JB125" s="26"/>
      <c r="JC125" s="26"/>
      <c r="JD125" s="26"/>
      <c r="JE125" s="26"/>
      <c r="JF125" s="26"/>
      <c r="JG125" s="26"/>
      <c r="JH125" s="26"/>
      <c r="JI125" s="26"/>
      <c r="JJ125" s="26"/>
      <c r="JK125" s="26"/>
      <c r="JL125" s="26"/>
      <c r="JM125" s="26"/>
      <c r="JN125" s="26"/>
      <c r="JO125" s="26"/>
      <c r="JP125" s="26"/>
      <c r="JQ125" s="26"/>
      <c r="JR125" s="26"/>
      <c r="JS125" s="26"/>
      <c r="JT125" s="26"/>
      <c r="JU125" s="26"/>
      <c r="JV125" s="26"/>
      <c r="JW125" s="26"/>
      <c r="JX125" s="26"/>
      <c r="JY125" s="26"/>
      <c r="JZ125" s="26"/>
      <c r="KA125" s="26"/>
      <c r="KB125" s="26"/>
      <c r="KC125" s="26"/>
      <c r="KD125" s="26"/>
      <c r="KE125" s="26"/>
      <c r="KF125" s="26"/>
      <c r="KG125" s="26"/>
      <c r="KH125" s="26"/>
      <c r="KI125" s="26"/>
      <c r="KJ125" s="26"/>
      <c r="KK125" s="26"/>
      <c r="KL125" s="26"/>
      <c r="KM125" s="26"/>
      <c r="KN125" s="26"/>
      <c r="KO125" s="26"/>
      <c r="KP125" s="26"/>
      <c r="KQ125" s="26"/>
      <c r="KR125" s="26"/>
      <c r="KS125" s="26"/>
      <c r="KT125" s="26"/>
      <c r="KU125" s="26"/>
      <c r="KV125" s="26"/>
      <c r="KW125" s="26"/>
      <c r="KX125" s="26"/>
      <c r="KY125" s="26"/>
      <c r="KZ125" s="26"/>
      <c r="LA125" s="26"/>
      <c r="LB125" s="26"/>
      <c r="LC125" s="26"/>
      <c r="LD125" s="26"/>
      <c r="LE125" s="26"/>
      <c r="LF125" s="26"/>
      <c r="LG125" s="26"/>
      <c r="LH125" s="26"/>
      <c r="LI125" s="26"/>
      <c r="LJ125" s="26"/>
      <c r="LK125" s="26"/>
      <c r="LL125" s="26"/>
      <c r="LM125" s="26"/>
      <c r="LN125" s="26"/>
      <c r="LO125" s="26"/>
      <c r="LP125" s="26"/>
      <c r="LQ125" s="26"/>
      <c r="LR125" s="26"/>
      <c r="LS125" s="26"/>
      <c r="LT125" s="26"/>
      <c r="LU125" s="26"/>
      <c r="LV125" s="26"/>
      <c r="LW125" s="26"/>
      <c r="LX125" s="26"/>
      <c r="LY125" s="26"/>
      <c r="LZ125" s="26"/>
      <c r="MA125" s="26"/>
      <c r="MB125" s="26"/>
      <c r="MC125" s="26"/>
      <c r="MD125" s="26"/>
      <c r="ME125" s="26"/>
      <c r="MF125" s="26"/>
      <c r="MG125" s="26"/>
      <c r="MH125" s="26"/>
      <c r="MI125" s="26"/>
      <c r="MJ125" s="26"/>
      <c r="MK125" s="26"/>
      <c r="ML125" s="26"/>
      <c r="MM125" s="26"/>
      <c r="MN125" s="26"/>
      <c r="MO125" s="26"/>
      <c r="MP125" s="26"/>
      <c r="MQ125" s="26"/>
      <c r="MR125" s="26"/>
      <c r="MS125" s="26"/>
      <c r="MT125" s="26"/>
      <c r="MU125" s="26"/>
      <c r="MV125" s="26"/>
      <c r="MW125" s="26"/>
      <c r="MX125" s="26"/>
      <c r="MY125" s="26"/>
      <c r="MZ125" s="26"/>
      <c r="NA125" s="26"/>
      <c r="NB125" s="26"/>
      <c r="NC125" s="26"/>
      <c r="ND125" s="26"/>
      <c r="NE125" s="26"/>
      <c r="NF125" s="26"/>
      <c r="NG125" s="26"/>
      <c r="NH125" s="26"/>
      <c r="NI125" s="26"/>
      <c r="NJ125" s="26"/>
      <c r="NK125" s="26"/>
      <c r="NL125" s="26"/>
      <c r="NM125" s="26"/>
      <c r="NN125" s="26"/>
      <c r="NO125" s="26"/>
      <c r="NP125" s="26"/>
      <c r="NQ125" s="26"/>
      <c r="NR125" s="26"/>
      <c r="NS125" s="26"/>
      <c r="NT125" s="26"/>
      <c r="NU125" s="26"/>
      <c r="NV125" s="26"/>
      <c r="NW125" s="26"/>
      <c r="NX125" s="26"/>
      <c r="NY125" s="26"/>
      <c r="NZ125" s="26"/>
      <c r="OA125" s="26"/>
      <c r="OB125" s="26"/>
      <c r="OC125" s="26"/>
      <c r="OD125" s="26"/>
      <c r="OE125" s="26"/>
      <c r="OF125" s="26"/>
      <c r="OG125" s="26"/>
      <c r="OH125" s="26"/>
      <c r="OI125" s="26"/>
      <c r="OJ125" s="26"/>
      <c r="OK125" s="26"/>
      <c r="OL125" s="26"/>
      <c r="OM125" s="26"/>
      <c r="ON125" s="26"/>
      <c r="OO125" s="26"/>
      <c r="OP125" s="26"/>
      <c r="OQ125" s="26"/>
      <c r="OR125" s="26"/>
      <c r="OS125" s="26"/>
      <c r="OT125" s="26"/>
      <c r="OU125" s="26"/>
      <c r="OV125" s="26"/>
      <c r="OW125" s="26"/>
      <c r="OX125" s="26"/>
      <c r="OY125" s="26"/>
      <c r="OZ125" s="26"/>
      <c r="PA125" s="26"/>
      <c r="PB125" s="26"/>
      <c r="PC125" s="26"/>
      <c r="PD125" s="26"/>
      <c r="PE125" s="26"/>
      <c r="PF125" s="26"/>
      <c r="PG125" s="26"/>
      <c r="PH125" s="26"/>
      <c r="PI125" s="26"/>
      <c r="PJ125" s="26"/>
      <c r="PK125" s="26"/>
      <c r="PL125" s="26"/>
      <c r="PM125" s="26"/>
      <c r="PN125" s="26"/>
      <c r="PO125" s="26"/>
      <c r="PP125" s="26"/>
      <c r="PQ125" s="26"/>
      <c r="PR125" s="26"/>
      <c r="PS125" s="26"/>
      <c r="PT125" s="26"/>
      <c r="PU125" s="26"/>
      <c r="PV125" s="26"/>
      <c r="PW125" s="26"/>
      <c r="PX125" s="26"/>
      <c r="PY125" s="26"/>
      <c r="PZ125" s="26"/>
      <c r="QA125" s="26"/>
      <c r="QB125" s="26"/>
      <c r="QC125" s="26"/>
      <c r="QD125" s="26"/>
      <c r="QE125" s="26"/>
      <c r="QF125" s="26"/>
      <c r="QG125" s="26"/>
      <c r="QH125" s="26"/>
      <c r="QI125" s="26"/>
      <c r="QJ125" s="26"/>
      <c r="QK125" s="26"/>
      <c r="QL125" s="26"/>
      <c r="QM125" s="26"/>
      <c r="QN125" s="26"/>
      <c r="QO125" s="26"/>
      <c r="QP125" s="26"/>
      <c r="QQ125" s="26"/>
      <c r="QR125" s="26"/>
      <c r="QS125" s="26"/>
      <c r="QT125" s="26"/>
      <c r="QU125" s="26"/>
      <c r="QV125" s="26"/>
      <c r="QW125" s="26"/>
      <c r="QX125" s="26"/>
      <c r="QY125" s="26"/>
      <c r="QZ125" s="26"/>
      <c r="RA125" s="26"/>
      <c r="RB125" s="26"/>
      <c r="RC125" s="26"/>
      <c r="RD125" s="26"/>
      <c r="RE125" s="26"/>
      <c r="RF125" s="26"/>
      <c r="RG125" s="26"/>
      <c r="RH125" s="26"/>
      <c r="RI125" s="26"/>
      <c r="RJ125" s="26"/>
      <c r="RK125" s="26"/>
      <c r="RL125" s="26"/>
      <c r="RM125" s="26"/>
      <c r="RN125" s="26"/>
      <c r="RO125" s="26"/>
      <c r="RP125" s="26"/>
      <c r="RQ125" s="26"/>
      <c r="RR125" s="26"/>
      <c r="RS125" s="26"/>
      <c r="RT125" s="26"/>
      <c r="RU125" s="26"/>
      <c r="RV125" s="26"/>
      <c r="RW125" s="26"/>
      <c r="RX125" s="26"/>
      <c r="RY125" s="26"/>
      <c r="RZ125" s="26"/>
      <c r="SA125" s="26"/>
      <c r="SB125" s="26"/>
      <c r="SC125" s="26"/>
      <c r="SD125" s="26"/>
      <c r="SE125" s="26"/>
      <c r="SF125" s="26"/>
      <c r="SG125" s="26"/>
      <c r="SH125" s="26"/>
      <c r="SI125" s="26"/>
      <c r="SJ125" s="26"/>
      <c r="SK125" s="26"/>
      <c r="SL125" s="26"/>
      <c r="SM125" s="26"/>
      <c r="SN125" s="26"/>
      <c r="SO125" s="26"/>
      <c r="SP125" s="26"/>
      <c r="SQ125" s="26"/>
      <c r="SR125" s="26"/>
      <c r="SS125" s="26"/>
      <c r="ST125" s="26"/>
      <c r="SU125" s="26"/>
      <c r="SV125" s="26"/>
      <c r="SW125" s="26"/>
      <c r="SX125" s="26"/>
      <c r="SY125" s="26"/>
      <c r="SZ125" s="26"/>
      <c r="TA125" s="26"/>
      <c r="TB125" s="26"/>
      <c r="TC125" s="26"/>
      <c r="TD125" s="26"/>
      <c r="TE125" s="26"/>
      <c r="TF125" s="26"/>
      <c r="TG125" s="26"/>
      <c r="TH125" s="26"/>
      <c r="TI125" s="26"/>
      <c r="TJ125" s="26"/>
      <c r="TK125" s="26"/>
      <c r="TL125" s="26"/>
      <c r="TM125" s="26"/>
      <c r="TN125" s="26"/>
      <c r="TO125" s="26"/>
      <c r="TP125" s="26"/>
      <c r="TQ125" s="26"/>
      <c r="TR125" s="26"/>
      <c r="TS125" s="26"/>
      <c r="TT125" s="26"/>
      <c r="TU125" s="26"/>
      <c r="TV125" s="26"/>
      <c r="TW125" s="26"/>
      <c r="TX125" s="26"/>
      <c r="TY125" s="26"/>
      <c r="TZ125" s="26"/>
      <c r="UA125" s="26"/>
      <c r="UB125" s="26"/>
      <c r="UC125" s="26"/>
      <c r="UD125" s="26"/>
      <c r="UE125" s="26"/>
      <c r="UF125" s="26"/>
      <c r="UG125" s="26"/>
      <c r="UH125" s="26"/>
      <c r="UI125" s="26"/>
      <c r="UJ125" s="26"/>
      <c r="UK125" s="26"/>
      <c r="UL125" s="26"/>
      <c r="UM125" s="26"/>
      <c r="UN125" s="26"/>
      <c r="UO125" s="26"/>
      <c r="UP125" s="26"/>
      <c r="UQ125" s="26"/>
      <c r="UR125" s="26"/>
      <c r="US125" s="26"/>
      <c r="UT125" s="26"/>
      <c r="UU125" s="26"/>
      <c r="UV125" s="26"/>
      <c r="UW125" s="26"/>
      <c r="UX125" s="26"/>
      <c r="UY125" s="26"/>
      <c r="UZ125" s="26"/>
      <c r="VA125" s="26"/>
      <c r="VB125" s="26"/>
      <c r="VC125" s="26"/>
      <c r="VD125" s="26"/>
      <c r="VE125" s="26"/>
      <c r="VF125" s="26"/>
      <c r="VG125" s="26"/>
      <c r="VH125" s="26"/>
      <c r="VI125" s="26"/>
      <c r="VJ125" s="26"/>
      <c r="VK125" s="26"/>
      <c r="VL125" s="26"/>
      <c r="VM125" s="26"/>
      <c r="VN125" s="26"/>
      <c r="VO125" s="26"/>
      <c r="VP125" s="26"/>
      <c r="VQ125" s="26"/>
      <c r="VR125" s="26"/>
      <c r="VS125" s="26"/>
      <c r="VT125" s="26"/>
      <c r="VU125" s="26"/>
      <c r="VV125" s="26"/>
      <c r="VW125" s="26"/>
      <c r="VX125" s="26"/>
      <c r="VY125" s="26"/>
      <c r="VZ125" s="26"/>
      <c r="WA125" s="26"/>
      <c r="WB125" s="26"/>
      <c r="WC125" s="26"/>
      <c r="WD125" s="26"/>
      <c r="WE125" s="26"/>
      <c r="WF125" s="26"/>
      <c r="WG125" s="26"/>
      <c r="WH125" s="26"/>
      <c r="WI125" s="26"/>
      <c r="WJ125" s="26"/>
      <c r="WK125" s="26"/>
      <c r="WL125" s="26"/>
      <c r="WM125" s="26"/>
      <c r="WN125" s="26"/>
      <c r="WO125" s="26"/>
      <c r="WP125" s="26"/>
      <c r="WQ125" s="26"/>
      <c r="WR125" s="26"/>
      <c r="WS125" s="26"/>
      <c r="WT125" s="26"/>
      <c r="WU125" s="26"/>
      <c r="WV125" s="26"/>
      <c r="WW125" s="26"/>
      <c r="WX125" s="26"/>
      <c r="WY125" s="26"/>
      <c r="WZ125" s="26"/>
      <c r="XA125" s="26"/>
      <c r="XB125" s="26"/>
      <c r="XC125" s="26"/>
      <c r="XD125" s="26"/>
      <c r="XE125" s="26"/>
      <c r="XF125" s="26"/>
      <c r="XG125" s="26"/>
      <c r="XH125" s="26"/>
      <c r="XI125" s="26"/>
      <c r="XJ125" s="26"/>
      <c r="XK125" s="26"/>
      <c r="XL125" s="26"/>
      <c r="XM125" s="26"/>
    </row>
    <row r="126" spans="1:637" ht="15.75" customHeight="1" x14ac:dyDescent="0.35">
      <c r="A126" s="24">
        <v>367</v>
      </c>
      <c r="B126" s="3" t="s">
        <v>301</v>
      </c>
      <c r="C126" s="3">
        <v>2010</v>
      </c>
      <c r="D126" s="3">
        <v>2</v>
      </c>
      <c r="E126" s="3" t="s">
        <v>40</v>
      </c>
      <c r="F126" s="3" t="s">
        <v>41</v>
      </c>
      <c r="G126" s="3" t="s">
        <v>143</v>
      </c>
      <c r="H126" s="3" t="s">
        <v>302</v>
      </c>
      <c r="I126" s="3" t="s">
        <v>30</v>
      </c>
      <c r="J126" s="3" t="s">
        <v>137</v>
      </c>
      <c r="K126" s="3" t="s">
        <v>81</v>
      </c>
      <c r="L126" s="3" t="s">
        <v>46</v>
      </c>
      <c r="M126" s="3" t="s">
        <v>47</v>
      </c>
      <c r="N126" s="3" t="s">
        <v>35</v>
      </c>
      <c r="O126" s="3" t="s">
        <v>36</v>
      </c>
      <c r="P126" s="3" t="s">
        <v>37</v>
      </c>
      <c r="Q126" s="3" t="s">
        <v>303</v>
      </c>
      <c r="R126" s="3"/>
      <c r="S126" s="3"/>
      <c r="T126" s="3"/>
      <c r="U126" s="3"/>
      <c r="V126" s="3"/>
      <c r="W126" s="3"/>
      <c r="X126" s="3"/>
      <c r="Y126" s="3"/>
      <c r="Z126" s="26"/>
      <c r="AA126" s="26"/>
      <c r="AB126" s="26"/>
      <c r="AC126" s="26"/>
      <c r="AD126" s="26"/>
      <c r="AE126" s="26"/>
      <c r="AF126" s="26"/>
      <c r="AG126" s="26"/>
      <c r="AH126" s="26"/>
      <c r="AI126" s="26"/>
      <c r="AJ126" s="26"/>
      <c r="AK126" s="26"/>
      <c r="AL126" s="26"/>
      <c r="AM126" s="26"/>
      <c r="AN126" s="26"/>
      <c r="AO126" s="26"/>
      <c r="AP126" s="26"/>
      <c r="AQ126" s="26"/>
      <c r="AR126" s="26"/>
      <c r="AS126" s="26"/>
      <c r="AT126" s="26"/>
      <c r="AU126" s="26"/>
      <c r="AV126" s="26"/>
      <c r="AW126" s="26"/>
      <c r="AX126" s="26"/>
      <c r="AY126" s="26"/>
      <c r="AZ126" s="26"/>
      <c r="BA126" s="26"/>
      <c r="BB126" s="26"/>
      <c r="BC126" s="26"/>
      <c r="BD126" s="26"/>
      <c r="BE126" s="26"/>
      <c r="BF126" s="26"/>
      <c r="BG126" s="26"/>
      <c r="BH126" s="26"/>
      <c r="BI126" s="26"/>
      <c r="BJ126" s="26"/>
      <c r="BK126" s="26"/>
      <c r="BL126" s="26"/>
      <c r="BM126" s="26"/>
      <c r="BN126" s="26"/>
      <c r="BO126" s="26"/>
      <c r="BP126" s="26"/>
      <c r="BQ126" s="26"/>
      <c r="BR126" s="26"/>
      <c r="BS126" s="26"/>
      <c r="BT126" s="26"/>
      <c r="BU126" s="26"/>
      <c r="BV126" s="26"/>
      <c r="BW126" s="26"/>
      <c r="BX126" s="26"/>
      <c r="BY126" s="26"/>
      <c r="BZ126" s="26"/>
      <c r="CA126" s="26"/>
      <c r="CB126" s="26"/>
      <c r="CC126" s="26"/>
      <c r="CD126" s="26"/>
      <c r="CE126" s="26"/>
      <c r="CF126" s="26"/>
      <c r="CG126" s="26"/>
      <c r="CH126" s="26"/>
      <c r="CI126" s="26"/>
      <c r="CJ126" s="26"/>
      <c r="CK126" s="26"/>
      <c r="CL126" s="26"/>
      <c r="CM126" s="26"/>
      <c r="CN126" s="26"/>
      <c r="CO126" s="26"/>
      <c r="CP126" s="26"/>
      <c r="CQ126" s="26"/>
      <c r="CR126" s="26"/>
      <c r="CS126" s="26"/>
      <c r="CT126" s="26"/>
      <c r="CU126" s="26"/>
      <c r="CV126" s="26"/>
      <c r="CW126" s="26"/>
      <c r="CX126" s="26"/>
      <c r="CY126" s="26"/>
      <c r="CZ126" s="26"/>
      <c r="DA126" s="26"/>
      <c r="DB126" s="26"/>
      <c r="DC126" s="26"/>
      <c r="DD126" s="26"/>
      <c r="DE126" s="26"/>
      <c r="DF126" s="26"/>
      <c r="DG126" s="26"/>
      <c r="DH126" s="26"/>
      <c r="DI126" s="26"/>
      <c r="DJ126" s="26"/>
      <c r="DK126" s="26"/>
      <c r="DL126" s="26"/>
      <c r="DM126" s="26"/>
      <c r="DN126" s="26"/>
      <c r="DO126" s="26"/>
      <c r="DP126" s="26"/>
      <c r="DQ126" s="26"/>
      <c r="DR126" s="26"/>
      <c r="DS126" s="26"/>
      <c r="DT126" s="26"/>
      <c r="DU126" s="26"/>
      <c r="DV126" s="26"/>
      <c r="DW126" s="26"/>
      <c r="DX126" s="26"/>
      <c r="DY126" s="26"/>
      <c r="DZ126" s="26"/>
      <c r="EA126" s="26"/>
      <c r="EB126" s="26"/>
      <c r="EC126" s="26"/>
      <c r="ED126" s="26"/>
      <c r="EE126" s="26"/>
      <c r="EF126" s="26"/>
      <c r="EG126" s="26"/>
      <c r="EH126" s="26"/>
      <c r="EI126" s="26"/>
      <c r="EJ126" s="26"/>
      <c r="EK126" s="26"/>
      <c r="EL126" s="26"/>
      <c r="EM126" s="26"/>
      <c r="EN126" s="26"/>
      <c r="EO126" s="26"/>
      <c r="EP126" s="26"/>
      <c r="EQ126" s="26"/>
      <c r="ER126" s="26"/>
      <c r="ES126" s="26"/>
      <c r="ET126" s="26"/>
      <c r="EU126" s="26"/>
      <c r="EV126" s="26"/>
      <c r="EW126" s="26"/>
      <c r="EX126" s="26"/>
      <c r="EY126" s="26"/>
      <c r="EZ126" s="26"/>
      <c r="FA126" s="26"/>
      <c r="FB126" s="26"/>
      <c r="FC126" s="26"/>
      <c r="FD126" s="26"/>
      <c r="FE126" s="26"/>
      <c r="FF126" s="26"/>
      <c r="FG126" s="26"/>
      <c r="FH126" s="26"/>
      <c r="FI126" s="26"/>
      <c r="FJ126" s="26"/>
      <c r="FK126" s="26"/>
      <c r="FL126" s="26"/>
      <c r="FM126" s="26"/>
      <c r="FN126" s="26"/>
      <c r="FO126" s="26"/>
      <c r="FP126" s="26"/>
      <c r="FQ126" s="26"/>
      <c r="FR126" s="26"/>
      <c r="FS126" s="26"/>
      <c r="FT126" s="26"/>
      <c r="FU126" s="26"/>
      <c r="FV126" s="26"/>
      <c r="FW126" s="26"/>
      <c r="FX126" s="26"/>
      <c r="FY126" s="26"/>
      <c r="FZ126" s="26"/>
      <c r="GA126" s="26"/>
      <c r="GB126" s="26"/>
      <c r="GC126" s="26"/>
      <c r="GD126" s="26"/>
      <c r="GE126" s="26"/>
      <c r="GF126" s="26"/>
      <c r="GG126" s="26"/>
      <c r="GH126" s="26"/>
      <c r="GI126" s="26"/>
      <c r="GJ126" s="26"/>
      <c r="GK126" s="26"/>
      <c r="GL126" s="26"/>
      <c r="GM126" s="26"/>
      <c r="GN126" s="26"/>
      <c r="GO126" s="26"/>
      <c r="GP126" s="26"/>
      <c r="GQ126" s="26"/>
      <c r="GR126" s="26"/>
      <c r="GS126" s="26"/>
      <c r="GT126" s="26"/>
      <c r="GU126" s="26"/>
      <c r="GV126" s="26"/>
      <c r="GW126" s="26"/>
      <c r="GX126" s="26"/>
      <c r="GY126" s="26"/>
      <c r="GZ126" s="26"/>
      <c r="HA126" s="26"/>
      <c r="HB126" s="26"/>
      <c r="HC126" s="26"/>
      <c r="HD126" s="26"/>
      <c r="HE126" s="26"/>
      <c r="HF126" s="26"/>
      <c r="HG126" s="26"/>
      <c r="HH126" s="26"/>
      <c r="HI126" s="26"/>
      <c r="HJ126" s="26"/>
      <c r="HK126" s="26"/>
      <c r="HL126" s="26"/>
      <c r="HM126" s="26"/>
      <c r="HN126" s="26"/>
      <c r="HO126" s="26"/>
      <c r="HP126" s="26"/>
      <c r="HQ126" s="26"/>
      <c r="HR126" s="26"/>
      <c r="HS126" s="26"/>
      <c r="HT126" s="26"/>
      <c r="HU126" s="26"/>
      <c r="HV126" s="26"/>
      <c r="HW126" s="26"/>
      <c r="HX126" s="26"/>
      <c r="HY126" s="26"/>
      <c r="HZ126" s="26"/>
      <c r="IA126" s="26"/>
      <c r="IB126" s="26"/>
      <c r="IC126" s="26"/>
      <c r="ID126" s="26"/>
      <c r="IE126" s="26"/>
      <c r="IF126" s="26"/>
      <c r="IG126" s="26"/>
      <c r="IH126" s="26"/>
      <c r="II126" s="26"/>
      <c r="IJ126" s="26"/>
      <c r="IK126" s="26"/>
      <c r="IL126" s="26"/>
      <c r="IM126" s="26"/>
      <c r="IN126" s="26"/>
      <c r="IO126" s="26"/>
      <c r="IP126" s="26"/>
      <c r="IQ126" s="26"/>
      <c r="IR126" s="26"/>
      <c r="IS126" s="26"/>
      <c r="IT126" s="26"/>
      <c r="IU126" s="26"/>
      <c r="IV126" s="26"/>
      <c r="IW126" s="26"/>
      <c r="IX126" s="26"/>
      <c r="IY126" s="26"/>
      <c r="IZ126" s="26"/>
      <c r="JA126" s="26"/>
      <c r="JB126" s="26"/>
      <c r="JC126" s="26"/>
      <c r="JD126" s="26"/>
      <c r="JE126" s="26"/>
      <c r="JF126" s="26"/>
      <c r="JG126" s="26"/>
      <c r="JH126" s="26"/>
      <c r="JI126" s="26"/>
      <c r="JJ126" s="26"/>
      <c r="JK126" s="26"/>
      <c r="JL126" s="26"/>
      <c r="JM126" s="26"/>
      <c r="JN126" s="26"/>
      <c r="JO126" s="26"/>
      <c r="JP126" s="26"/>
      <c r="JQ126" s="26"/>
      <c r="JR126" s="26"/>
      <c r="JS126" s="26"/>
      <c r="JT126" s="26"/>
      <c r="JU126" s="26"/>
      <c r="JV126" s="26"/>
      <c r="JW126" s="26"/>
      <c r="JX126" s="26"/>
      <c r="JY126" s="26"/>
      <c r="JZ126" s="26"/>
      <c r="KA126" s="26"/>
      <c r="KB126" s="26"/>
      <c r="KC126" s="26"/>
      <c r="KD126" s="26"/>
      <c r="KE126" s="26"/>
      <c r="KF126" s="26"/>
      <c r="KG126" s="26"/>
      <c r="KH126" s="26"/>
      <c r="KI126" s="26"/>
      <c r="KJ126" s="26"/>
      <c r="KK126" s="26"/>
      <c r="KL126" s="26"/>
      <c r="KM126" s="26"/>
      <c r="KN126" s="26"/>
      <c r="KO126" s="26"/>
      <c r="KP126" s="26"/>
      <c r="KQ126" s="26"/>
      <c r="KR126" s="26"/>
      <c r="KS126" s="26"/>
      <c r="KT126" s="26"/>
      <c r="KU126" s="26"/>
      <c r="KV126" s="26"/>
      <c r="KW126" s="26"/>
      <c r="KX126" s="26"/>
      <c r="KY126" s="26"/>
      <c r="KZ126" s="26"/>
      <c r="LA126" s="26"/>
      <c r="LB126" s="26"/>
      <c r="LC126" s="26"/>
      <c r="LD126" s="26"/>
      <c r="LE126" s="26"/>
      <c r="LF126" s="26"/>
      <c r="LG126" s="26"/>
      <c r="LH126" s="26"/>
      <c r="LI126" s="26"/>
      <c r="LJ126" s="26"/>
      <c r="LK126" s="26"/>
      <c r="LL126" s="26"/>
      <c r="LM126" s="26"/>
      <c r="LN126" s="26"/>
      <c r="LO126" s="26"/>
      <c r="LP126" s="26"/>
      <c r="LQ126" s="26"/>
      <c r="LR126" s="26"/>
      <c r="LS126" s="26"/>
      <c r="LT126" s="26"/>
      <c r="LU126" s="26"/>
      <c r="LV126" s="26"/>
      <c r="LW126" s="26"/>
      <c r="LX126" s="26"/>
      <c r="LY126" s="26"/>
      <c r="LZ126" s="26"/>
      <c r="MA126" s="26"/>
      <c r="MB126" s="26"/>
      <c r="MC126" s="26"/>
      <c r="MD126" s="26"/>
      <c r="ME126" s="26"/>
      <c r="MF126" s="26"/>
      <c r="MG126" s="26"/>
      <c r="MH126" s="26"/>
      <c r="MI126" s="26"/>
      <c r="MJ126" s="26"/>
      <c r="MK126" s="26"/>
      <c r="ML126" s="26"/>
      <c r="MM126" s="26"/>
      <c r="MN126" s="26"/>
      <c r="MO126" s="26"/>
      <c r="MP126" s="26"/>
      <c r="MQ126" s="26"/>
      <c r="MR126" s="26"/>
      <c r="MS126" s="26"/>
      <c r="MT126" s="26"/>
      <c r="MU126" s="26"/>
      <c r="MV126" s="26"/>
      <c r="MW126" s="26"/>
      <c r="MX126" s="26"/>
      <c r="MY126" s="26"/>
      <c r="MZ126" s="26"/>
      <c r="NA126" s="26"/>
      <c r="NB126" s="26"/>
      <c r="NC126" s="26"/>
      <c r="ND126" s="26"/>
      <c r="NE126" s="26"/>
      <c r="NF126" s="26"/>
      <c r="NG126" s="26"/>
      <c r="NH126" s="26"/>
      <c r="NI126" s="26"/>
      <c r="NJ126" s="26"/>
      <c r="NK126" s="26"/>
      <c r="NL126" s="26"/>
      <c r="NM126" s="26"/>
      <c r="NN126" s="26"/>
      <c r="NO126" s="26"/>
      <c r="NP126" s="26"/>
      <c r="NQ126" s="26"/>
      <c r="NR126" s="26"/>
      <c r="NS126" s="26"/>
      <c r="NT126" s="26"/>
      <c r="NU126" s="26"/>
      <c r="NV126" s="26"/>
      <c r="NW126" s="26"/>
      <c r="NX126" s="26"/>
      <c r="NY126" s="26"/>
      <c r="NZ126" s="26"/>
      <c r="OA126" s="26"/>
      <c r="OB126" s="26"/>
      <c r="OC126" s="26"/>
      <c r="OD126" s="26"/>
      <c r="OE126" s="26"/>
      <c r="OF126" s="26"/>
      <c r="OG126" s="26"/>
      <c r="OH126" s="26"/>
      <c r="OI126" s="26"/>
      <c r="OJ126" s="26"/>
      <c r="OK126" s="26"/>
      <c r="OL126" s="26"/>
      <c r="OM126" s="26"/>
      <c r="ON126" s="26"/>
      <c r="OO126" s="26"/>
      <c r="OP126" s="26"/>
      <c r="OQ126" s="26"/>
      <c r="OR126" s="26"/>
      <c r="OS126" s="26"/>
      <c r="OT126" s="26"/>
      <c r="OU126" s="26"/>
      <c r="OV126" s="26"/>
      <c r="OW126" s="26"/>
      <c r="OX126" s="26"/>
      <c r="OY126" s="26"/>
      <c r="OZ126" s="26"/>
      <c r="PA126" s="26"/>
      <c r="PB126" s="26"/>
      <c r="PC126" s="26"/>
      <c r="PD126" s="26"/>
      <c r="PE126" s="26"/>
      <c r="PF126" s="26"/>
      <c r="PG126" s="26"/>
      <c r="PH126" s="26"/>
      <c r="PI126" s="26"/>
      <c r="PJ126" s="26"/>
      <c r="PK126" s="26"/>
      <c r="PL126" s="26"/>
      <c r="PM126" s="26"/>
      <c r="PN126" s="26"/>
      <c r="PO126" s="26"/>
      <c r="PP126" s="26"/>
      <c r="PQ126" s="26"/>
      <c r="PR126" s="26"/>
      <c r="PS126" s="26"/>
      <c r="PT126" s="26"/>
      <c r="PU126" s="26"/>
      <c r="PV126" s="26"/>
      <c r="PW126" s="26"/>
      <c r="PX126" s="26"/>
      <c r="PY126" s="26"/>
      <c r="PZ126" s="26"/>
      <c r="QA126" s="26"/>
      <c r="QB126" s="26"/>
      <c r="QC126" s="26"/>
      <c r="QD126" s="26"/>
      <c r="QE126" s="26"/>
      <c r="QF126" s="26"/>
      <c r="QG126" s="26"/>
      <c r="QH126" s="26"/>
      <c r="QI126" s="26"/>
      <c r="QJ126" s="26"/>
      <c r="QK126" s="26"/>
      <c r="QL126" s="26"/>
      <c r="QM126" s="26"/>
      <c r="QN126" s="26"/>
      <c r="QO126" s="26"/>
      <c r="QP126" s="26"/>
      <c r="QQ126" s="26"/>
      <c r="QR126" s="26"/>
      <c r="QS126" s="26"/>
      <c r="QT126" s="26"/>
      <c r="QU126" s="26"/>
      <c r="QV126" s="26"/>
      <c r="QW126" s="26"/>
      <c r="QX126" s="26"/>
      <c r="QY126" s="26"/>
      <c r="QZ126" s="26"/>
      <c r="RA126" s="26"/>
      <c r="RB126" s="26"/>
      <c r="RC126" s="26"/>
      <c r="RD126" s="26"/>
      <c r="RE126" s="26"/>
      <c r="RF126" s="26"/>
      <c r="RG126" s="26"/>
      <c r="RH126" s="26"/>
      <c r="RI126" s="26"/>
      <c r="RJ126" s="26"/>
      <c r="RK126" s="26"/>
      <c r="RL126" s="26"/>
      <c r="RM126" s="26"/>
      <c r="RN126" s="26"/>
      <c r="RO126" s="26"/>
      <c r="RP126" s="26"/>
      <c r="RQ126" s="26"/>
      <c r="RR126" s="26"/>
      <c r="RS126" s="26"/>
      <c r="RT126" s="26"/>
      <c r="RU126" s="26"/>
      <c r="RV126" s="26"/>
      <c r="RW126" s="26"/>
      <c r="RX126" s="26"/>
      <c r="RY126" s="26"/>
      <c r="RZ126" s="26"/>
      <c r="SA126" s="26"/>
      <c r="SB126" s="26"/>
      <c r="SC126" s="26"/>
      <c r="SD126" s="26"/>
      <c r="SE126" s="26"/>
      <c r="SF126" s="26"/>
      <c r="SG126" s="26"/>
      <c r="SH126" s="26"/>
      <c r="SI126" s="26"/>
      <c r="SJ126" s="26"/>
      <c r="SK126" s="26"/>
      <c r="SL126" s="26"/>
      <c r="SM126" s="26"/>
      <c r="SN126" s="26"/>
      <c r="SO126" s="26"/>
      <c r="SP126" s="26"/>
      <c r="SQ126" s="26"/>
      <c r="SR126" s="26"/>
      <c r="SS126" s="26"/>
      <c r="ST126" s="26"/>
      <c r="SU126" s="26"/>
      <c r="SV126" s="26"/>
      <c r="SW126" s="26"/>
      <c r="SX126" s="26"/>
      <c r="SY126" s="26"/>
      <c r="SZ126" s="26"/>
      <c r="TA126" s="26"/>
      <c r="TB126" s="26"/>
      <c r="TC126" s="26"/>
      <c r="TD126" s="26"/>
      <c r="TE126" s="26"/>
      <c r="TF126" s="26"/>
      <c r="TG126" s="26"/>
      <c r="TH126" s="26"/>
      <c r="TI126" s="26"/>
      <c r="TJ126" s="26"/>
      <c r="TK126" s="26"/>
      <c r="TL126" s="26"/>
      <c r="TM126" s="26"/>
      <c r="TN126" s="26"/>
      <c r="TO126" s="26"/>
      <c r="TP126" s="26"/>
      <c r="TQ126" s="26"/>
      <c r="TR126" s="26"/>
      <c r="TS126" s="26"/>
      <c r="TT126" s="26"/>
      <c r="TU126" s="26"/>
      <c r="TV126" s="26"/>
      <c r="TW126" s="26"/>
      <c r="TX126" s="26"/>
      <c r="TY126" s="26"/>
      <c r="TZ126" s="26"/>
      <c r="UA126" s="26"/>
      <c r="UB126" s="26"/>
      <c r="UC126" s="26"/>
      <c r="UD126" s="26"/>
      <c r="UE126" s="26"/>
      <c r="UF126" s="26"/>
      <c r="UG126" s="26"/>
      <c r="UH126" s="26"/>
      <c r="UI126" s="26"/>
      <c r="UJ126" s="26"/>
      <c r="UK126" s="26"/>
      <c r="UL126" s="26"/>
      <c r="UM126" s="26"/>
      <c r="UN126" s="26"/>
      <c r="UO126" s="26"/>
      <c r="UP126" s="26"/>
      <c r="UQ126" s="26"/>
      <c r="UR126" s="26"/>
      <c r="US126" s="26"/>
      <c r="UT126" s="26"/>
      <c r="UU126" s="26"/>
      <c r="UV126" s="26"/>
      <c r="UW126" s="26"/>
      <c r="UX126" s="26"/>
      <c r="UY126" s="26"/>
      <c r="UZ126" s="26"/>
      <c r="VA126" s="26"/>
      <c r="VB126" s="26"/>
      <c r="VC126" s="26"/>
      <c r="VD126" s="26"/>
      <c r="VE126" s="26"/>
      <c r="VF126" s="26"/>
      <c r="VG126" s="26"/>
      <c r="VH126" s="26"/>
      <c r="VI126" s="26"/>
      <c r="VJ126" s="26"/>
      <c r="VK126" s="26"/>
      <c r="VL126" s="26"/>
      <c r="VM126" s="26"/>
      <c r="VN126" s="26"/>
      <c r="VO126" s="26"/>
      <c r="VP126" s="26"/>
      <c r="VQ126" s="26"/>
      <c r="VR126" s="26"/>
      <c r="VS126" s="26"/>
      <c r="VT126" s="26"/>
      <c r="VU126" s="26"/>
      <c r="VV126" s="26"/>
      <c r="VW126" s="26"/>
      <c r="VX126" s="26"/>
      <c r="VY126" s="26"/>
      <c r="VZ126" s="26"/>
      <c r="WA126" s="26"/>
      <c r="WB126" s="26"/>
      <c r="WC126" s="26"/>
      <c r="WD126" s="26"/>
      <c r="WE126" s="26"/>
      <c r="WF126" s="26"/>
      <c r="WG126" s="26"/>
      <c r="WH126" s="26"/>
      <c r="WI126" s="26"/>
      <c r="WJ126" s="26"/>
      <c r="WK126" s="26"/>
      <c r="WL126" s="26"/>
      <c r="WM126" s="26"/>
      <c r="WN126" s="26"/>
      <c r="WO126" s="26"/>
      <c r="WP126" s="26"/>
      <c r="WQ126" s="26"/>
      <c r="WR126" s="26"/>
      <c r="WS126" s="26"/>
      <c r="WT126" s="26"/>
      <c r="WU126" s="26"/>
      <c r="WV126" s="26"/>
      <c r="WW126" s="26"/>
      <c r="WX126" s="26"/>
      <c r="WY126" s="26"/>
      <c r="WZ126" s="26"/>
      <c r="XA126" s="26"/>
      <c r="XB126" s="26"/>
      <c r="XC126" s="26"/>
      <c r="XD126" s="26"/>
      <c r="XE126" s="26"/>
      <c r="XF126" s="26"/>
      <c r="XG126" s="26"/>
      <c r="XH126" s="26"/>
      <c r="XI126" s="26"/>
      <c r="XJ126" s="26"/>
      <c r="XK126" s="26"/>
      <c r="XL126" s="26"/>
      <c r="XM126" s="26"/>
    </row>
    <row r="127" spans="1:637" ht="15.75" customHeight="1" x14ac:dyDescent="0.35">
      <c r="A127" s="25">
        <v>383</v>
      </c>
      <c r="B127" s="13" t="s">
        <v>304</v>
      </c>
      <c r="C127" s="6">
        <v>2012</v>
      </c>
      <c r="D127" s="6">
        <v>2</v>
      </c>
      <c r="E127" s="6"/>
      <c r="F127" s="6"/>
      <c r="G127" s="6"/>
      <c r="H127" s="6" t="s">
        <v>59</v>
      </c>
      <c r="I127" s="8" t="s">
        <v>183</v>
      </c>
      <c r="J127" s="6"/>
      <c r="K127" s="6"/>
      <c r="L127" s="6"/>
      <c r="M127" s="6"/>
      <c r="N127" s="6"/>
      <c r="O127" s="6"/>
      <c r="P127" s="6"/>
      <c r="Q127" s="6"/>
      <c r="R127" s="6"/>
      <c r="S127" s="6"/>
      <c r="T127" s="6"/>
      <c r="U127" s="6"/>
      <c r="V127" s="6"/>
      <c r="W127" s="6"/>
      <c r="X127" s="6"/>
      <c r="Y127" s="6"/>
      <c r="Z127" s="26"/>
      <c r="AA127" s="26"/>
      <c r="AB127" s="26"/>
      <c r="AC127" s="26"/>
      <c r="AD127" s="26"/>
      <c r="AE127" s="26"/>
      <c r="AF127" s="26"/>
      <c r="AG127" s="26"/>
      <c r="AH127" s="26"/>
      <c r="AI127" s="26"/>
      <c r="AJ127" s="26"/>
      <c r="AK127" s="26"/>
      <c r="AL127" s="26"/>
      <c r="AM127" s="26"/>
      <c r="AN127" s="26"/>
      <c r="AO127" s="26"/>
      <c r="AP127" s="26"/>
      <c r="AQ127" s="26"/>
      <c r="AR127" s="26"/>
      <c r="AS127" s="26"/>
      <c r="AT127" s="26"/>
      <c r="AU127" s="26"/>
      <c r="AV127" s="26"/>
      <c r="AW127" s="26"/>
      <c r="AX127" s="26"/>
      <c r="AY127" s="26"/>
      <c r="AZ127" s="26"/>
      <c r="BA127" s="26"/>
      <c r="BB127" s="26"/>
      <c r="BC127" s="26"/>
      <c r="BD127" s="26"/>
      <c r="BE127" s="26"/>
      <c r="BF127" s="26"/>
      <c r="BG127" s="26"/>
      <c r="BH127" s="26"/>
      <c r="BI127" s="26"/>
      <c r="BJ127" s="26"/>
      <c r="BK127" s="26"/>
      <c r="BL127" s="26"/>
      <c r="BM127" s="26"/>
      <c r="BN127" s="26"/>
      <c r="BO127" s="26"/>
      <c r="BP127" s="26"/>
      <c r="BQ127" s="26"/>
      <c r="BR127" s="26"/>
      <c r="BS127" s="26"/>
      <c r="BT127" s="26"/>
      <c r="BU127" s="26"/>
      <c r="BV127" s="26"/>
      <c r="BW127" s="26"/>
      <c r="BX127" s="26"/>
      <c r="BY127" s="26"/>
      <c r="BZ127" s="26"/>
      <c r="CA127" s="26"/>
      <c r="CB127" s="26"/>
      <c r="CC127" s="26"/>
      <c r="CD127" s="26"/>
      <c r="CE127" s="26"/>
      <c r="CF127" s="26"/>
      <c r="CG127" s="26"/>
      <c r="CH127" s="26"/>
      <c r="CI127" s="26"/>
      <c r="CJ127" s="26"/>
      <c r="CK127" s="26"/>
      <c r="CL127" s="26"/>
      <c r="CM127" s="26"/>
      <c r="CN127" s="26"/>
      <c r="CO127" s="26"/>
      <c r="CP127" s="26"/>
      <c r="CQ127" s="26"/>
      <c r="CR127" s="26"/>
      <c r="CS127" s="26"/>
      <c r="CT127" s="26"/>
      <c r="CU127" s="26"/>
      <c r="CV127" s="26"/>
      <c r="CW127" s="26"/>
      <c r="CX127" s="26"/>
      <c r="CY127" s="26"/>
      <c r="CZ127" s="26"/>
      <c r="DA127" s="26"/>
      <c r="DB127" s="26"/>
      <c r="DC127" s="26"/>
      <c r="DD127" s="26"/>
      <c r="DE127" s="26"/>
      <c r="DF127" s="26"/>
      <c r="DG127" s="26"/>
      <c r="DH127" s="26"/>
      <c r="DI127" s="26"/>
      <c r="DJ127" s="26"/>
      <c r="DK127" s="26"/>
      <c r="DL127" s="26"/>
      <c r="DM127" s="26"/>
      <c r="DN127" s="26"/>
      <c r="DO127" s="26"/>
      <c r="DP127" s="26"/>
      <c r="DQ127" s="26"/>
      <c r="DR127" s="26"/>
      <c r="DS127" s="26"/>
      <c r="DT127" s="26"/>
      <c r="DU127" s="26"/>
      <c r="DV127" s="26"/>
      <c r="DW127" s="26"/>
      <c r="DX127" s="26"/>
      <c r="DY127" s="26"/>
      <c r="DZ127" s="26"/>
      <c r="EA127" s="26"/>
      <c r="EB127" s="26"/>
      <c r="EC127" s="26"/>
      <c r="ED127" s="26"/>
      <c r="EE127" s="26"/>
      <c r="EF127" s="26"/>
      <c r="EG127" s="26"/>
      <c r="EH127" s="26"/>
      <c r="EI127" s="26"/>
      <c r="EJ127" s="26"/>
      <c r="EK127" s="26"/>
      <c r="EL127" s="26"/>
      <c r="EM127" s="26"/>
      <c r="EN127" s="26"/>
      <c r="EO127" s="26"/>
      <c r="EP127" s="26"/>
      <c r="EQ127" s="26"/>
      <c r="ER127" s="26"/>
      <c r="ES127" s="26"/>
      <c r="ET127" s="26"/>
      <c r="EU127" s="26"/>
      <c r="EV127" s="26"/>
      <c r="EW127" s="26"/>
      <c r="EX127" s="26"/>
      <c r="EY127" s="26"/>
      <c r="EZ127" s="26"/>
      <c r="FA127" s="26"/>
      <c r="FB127" s="26"/>
      <c r="FC127" s="26"/>
      <c r="FD127" s="26"/>
      <c r="FE127" s="26"/>
      <c r="FF127" s="26"/>
      <c r="FG127" s="26"/>
      <c r="FH127" s="26"/>
      <c r="FI127" s="26"/>
      <c r="FJ127" s="26"/>
      <c r="FK127" s="26"/>
      <c r="FL127" s="26"/>
      <c r="FM127" s="26"/>
      <c r="FN127" s="26"/>
      <c r="FO127" s="26"/>
      <c r="FP127" s="26"/>
      <c r="FQ127" s="26"/>
      <c r="FR127" s="26"/>
      <c r="FS127" s="26"/>
      <c r="FT127" s="26"/>
      <c r="FU127" s="26"/>
      <c r="FV127" s="26"/>
      <c r="FW127" s="26"/>
      <c r="FX127" s="26"/>
      <c r="FY127" s="26"/>
      <c r="FZ127" s="26"/>
      <c r="GA127" s="26"/>
      <c r="GB127" s="26"/>
      <c r="GC127" s="26"/>
      <c r="GD127" s="26"/>
      <c r="GE127" s="26"/>
      <c r="GF127" s="26"/>
      <c r="GG127" s="26"/>
      <c r="GH127" s="26"/>
      <c r="GI127" s="26"/>
      <c r="GJ127" s="26"/>
      <c r="GK127" s="26"/>
      <c r="GL127" s="26"/>
      <c r="GM127" s="26"/>
      <c r="GN127" s="26"/>
      <c r="GO127" s="26"/>
      <c r="GP127" s="26"/>
      <c r="GQ127" s="26"/>
      <c r="GR127" s="26"/>
      <c r="GS127" s="26"/>
      <c r="GT127" s="26"/>
      <c r="GU127" s="26"/>
      <c r="GV127" s="26"/>
      <c r="GW127" s="26"/>
      <c r="GX127" s="26"/>
      <c r="GY127" s="26"/>
      <c r="GZ127" s="26"/>
      <c r="HA127" s="26"/>
      <c r="HB127" s="26"/>
      <c r="HC127" s="26"/>
      <c r="HD127" s="26"/>
      <c r="HE127" s="26"/>
      <c r="HF127" s="26"/>
      <c r="HG127" s="26"/>
      <c r="HH127" s="26"/>
      <c r="HI127" s="26"/>
      <c r="HJ127" s="26"/>
      <c r="HK127" s="26"/>
      <c r="HL127" s="26"/>
      <c r="HM127" s="26"/>
      <c r="HN127" s="26"/>
      <c r="HO127" s="26"/>
      <c r="HP127" s="26"/>
      <c r="HQ127" s="26"/>
      <c r="HR127" s="26"/>
      <c r="HS127" s="26"/>
      <c r="HT127" s="26"/>
      <c r="HU127" s="26"/>
      <c r="HV127" s="26"/>
      <c r="HW127" s="26"/>
      <c r="HX127" s="26"/>
      <c r="HY127" s="26"/>
      <c r="HZ127" s="26"/>
      <c r="IA127" s="26"/>
      <c r="IB127" s="26"/>
      <c r="IC127" s="26"/>
      <c r="ID127" s="26"/>
      <c r="IE127" s="26"/>
      <c r="IF127" s="26"/>
      <c r="IG127" s="26"/>
      <c r="IH127" s="26"/>
      <c r="II127" s="26"/>
      <c r="IJ127" s="26"/>
      <c r="IK127" s="26"/>
      <c r="IL127" s="26"/>
      <c r="IM127" s="26"/>
      <c r="IN127" s="26"/>
      <c r="IO127" s="26"/>
      <c r="IP127" s="26"/>
      <c r="IQ127" s="26"/>
      <c r="IR127" s="26"/>
      <c r="IS127" s="26"/>
      <c r="IT127" s="26"/>
      <c r="IU127" s="26"/>
      <c r="IV127" s="26"/>
      <c r="IW127" s="26"/>
      <c r="IX127" s="26"/>
      <c r="IY127" s="26"/>
      <c r="IZ127" s="26"/>
      <c r="JA127" s="26"/>
      <c r="JB127" s="26"/>
      <c r="JC127" s="26"/>
      <c r="JD127" s="26"/>
      <c r="JE127" s="26"/>
      <c r="JF127" s="26"/>
      <c r="JG127" s="26"/>
      <c r="JH127" s="26"/>
      <c r="JI127" s="26"/>
      <c r="JJ127" s="26"/>
      <c r="JK127" s="26"/>
      <c r="JL127" s="26"/>
      <c r="JM127" s="26"/>
      <c r="JN127" s="26"/>
      <c r="JO127" s="26"/>
      <c r="JP127" s="26"/>
      <c r="JQ127" s="26"/>
      <c r="JR127" s="26"/>
      <c r="JS127" s="26"/>
      <c r="JT127" s="26"/>
      <c r="JU127" s="26"/>
      <c r="JV127" s="26"/>
      <c r="JW127" s="26"/>
      <c r="JX127" s="26"/>
      <c r="JY127" s="26"/>
      <c r="JZ127" s="26"/>
      <c r="KA127" s="26"/>
      <c r="KB127" s="26"/>
      <c r="KC127" s="26"/>
      <c r="KD127" s="26"/>
      <c r="KE127" s="26"/>
      <c r="KF127" s="26"/>
      <c r="KG127" s="26"/>
      <c r="KH127" s="26"/>
      <c r="KI127" s="26"/>
      <c r="KJ127" s="26"/>
      <c r="KK127" s="26"/>
      <c r="KL127" s="26"/>
      <c r="KM127" s="26"/>
      <c r="KN127" s="26"/>
      <c r="KO127" s="26"/>
      <c r="KP127" s="26"/>
      <c r="KQ127" s="26"/>
      <c r="KR127" s="26"/>
      <c r="KS127" s="26"/>
      <c r="KT127" s="26"/>
      <c r="KU127" s="26"/>
      <c r="KV127" s="26"/>
      <c r="KW127" s="26"/>
      <c r="KX127" s="26"/>
      <c r="KY127" s="26"/>
      <c r="KZ127" s="26"/>
      <c r="LA127" s="26"/>
      <c r="LB127" s="26"/>
      <c r="LC127" s="26"/>
      <c r="LD127" s="26"/>
      <c r="LE127" s="26"/>
      <c r="LF127" s="26"/>
      <c r="LG127" s="26"/>
      <c r="LH127" s="26"/>
      <c r="LI127" s="26"/>
      <c r="LJ127" s="26"/>
      <c r="LK127" s="26"/>
      <c r="LL127" s="26"/>
      <c r="LM127" s="26"/>
      <c r="LN127" s="26"/>
      <c r="LO127" s="26"/>
      <c r="LP127" s="26"/>
      <c r="LQ127" s="26"/>
      <c r="LR127" s="26"/>
      <c r="LS127" s="26"/>
      <c r="LT127" s="26"/>
      <c r="LU127" s="26"/>
      <c r="LV127" s="26"/>
      <c r="LW127" s="26"/>
      <c r="LX127" s="26"/>
      <c r="LY127" s="26"/>
      <c r="LZ127" s="26"/>
      <c r="MA127" s="26"/>
      <c r="MB127" s="26"/>
      <c r="MC127" s="26"/>
      <c r="MD127" s="26"/>
      <c r="ME127" s="26"/>
      <c r="MF127" s="26"/>
      <c r="MG127" s="26"/>
      <c r="MH127" s="26"/>
      <c r="MI127" s="26"/>
      <c r="MJ127" s="26"/>
      <c r="MK127" s="26"/>
      <c r="ML127" s="26"/>
      <c r="MM127" s="26"/>
      <c r="MN127" s="26"/>
      <c r="MO127" s="26"/>
      <c r="MP127" s="26"/>
      <c r="MQ127" s="26"/>
      <c r="MR127" s="26"/>
      <c r="MS127" s="26"/>
      <c r="MT127" s="26"/>
      <c r="MU127" s="26"/>
      <c r="MV127" s="26"/>
      <c r="MW127" s="26"/>
      <c r="MX127" s="26"/>
      <c r="MY127" s="26"/>
      <c r="MZ127" s="26"/>
      <c r="NA127" s="26"/>
      <c r="NB127" s="26"/>
      <c r="NC127" s="26"/>
      <c r="ND127" s="26"/>
      <c r="NE127" s="26"/>
      <c r="NF127" s="26"/>
      <c r="NG127" s="26"/>
      <c r="NH127" s="26"/>
      <c r="NI127" s="26"/>
      <c r="NJ127" s="26"/>
      <c r="NK127" s="26"/>
      <c r="NL127" s="26"/>
      <c r="NM127" s="26"/>
      <c r="NN127" s="26"/>
      <c r="NO127" s="26"/>
      <c r="NP127" s="26"/>
      <c r="NQ127" s="26"/>
      <c r="NR127" s="26"/>
      <c r="NS127" s="26"/>
      <c r="NT127" s="26"/>
      <c r="NU127" s="26"/>
      <c r="NV127" s="26"/>
      <c r="NW127" s="26"/>
      <c r="NX127" s="26"/>
      <c r="NY127" s="26"/>
      <c r="NZ127" s="26"/>
      <c r="OA127" s="26"/>
      <c r="OB127" s="26"/>
      <c r="OC127" s="26"/>
      <c r="OD127" s="26"/>
      <c r="OE127" s="26"/>
      <c r="OF127" s="26"/>
      <c r="OG127" s="26"/>
      <c r="OH127" s="26"/>
      <c r="OI127" s="26"/>
      <c r="OJ127" s="26"/>
      <c r="OK127" s="26"/>
      <c r="OL127" s="26"/>
      <c r="OM127" s="26"/>
      <c r="ON127" s="26"/>
      <c r="OO127" s="26"/>
      <c r="OP127" s="26"/>
      <c r="OQ127" s="26"/>
      <c r="OR127" s="26"/>
      <c r="OS127" s="26"/>
      <c r="OT127" s="26"/>
      <c r="OU127" s="26"/>
      <c r="OV127" s="26"/>
      <c r="OW127" s="26"/>
      <c r="OX127" s="26"/>
      <c r="OY127" s="26"/>
      <c r="OZ127" s="26"/>
      <c r="PA127" s="26"/>
      <c r="PB127" s="26"/>
      <c r="PC127" s="26"/>
      <c r="PD127" s="26"/>
      <c r="PE127" s="26"/>
      <c r="PF127" s="26"/>
      <c r="PG127" s="26"/>
      <c r="PH127" s="26"/>
      <c r="PI127" s="26"/>
      <c r="PJ127" s="26"/>
      <c r="PK127" s="26"/>
      <c r="PL127" s="26"/>
      <c r="PM127" s="26"/>
      <c r="PN127" s="26"/>
      <c r="PO127" s="26"/>
      <c r="PP127" s="26"/>
      <c r="PQ127" s="26"/>
      <c r="PR127" s="26"/>
      <c r="PS127" s="26"/>
      <c r="PT127" s="26"/>
      <c r="PU127" s="26"/>
      <c r="PV127" s="26"/>
      <c r="PW127" s="26"/>
      <c r="PX127" s="26"/>
      <c r="PY127" s="26"/>
      <c r="PZ127" s="26"/>
      <c r="QA127" s="26"/>
      <c r="QB127" s="26"/>
      <c r="QC127" s="26"/>
      <c r="QD127" s="26"/>
      <c r="QE127" s="26"/>
      <c r="QF127" s="26"/>
      <c r="QG127" s="26"/>
      <c r="QH127" s="26"/>
      <c r="QI127" s="26"/>
      <c r="QJ127" s="26"/>
      <c r="QK127" s="26"/>
      <c r="QL127" s="26"/>
      <c r="QM127" s="26"/>
      <c r="QN127" s="26"/>
      <c r="QO127" s="26"/>
      <c r="QP127" s="26"/>
      <c r="QQ127" s="26"/>
      <c r="QR127" s="26"/>
      <c r="QS127" s="26"/>
      <c r="QT127" s="26"/>
      <c r="QU127" s="26"/>
      <c r="QV127" s="26"/>
      <c r="QW127" s="26"/>
      <c r="QX127" s="26"/>
      <c r="QY127" s="26"/>
      <c r="QZ127" s="26"/>
      <c r="RA127" s="26"/>
      <c r="RB127" s="26"/>
      <c r="RC127" s="26"/>
      <c r="RD127" s="26"/>
      <c r="RE127" s="26"/>
      <c r="RF127" s="26"/>
      <c r="RG127" s="26"/>
      <c r="RH127" s="26"/>
      <c r="RI127" s="26"/>
      <c r="RJ127" s="26"/>
      <c r="RK127" s="26"/>
      <c r="RL127" s="26"/>
      <c r="RM127" s="26"/>
      <c r="RN127" s="26"/>
      <c r="RO127" s="26"/>
      <c r="RP127" s="26"/>
      <c r="RQ127" s="26"/>
      <c r="RR127" s="26"/>
      <c r="RS127" s="26"/>
      <c r="RT127" s="26"/>
      <c r="RU127" s="26"/>
      <c r="RV127" s="26"/>
      <c r="RW127" s="26"/>
      <c r="RX127" s="26"/>
      <c r="RY127" s="26"/>
      <c r="RZ127" s="26"/>
      <c r="SA127" s="26"/>
      <c r="SB127" s="26"/>
      <c r="SC127" s="26"/>
      <c r="SD127" s="26"/>
      <c r="SE127" s="26"/>
      <c r="SF127" s="26"/>
      <c r="SG127" s="26"/>
      <c r="SH127" s="26"/>
      <c r="SI127" s="26"/>
      <c r="SJ127" s="26"/>
      <c r="SK127" s="26"/>
      <c r="SL127" s="26"/>
      <c r="SM127" s="26"/>
      <c r="SN127" s="26"/>
      <c r="SO127" s="26"/>
      <c r="SP127" s="26"/>
      <c r="SQ127" s="26"/>
      <c r="SR127" s="26"/>
      <c r="SS127" s="26"/>
      <c r="ST127" s="26"/>
      <c r="SU127" s="26"/>
      <c r="SV127" s="26"/>
      <c r="SW127" s="26"/>
      <c r="SX127" s="26"/>
      <c r="SY127" s="26"/>
      <c r="SZ127" s="26"/>
      <c r="TA127" s="26"/>
      <c r="TB127" s="26"/>
      <c r="TC127" s="26"/>
      <c r="TD127" s="26"/>
      <c r="TE127" s="26"/>
      <c r="TF127" s="26"/>
      <c r="TG127" s="26"/>
      <c r="TH127" s="26"/>
      <c r="TI127" s="26"/>
      <c r="TJ127" s="26"/>
      <c r="TK127" s="26"/>
      <c r="TL127" s="26"/>
      <c r="TM127" s="26"/>
      <c r="TN127" s="26"/>
      <c r="TO127" s="26"/>
      <c r="TP127" s="26"/>
      <c r="TQ127" s="26"/>
      <c r="TR127" s="26"/>
      <c r="TS127" s="26"/>
      <c r="TT127" s="26"/>
      <c r="TU127" s="26"/>
      <c r="TV127" s="26"/>
      <c r="TW127" s="26"/>
      <c r="TX127" s="26"/>
      <c r="TY127" s="26"/>
      <c r="TZ127" s="26"/>
      <c r="UA127" s="26"/>
      <c r="UB127" s="26"/>
      <c r="UC127" s="26"/>
      <c r="UD127" s="26"/>
      <c r="UE127" s="26"/>
      <c r="UF127" s="26"/>
      <c r="UG127" s="26"/>
      <c r="UH127" s="26"/>
      <c r="UI127" s="26"/>
      <c r="UJ127" s="26"/>
      <c r="UK127" s="26"/>
      <c r="UL127" s="26"/>
      <c r="UM127" s="26"/>
      <c r="UN127" s="26"/>
      <c r="UO127" s="26"/>
      <c r="UP127" s="26"/>
      <c r="UQ127" s="26"/>
      <c r="UR127" s="26"/>
      <c r="US127" s="26"/>
      <c r="UT127" s="26"/>
      <c r="UU127" s="26"/>
      <c r="UV127" s="26"/>
      <c r="UW127" s="26"/>
      <c r="UX127" s="26"/>
      <c r="UY127" s="26"/>
      <c r="UZ127" s="26"/>
      <c r="VA127" s="26"/>
      <c r="VB127" s="26"/>
      <c r="VC127" s="26"/>
      <c r="VD127" s="26"/>
      <c r="VE127" s="26"/>
      <c r="VF127" s="26"/>
      <c r="VG127" s="26"/>
      <c r="VH127" s="26"/>
      <c r="VI127" s="26"/>
      <c r="VJ127" s="26"/>
      <c r="VK127" s="26"/>
      <c r="VL127" s="26"/>
      <c r="VM127" s="26"/>
      <c r="VN127" s="26"/>
      <c r="VO127" s="26"/>
      <c r="VP127" s="26"/>
      <c r="VQ127" s="26"/>
      <c r="VR127" s="26"/>
      <c r="VS127" s="26"/>
      <c r="VT127" s="26"/>
      <c r="VU127" s="26"/>
      <c r="VV127" s="26"/>
      <c r="VW127" s="26"/>
      <c r="VX127" s="26"/>
      <c r="VY127" s="26"/>
      <c r="VZ127" s="26"/>
      <c r="WA127" s="26"/>
      <c r="WB127" s="26"/>
      <c r="WC127" s="26"/>
      <c r="WD127" s="26"/>
      <c r="WE127" s="26"/>
      <c r="WF127" s="26"/>
      <c r="WG127" s="26"/>
      <c r="WH127" s="26"/>
      <c r="WI127" s="26"/>
      <c r="WJ127" s="26"/>
      <c r="WK127" s="26"/>
      <c r="WL127" s="26"/>
      <c r="WM127" s="26"/>
      <c r="WN127" s="26"/>
      <c r="WO127" s="26"/>
      <c r="WP127" s="26"/>
      <c r="WQ127" s="26"/>
      <c r="WR127" s="26"/>
      <c r="WS127" s="26"/>
      <c r="WT127" s="26"/>
      <c r="WU127" s="26"/>
      <c r="WV127" s="26"/>
      <c r="WW127" s="26"/>
      <c r="WX127" s="26"/>
      <c r="WY127" s="26"/>
      <c r="WZ127" s="26"/>
      <c r="XA127" s="26"/>
      <c r="XB127" s="26"/>
      <c r="XC127" s="26"/>
      <c r="XD127" s="26"/>
      <c r="XE127" s="26"/>
      <c r="XF127" s="26"/>
      <c r="XG127" s="26"/>
      <c r="XH127" s="26"/>
      <c r="XI127" s="26"/>
      <c r="XJ127" s="26"/>
      <c r="XK127" s="26"/>
      <c r="XL127" s="26"/>
      <c r="XM127" s="26"/>
    </row>
    <row r="128" spans="1:637" ht="15.75" customHeight="1" x14ac:dyDescent="0.35">
      <c r="A128" s="24">
        <v>463</v>
      </c>
      <c r="B128" s="3" t="s">
        <v>305</v>
      </c>
      <c r="C128" s="3">
        <v>2010</v>
      </c>
      <c r="D128" s="3">
        <v>2</v>
      </c>
      <c r="E128" s="3" t="s">
        <v>185</v>
      </c>
      <c r="F128" s="3" t="s">
        <v>186</v>
      </c>
      <c r="G128" s="3" t="s">
        <v>306</v>
      </c>
      <c r="H128" s="3" t="s">
        <v>307</v>
      </c>
      <c r="I128" s="3" t="s">
        <v>44</v>
      </c>
      <c r="J128" s="3" t="s">
        <v>102</v>
      </c>
      <c r="K128" s="3" t="s">
        <v>71</v>
      </c>
      <c r="L128" s="3" t="s">
        <v>46</v>
      </c>
      <c r="M128" s="3" t="s">
        <v>34</v>
      </c>
      <c r="N128" s="3" t="s">
        <v>35</v>
      </c>
      <c r="O128" s="3" t="s">
        <v>36</v>
      </c>
      <c r="P128" s="3" t="s">
        <v>37</v>
      </c>
      <c r="Q128" s="26" t="s">
        <v>308</v>
      </c>
      <c r="R128" s="3"/>
      <c r="S128" s="3"/>
      <c r="T128" s="3"/>
      <c r="U128" s="3"/>
      <c r="V128" s="3"/>
      <c r="W128" s="3"/>
      <c r="X128" s="3"/>
      <c r="Y128" s="3"/>
      <c r="Z128" s="26"/>
      <c r="AA128" s="26"/>
      <c r="AB128" s="26"/>
      <c r="AC128" s="26"/>
      <c r="AD128" s="26"/>
      <c r="AE128" s="26"/>
      <c r="AF128" s="26"/>
      <c r="AG128" s="26"/>
      <c r="AH128" s="26"/>
      <c r="AI128" s="26"/>
      <c r="AJ128" s="26"/>
      <c r="AK128" s="26"/>
      <c r="AL128" s="26"/>
      <c r="AM128" s="26"/>
      <c r="AN128" s="26"/>
      <c r="AO128" s="26"/>
      <c r="AP128" s="26"/>
      <c r="AQ128" s="26"/>
      <c r="AR128" s="26"/>
      <c r="AS128" s="26"/>
      <c r="AT128" s="26"/>
      <c r="AU128" s="26"/>
      <c r="AV128" s="26"/>
      <c r="AW128" s="26"/>
      <c r="AX128" s="26"/>
      <c r="AY128" s="26"/>
      <c r="AZ128" s="26"/>
      <c r="BA128" s="26"/>
      <c r="BB128" s="26"/>
      <c r="BC128" s="26"/>
      <c r="BD128" s="26"/>
      <c r="BE128" s="26"/>
      <c r="BF128" s="26"/>
      <c r="BG128" s="26"/>
      <c r="BH128" s="26"/>
      <c r="BI128" s="26"/>
      <c r="BJ128" s="26"/>
      <c r="BK128" s="26"/>
      <c r="BL128" s="26"/>
      <c r="BM128" s="26"/>
      <c r="BN128" s="26"/>
      <c r="BO128" s="26"/>
      <c r="BP128" s="26"/>
      <c r="BQ128" s="26"/>
      <c r="BR128" s="26"/>
      <c r="BS128" s="26"/>
      <c r="BT128" s="26"/>
      <c r="BU128" s="26"/>
      <c r="BV128" s="26"/>
      <c r="BW128" s="26"/>
      <c r="BX128" s="26"/>
      <c r="BY128" s="26"/>
      <c r="BZ128" s="26"/>
      <c r="CA128" s="26"/>
      <c r="CB128" s="26"/>
      <c r="CC128" s="26"/>
      <c r="CD128" s="26"/>
      <c r="CE128" s="26"/>
      <c r="CF128" s="26"/>
      <c r="CG128" s="26"/>
      <c r="CH128" s="26"/>
      <c r="CI128" s="26"/>
      <c r="CJ128" s="26"/>
      <c r="CK128" s="26"/>
      <c r="CL128" s="26"/>
      <c r="CM128" s="26"/>
      <c r="CN128" s="26"/>
      <c r="CO128" s="26"/>
      <c r="CP128" s="26"/>
      <c r="CQ128" s="26"/>
      <c r="CR128" s="26"/>
      <c r="CS128" s="26"/>
      <c r="CT128" s="26"/>
      <c r="CU128" s="26"/>
      <c r="CV128" s="26"/>
      <c r="CW128" s="26"/>
      <c r="CX128" s="26"/>
      <c r="CY128" s="26"/>
      <c r="CZ128" s="26"/>
      <c r="DA128" s="26"/>
      <c r="DB128" s="26"/>
      <c r="DC128" s="26"/>
      <c r="DD128" s="26"/>
      <c r="DE128" s="26"/>
      <c r="DF128" s="26"/>
      <c r="DG128" s="26"/>
      <c r="DH128" s="26"/>
      <c r="DI128" s="26"/>
      <c r="DJ128" s="26"/>
      <c r="DK128" s="26"/>
      <c r="DL128" s="26"/>
      <c r="DM128" s="26"/>
      <c r="DN128" s="26"/>
      <c r="DO128" s="26"/>
      <c r="DP128" s="26"/>
      <c r="DQ128" s="26"/>
      <c r="DR128" s="26"/>
      <c r="DS128" s="26"/>
      <c r="DT128" s="26"/>
      <c r="DU128" s="26"/>
      <c r="DV128" s="26"/>
      <c r="DW128" s="26"/>
      <c r="DX128" s="26"/>
      <c r="DY128" s="26"/>
      <c r="DZ128" s="26"/>
      <c r="EA128" s="26"/>
      <c r="EB128" s="26"/>
      <c r="EC128" s="26"/>
      <c r="ED128" s="26"/>
      <c r="EE128" s="26"/>
      <c r="EF128" s="26"/>
      <c r="EG128" s="26"/>
      <c r="EH128" s="26"/>
      <c r="EI128" s="26"/>
      <c r="EJ128" s="26"/>
      <c r="EK128" s="26"/>
      <c r="EL128" s="26"/>
      <c r="EM128" s="26"/>
      <c r="EN128" s="26"/>
      <c r="EO128" s="26"/>
      <c r="EP128" s="26"/>
      <c r="EQ128" s="26"/>
      <c r="ER128" s="26"/>
      <c r="ES128" s="26"/>
      <c r="ET128" s="26"/>
      <c r="EU128" s="26"/>
      <c r="EV128" s="26"/>
      <c r="EW128" s="26"/>
      <c r="EX128" s="26"/>
      <c r="EY128" s="26"/>
      <c r="EZ128" s="26"/>
      <c r="FA128" s="26"/>
      <c r="FB128" s="26"/>
      <c r="FC128" s="26"/>
      <c r="FD128" s="26"/>
      <c r="FE128" s="26"/>
      <c r="FF128" s="26"/>
      <c r="FG128" s="26"/>
      <c r="FH128" s="26"/>
      <c r="FI128" s="26"/>
      <c r="FJ128" s="26"/>
      <c r="FK128" s="26"/>
      <c r="FL128" s="26"/>
      <c r="FM128" s="26"/>
      <c r="FN128" s="26"/>
      <c r="FO128" s="26"/>
      <c r="FP128" s="26"/>
      <c r="FQ128" s="26"/>
      <c r="FR128" s="26"/>
      <c r="FS128" s="26"/>
      <c r="FT128" s="26"/>
      <c r="FU128" s="26"/>
      <c r="FV128" s="26"/>
      <c r="FW128" s="26"/>
      <c r="FX128" s="26"/>
      <c r="FY128" s="26"/>
      <c r="FZ128" s="26"/>
      <c r="GA128" s="26"/>
      <c r="GB128" s="26"/>
      <c r="GC128" s="26"/>
      <c r="GD128" s="26"/>
      <c r="GE128" s="26"/>
      <c r="GF128" s="26"/>
      <c r="GG128" s="26"/>
      <c r="GH128" s="26"/>
      <c r="GI128" s="26"/>
      <c r="GJ128" s="26"/>
      <c r="GK128" s="26"/>
      <c r="GL128" s="26"/>
      <c r="GM128" s="26"/>
      <c r="GN128" s="26"/>
      <c r="GO128" s="26"/>
      <c r="GP128" s="26"/>
      <c r="GQ128" s="26"/>
      <c r="GR128" s="26"/>
      <c r="GS128" s="26"/>
      <c r="GT128" s="26"/>
      <c r="GU128" s="26"/>
      <c r="GV128" s="26"/>
      <c r="GW128" s="26"/>
      <c r="GX128" s="26"/>
      <c r="GY128" s="26"/>
      <c r="GZ128" s="26"/>
      <c r="HA128" s="26"/>
      <c r="HB128" s="26"/>
      <c r="HC128" s="26"/>
      <c r="HD128" s="26"/>
      <c r="HE128" s="26"/>
      <c r="HF128" s="26"/>
      <c r="HG128" s="26"/>
      <c r="HH128" s="26"/>
      <c r="HI128" s="26"/>
      <c r="HJ128" s="26"/>
      <c r="HK128" s="26"/>
      <c r="HL128" s="26"/>
      <c r="HM128" s="26"/>
      <c r="HN128" s="26"/>
      <c r="HO128" s="26"/>
      <c r="HP128" s="26"/>
      <c r="HQ128" s="26"/>
      <c r="HR128" s="26"/>
      <c r="HS128" s="26"/>
      <c r="HT128" s="26"/>
      <c r="HU128" s="26"/>
      <c r="HV128" s="26"/>
      <c r="HW128" s="26"/>
      <c r="HX128" s="26"/>
      <c r="HY128" s="26"/>
      <c r="HZ128" s="26"/>
      <c r="IA128" s="26"/>
      <c r="IB128" s="26"/>
      <c r="IC128" s="26"/>
      <c r="ID128" s="26"/>
      <c r="IE128" s="26"/>
      <c r="IF128" s="26"/>
      <c r="IG128" s="26"/>
      <c r="IH128" s="26"/>
      <c r="II128" s="26"/>
      <c r="IJ128" s="26"/>
      <c r="IK128" s="26"/>
      <c r="IL128" s="26"/>
      <c r="IM128" s="26"/>
      <c r="IN128" s="26"/>
      <c r="IO128" s="26"/>
      <c r="IP128" s="26"/>
      <c r="IQ128" s="26"/>
      <c r="IR128" s="26"/>
      <c r="IS128" s="26"/>
      <c r="IT128" s="26"/>
      <c r="IU128" s="26"/>
      <c r="IV128" s="26"/>
      <c r="IW128" s="26"/>
      <c r="IX128" s="26"/>
      <c r="IY128" s="26"/>
      <c r="IZ128" s="26"/>
      <c r="JA128" s="26"/>
      <c r="JB128" s="26"/>
      <c r="JC128" s="26"/>
      <c r="JD128" s="26"/>
      <c r="JE128" s="26"/>
      <c r="JF128" s="26"/>
      <c r="JG128" s="26"/>
      <c r="JH128" s="26"/>
      <c r="JI128" s="26"/>
      <c r="JJ128" s="26"/>
      <c r="JK128" s="26"/>
      <c r="JL128" s="26"/>
      <c r="JM128" s="26"/>
      <c r="JN128" s="26"/>
      <c r="JO128" s="26"/>
      <c r="JP128" s="26"/>
      <c r="JQ128" s="26"/>
      <c r="JR128" s="26"/>
      <c r="JS128" s="26"/>
      <c r="JT128" s="26"/>
      <c r="JU128" s="26"/>
      <c r="JV128" s="26"/>
      <c r="JW128" s="26"/>
      <c r="JX128" s="26"/>
      <c r="JY128" s="26"/>
      <c r="JZ128" s="26"/>
      <c r="KA128" s="26"/>
      <c r="KB128" s="26"/>
      <c r="KC128" s="26"/>
      <c r="KD128" s="26"/>
      <c r="KE128" s="26"/>
      <c r="KF128" s="26"/>
      <c r="KG128" s="26"/>
      <c r="KH128" s="26"/>
      <c r="KI128" s="26"/>
      <c r="KJ128" s="26"/>
      <c r="KK128" s="26"/>
      <c r="KL128" s="26"/>
      <c r="KM128" s="26"/>
      <c r="KN128" s="26"/>
      <c r="KO128" s="26"/>
      <c r="KP128" s="26"/>
      <c r="KQ128" s="26"/>
      <c r="KR128" s="26"/>
      <c r="KS128" s="26"/>
      <c r="KT128" s="26"/>
      <c r="KU128" s="26"/>
      <c r="KV128" s="26"/>
      <c r="KW128" s="26"/>
      <c r="KX128" s="26"/>
      <c r="KY128" s="26"/>
      <c r="KZ128" s="26"/>
      <c r="LA128" s="26"/>
      <c r="LB128" s="26"/>
      <c r="LC128" s="26"/>
      <c r="LD128" s="26"/>
      <c r="LE128" s="26"/>
      <c r="LF128" s="26"/>
      <c r="LG128" s="26"/>
      <c r="LH128" s="26"/>
      <c r="LI128" s="26"/>
      <c r="LJ128" s="26"/>
      <c r="LK128" s="26"/>
      <c r="LL128" s="26"/>
      <c r="LM128" s="26"/>
      <c r="LN128" s="26"/>
      <c r="LO128" s="26"/>
      <c r="LP128" s="26"/>
      <c r="LQ128" s="26"/>
      <c r="LR128" s="26"/>
      <c r="LS128" s="26"/>
      <c r="LT128" s="26"/>
      <c r="LU128" s="26"/>
      <c r="LV128" s="26"/>
      <c r="LW128" s="26"/>
      <c r="LX128" s="26"/>
      <c r="LY128" s="26"/>
      <c r="LZ128" s="26"/>
      <c r="MA128" s="26"/>
      <c r="MB128" s="26"/>
      <c r="MC128" s="26"/>
      <c r="MD128" s="26"/>
      <c r="ME128" s="26"/>
      <c r="MF128" s="26"/>
      <c r="MG128" s="26"/>
      <c r="MH128" s="26"/>
      <c r="MI128" s="26"/>
      <c r="MJ128" s="26"/>
      <c r="MK128" s="26"/>
      <c r="ML128" s="26"/>
      <c r="MM128" s="26"/>
      <c r="MN128" s="26"/>
      <c r="MO128" s="26"/>
      <c r="MP128" s="26"/>
      <c r="MQ128" s="26"/>
      <c r="MR128" s="26"/>
      <c r="MS128" s="26"/>
      <c r="MT128" s="26"/>
      <c r="MU128" s="26"/>
      <c r="MV128" s="26"/>
      <c r="MW128" s="26"/>
      <c r="MX128" s="26"/>
      <c r="MY128" s="26"/>
      <c r="MZ128" s="26"/>
      <c r="NA128" s="26"/>
      <c r="NB128" s="26"/>
      <c r="NC128" s="26"/>
      <c r="ND128" s="26"/>
      <c r="NE128" s="26"/>
      <c r="NF128" s="26"/>
      <c r="NG128" s="26"/>
      <c r="NH128" s="26"/>
      <c r="NI128" s="26"/>
      <c r="NJ128" s="26"/>
      <c r="NK128" s="26"/>
      <c r="NL128" s="26"/>
      <c r="NM128" s="26"/>
      <c r="NN128" s="26"/>
      <c r="NO128" s="26"/>
      <c r="NP128" s="26"/>
      <c r="NQ128" s="26"/>
      <c r="NR128" s="26"/>
      <c r="NS128" s="26"/>
      <c r="NT128" s="26"/>
      <c r="NU128" s="26"/>
      <c r="NV128" s="26"/>
      <c r="NW128" s="26"/>
      <c r="NX128" s="26"/>
      <c r="NY128" s="26"/>
      <c r="NZ128" s="26"/>
      <c r="OA128" s="26"/>
      <c r="OB128" s="26"/>
      <c r="OC128" s="26"/>
      <c r="OD128" s="26"/>
      <c r="OE128" s="26"/>
      <c r="OF128" s="26"/>
      <c r="OG128" s="26"/>
      <c r="OH128" s="26"/>
      <c r="OI128" s="26"/>
      <c r="OJ128" s="26"/>
      <c r="OK128" s="26"/>
      <c r="OL128" s="26"/>
      <c r="OM128" s="26"/>
      <c r="ON128" s="26"/>
      <c r="OO128" s="26"/>
      <c r="OP128" s="26"/>
      <c r="OQ128" s="26"/>
      <c r="OR128" s="26"/>
      <c r="OS128" s="26"/>
      <c r="OT128" s="26"/>
      <c r="OU128" s="26"/>
      <c r="OV128" s="26"/>
      <c r="OW128" s="26"/>
      <c r="OX128" s="26"/>
      <c r="OY128" s="26"/>
      <c r="OZ128" s="26"/>
      <c r="PA128" s="26"/>
      <c r="PB128" s="26"/>
      <c r="PC128" s="26"/>
      <c r="PD128" s="26"/>
      <c r="PE128" s="26"/>
      <c r="PF128" s="26"/>
      <c r="PG128" s="26"/>
      <c r="PH128" s="26"/>
      <c r="PI128" s="26"/>
      <c r="PJ128" s="26"/>
      <c r="PK128" s="26"/>
      <c r="PL128" s="26"/>
      <c r="PM128" s="26"/>
      <c r="PN128" s="26"/>
      <c r="PO128" s="26"/>
      <c r="PP128" s="26"/>
      <c r="PQ128" s="26"/>
      <c r="PR128" s="26"/>
      <c r="PS128" s="26"/>
      <c r="PT128" s="26"/>
      <c r="PU128" s="26"/>
      <c r="PV128" s="26"/>
      <c r="PW128" s="26"/>
      <c r="PX128" s="26"/>
      <c r="PY128" s="26"/>
      <c r="PZ128" s="26"/>
      <c r="QA128" s="26"/>
      <c r="QB128" s="26"/>
      <c r="QC128" s="26"/>
      <c r="QD128" s="26"/>
      <c r="QE128" s="26"/>
      <c r="QF128" s="26"/>
      <c r="QG128" s="26"/>
      <c r="QH128" s="26"/>
      <c r="QI128" s="26"/>
      <c r="QJ128" s="26"/>
      <c r="QK128" s="26"/>
      <c r="QL128" s="26"/>
      <c r="QM128" s="26"/>
      <c r="QN128" s="26"/>
      <c r="QO128" s="26"/>
      <c r="QP128" s="26"/>
      <c r="QQ128" s="26"/>
      <c r="QR128" s="26"/>
      <c r="QS128" s="26"/>
      <c r="QT128" s="26"/>
      <c r="QU128" s="26"/>
      <c r="QV128" s="26"/>
      <c r="QW128" s="26"/>
      <c r="QX128" s="26"/>
      <c r="QY128" s="26"/>
      <c r="QZ128" s="26"/>
      <c r="RA128" s="26"/>
      <c r="RB128" s="26"/>
      <c r="RC128" s="26"/>
      <c r="RD128" s="26"/>
      <c r="RE128" s="26"/>
      <c r="RF128" s="26"/>
      <c r="RG128" s="26"/>
      <c r="RH128" s="26"/>
      <c r="RI128" s="26"/>
      <c r="RJ128" s="26"/>
      <c r="RK128" s="26"/>
      <c r="RL128" s="26"/>
      <c r="RM128" s="26"/>
      <c r="RN128" s="26"/>
      <c r="RO128" s="26"/>
      <c r="RP128" s="26"/>
      <c r="RQ128" s="26"/>
      <c r="RR128" s="26"/>
      <c r="RS128" s="26"/>
      <c r="RT128" s="26"/>
      <c r="RU128" s="26"/>
      <c r="RV128" s="26"/>
      <c r="RW128" s="26"/>
      <c r="RX128" s="26"/>
      <c r="RY128" s="26"/>
      <c r="RZ128" s="26"/>
      <c r="SA128" s="26"/>
      <c r="SB128" s="26"/>
      <c r="SC128" s="26"/>
      <c r="SD128" s="26"/>
      <c r="SE128" s="26"/>
      <c r="SF128" s="26"/>
      <c r="SG128" s="26"/>
      <c r="SH128" s="26"/>
      <c r="SI128" s="26"/>
      <c r="SJ128" s="26"/>
      <c r="SK128" s="26"/>
      <c r="SL128" s="26"/>
      <c r="SM128" s="26"/>
      <c r="SN128" s="26"/>
      <c r="SO128" s="26"/>
      <c r="SP128" s="26"/>
      <c r="SQ128" s="26"/>
      <c r="SR128" s="26"/>
      <c r="SS128" s="26"/>
      <c r="ST128" s="26"/>
      <c r="SU128" s="26"/>
      <c r="SV128" s="26"/>
      <c r="SW128" s="26"/>
      <c r="SX128" s="26"/>
      <c r="SY128" s="26"/>
      <c r="SZ128" s="26"/>
      <c r="TA128" s="26"/>
      <c r="TB128" s="26"/>
      <c r="TC128" s="26"/>
      <c r="TD128" s="26"/>
      <c r="TE128" s="26"/>
      <c r="TF128" s="26"/>
      <c r="TG128" s="26"/>
      <c r="TH128" s="26"/>
      <c r="TI128" s="26"/>
      <c r="TJ128" s="26"/>
      <c r="TK128" s="26"/>
      <c r="TL128" s="26"/>
      <c r="TM128" s="26"/>
      <c r="TN128" s="26"/>
      <c r="TO128" s="26"/>
      <c r="TP128" s="26"/>
      <c r="TQ128" s="26"/>
      <c r="TR128" s="26"/>
      <c r="TS128" s="26"/>
      <c r="TT128" s="26"/>
      <c r="TU128" s="26"/>
      <c r="TV128" s="26"/>
      <c r="TW128" s="26"/>
      <c r="TX128" s="26"/>
      <c r="TY128" s="26"/>
      <c r="TZ128" s="26"/>
      <c r="UA128" s="26"/>
      <c r="UB128" s="26"/>
      <c r="UC128" s="26"/>
      <c r="UD128" s="26"/>
      <c r="UE128" s="26"/>
      <c r="UF128" s="26"/>
      <c r="UG128" s="26"/>
      <c r="UH128" s="26"/>
      <c r="UI128" s="26"/>
      <c r="UJ128" s="26"/>
      <c r="UK128" s="26"/>
      <c r="UL128" s="26"/>
      <c r="UM128" s="26"/>
      <c r="UN128" s="26"/>
      <c r="UO128" s="26"/>
      <c r="UP128" s="26"/>
      <c r="UQ128" s="26"/>
      <c r="UR128" s="26"/>
      <c r="US128" s="26"/>
      <c r="UT128" s="26"/>
      <c r="UU128" s="26"/>
      <c r="UV128" s="26"/>
      <c r="UW128" s="26"/>
      <c r="UX128" s="26"/>
      <c r="UY128" s="26"/>
      <c r="UZ128" s="26"/>
      <c r="VA128" s="26"/>
      <c r="VB128" s="26"/>
      <c r="VC128" s="26"/>
      <c r="VD128" s="26"/>
      <c r="VE128" s="26"/>
      <c r="VF128" s="26"/>
      <c r="VG128" s="26"/>
      <c r="VH128" s="26"/>
      <c r="VI128" s="26"/>
      <c r="VJ128" s="26"/>
      <c r="VK128" s="26"/>
      <c r="VL128" s="26"/>
      <c r="VM128" s="26"/>
      <c r="VN128" s="26"/>
      <c r="VO128" s="26"/>
      <c r="VP128" s="26"/>
      <c r="VQ128" s="26"/>
      <c r="VR128" s="26"/>
      <c r="VS128" s="26"/>
      <c r="VT128" s="26"/>
      <c r="VU128" s="26"/>
      <c r="VV128" s="26"/>
      <c r="VW128" s="26"/>
      <c r="VX128" s="26"/>
      <c r="VY128" s="26"/>
      <c r="VZ128" s="26"/>
      <c r="WA128" s="26"/>
      <c r="WB128" s="26"/>
      <c r="WC128" s="26"/>
      <c r="WD128" s="26"/>
      <c r="WE128" s="26"/>
      <c r="WF128" s="26"/>
      <c r="WG128" s="26"/>
      <c r="WH128" s="26"/>
      <c r="WI128" s="26"/>
      <c r="WJ128" s="26"/>
      <c r="WK128" s="26"/>
      <c r="WL128" s="26"/>
      <c r="WM128" s="26"/>
      <c r="WN128" s="26"/>
      <c r="WO128" s="26"/>
      <c r="WP128" s="26"/>
      <c r="WQ128" s="26"/>
      <c r="WR128" s="26"/>
      <c r="WS128" s="26"/>
      <c r="WT128" s="26"/>
      <c r="WU128" s="26"/>
      <c r="WV128" s="26"/>
      <c r="WW128" s="26"/>
      <c r="WX128" s="26"/>
      <c r="WY128" s="26"/>
      <c r="WZ128" s="26"/>
      <c r="XA128" s="26"/>
      <c r="XB128" s="26"/>
      <c r="XC128" s="26"/>
      <c r="XD128" s="26"/>
      <c r="XE128" s="26"/>
      <c r="XF128" s="26"/>
      <c r="XG128" s="26"/>
      <c r="XH128" s="26"/>
      <c r="XI128" s="26"/>
      <c r="XJ128" s="26"/>
      <c r="XK128" s="26"/>
      <c r="XL128" s="26"/>
      <c r="XM128" s="26"/>
    </row>
    <row r="129" spans="1:637" ht="15.75" customHeight="1" x14ac:dyDescent="0.35">
      <c r="A129" s="25">
        <v>617</v>
      </c>
      <c r="B129" s="13" t="s">
        <v>309</v>
      </c>
      <c r="C129" s="6">
        <v>2016</v>
      </c>
      <c r="D129" s="6">
        <v>2</v>
      </c>
      <c r="E129" s="6"/>
      <c r="F129" s="6"/>
      <c r="G129" s="6"/>
      <c r="H129" s="6" t="s">
        <v>59</v>
      </c>
      <c r="I129" s="8" t="s">
        <v>114</v>
      </c>
      <c r="J129" s="6"/>
      <c r="K129" s="6"/>
      <c r="L129" s="6"/>
      <c r="M129" s="6"/>
      <c r="N129" s="6"/>
      <c r="O129" s="6"/>
      <c r="P129" s="6"/>
      <c r="Q129" s="6"/>
      <c r="R129" s="6"/>
      <c r="S129" s="6"/>
      <c r="T129" s="6"/>
      <c r="U129" s="6"/>
      <c r="V129" s="6"/>
      <c r="W129" s="6"/>
      <c r="X129" s="6"/>
      <c r="Y129" s="6"/>
      <c r="Z129" s="26"/>
      <c r="AA129" s="26"/>
      <c r="AB129" s="26"/>
      <c r="AC129" s="26"/>
      <c r="AD129" s="26"/>
      <c r="AE129" s="26"/>
      <c r="AF129" s="26"/>
      <c r="AG129" s="26"/>
      <c r="AH129" s="26"/>
      <c r="AI129" s="26"/>
      <c r="AJ129" s="26"/>
      <c r="AK129" s="26"/>
      <c r="AL129" s="26"/>
      <c r="AM129" s="26"/>
      <c r="AN129" s="26"/>
      <c r="AO129" s="26"/>
      <c r="AP129" s="26"/>
      <c r="AQ129" s="26"/>
      <c r="AR129" s="26"/>
      <c r="AS129" s="26"/>
      <c r="AT129" s="26"/>
      <c r="AU129" s="26"/>
      <c r="AV129" s="26"/>
      <c r="AW129" s="26"/>
      <c r="AX129" s="26"/>
      <c r="AY129" s="26"/>
      <c r="AZ129" s="26"/>
      <c r="BA129" s="26"/>
      <c r="BB129" s="26"/>
      <c r="BC129" s="26"/>
      <c r="BD129" s="26"/>
      <c r="BE129" s="26"/>
      <c r="BF129" s="26"/>
      <c r="BG129" s="26"/>
      <c r="BH129" s="26"/>
      <c r="BI129" s="26"/>
      <c r="BJ129" s="26"/>
      <c r="BK129" s="26"/>
      <c r="BL129" s="26"/>
      <c r="BM129" s="26"/>
      <c r="BN129" s="26"/>
      <c r="BO129" s="26"/>
      <c r="BP129" s="26"/>
      <c r="BQ129" s="26"/>
      <c r="BR129" s="26"/>
      <c r="BS129" s="26"/>
      <c r="BT129" s="26"/>
      <c r="BU129" s="26"/>
      <c r="BV129" s="26"/>
      <c r="BW129" s="26"/>
      <c r="BX129" s="26"/>
      <c r="BY129" s="26"/>
      <c r="BZ129" s="26"/>
      <c r="CA129" s="26"/>
      <c r="CB129" s="26"/>
      <c r="CC129" s="26"/>
      <c r="CD129" s="26"/>
      <c r="CE129" s="26"/>
      <c r="CF129" s="26"/>
      <c r="CG129" s="26"/>
      <c r="CH129" s="26"/>
      <c r="CI129" s="26"/>
      <c r="CJ129" s="26"/>
      <c r="CK129" s="26"/>
      <c r="CL129" s="26"/>
      <c r="CM129" s="26"/>
      <c r="CN129" s="26"/>
      <c r="CO129" s="26"/>
      <c r="CP129" s="26"/>
      <c r="CQ129" s="26"/>
      <c r="CR129" s="26"/>
      <c r="CS129" s="26"/>
      <c r="CT129" s="26"/>
      <c r="CU129" s="26"/>
      <c r="CV129" s="26"/>
      <c r="CW129" s="26"/>
      <c r="CX129" s="26"/>
      <c r="CY129" s="26"/>
      <c r="CZ129" s="26"/>
      <c r="DA129" s="26"/>
      <c r="DB129" s="26"/>
      <c r="DC129" s="26"/>
      <c r="DD129" s="26"/>
      <c r="DE129" s="26"/>
      <c r="DF129" s="26"/>
      <c r="DG129" s="26"/>
      <c r="DH129" s="26"/>
      <c r="DI129" s="26"/>
      <c r="DJ129" s="26"/>
      <c r="DK129" s="26"/>
      <c r="DL129" s="26"/>
      <c r="DM129" s="26"/>
      <c r="DN129" s="26"/>
      <c r="DO129" s="26"/>
      <c r="DP129" s="26"/>
      <c r="DQ129" s="26"/>
      <c r="DR129" s="26"/>
      <c r="DS129" s="26"/>
      <c r="DT129" s="26"/>
      <c r="DU129" s="26"/>
      <c r="DV129" s="26"/>
      <c r="DW129" s="26"/>
      <c r="DX129" s="26"/>
      <c r="DY129" s="26"/>
      <c r="DZ129" s="26"/>
      <c r="EA129" s="26"/>
      <c r="EB129" s="26"/>
      <c r="EC129" s="26"/>
      <c r="ED129" s="26"/>
      <c r="EE129" s="26"/>
      <c r="EF129" s="26"/>
      <c r="EG129" s="26"/>
      <c r="EH129" s="26"/>
      <c r="EI129" s="26"/>
      <c r="EJ129" s="26"/>
      <c r="EK129" s="26"/>
      <c r="EL129" s="26"/>
      <c r="EM129" s="26"/>
      <c r="EN129" s="26"/>
      <c r="EO129" s="26"/>
      <c r="EP129" s="26"/>
      <c r="EQ129" s="26"/>
      <c r="ER129" s="26"/>
      <c r="ES129" s="26"/>
      <c r="ET129" s="26"/>
      <c r="EU129" s="26"/>
      <c r="EV129" s="26"/>
      <c r="EW129" s="26"/>
      <c r="EX129" s="26"/>
      <c r="EY129" s="26"/>
      <c r="EZ129" s="26"/>
      <c r="FA129" s="26"/>
      <c r="FB129" s="26"/>
      <c r="FC129" s="26"/>
      <c r="FD129" s="26"/>
      <c r="FE129" s="26"/>
      <c r="FF129" s="26"/>
      <c r="FG129" s="26"/>
      <c r="FH129" s="26"/>
      <c r="FI129" s="26"/>
      <c r="FJ129" s="26"/>
      <c r="FK129" s="26"/>
      <c r="FL129" s="26"/>
      <c r="FM129" s="26"/>
      <c r="FN129" s="26"/>
      <c r="FO129" s="26"/>
      <c r="FP129" s="26"/>
      <c r="FQ129" s="26"/>
      <c r="FR129" s="26"/>
      <c r="FS129" s="26"/>
      <c r="FT129" s="26"/>
      <c r="FU129" s="26"/>
      <c r="FV129" s="26"/>
      <c r="FW129" s="26"/>
      <c r="FX129" s="26"/>
      <c r="FY129" s="26"/>
      <c r="FZ129" s="26"/>
      <c r="GA129" s="26"/>
      <c r="GB129" s="26"/>
      <c r="GC129" s="26"/>
      <c r="GD129" s="26"/>
      <c r="GE129" s="26"/>
      <c r="GF129" s="26"/>
      <c r="GG129" s="26"/>
      <c r="GH129" s="26"/>
      <c r="GI129" s="26"/>
      <c r="GJ129" s="26"/>
      <c r="GK129" s="26"/>
      <c r="GL129" s="26"/>
      <c r="GM129" s="26"/>
      <c r="GN129" s="26"/>
      <c r="GO129" s="26"/>
      <c r="GP129" s="26"/>
      <c r="GQ129" s="26"/>
      <c r="GR129" s="26"/>
      <c r="GS129" s="26"/>
      <c r="GT129" s="26"/>
      <c r="GU129" s="26"/>
      <c r="GV129" s="26"/>
      <c r="GW129" s="26"/>
      <c r="GX129" s="26"/>
      <c r="GY129" s="26"/>
      <c r="GZ129" s="26"/>
      <c r="HA129" s="26"/>
      <c r="HB129" s="26"/>
      <c r="HC129" s="26"/>
      <c r="HD129" s="26"/>
      <c r="HE129" s="26"/>
      <c r="HF129" s="26"/>
      <c r="HG129" s="26"/>
      <c r="HH129" s="26"/>
      <c r="HI129" s="26"/>
      <c r="HJ129" s="26"/>
      <c r="HK129" s="26"/>
      <c r="HL129" s="26"/>
      <c r="HM129" s="26"/>
      <c r="HN129" s="26"/>
      <c r="HO129" s="26"/>
      <c r="HP129" s="26"/>
      <c r="HQ129" s="26"/>
      <c r="HR129" s="26"/>
      <c r="HS129" s="26"/>
      <c r="HT129" s="26"/>
      <c r="HU129" s="26"/>
      <c r="HV129" s="26"/>
      <c r="HW129" s="26"/>
      <c r="HX129" s="26"/>
      <c r="HY129" s="26"/>
      <c r="HZ129" s="26"/>
      <c r="IA129" s="26"/>
      <c r="IB129" s="26"/>
      <c r="IC129" s="26"/>
      <c r="ID129" s="26"/>
      <c r="IE129" s="26"/>
      <c r="IF129" s="26"/>
      <c r="IG129" s="26"/>
      <c r="IH129" s="26"/>
      <c r="II129" s="26"/>
      <c r="IJ129" s="26"/>
      <c r="IK129" s="26"/>
      <c r="IL129" s="26"/>
      <c r="IM129" s="26"/>
      <c r="IN129" s="26"/>
      <c r="IO129" s="26"/>
      <c r="IP129" s="26"/>
      <c r="IQ129" s="26"/>
      <c r="IR129" s="26"/>
      <c r="IS129" s="26"/>
      <c r="IT129" s="26"/>
      <c r="IU129" s="26"/>
      <c r="IV129" s="26"/>
      <c r="IW129" s="26"/>
      <c r="IX129" s="26"/>
      <c r="IY129" s="26"/>
      <c r="IZ129" s="26"/>
      <c r="JA129" s="26"/>
      <c r="JB129" s="26"/>
      <c r="JC129" s="26"/>
      <c r="JD129" s="26"/>
      <c r="JE129" s="26"/>
      <c r="JF129" s="26"/>
      <c r="JG129" s="26"/>
      <c r="JH129" s="26"/>
      <c r="JI129" s="26"/>
      <c r="JJ129" s="26"/>
      <c r="JK129" s="26"/>
      <c r="JL129" s="26"/>
      <c r="JM129" s="26"/>
      <c r="JN129" s="26"/>
      <c r="JO129" s="26"/>
      <c r="JP129" s="26"/>
      <c r="JQ129" s="26"/>
      <c r="JR129" s="26"/>
      <c r="JS129" s="26"/>
      <c r="JT129" s="26"/>
      <c r="JU129" s="26"/>
      <c r="JV129" s="26"/>
      <c r="JW129" s="26"/>
      <c r="JX129" s="26"/>
      <c r="JY129" s="26"/>
      <c r="JZ129" s="26"/>
      <c r="KA129" s="26"/>
      <c r="KB129" s="26"/>
      <c r="KC129" s="26"/>
      <c r="KD129" s="26"/>
      <c r="KE129" s="26"/>
      <c r="KF129" s="26"/>
      <c r="KG129" s="26"/>
      <c r="KH129" s="26"/>
      <c r="KI129" s="26"/>
      <c r="KJ129" s="26"/>
      <c r="KK129" s="26"/>
      <c r="KL129" s="26"/>
      <c r="KM129" s="26"/>
      <c r="KN129" s="26"/>
      <c r="KO129" s="26"/>
      <c r="KP129" s="26"/>
      <c r="KQ129" s="26"/>
      <c r="KR129" s="26"/>
      <c r="KS129" s="26"/>
      <c r="KT129" s="26"/>
      <c r="KU129" s="26"/>
      <c r="KV129" s="26"/>
      <c r="KW129" s="26"/>
      <c r="KX129" s="26"/>
      <c r="KY129" s="26"/>
      <c r="KZ129" s="26"/>
      <c r="LA129" s="26"/>
      <c r="LB129" s="26"/>
      <c r="LC129" s="26"/>
      <c r="LD129" s="26"/>
      <c r="LE129" s="26"/>
      <c r="LF129" s="26"/>
      <c r="LG129" s="26"/>
      <c r="LH129" s="26"/>
      <c r="LI129" s="26"/>
      <c r="LJ129" s="26"/>
      <c r="LK129" s="26"/>
      <c r="LL129" s="26"/>
      <c r="LM129" s="26"/>
      <c r="LN129" s="26"/>
      <c r="LO129" s="26"/>
      <c r="LP129" s="26"/>
      <c r="LQ129" s="26"/>
      <c r="LR129" s="26"/>
      <c r="LS129" s="26"/>
      <c r="LT129" s="26"/>
      <c r="LU129" s="26"/>
      <c r="LV129" s="26"/>
      <c r="LW129" s="26"/>
      <c r="LX129" s="26"/>
      <c r="LY129" s="26"/>
      <c r="LZ129" s="26"/>
      <c r="MA129" s="26"/>
      <c r="MB129" s="26"/>
      <c r="MC129" s="26"/>
      <c r="MD129" s="26"/>
      <c r="ME129" s="26"/>
      <c r="MF129" s="26"/>
      <c r="MG129" s="26"/>
      <c r="MH129" s="26"/>
      <c r="MI129" s="26"/>
      <c r="MJ129" s="26"/>
      <c r="MK129" s="26"/>
      <c r="ML129" s="26"/>
      <c r="MM129" s="26"/>
      <c r="MN129" s="26"/>
      <c r="MO129" s="26"/>
      <c r="MP129" s="26"/>
      <c r="MQ129" s="26"/>
      <c r="MR129" s="26"/>
      <c r="MS129" s="26"/>
      <c r="MT129" s="26"/>
      <c r="MU129" s="26"/>
      <c r="MV129" s="26"/>
      <c r="MW129" s="26"/>
      <c r="MX129" s="26"/>
      <c r="MY129" s="26"/>
      <c r="MZ129" s="26"/>
      <c r="NA129" s="26"/>
      <c r="NB129" s="26"/>
      <c r="NC129" s="26"/>
      <c r="ND129" s="26"/>
      <c r="NE129" s="26"/>
      <c r="NF129" s="26"/>
      <c r="NG129" s="26"/>
      <c r="NH129" s="26"/>
      <c r="NI129" s="26"/>
      <c r="NJ129" s="26"/>
      <c r="NK129" s="26"/>
      <c r="NL129" s="26"/>
      <c r="NM129" s="26"/>
      <c r="NN129" s="26"/>
      <c r="NO129" s="26"/>
      <c r="NP129" s="26"/>
      <c r="NQ129" s="26"/>
      <c r="NR129" s="26"/>
      <c r="NS129" s="26"/>
      <c r="NT129" s="26"/>
      <c r="NU129" s="26"/>
      <c r="NV129" s="26"/>
      <c r="NW129" s="26"/>
      <c r="NX129" s="26"/>
      <c r="NY129" s="26"/>
      <c r="NZ129" s="26"/>
      <c r="OA129" s="26"/>
      <c r="OB129" s="26"/>
      <c r="OC129" s="26"/>
      <c r="OD129" s="26"/>
      <c r="OE129" s="26"/>
      <c r="OF129" s="26"/>
      <c r="OG129" s="26"/>
      <c r="OH129" s="26"/>
      <c r="OI129" s="26"/>
      <c r="OJ129" s="26"/>
      <c r="OK129" s="26"/>
      <c r="OL129" s="26"/>
      <c r="OM129" s="26"/>
      <c r="ON129" s="26"/>
      <c r="OO129" s="26"/>
      <c r="OP129" s="26"/>
      <c r="OQ129" s="26"/>
      <c r="OR129" s="26"/>
      <c r="OS129" s="26"/>
      <c r="OT129" s="26"/>
      <c r="OU129" s="26"/>
      <c r="OV129" s="26"/>
      <c r="OW129" s="26"/>
      <c r="OX129" s="26"/>
      <c r="OY129" s="26"/>
      <c r="OZ129" s="26"/>
      <c r="PA129" s="26"/>
      <c r="PB129" s="26"/>
      <c r="PC129" s="26"/>
      <c r="PD129" s="26"/>
      <c r="PE129" s="26"/>
      <c r="PF129" s="26"/>
      <c r="PG129" s="26"/>
      <c r="PH129" s="26"/>
      <c r="PI129" s="26"/>
      <c r="PJ129" s="26"/>
      <c r="PK129" s="26"/>
      <c r="PL129" s="26"/>
      <c r="PM129" s="26"/>
      <c r="PN129" s="26"/>
      <c r="PO129" s="26"/>
      <c r="PP129" s="26"/>
      <c r="PQ129" s="26"/>
      <c r="PR129" s="26"/>
      <c r="PS129" s="26"/>
      <c r="PT129" s="26"/>
      <c r="PU129" s="26"/>
      <c r="PV129" s="26"/>
      <c r="PW129" s="26"/>
      <c r="PX129" s="26"/>
      <c r="PY129" s="26"/>
      <c r="PZ129" s="26"/>
      <c r="QA129" s="26"/>
      <c r="QB129" s="26"/>
      <c r="QC129" s="26"/>
      <c r="QD129" s="26"/>
      <c r="QE129" s="26"/>
      <c r="QF129" s="26"/>
      <c r="QG129" s="26"/>
      <c r="QH129" s="26"/>
      <c r="QI129" s="26"/>
      <c r="QJ129" s="26"/>
      <c r="QK129" s="26"/>
      <c r="QL129" s="26"/>
      <c r="QM129" s="26"/>
      <c r="QN129" s="26"/>
      <c r="QO129" s="26"/>
      <c r="QP129" s="26"/>
      <c r="QQ129" s="26"/>
      <c r="QR129" s="26"/>
      <c r="QS129" s="26"/>
      <c r="QT129" s="26"/>
      <c r="QU129" s="26"/>
      <c r="QV129" s="26"/>
      <c r="QW129" s="26"/>
      <c r="QX129" s="26"/>
      <c r="QY129" s="26"/>
      <c r="QZ129" s="26"/>
      <c r="RA129" s="26"/>
      <c r="RB129" s="26"/>
      <c r="RC129" s="26"/>
      <c r="RD129" s="26"/>
      <c r="RE129" s="26"/>
      <c r="RF129" s="26"/>
      <c r="RG129" s="26"/>
      <c r="RH129" s="26"/>
      <c r="RI129" s="26"/>
      <c r="RJ129" s="26"/>
      <c r="RK129" s="26"/>
      <c r="RL129" s="26"/>
      <c r="RM129" s="26"/>
      <c r="RN129" s="26"/>
      <c r="RO129" s="26"/>
      <c r="RP129" s="26"/>
      <c r="RQ129" s="26"/>
      <c r="RR129" s="26"/>
      <c r="RS129" s="26"/>
      <c r="RT129" s="26"/>
      <c r="RU129" s="26"/>
      <c r="RV129" s="26"/>
      <c r="RW129" s="26"/>
      <c r="RX129" s="26"/>
      <c r="RY129" s="26"/>
      <c r="RZ129" s="26"/>
      <c r="SA129" s="26"/>
      <c r="SB129" s="26"/>
      <c r="SC129" s="26"/>
      <c r="SD129" s="26"/>
      <c r="SE129" s="26"/>
      <c r="SF129" s="26"/>
      <c r="SG129" s="26"/>
      <c r="SH129" s="26"/>
      <c r="SI129" s="26"/>
      <c r="SJ129" s="26"/>
      <c r="SK129" s="26"/>
      <c r="SL129" s="26"/>
      <c r="SM129" s="26"/>
      <c r="SN129" s="26"/>
      <c r="SO129" s="26"/>
      <c r="SP129" s="26"/>
      <c r="SQ129" s="26"/>
      <c r="SR129" s="26"/>
      <c r="SS129" s="26"/>
      <c r="ST129" s="26"/>
      <c r="SU129" s="26"/>
      <c r="SV129" s="26"/>
      <c r="SW129" s="26"/>
      <c r="SX129" s="26"/>
      <c r="SY129" s="26"/>
      <c r="SZ129" s="26"/>
      <c r="TA129" s="26"/>
      <c r="TB129" s="26"/>
      <c r="TC129" s="26"/>
      <c r="TD129" s="26"/>
      <c r="TE129" s="26"/>
      <c r="TF129" s="26"/>
      <c r="TG129" s="26"/>
      <c r="TH129" s="26"/>
      <c r="TI129" s="26"/>
      <c r="TJ129" s="26"/>
      <c r="TK129" s="26"/>
      <c r="TL129" s="26"/>
      <c r="TM129" s="26"/>
      <c r="TN129" s="26"/>
      <c r="TO129" s="26"/>
      <c r="TP129" s="26"/>
      <c r="TQ129" s="26"/>
      <c r="TR129" s="26"/>
      <c r="TS129" s="26"/>
      <c r="TT129" s="26"/>
      <c r="TU129" s="26"/>
      <c r="TV129" s="26"/>
      <c r="TW129" s="26"/>
      <c r="TX129" s="26"/>
      <c r="TY129" s="26"/>
      <c r="TZ129" s="26"/>
      <c r="UA129" s="26"/>
      <c r="UB129" s="26"/>
      <c r="UC129" s="26"/>
      <c r="UD129" s="26"/>
      <c r="UE129" s="26"/>
      <c r="UF129" s="26"/>
      <c r="UG129" s="26"/>
      <c r="UH129" s="26"/>
      <c r="UI129" s="26"/>
      <c r="UJ129" s="26"/>
      <c r="UK129" s="26"/>
      <c r="UL129" s="26"/>
      <c r="UM129" s="26"/>
      <c r="UN129" s="26"/>
      <c r="UO129" s="26"/>
      <c r="UP129" s="26"/>
      <c r="UQ129" s="26"/>
      <c r="UR129" s="26"/>
      <c r="US129" s="26"/>
      <c r="UT129" s="26"/>
      <c r="UU129" s="26"/>
      <c r="UV129" s="26"/>
      <c r="UW129" s="26"/>
      <c r="UX129" s="26"/>
      <c r="UY129" s="26"/>
      <c r="UZ129" s="26"/>
      <c r="VA129" s="26"/>
      <c r="VB129" s="26"/>
      <c r="VC129" s="26"/>
      <c r="VD129" s="26"/>
      <c r="VE129" s="26"/>
      <c r="VF129" s="26"/>
      <c r="VG129" s="26"/>
      <c r="VH129" s="26"/>
      <c r="VI129" s="26"/>
      <c r="VJ129" s="26"/>
      <c r="VK129" s="26"/>
      <c r="VL129" s="26"/>
      <c r="VM129" s="26"/>
      <c r="VN129" s="26"/>
      <c r="VO129" s="26"/>
      <c r="VP129" s="26"/>
      <c r="VQ129" s="26"/>
      <c r="VR129" s="26"/>
      <c r="VS129" s="26"/>
      <c r="VT129" s="26"/>
      <c r="VU129" s="26"/>
      <c r="VV129" s="26"/>
      <c r="VW129" s="26"/>
      <c r="VX129" s="26"/>
      <c r="VY129" s="26"/>
      <c r="VZ129" s="26"/>
      <c r="WA129" s="26"/>
      <c r="WB129" s="26"/>
      <c r="WC129" s="26"/>
      <c r="WD129" s="26"/>
      <c r="WE129" s="26"/>
      <c r="WF129" s="26"/>
      <c r="WG129" s="26"/>
      <c r="WH129" s="26"/>
      <c r="WI129" s="26"/>
      <c r="WJ129" s="26"/>
      <c r="WK129" s="26"/>
      <c r="WL129" s="26"/>
      <c r="WM129" s="26"/>
      <c r="WN129" s="26"/>
      <c r="WO129" s="26"/>
      <c r="WP129" s="26"/>
      <c r="WQ129" s="26"/>
      <c r="WR129" s="26"/>
      <c r="WS129" s="26"/>
      <c r="WT129" s="26"/>
      <c r="WU129" s="26"/>
      <c r="WV129" s="26"/>
      <c r="WW129" s="26"/>
      <c r="WX129" s="26"/>
      <c r="WY129" s="26"/>
      <c r="WZ129" s="26"/>
      <c r="XA129" s="26"/>
      <c r="XB129" s="26"/>
      <c r="XC129" s="26"/>
      <c r="XD129" s="26"/>
      <c r="XE129" s="26"/>
      <c r="XF129" s="26"/>
      <c r="XG129" s="26"/>
      <c r="XH129" s="26"/>
      <c r="XI129" s="26"/>
      <c r="XJ129" s="26"/>
      <c r="XK129" s="26"/>
      <c r="XL129" s="26"/>
      <c r="XM129" s="26"/>
    </row>
    <row r="130" spans="1:637" ht="15.75" customHeight="1" x14ac:dyDescent="0.35">
      <c r="A130" s="24" t="s">
        <v>310</v>
      </c>
      <c r="B130" s="3" t="s">
        <v>311</v>
      </c>
      <c r="C130" s="3">
        <v>2020</v>
      </c>
      <c r="D130" s="3">
        <v>2</v>
      </c>
      <c r="E130" s="3" t="s">
        <v>40</v>
      </c>
      <c r="F130" s="3" t="s">
        <v>105</v>
      </c>
      <c r="G130" s="3" t="s">
        <v>69</v>
      </c>
      <c r="H130" s="3" t="s">
        <v>312</v>
      </c>
      <c r="I130" s="3" t="s">
        <v>30</v>
      </c>
      <c r="J130" s="3" t="s">
        <v>313</v>
      </c>
      <c r="K130" s="3" t="s">
        <v>71</v>
      </c>
      <c r="L130" s="3" t="s">
        <v>108</v>
      </c>
      <c r="M130" s="3" t="s">
        <v>34</v>
      </c>
      <c r="N130" s="3" t="s">
        <v>133</v>
      </c>
      <c r="O130" s="3" t="s">
        <v>48</v>
      </c>
      <c r="P130" s="3" t="s">
        <v>49</v>
      </c>
      <c r="Q130" s="3" t="s">
        <v>314</v>
      </c>
      <c r="R130" s="3"/>
      <c r="S130" s="3"/>
      <c r="T130" s="3"/>
      <c r="U130" s="3"/>
      <c r="V130" s="3"/>
      <c r="W130" s="3"/>
      <c r="X130" s="3"/>
      <c r="Y130" s="3"/>
      <c r="Z130" s="26"/>
      <c r="AA130" s="26"/>
      <c r="AB130" s="26"/>
      <c r="AC130" s="26"/>
      <c r="AD130" s="26"/>
      <c r="AE130" s="26"/>
      <c r="AF130" s="26"/>
      <c r="AG130" s="26"/>
      <c r="AH130" s="26"/>
      <c r="AI130" s="26"/>
      <c r="AJ130" s="26"/>
      <c r="AK130" s="26"/>
      <c r="AL130" s="26"/>
      <c r="AM130" s="26"/>
      <c r="AN130" s="26"/>
      <c r="AO130" s="26"/>
      <c r="AP130" s="26"/>
      <c r="AQ130" s="26"/>
      <c r="AR130" s="26"/>
      <c r="AS130" s="26"/>
      <c r="AT130" s="26"/>
      <c r="AU130" s="26"/>
      <c r="AV130" s="26"/>
      <c r="AW130" s="26"/>
      <c r="AX130" s="26"/>
      <c r="AY130" s="26"/>
      <c r="AZ130" s="26"/>
      <c r="BA130" s="26"/>
      <c r="BB130" s="26"/>
      <c r="BC130" s="26"/>
      <c r="BD130" s="26"/>
      <c r="BE130" s="26"/>
      <c r="BF130" s="26"/>
      <c r="BG130" s="26"/>
      <c r="BH130" s="26"/>
      <c r="BI130" s="26"/>
      <c r="BJ130" s="26"/>
      <c r="BK130" s="26"/>
      <c r="BL130" s="26"/>
      <c r="BM130" s="26"/>
      <c r="BN130" s="26"/>
      <c r="BO130" s="26"/>
      <c r="BP130" s="26"/>
      <c r="BQ130" s="26"/>
      <c r="BR130" s="26"/>
      <c r="BS130" s="26"/>
      <c r="BT130" s="26"/>
      <c r="BU130" s="26"/>
      <c r="BV130" s="26"/>
      <c r="BW130" s="26"/>
      <c r="BX130" s="26"/>
      <c r="BY130" s="26"/>
      <c r="BZ130" s="26"/>
      <c r="CA130" s="26"/>
      <c r="CB130" s="26"/>
      <c r="CC130" s="26"/>
      <c r="CD130" s="26"/>
      <c r="CE130" s="26"/>
      <c r="CF130" s="26"/>
      <c r="CG130" s="26"/>
      <c r="CH130" s="26"/>
      <c r="CI130" s="26"/>
      <c r="CJ130" s="26"/>
      <c r="CK130" s="26"/>
      <c r="CL130" s="26"/>
      <c r="CM130" s="26"/>
      <c r="CN130" s="26"/>
      <c r="CO130" s="26"/>
      <c r="CP130" s="26"/>
      <c r="CQ130" s="26"/>
      <c r="CR130" s="26"/>
      <c r="CS130" s="26"/>
      <c r="CT130" s="26"/>
      <c r="CU130" s="26"/>
      <c r="CV130" s="26"/>
      <c r="CW130" s="26"/>
      <c r="CX130" s="26"/>
      <c r="CY130" s="26"/>
      <c r="CZ130" s="26"/>
      <c r="DA130" s="26"/>
      <c r="DB130" s="26"/>
      <c r="DC130" s="26"/>
      <c r="DD130" s="26"/>
      <c r="DE130" s="26"/>
      <c r="DF130" s="26"/>
      <c r="DG130" s="26"/>
      <c r="DH130" s="26"/>
      <c r="DI130" s="26"/>
      <c r="DJ130" s="26"/>
      <c r="DK130" s="26"/>
      <c r="DL130" s="26"/>
      <c r="DM130" s="26"/>
      <c r="DN130" s="26"/>
      <c r="DO130" s="26"/>
      <c r="DP130" s="26"/>
      <c r="DQ130" s="26"/>
      <c r="DR130" s="26"/>
      <c r="DS130" s="26"/>
      <c r="DT130" s="26"/>
      <c r="DU130" s="26"/>
      <c r="DV130" s="26"/>
      <c r="DW130" s="26"/>
      <c r="DX130" s="26"/>
      <c r="DY130" s="26"/>
      <c r="DZ130" s="26"/>
      <c r="EA130" s="26"/>
      <c r="EB130" s="26"/>
      <c r="EC130" s="26"/>
      <c r="ED130" s="26"/>
      <c r="EE130" s="26"/>
      <c r="EF130" s="26"/>
      <c r="EG130" s="26"/>
      <c r="EH130" s="26"/>
      <c r="EI130" s="26"/>
      <c r="EJ130" s="26"/>
      <c r="EK130" s="26"/>
      <c r="EL130" s="26"/>
      <c r="EM130" s="26"/>
      <c r="EN130" s="26"/>
      <c r="EO130" s="26"/>
      <c r="EP130" s="26"/>
      <c r="EQ130" s="26"/>
      <c r="ER130" s="26"/>
      <c r="ES130" s="26"/>
      <c r="ET130" s="26"/>
      <c r="EU130" s="26"/>
      <c r="EV130" s="26"/>
      <c r="EW130" s="26"/>
      <c r="EX130" s="26"/>
      <c r="EY130" s="26"/>
      <c r="EZ130" s="26"/>
      <c r="FA130" s="26"/>
      <c r="FB130" s="26"/>
      <c r="FC130" s="26"/>
      <c r="FD130" s="26"/>
      <c r="FE130" s="26"/>
      <c r="FF130" s="26"/>
      <c r="FG130" s="26"/>
      <c r="FH130" s="26"/>
      <c r="FI130" s="26"/>
      <c r="FJ130" s="26"/>
      <c r="FK130" s="26"/>
      <c r="FL130" s="26"/>
      <c r="FM130" s="26"/>
      <c r="FN130" s="26"/>
      <c r="FO130" s="26"/>
      <c r="FP130" s="26"/>
      <c r="FQ130" s="26"/>
      <c r="FR130" s="26"/>
      <c r="FS130" s="26"/>
      <c r="FT130" s="26"/>
      <c r="FU130" s="26"/>
      <c r="FV130" s="26"/>
      <c r="FW130" s="26"/>
      <c r="FX130" s="26"/>
      <c r="FY130" s="26"/>
      <c r="FZ130" s="26"/>
      <c r="GA130" s="26"/>
      <c r="GB130" s="26"/>
      <c r="GC130" s="26"/>
      <c r="GD130" s="26"/>
      <c r="GE130" s="26"/>
      <c r="GF130" s="26"/>
      <c r="GG130" s="26"/>
      <c r="GH130" s="26"/>
      <c r="GI130" s="26"/>
      <c r="GJ130" s="26"/>
      <c r="GK130" s="26"/>
      <c r="GL130" s="26"/>
      <c r="GM130" s="26"/>
      <c r="GN130" s="26"/>
      <c r="GO130" s="26"/>
      <c r="GP130" s="26"/>
      <c r="GQ130" s="26"/>
      <c r="GR130" s="26"/>
      <c r="GS130" s="26"/>
      <c r="GT130" s="26"/>
      <c r="GU130" s="26"/>
      <c r="GV130" s="26"/>
      <c r="GW130" s="26"/>
      <c r="GX130" s="26"/>
      <c r="GY130" s="26"/>
      <c r="GZ130" s="26"/>
      <c r="HA130" s="26"/>
      <c r="HB130" s="26"/>
      <c r="HC130" s="26"/>
      <c r="HD130" s="26"/>
      <c r="HE130" s="26"/>
      <c r="HF130" s="26"/>
      <c r="HG130" s="26"/>
      <c r="HH130" s="26"/>
      <c r="HI130" s="26"/>
      <c r="HJ130" s="26"/>
      <c r="HK130" s="26"/>
      <c r="HL130" s="26"/>
      <c r="HM130" s="26"/>
      <c r="HN130" s="26"/>
      <c r="HO130" s="26"/>
      <c r="HP130" s="26"/>
      <c r="HQ130" s="26"/>
      <c r="HR130" s="26"/>
      <c r="HS130" s="26"/>
      <c r="HT130" s="26"/>
      <c r="HU130" s="26"/>
      <c r="HV130" s="26"/>
      <c r="HW130" s="26"/>
      <c r="HX130" s="26"/>
      <c r="HY130" s="26"/>
      <c r="HZ130" s="26"/>
      <c r="IA130" s="26"/>
      <c r="IB130" s="26"/>
      <c r="IC130" s="26"/>
      <c r="ID130" s="26"/>
      <c r="IE130" s="26"/>
      <c r="IF130" s="26"/>
      <c r="IG130" s="26"/>
      <c r="IH130" s="26"/>
      <c r="II130" s="26"/>
      <c r="IJ130" s="26"/>
      <c r="IK130" s="26"/>
      <c r="IL130" s="26"/>
      <c r="IM130" s="26"/>
      <c r="IN130" s="26"/>
      <c r="IO130" s="26"/>
      <c r="IP130" s="26"/>
      <c r="IQ130" s="26"/>
      <c r="IR130" s="26"/>
      <c r="IS130" s="26"/>
      <c r="IT130" s="26"/>
      <c r="IU130" s="26"/>
      <c r="IV130" s="26"/>
      <c r="IW130" s="26"/>
      <c r="IX130" s="26"/>
      <c r="IY130" s="26"/>
      <c r="IZ130" s="26"/>
      <c r="JA130" s="26"/>
      <c r="JB130" s="26"/>
      <c r="JC130" s="26"/>
      <c r="JD130" s="26"/>
      <c r="JE130" s="26"/>
      <c r="JF130" s="26"/>
      <c r="JG130" s="26"/>
      <c r="JH130" s="26"/>
      <c r="JI130" s="26"/>
      <c r="JJ130" s="26"/>
      <c r="JK130" s="26"/>
      <c r="JL130" s="26"/>
      <c r="JM130" s="26"/>
      <c r="JN130" s="26"/>
      <c r="JO130" s="26"/>
      <c r="JP130" s="26"/>
      <c r="JQ130" s="26"/>
      <c r="JR130" s="26"/>
      <c r="JS130" s="26"/>
      <c r="JT130" s="26"/>
      <c r="JU130" s="26"/>
      <c r="JV130" s="26"/>
      <c r="JW130" s="26"/>
      <c r="JX130" s="26"/>
      <c r="JY130" s="26"/>
      <c r="JZ130" s="26"/>
      <c r="KA130" s="26"/>
      <c r="KB130" s="26"/>
      <c r="KC130" s="26"/>
      <c r="KD130" s="26"/>
      <c r="KE130" s="26"/>
      <c r="KF130" s="26"/>
      <c r="KG130" s="26"/>
      <c r="KH130" s="26"/>
      <c r="KI130" s="26"/>
      <c r="KJ130" s="26"/>
      <c r="KK130" s="26"/>
      <c r="KL130" s="26"/>
      <c r="KM130" s="26"/>
      <c r="KN130" s="26"/>
      <c r="KO130" s="26"/>
      <c r="KP130" s="26"/>
      <c r="KQ130" s="26"/>
      <c r="KR130" s="26"/>
      <c r="KS130" s="26"/>
      <c r="KT130" s="26"/>
      <c r="KU130" s="26"/>
      <c r="KV130" s="26"/>
      <c r="KW130" s="26"/>
      <c r="KX130" s="26"/>
      <c r="KY130" s="26"/>
      <c r="KZ130" s="26"/>
      <c r="LA130" s="26"/>
      <c r="LB130" s="26"/>
      <c r="LC130" s="26"/>
      <c r="LD130" s="26"/>
      <c r="LE130" s="26"/>
      <c r="LF130" s="26"/>
      <c r="LG130" s="26"/>
      <c r="LH130" s="26"/>
      <c r="LI130" s="26"/>
      <c r="LJ130" s="26"/>
      <c r="LK130" s="26"/>
      <c r="LL130" s="26"/>
      <c r="LM130" s="26"/>
      <c r="LN130" s="26"/>
      <c r="LO130" s="26"/>
      <c r="LP130" s="26"/>
      <c r="LQ130" s="26"/>
      <c r="LR130" s="26"/>
      <c r="LS130" s="26"/>
      <c r="LT130" s="26"/>
      <c r="LU130" s="26"/>
      <c r="LV130" s="26"/>
      <c r="LW130" s="26"/>
      <c r="LX130" s="26"/>
      <c r="LY130" s="26"/>
      <c r="LZ130" s="26"/>
      <c r="MA130" s="26"/>
      <c r="MB130" s="26"/>
      <c r="MC130" s="26"/>
      <c r="MD130" s="26"/>
      <c r="ME130" s="26"/>
      <c r="MF130" s="26"/>
      <c r="MG130" s="26"/>
      <c r="MH130" s="26"/>
      <c r="MI130" s="26"/>
      <c r="MJ130" s="26"/>
      <c r="MK130" s="26"/>
      <c r="ML130" s="26"/>
      <c r="MM130" s="26"/>
      <c r="MN130" s="26"/>
      <c r="MO130" s="26"/>
      <c r="MP130" s="26"/>
      <c r="MQ130" s="26"/>
      <c r="MR130" s="26"/>
      <c r="MS130" s="26"/>
      <c r="MT130" s="26"/>
      <c r="MU130" s="26"/>
      <c r="MV130" s="26"/>
      <c r="MW130" s="26"/>
      <c r="MX130" s="26"/>
      <c r="MY130" s="26"/>
      <c r="MZ130" s="26"/>
      <c r="NA130" s="26"/>
      <c r="NB130" s="26"/>
      <c r="NC130" s="26"/>
      <c r="ND130" s="26"/>
      <c r="NE130" s="26"/>
      <c r="NF130" s="26"/>
      <c r="NG130" s="26"/>
      <c r="NH130" s="26"/>
      <c r="NI130" s="26"/>
      <c r="NJ130" s="26"/>
      <c r="NK130" s="26"/>
      <c r="NL130" s="26"/>
      <c r="NM130" s="26"/>
      <c r="NN130" s="26"/>
      <c r="NO130" s="26"/>
      <c r="NP130" s="26"/>
      <c r="NQ130" s="26"/>
      <c r="NR130" s="26"/>
      <c r="NS130" s="26"/>
      <c r="NT130" s="26"/>
      <c r="NU130" s="26"/>
      <c r="NV130" s="26"/>
      <c r="NW130" s="26"/>
      <c r="NX130" s="26"/>
      <c r="NY130" s="26"/>
      <c r="NZ130" s="26"/>
      <c r="OA130" s="26"/>
      <c r="OB130" s="26"/>
      <c r="OC130" s="26"/>
      <c r="OD130" s="26"/>
      <c r="OE130" s="26"/>
      <c r="OF130" s="26"/>
      <c r="OG130" s="26"/>
      <c r="OH130" s="26"/>
      <c r="OI130" s="26"/>
      <c r="OJ130" s="26"/>
      <c r="OK130" s="26"/>
      <c r="OL130" s="26"/>
      <c r="OM130" s="26"/>
      <c r="ON130" s="26"/>
      <c r="OO130" s="26"/>
      <c r="OP130" s="26"/>
      <c r="OQ130" s="26"/>
      <c r="OR130" s="26"/>
      <c r="OS130" s="26"/>
      <c r="OT130" s="26"/>
      <c r="OU130" s="26"/>
      <c r="OV130" s="26"/>
      <c r="OW130" s="26"/>
      <c r="OX130" s="26"/>
      <c r="OY130" s="26"/>
      <c r="OZ130" s="26"/>
      <c r="PA130" s="26"/>
      <c r="PB130" s="26"/>
      <c r="PC130" s="26"/>
      <c r="PD130" s="26"/>
      <c r="PE130" s="26"/>
      <c r="PF130" s="26"/>
      <c r="PG130" s="26"/>
      <c r="PH130" s="26"/>
      <c r="PI130" s="26"/>
      <c r="PJ130" s="26"/>
      <c r="PK130" s="26"/>
      <c r="PL130" s="26"/>
      <c r="PM130" s="26"/>
      <c r="PN130" s="26"/>
      <c r="PO130" s="26"/>
      <c r="PP130" s="26"/>
      <c r="PQ130" s="26"/>
      <c r="PR130" s="26"/>
      <c r="PS130" s="26"/>
      <c r="PT130" s="26"/>
      <c r="PU130" s="26"/>
      <c r="PV130" s="26"/>
      <c r="PW130" s="26"/>
      <c r="PX130" s="26"/>
      <c r="PY130" s="26"/>
      <c r="PZ130" s="26"/>
      <c r="QA130" s="26"/>
      <c r="QB130" s="26"/>
      <c r="QC130" s="26"/>
      <c r="QD130" s="26"/>
      <c r="QE130" s="26"/>
      <c r="QF130" s="26"/>
      <c r="QG130" s="26"/>
      <c r="QH130" s="26"/>
      <c r="QI130" s="26"/>
      <c r="QJ130" s="26"/>
      <c r="QK130" s="26"/>
      <c r="QL130" s="26"/>
      <c r="QM130" s="26"/>
      <c r="QN130" s="26"/>
      <c r="QO130" s="26"/>
      <c r="QP130" s="26"/>
      <c r="QQ130" s="26"/>
      <c r="QR130" s="26"/>
      <c r="QS130" s="26"/>
      <c r="QT130" s="26"/>
      <c r="QU130" s="26"/>
      <c r="QV130" s="26"/>
      <c r="QW130" s="26"/>
      <c r="QX130" s="26"/>
      <c r="QY130" s="26"/>
      <c r="QZ130" s="26"/>
      <c r="RA130" s="26"/>
      <c r="RB130" s="26"/>
      <c r="RC130" s="26"/>
      <c r="RD130" s="26"/>
      <c r="RE130" s="26"/>
      <c r="RF130" s="26"/>
      <c r="RG130" s="26"/>
      <c r="RH130" s="26"/>
      <c r="RI130" s="26"/>
      <c r="RJ130" s="26"/>
      <c r="RK130" s="26"/>
      <c r="RL130" s="26"/>
      <c r="RM130" s="26"/>
      <c r="RN130" s="26"/>
      <c r="RO130" s="26"/>
      <c r="RP130" s="26"/>
      <c r="RQ130" s="26"/>
      <c r="RR130" s="26"/>
      <c r="RS130" s="26"/>
      <c r="RT130" s="26"/>
      <c r="RU130" s="26"/>
      <c r="RV130" s="26"/>
      <c r="RW130" s="26"/>
      <c r="RX130" s="26"/>
      <c r="RY130" s="26"/>
      <c r="RZ130" s="26"/>
      <c r="SA130" s="26"/>
      <c r="SB130" s="26"/>
      <c r="SC130" s="26"/>
      <c r="SD130" s="26"/>
      <c r="SE130" s="26"/>
      <c r="SF130" s="26"/>
      <c r="SG130" s="26"/>
      <c r="SH130" s="26"/>
      <c r="SI130" s="26"/>
      <c r="SJ130" s="26"/>
      <c r="SK130" s="26"/>
      <c r="SL130" s="26"/>
      <c r="SM130" s="26"/>
      <c r="SN130" s="26"/>
      <c r="SO130" s="26"/>
      <c r="SP130" s="26"/>
      <c r="SQ130" s="26"/>
      <c r="SR130" s="26"/>
      <c r="SS130" s="26"/>
      <c r="ST130" s="26"/>
      <c r="SU130" s="26"/>
      <c r="SV130" s="26"/>
      <c r="SW130" s="26"/>
      <c r="SX130" s="26"/>
      <c r="SY130" s="26"/>
      <c r="SZ130" s="26"/>
      <c r="TA130" s="26"/>
      <c r="TB130" s="26"/>
      <c r="TC130" s="26"/>
      <c r="TD130" s="26"/>
      <c r="TE130" s="26"/>
      <c r="TF130" s="26"/>
      <c r="TG130" s="26"/>
      <c r="TH130" s="26"/>
      <c r="TI130" s="26"/>
      <c r="TJ130" s="26"/>
      <c r="TK130" s="26"/>
      <c r="TL130" s="26"/>
      <c r="TM130" s="26"/>
      <c r="TN130" s="26"/>
      <c r="TO130" s="26"/>
      <c r="TP130" s="26"/>
      <c r="TQ130" s="26"/>
      <c r="TR130" s="26"/>
      <c r="TS130" s="26"/>
      <c r="TT130" s="26"/>
      <c r="TU130" s="26"/>
      <c r="TV130" s="26"/>
      <c r="TW130" s="26"/>
      <c r="TX130" s="26"/>
      <c r="TY130" s="26"/>
      <c r="TZ130" s="26"/>
      <c r="UA130" s="26"/>
      <c r="UB130" s="26"/>
      <c r="UC130" s="26"/>
      <c r="UD130" s="26"/>
      <c r="UE130" s="26"/>
      <c r="UF130" s="26"/>
      <c r="UG130" s="26"/>
      <c r="UH130" s="26"/>
      <c r="UI130" s="26"/>
      <c r="UJ130" s="26"/>
      <c r="UK130" s="26"/>
      <c r="UL130" s="26"/>
      <c r="UM130" s="26"/>
      <c r="UN130" s="26"/>
      <c r="UO130" s="26"/>
      <c r="UP130" s="26"/>
      <c r="UQ130" s="26"/>
      <c r="UR130" s="26"/>
      <c r="US130" s="26"/>
      <c r="UT130" s="26"/>
      <c r="UU130" s="26"/>
      <c r="UV130" s="26"/>
      <c r="UW130" s="26"/>
      <c r="UX130" s="26"/>
      <c r="UY130" s="26"/>
      <c r="UZ130" s="26"/>
      <c r="VA130" s="26"/>
      <c r="VB130" s="26"/>
      <c r="VC130" s="26"/>
      <c r="VD130" s="26"/>
      <c r="VE130" s="26"/>
      <c r="VF130" s="26"/>
      <c r="VG130" s="26"/>
      <c r="VH130" s="26"/>
      <c r="VI130" s="26"/>
      <c r="VJ130" s="26"/>
      <c r="VK130" s="26"/>
      <c r="VL130" s="26"/>
      <c r="VM130" s="26"/>
      <c r="VN130" s="26"/>
      <c r="VO130" s="26"/>
      <c r="VP130" s="26"/>
      <c r="VQ130" s="26"/>
      <c r="VR130" s="26"/>
      <c r="VS130" s="26"/>
      <c r="VT130" s="26"/>
      <c r="VU130" s="26"/>
      <c r="VV130" s="26"/>
      <c r="VW130" s="26"/>
      <c r="VX130" s="26"/>
      <c r="VY130" s="26"/>
      <c r="VZ130" s="26"/>
      <c r="WA130" s="26"/>
      <c r="WB130" s="26"/>
      <c r="WC130" s="26"/>
      <c r="WD130" s="26"/>
      <c r="WE130" s="26"/>
      <c r="WF130" s="26"/>
      <c r="WG130" s="26"/>
      <c r="WH130" s="26"/>
      <c r="WI130" s="26"/>
      <c r="WJ130" s="26"/>
      <c r="WK130" s="26"/>
      <c r="WL130" s="26"/>
      <c r="WM130" s="26"/>
      <c r="WN130" s="26"/>
      <c r="WO130" s="26"/>
      <c r="WP130" s="26"/>
      <c r="WQ130" s="26"/>
      <c r="WR130" s="26"/>
      <c r="WS130" s="26"/>
      <c r="WT130" s="26"/>
      <c r="WU130" s="26"/>
      <c r="WV130" s="26"/>
      <c r="WW130" s="26"/>
      <c r="WX130" s="26"/>
      <c r="WY130" s="26"/>
      <c r="WZ130" s="26"/>
      <c r="XA130" s="26"/>
      <c r="XB130" s="26"/>
      <c r="XC130" s="26"/>
      <c r="XD130" s="26"/>
      <c r="XE130" s="26"/>
      <c r="XF130" s="26"/>
      <c r="XG130" s="26"/>
      <c r="XH130" s="26"/>
      <c r="XI130" s="26"/>
      <c r="XJ130" s="26"/>
      <c r="XK130" s="26"/>
      <c r="XL130" s="26"/>
      <c r="XM130" s="26"/>
    </row>
    <row r="131" spans="1:637" ht="15.75" customHeight="1" x14ac:dyDescent="0.35">
      <c r="A131" s="25" t="s">
        <v>315</v>
      </c>
      <c r="B131" s="13" t="s">
        <v>316</v>
      </c>
      <c r="C131" s="6">
        <v>2020</v>
      </c>
      <c r="D131" s="6">
        <v>2</v>
      </c>
      <c r="E131" s="6"/>
      <c r="F131" s="6"/>
      <c r="G131" s="6"/>
      <c r="H131" s="6" t="s">
        <v>59</v>
      </c>
      <c r="I131" s="8" t="s">
        <v>66</v>
      </c>
      <c r="J131" s="6"/>
      <c r="K131" s="6"/>
      <c r="L131" s="6"/>
      <c r="M131" s="6"/>
      <c r="N131" s="6"/>
      <c r="O131" s="6"/>
      <c r="P131" s="6"/>
      <c r="Q131" s="6"/>
      <c r="R131" s="6"/>
      <c r="S131" s="6"/>
      <c r="T131" s="6"/>
      <c r="U131" s="6"/>
      <c r="V131" s="6"/>
      <c r="W131" s="6"/>
      <c r="X131" s="6"/>
      <c r="Y131" s="6"/>
      <c r="Z131" s="26"/>
      <c r="AA131" s="26"/>
      <c r="AB131" s="26"/>
      <c r="AC131" s="26"/>
      <c r="AD131" s="26"/>
      <c r="AE131" s="26"/>
      <c r="AF131" s="26"/>
      <c r="AG131" s="26"/>
      <c r="AH131" s="26"/>
      <c r="AI131" s="26"/>
      <c r="AJ131" s="26"/>
      <c r="AK131" s="26"/>
      <c r="AL131" s="26"/>
      <c r="AM131" s="26"/>
      <c r="AN131" s="26"/>
      <c r="AO131" s="26"/>
      <c r="AP131" s="26"/>
      <c r="AQ131" s="26"/>
      <c r="AR131" s="26"/>
      <c r="AS131" s="26"/>
      <c r="AT131" s="26"/>
      <c r="AU131" s="26"/>
      <c r="AV131" s="26"/>
      <c r="AW131" s="26"/>
      <c r="AX131" s="26"/>
      <c r="AY131" s="26"/>
      <c r="AZ131" s="26"/>
      <c r="BA131" s="26"/>
      <c r="BB131" s="26"/>
      <c r="BC131" s="26"/>
      <c r="BD131" s="26"/>
      <c r="BE131" s="26"/>
      <c r="BF131" s="26"/>
      <c r="BG131" s="26"/>
      <c r="BH131" s="26"/>
      <c r="BI131" s="26"/>
      <c r="BJ131" s="26"/>
      <c r="BK131" s="26"/>
      <c r="BL131" s="26"/>
      <c r="BM131" s="26"/>
      <c r="BN131" s="26"/>
      <c r="BO131" s="26"/>
      <c r="BP131" s="26"/>
      <c r="BQ131" s="26"/>
      <c r="BR131" s="26"/>
      <c r="BS131" s="26"/>
      <c r="BT131" s="26"/>
      <c r="BU131" s="26"/>
      <c r="BV131" s="26"/>
      <c r="BW131" s="26"/>
      <c r="BX131" s="26"/>
      <c r="BY131" s="26"/>
      <c r="BZ131" s="26"/>
      <c r="CA131" s="26"/>
      <c r="CB131" s="26"/>
      <c r="CC131" s="26"/>
      <c r="CD131" s="26"/>
      <c r="CE131" s="26"/>
      <c r="CF131" s="26"/>
      <c r="CG131" s="26"/>
      <c r="CH131" s="26"/>
      <c r="CI131" s="26"/>
      <c r="CJ131" s="26"/>
      <c r="CK131" s="26"/>
      <c r="CL131" s="26"/>
      <c r="CM131" s="26"/>
      <c r="CN131" s="26"/>
      <c r="CO131" s="26"/>
      <c r="CP131" s="26"/>
      <c r="CQ131" s="26"/>
      <c r="CR131" s="26"/>
      <c r="CS131" s="26"/>
      <c r="CT131" s="26"/>
      <c r="CU131" s="26"/>
      <c r="CV131" s="26"/>
      <c r="CW131" s="26"/>
      <c r="CX131" s="26"/>
      <c r="CY131" s="26"/>
      <c r="CZ131" s="26"/>
      <c r="DA131" s="26"/>
      <c r="DB131" s="26"/>
      <c r="DC131" s="26"/>
      <c r="DD131" s="26"/>
      <c r="DE131" s="26"/>
      <c r="DF131" s="26"/>
      <c r="DG131" s="26"/>
      <c r="DH131" s="26"/>
      <c r="DI131" s="26"/>
      <c r="DJ131" s="26"/>
      <c r="DK131" s="26"/>
      <c r="DL131" s="26"/>
      <c r="DM131" s="26"/>
      <c r="DN131" s="26"/>
      <c r="DO131" s="26"/>
      <c r="DP131" s="26"/>
      <c r="DQ131" s="26"/>
      <c r="DR131" s="26"/>
      <c r="DS131" s="26"/>
      <c r="DT131" s="26"/>
      <c r="DU131" s="26"/>
      <c r="DV131" s="26"/>
      <c r="DW131" s="26"/>
      <c r="DX131" s="26"/>
      <c r="DY131" s="26"/>
      <c r="DZ131" s="26"/>
      <c r="EA131" s="26"/>
      <c r="EB131" s="26"/>
      <c r="EC131" s="26"/>
      <c r="ED131" s="26"/>
      <c r="EE131" s="26"/>
      <c r="EF131" s="26"/>
      <c r="EG131" s="26"/>
      <c r="EH131" s="26"/>
      <c r="EI131" s="26"/>
      <c r="EJ131" s="26"/>
      <c r="EK131" s="26"/>
      <c r="EL131" s="26"/>
      <c r="EM131" s="26"/>
      <c r="EN131" s="26"/>
      <c r="EO131" s="26"/>
      <c r="EP131" s="26"/>
      <c r="EQ131" s="26"/>
      <c r="ER131" s="26"/>
      <c r="ES131" s="26"/>
      <c r="ET131" s="26"/>
      <c r="EU131" s="26"/>
      <c r="EV131" s="26"/>
      <c r="EW131" s="26"/>
      <c r="EX131" s="26"/>
      <c r="EY131" s="26"/>
      <c r="EZ131" s="26"/>
      <c r="FA131" s="26"/>
      <c r="FB131" s="26"/>
      <c r="FC131" s="26"/>
      <c r="FD131" s="26"/>
      <c r="FE131" s="26"/>
      <c r="FF131" s="26"/>
      <c r="FG131" s="26"/>
      <c r="FH131" s="26"/>
      <c r="FI131" s="26"/>
      <c r="FJ131" s="26"/>
      <c r="FK131" s="26"/>
      <c r="FL131" s="26"/>
      <c r="FM131" s="26"/>
      <c r="FN131" s="26"/>
      <c r="FO131" s="26"/>
      <c r="FP131" s="26"/>
      <c r="FQ131" s="26"/>
      <c r="FR131" s="26"/>
      <c r="FS131" s="26"/>
      <c r="FT131" s="26"/>
      <c r="FU131" s="26"/>
      <c r="FV131" s="26"/>
      <c r="FW131" s="26"/>
      <c r="FX131" s="26"/>
      <c r="FY131" s="26"/>
      <c r="FZ131" s="26"/>
      <c r="GA131" s="26"/>
      <c r="GB131" s="26"/>
      <c r="GC131" s="26"/>
      <c r="GD131" s="26"/>
      <c r="GE131" s="26"/>
      <c r="GF131" s="26"/>
      <c r="GG131" s="26"/>
      <c r="GH131" s="26"/>
      <c r="GI131" s="26"/>
      <c r="GJ131" s="26"/>
      <c r="GK131" s="26"/>
      <c r="GL131" s="26"/>
      <c r="GM131" s="26"/>
      <c r="GN131" s="26"/>
      <c r="GO131" s="26"/>
      <c r="GP131" s="26"/>
      <c r="GQ131" s="26"/>
      <c r="GR131" s="26"/>
      <c r="GS131" s="26"/>
      <c r="GT131" s="26"/>
      <c r="GU131" s="26"/>
      <c r="GV131" s="26"/>
      <c r="GW131" s="26"/>
      <c r="GX131" s="26"/>
      <c r="GY131" s="26"/>
      <c r="GZ131" s="26"/>
      <c r="HA131" s="26"/>
      <c r="HB131" s="26"/>
      <c r="HC131" s="26"/>
      <c r="HD131" s="26"/>
      <c r="HE131" s="26"/>
      <c r="HF131" s="26"/>
      <c r="HG131" s="26"/>
      <c r="HH131" s="26"/>
      <c r="HI131" s="26"/>
      <c r="HJ131" s="26"/>
      <c r="HK131" s="26"/>
      <c r="HL131" s="26"/>
      <c r="HM131" s="26"/>
      <c r="HN131" s="26"/>
      <c r="HO131" s="26"/>
      <c r="HP131" s="26"/>
      <c r="HQ131" s="26"/>
      <c r="HR131" s="26"/>
      <c r="HS131" s="26"/>
      <c r="HT131" s="26"/>
      <c r="HU131" s="26"/>
      <c r="HV131" s="26"/>
      <c r="HW131" s="26"/>
      <c r="HX131" s="26"/>
      <c r="HY131" s="26"/>
      <c r="HZ131" s="26"/>
      <c r="IA131" s="26"/>
      <c r="IB131" s="26"/>
      <c r="IC131" s="26"/>
      <c r="ID131" s="26"/>
      <c r="IE131" s="26"/>
      <c r="IF131" s="26"/>
      <c r="IG131" s="26"/>
      <c r="IH131" s="26"/>
      <c r="II131" s="26"/>
      <c r="IJ131" s="26"/>
      <c r="IK131" s="26"/>
      <c r="IL131" s="26"/>
      <c r="IM131" s="26"/>
      <c r="IN131" s="26"/>
      <c r="IO131" s="26"/>
      <c r="IP131" s="26"/>
      <c r="IQ131" s="26"/>
      <c r="IR131" s="26"/>
      <c r="IS131" s="26"/>
      <c r="IT131" s="26"/>
      <c r="IU131" s="26"/>
      <c r="IV131" s="26"/>
      <c r="IW131" s="26"/>
      <c r="IX131" s="26"/>
      <c r="IY131" s="26"/>
      <c r="IZ131" s="26"/>
      <c r="JA131" s="26"/>
      <c r="JB131" s="26"/>
      <c r="JC131" s="26"/>
      <c r="JD131" s="26"/>
      <c r="JE131" s="26"/>
      <c r="JF131" s="26"/>
      <c r="JG131" s="26"/>
      <c r="JH131" s="26"/>
      <c r="JI131" s="26"/>
      <c r="JJ131" s="26"/>
      <c r="JK131" s="26"/>
      <c r="JL131" s="26"/>
      <c r="JM131" s="26"/>
      <c r="JN131" s="26"/>
      <c r="JO131" s="26"/>
      <c r="JP131" s="26"/>
      <c r="JQ131" s="26"/>
      <c r="JR131" s="26"/>
      <c r="JS131" s="26"/>
      <c r="JT131" s="26"/>
      <c r="JU131" s="26"/>
      <c r="JV131" s="26"/>
      <c r="JW131" s="26"/>
      <c r="JX131" s="26"/>
      <c r="JY131" s="26"/>
      <c r="JZ131" s="26"/>
      <c r="KA131" s="26"/>
      <c r="KB131" s="26"/>
      <c r="KC131" s="26"/>
      <c r="KD131" s="26"/>
      <c r="KE131" s="26"/>
      <c r="KF131" s="26"/>
      <c r="KG131" s="26"/>
      <c r="KH131" s="26"/>
      <c r="KI131" s="26"/>
      <c r="KJ131" s="26"/>
      <c r="KK131" s="26"/>
      <c r="KL131" s="26"/>
      <c r="KM131" s="26"/>
      <c r="KN131" s="26"/>
      <c r="KO131" s="26"/>
      <c r="KP131" s="26"/>
      <c r="KQ131" s="26"/>
      <c r="KR131" s="26"/>
      <c r="KS131" s="26"/>
      <c r="KT131" s="26"/>
      <c r="KU131" s="26"/>
      <c r="KV131" s="26"/>
      <c r="KW131" s="26"/>
      <c r="KX131" s="26"/>
      <c r="KY131" s="26"/>
      <c r="KZ131" s="26"/>
      <c r="LA131" s="26"/>
      <c r="LB131" s="26"/>
      <c r="LC131" s="26"/>
      <c r="LD131" s="26"/>
      <c r="LE131" s="26"/>
      <c r="LF131" s="26"/>
      <c r="LG131" s="26"/>
      <c r="LH131" s="26"/>
      <c r="LI131" s="26"/>
      <c r="LJ131" s="26"/>
      <c r="LK131" s="26"/>
      <c r="LL131" s="26"/>
      <c r="LM131" s="26"/>
      <c r="LN131" s="26"/>
      <c r="LO131" s="26"/>
      <c r="LP131" s="26"/>
      <c r="LQ131" s="26"/>
      <c r="LR131" s="26"/>
      <c r="LS131" s="26"/>
      <c r="LT131" s="26"/>
      <c r="LU131" s="26"/>
      <c r="LV131" s="26"/>
      <c r="LW131" s="26"/>
      <c r="LX131" s="26"/>
      <c r="LY131" s="26"/>
      <c r="LZ131" s="26"/>
      <c r="MA131" s="26"/>
      <c r="MB131" s="26"/>
      <c r="MC131" s="26"/>
      <c r="MD131" s="26"/>
      <c r="ME131" s="26"/>
      <c r="MF131" s="26"/>
      <c r="MG131" s="26"/>
      <c r="MH131" s="26"/>
      <c r="MI131" s="26"/>
      <c r="MJ131" s="26"/>
      <c r="MK131" s="26"/>
      <c r="ML131" s="26"/>
      <c r="MM131" s="26"/>
      <c r="MN131" s="26"/>
      <c r="MO131" s="26"/>
      <c r="MP131" s="26"/>
      <c r="MQ131" s="26"/>
      <c r="MR131" s="26"/>
      <c r="MS131" s="26"/>
      <c r="MT131" s="26"/>
      <c r="MU131" s="26"/>
      <c r="MV131" s="26"/>
      <c r="MW131" s="26"/>
      <c r="MX131" s="26"/>
      <c r="MY131" s="26"/>
      <c r="MZ131" s="26"/>
      <c r="NA131" s="26"/>
      <c r="NB131" s="26"/>
      <c r="NC131" s="26"/>
      <c r="ND131" s="26"/>
      <c r="NE131" s="26"/>
      <c r="NF131" s="26"/>
      <c r="NG131" s="26"/>
      <c r="NH131" s="26"/>
      <c r="NI131" s="26"/>
      <c r="NJ131" s="26"/>
      <c r="NK131" s="26"/>
      <c r="NL131" s="26"/>
      <c r="NM131" s="26"/>
      <c r="NN131" s="26"/>
      <c r="NO131" s="26"/>
      <c r="NP131" s="26"/>
      <c r="NQ131" s="26"/>
      <c r="NR131" s="26"/>
      <c r="NS131" s="26"/>
      <c r="NT131" s="26"/>
      <c r="NU131" s="26"/>
      <c r="NV131" s="26"/>
      <c r="NW131" s="26"/>
      <c r="NX131" s="26"/>
      <c r="NY131" s="26"/>
      <c r="NZ131" s="26"/>
      <c r="OA131" s="26"/>
      <c r="OB131" s="26"/>
      <c r="OC131" s="26"/>
      <c r="OD131" s="26"/>
      <c r="OE131" s="26"/>
      <c r="OF131" s="26"/>
      <c r="OG131" s="26"/>
      <c r="OH131" s="26"/>
      <c r="OI131" s="26"/>
      <c r="OJ131" s="26"/>
      <c r="OK131" s="26"/>
      <c r="OL131" s="26"/>
      <c r="OM131" s="26"/>
      <c r="ON131" s="26"/>
      <c r="OO131" s="26"/>
      <c r="OP131" s="26"/>
      <c r="OQ131" s="26"/>
      <c r="OR131" s="26"/>
      <c r="OS131" s="26"/>
      <c r="OT131" s="26"/>
      <c r="OU131" s="26"/>
      <c r="OV131" s="26"/>
      <c r="OW131" s="26"/>
      <c r="OX131" s="26"/>
      <c r="OY131" s="26"/>
      <c r="OZ131" s="26"/>
      <c r="PA131" s="26"/>
      <c r="PB131" s="26"/>
      <c r="PC131" s="26"/>
      <c r="PD131" s="26"/>
      <c r="PE131" s="26"/>
      <c r="PF131" s="26"/>
      <c r="PG131" s="26"/>
      <c r="PH131" s="26"/>
      <c r="PI131" s="26"/>
      <c r="PJ131" s="26"/>
      <c r="PK131" s="26"/>
      <c r="PL131" s="26"/>
      <c r="PM131" s="26"/>
      <c r="PN131" s="26"/>
      <c r="PO131" s="26"/>
      <c r="PP131" s="26"/>
      <c r="PQ131" s="26"/>
      <c r="PR131" s="26"/>
      <c r="PS131" s="26"/>
      <c r="PT131" s="26"/>
      <c r="PU131" s="26"/>
      <c r="PV131" s="26"/>
      <c r="PW131" s="26"/>
      <c r="PX131" s="26"/>
      <c r="PY131" s="26"/>
      <c r="PZ131" s="26"/>
      <c r="QA131" s="26"/>
      <c r="QB131" s="26"/>
      <c r="QC131" s="26"/>
      <c r="QD131" s="26"/>
      <c r="QE131" s="26"/>
      <c r="QF131" s="26"/>
      <c r="QG131" s="26"/>
      <c r="QH131" s="26"/>
      <c r="QI131" s="26"/>
      <c r="QJ131" s="26"/>
      <c r="QK131" s="26"/>
      <c r="QL131" s="26"/>
      <c r="QM131" s="26"/>
      <c r="QN131" s="26"/>
      <c r="QO131" s="26"/>
      <c r="QP131" s="26"/>
      <c r="QQ131" s="26"/>
      <c r="QR131" s="26"/>
      <c r="QS131" s="26"/>
      <c r="QT131" s="26"/>
      <c r="QU131" s="26"/>
      <c r="QV131" s="26"/>
      <c r="QW131" s="26"/>
      <c r="QX131" s="26"/>
      <c r="QY131" s="26"/>
      <c r="QZ131" s="26"/>
      <c r="RA131" s="26"/>
      <c r="RB131" s="26"/>
      <c r="RC131" s="26"/>
      <c r="RD131" s="26"/>
      <c r="RE131" s="26"/>
      <c r="RF131" s="26"/>
      <c r="RG131" s="26"/>
      <c r="RH131" s="26"/>
      <c r="RI131" s="26"/>
      <c r="RJ131" s="26"/>
      <c r="RK131" s="26"/>
      <c r="RL131" s="26"/>
      <c r="RM131" s="26"/>
      <c r="RN131" s="26"/>
      <c r="RO131" s="26"/>
      <c r="RP131" s="26"/>
      <c r="RQ131" s="26"/>
      <c r="RR131" s="26"/>
      <c r="RS131" s="26"/>
      <c r="RT131" s="26"/>
      <c r="RU131" s="26"/>
      <c r="RV131" s="26"/>
      <c r="RW131" s="26"/>
      <c r="RX131" s="26"/>
      <c r="RY131" s="26"/>
      <c r="RZ131" s="26"/>
      <c r="SA131" s="26"/>
      <c r="SB131" s="26"/>
      <c r="SC131" s="26"/>
      <c r="SD131" s="26"/>
      <c r="SE131" s="26"/>
      <c r="SF131" s="26"/>
      <c r="SG131" s="26"/>
      <c r="SH131" s="26"/>
      <c r="SI131" s="26"/>
      <c r="SJ131" s="26"/>
      <c r="SK131" s="26"/>
      <c r="SL131" s="26"/>
      <c r="SM131" s="26"/>
      <c r="SN131" s="26"/>
      <c r="SO131" s="26"/>
      <c r="SP131" s="26"/>
      <c r="SQ131" s="26"/>
      <c r="SR131" s="26"/>
      <c r="SS131" s="26"/>
      <c r="ST131" s="26"/>
      <c r="SU131" s="26"/>
      <c r="SV131" s="26"/>
      <c r="SW131" s="26"/>
      <c r="SX131" s="26"/>
      <c r="SY131" s="26"/>
      <c r="SZ131" s="26"/>
      <c r="TA131" s="26"/>
      <c r="TB131" s="26"/>
      <c r="TC131" s="26"/>
      <c r="TD131" s="26"/>
      <c r="TE131" s="26"/>
      <c r="TF131" s="26"/>
      <c r="TG131" s="26"/>
      <c r="TH131" s="26"/>
      <c r="TI131" s="26"/>
      <c r="TJ131" s="26"/>
      <c r="TK131" s="26"/>
      <c r="TL131" s="26"/>
      <c r="TM131" s="26"/>
      <c r="TN131" s="26"/>
      <c r="TO131" s="26"/>
      <c r="TP131" s="26"/>
      <c r="TQ131" s="26"/>
      <c r="TR131" s="26"/>
      <c r="TS131" s="26"/>
      <c r="TT131" s="26"/>
      <c r="TU131" s="26"/>
      <c r="TV131" s="26"/>
      <c r="TW131" s="26"/>
      <c r="TX131" s="26"/>
      <c r="TY131" s="26"/>
      <c r="TZ131" s="26"/>
      <c r="UA131" s="26"/>
      <c r="UB131" s="26"/>
      <c r="UC131" s="26"/>
      <c r="UD131" s="26"/>
      <c r="UE131" s="26"/>
      <c r="UF131" s="26"/>
      <c r="UG131" s="26"/>
      <c r="UH131" s="26"/>
      <c r="UI131" s="26"/>
      <c r="UJ131" s="26"/>
      <c r="UK131" s="26"/>
      <c r="UL131" s="26"/>
      <c r="UM131" s="26"/>
      <c r="UN131" s="26"/>
      <c r="UO131" s="26"/>
      <c r="UP131" s="26"/>
      <c r="UQ131" s="26"/>
      <c r="UR131" s="26"/>
      <c r="US131" s="26"/>
      <c r="UT131" s="26"/>
      <c r="UU131" s="26"/>
      <c r="UV131" s="26"/>
      <c r="UW131" s="26"/>
      <c r="UX131" s="26"/>
      <c r="UY131" s="26"/>
      <c r="UZ131" s="26"/>
      <c r="VA131" s="26"/>
      <c r="VB131" s="26"/>
      <c r="VC131" s="26"/>
      <c r="VD131" s="26"/>
      <c r="VE131" s="26"/>
      <c r="VF131" s="26"/>
      <c r="VG131" s="26"/>
      <c r="VH131" s="26"/>
      <c r="VI131" s="26"/>
      <c r="VJ131" s="26"/>
      <c r="VK131" s="26"/>
      <c r="VL131" s="26"/>
      <c r="VM131" s="26"/>
      <c r="VN131" s="26"/>
      <c r="VO131" s="26"/>
      <c r="VP131" s="26"/>
      <c r="VQ131" s="26"/>
      <c r="VR131" s="26"/>
      <c r="VS131" s="26"/>
      <c r="VT131" s="26"/>
      <c r="VU131" s="26"/>
      <c r="VV131" s="26"/>
      <c r="VW131" s="26"/>
      <c r="VX131" s="26"/>
      <c r="VY131" s="26"/>
      <c r="VZ131" s="26"/>
      <c r="WA131" s="26"/>
      <c r="WB131" s="26"/>
      <c r="WC131" s="26"/>
      <c r="WD131" s="26"/>
      <c r="WE131" s="26"/>
      <c r="WF131" s="26"/>
      <c r="WG131" s="26"/>
      <c r="WH131" s="26"/>
      <c r="WI131" s="26"/>
      <c r="WJ131" s="26"/>
      <c r="WK131" s="26"/>
      <c r="WL131" s="26"/>
      <c r="WM131" s="26"/>
      <c r="WN131" s="26"/>
      <c r="WO131" s="26"/>
      <c r="WP131" s="26"/>
      <c r="WQ131" s="26"/>
      <c r="WR131" s="26"/>
      <c r="WS131" s="26"/>
      <c r="WT131" s="26"/>
      <c r="WU131" s="26"/>
      <c r="WV131" s="26"/>
      <c r="WW131" s="26"/>
      <c r="WX131" s="26"/>
      <c r="WY131" s="26"/>
      <c r="WZ131" s="26"/>
      <c r="XA131" s="26"/>
      <c r="XB131" s="26"/>
      <c r="XC131" s="26"/>
      <c r="XD131" s="26"/>
      <c r="XE131" s="26"/>
      <c r="XF131" s="26"/>
      <c r="XG131" s="26"/>
      <c r="XH131" s="26"/>
      <c r="XI131" s="26"/>
      <c r="XJ131" s="26"/>
      <c r="XK131" s="26"/>
      <c r="XL131" s="26"/>
      <c r="XM131" s="26"/>
    </row>
    <row r="132" spans="1:637" ht="15.75" customHeight="1" x14ac:dyDescent="0.35">
      <c r="A132" s="24" t="s">
        <v>317</v>
      </c>
      <c r="B132" s="5" t="s">
        <v>318</v>
      </c>
      <c r="C132" s="3">
        <v>2016</v>
      </c>
      <c r="D132" s="3">
        <v>2</v>
      </c>
      <c r="E132" s="3" t="s">
        <v>40</v>
      </c>
      <c r="F132" s="3" t="s">
        <v>105</v>
      </c>
      <c r="G132" s="3" t="s">
        <v>69</v>
      </c>
      <c r="H132" s="3" t="s">
        <v>319</v>
      </c>
      <c r="I132" s="3" t="s">
        <v>30</v>
      </c>
      <c r="J132" s="3" t="s">
        <v>99</v>
      </c>
      <c r="K132" s="3" t="s">
        <v>32</v>
      </c>
      <c r="L132" s="3" t="s">
        <v>46</v>
      </c>
      <c r="M132" s="3" t="s">
        <v>34</v>
      </c>
      <c r="N132" s="3" t="s">
        <v>44</v>
      </c>
      <c r="O132" s="3" t="s">
        <v>36</v>
      </c>
      <c r="P132" s="3" t="s">
        <v>37</v>
      </c>
      <c r="Q132" s="3" t="s">
        <v>320</v>
      </c>
      <c r="R132" s="3"/>
      <c r="S132" s="3"/>
      <c r="T132" s="3"/>
      <c r="U132" s="3"/>
      <c r="V132" s="3"/>
      <c r="W132" s="3"/>
      <c r="X132" s="3"/>
      <c r="Y132" s="3"/>
      <c r="Z132" s="26"/>
      <c r="AA132" s="26"/>
      <c r="AB132" s="26"/>
      <c r="AC132" s="26"/>
      <c r="AD132" s="26"/>
      <c r="AE132" s="26"/>
      <c r="AF132" s="26"/>
      <c r="AG132" s="26"/>
      <c r="AH132" s="26"/>
      <c r="AI132" s="26"/>
      <c r="AJ132" s="26"/>
      <c r="AK132" s="26"/>
      <c r="AL132" s="26"/>
      <c r="AM132" s="26"/>
      <c r="AN132" s="26"/>
      <c r="AO132" s="26"/>
      <c r="AP132" s="26"/>
      <c r="AQ132" s="26"/>
      <c r="AR132" s="26"/>
      <c r="AS132" s="26"/>
      <c r="AT132" s="26"/>
      <c r="AU132" s="26"/>
      <c r="AV132" s="26"/>
      <c r="AW132" s="26"/>
      <c r="AX132" s="26"/>
      <c r="AY132" s="26"/>
      <c r="AZ132" s="26"/>
      <c r="BA132" s="26"/>
      <c r="BB132" s="26"/>
      <c r="BC132" s="26"/>
      <c r="BD132" s="26"/>
      <c r="BE132" s="26"/>
      <c r="BF132" s="26"/>
      <c r="BG132" s="26"/>
      <c r="BH132" s="26"/>
      <c r="BI132" s="26"/>
      <c r="BJ132" s="26"/>
      <c r="BK132" s="26"/>
      <c r="BL132" s="26"/>
      <c r="BM132" s="26"/>
      <c r="BN132" s="26"/>
      <c r="BO132" s="26"/>
      <c r="BP132" s="26"/>
      <c r="BQ132" s="26"/>
      <c r="BR132" s="26"/>
      <c r="BS132" s="26"/>
      <c r="BT132" s="26"/>
      <c r="BU132" s="26"/>
      <c r="BV132" s="26"/>
      <c r="BW132" s="26"/>
      <c r="BX132" s="26"/>
      <c r="BY132" s="26"/>
      <c r="BZ132" s="26"/>
      <c r="CA132" s="26"/>
      <c r="CB132" s="26"/>
      <c r="CC132" s="26"/>
      <c r="CD132" s="26"/>
      <c r="CE132" s="26"/>
      <c r="CF132" s="26"/>
      <c r="CG132" s="26"/>
      <c r="CH132" s="26"/>
      <c r="CI132" s="26"/>
      <c r="CJ132" s="26"/>
      <c r="CK132" s="26"/>
      <c r="CL132" s="26"/>
      <c r="CM132" s="26"/>
      <c r="CN132" s="26"/>
      <c r="CO132" s="26"/>
      <c r="CP132" s="26"/>
      <c r="CQ132" s="26"/>
      <c r="CR132" s="26"/>
      <c r="CS132" s="26"/>
      <c r="CT132" s="26"/>
      <c r="CU132" s="26"/>
      <c r="CV132" s="26"/>
      <c r="CW132" s="26"/>
      <c r="CX132" s="26"/>
      <c r="CY132" s="26"/>
      <c r="CZ132" s="26"/>
      <c r="DA132" s="26"/>
      <c r="DB132" s="26"/>
      <c r="DC132" s="26"/>
      <c r="DD132" s="26"/>
      <c r="DE132" s="26"/>
      <c r="DF132" s="26"/>
      <c r="DG132" s="26"/>
      <c r="DH132" s="26"/>
      <c r="DI132" s="26"/>
      <c r="DJ132" s="26"/>
      <c r="DK132" s="26"/>
      <c r="DL132" s="26"/>
      <c r="DM132" s="26"/>
      <c r="DN132" s="26"/>
      <c r="DO132" s="26"/>
      <c r="DP132" s="26"/>
      <c r="DQ132" s="26"/>
      <c r="DR132" s="26"/>
      <c r="DS132" s="26"/>
      <c r="DT132" s="26"/>
      <c r="DU132" s="26"/>
      <c r="DV132" s="26"/>
      <c r="DW132" s="26"/>
      <c r="DX132" s="26"/>
      <c r="DY132" s="26"/>
      <c r="DZ132" s="26"/>
      <c r="EA132" s="26"/>
      <c r="EB132" s="26"/>
      <c r="EC132" s="26"/>
      <c r="ED132" s="26"/>
      <c r="EE132" s="26"/>
      <c r="EF132" s="26"/>
      <c r="EG132" s="26"/>
      <c r="EH132" s="26"/>
      <c r="EI132" s="26"/>
      <c r="EJ132" s="26"/>
      <c r="EK132" s="26"/>
      <c r="EL132" s="26"/>
      <c r="EM132" s="26"/>
      <c r="EN132" s="26"/>
      <c r="EO132" s="26"/>
      <c r="EP132" s="26"/>
      <c r="EQ132" s="26"/>
      <c r="ER132" s="26"/>
      <c r="ES132" s="26"/>
      <c r="ET132" s="26"/>
      <c r="EU132" s="26"/>
      <c r="EV132" s="26"/>
      <c r="EW132" s="26"/>
      <c r="EX132" s="26"/>
      <c r="EY132" s="26"/>
      <c r="EZ132" s="26"/>
      <c r="FA132" s="26"/>
      <c r="FB132" s="26"/>
      <c r="FC132" s="26"/>
      <c r="FD132" s="26"/>
      <c r="FE132" s="26"/>
      <c r="FF132" s="26"/>
      <c r="FG132" s="26"/>
      <c r="FH132" s="26"/>
      <c r="FI132" s="26"/>
      <c r="FJ132" s="26"/>
      <c r="FK132" s="26"/>
      <c r="FL132" s="26"/>
      <c r="FM132" s="26"/>
      <c r="FN132" s="26"/>
      <c r="FO132" s="26"/>
      <c r="FP132" s="26"/>
      <c r="FQ132" s="26"/>
      <c r="FR132" s="26"/>
      <c r="FS132" s="26"/>
      <c r="FT132" s="26"/>
      <c r="FU132" s="26"/>
      <c r="FV132" s="26"/>
      <c r="FW132" s="26"/>
      <c r="FX132" s="26"/>
      <c r="FY132" s="26"/>
      <c r="FZ132" s="26"/>
      <c r="GA132" s="26"/>
      <c r="GB132" s="26"/>
      <c r="GC132" s="26"/>
      <c r="GD132" s="26"/>
      <c r="GE132" s="26"/>
      <c r="GF132" s="26"/>
      <c r="GG132" s="26"/>
      <c r="GH132" s="26"/>
      <c r="GI132" s="26"/>
      <c r="GJ132" s="26"/>
      <c r="GK132" s="26"/>
      <c r="GL132" s="26"/>
      <c r="GM132" s="26"/>
      <c r="GN132" s="26"/>
      <c r="GO132" s="26"/>
      <c r="GP132" s="26"/>
      <c r="GQ132" s="26"/>
      <c r="GR132" s="26"/>
      <c r="GS132" s="26"/>
      <c r="GT132" s="26"/>
      <c r="GU132" s="26"/>
      <c r="GV132" s="26"/>
      <c r="GW132" s="26"/>
      <c r="GX132" s="26"/>
      <c r="GY132" s="26"/>
      <c r="GZ132" s="26"/>
      <c r="HA132" s="26"/>
      <c r="HB132" s="26"/>
      <c r="HC132" s="26"/>
      <c r="HD132" s="26"/>
      <c r="HE132" s="26"/>
      <c r="HF132" s="26"/>
      <c r="HG132" s="26"/>
      <c r="HH132" s="26"/>
      <c r="HI132" s="26"/>
      <c r="HJ132" s="26"/>
      <c r="HK132" s="26"/>
      <c r="HL132" s="26"/>
      <c r="HM132" s="26"/>
      <c r="HN132" s="26"/>
      <c r="HO132" s="26"/>
      <c r="HP132" s="26"/>
      <c r="HQ132" s="26"/>
      <c r="HR132" s="26"/>
      <c r="HS132" s="26"/>
      <c r="HT132" s="26"/>
      <c r="HU132" s="26"/>
      <c r="HV132" s="26"/>
      <c r="HW132" s="26"/>
      <c r="HX132" s="26"/>
      <c r="HY132" s="26"/>
      <c r="HZ132" s="26"/>
      <c r="IA132" s="26"/>
      <c r="IB132" s="26"/>
      <c r="IC132" s="26"/>
      <c r="ID132" s="26"/>
      <c r="IE132" s="26"/>
      <c r="IF132" s="26"/>
      <c r="IG132" s="26"/>
      <c r="IH132" s="26"/>
      <c r="II132" s="26"/>
      <c r="IJ132" s="26"/>
      <c r="IK132" s="26"/>
      <c r="IL132" s="26"/>
      <c r="IM132" s="26"/>
      <c r="IN132" s="26"/>
      <c r="IO132" s="26"/>
      <c r="IP132" s="26"/>
      <c r="IQ132" s="26"/>
      <c r="IR132" s="26"/>
      <c r="IS132" s="26"/>
      <c r="IT132" s="26"/>
      <c r="IU132" s="26"/>
      <c r="IV132" s="26"/>
      <c r="IW132" s="26"/>
      <c r="IX132" s="26"/>
      <c r="IY132" s="26"/>
      <c r="IZ132" s="26"/>
      <c r="JA132" s="26"/>
      <c r="JB132" s="26"/>
      <c r="JC132" s="26"/>
      <c r="JD132" s="26"/>
      <c r="JE132" s="26"/>
      <c r="JF132" s="26"/>
      <c r="JG132" s="26"/>
      <c r="JH132" s="26"/>
      <c r="JI132" s="26"/>
      <c r="JJ132" s="26"/>
      <c r="JK132" s="26"/>
      <c r="JL132" s="26"/>
      <c r="JM132" s="26"/>
      <c r="JN132" s="26"/>
      <c r="JO132" s="26"/>
      <c r="JP132" s="26"/>
      <c r="JQ132" s="26"/>
      <c r="JR132" s="26"/>
      <c r="JS132" s="26"/>
      <c r="JT132" s="26"/>
      <c r="JU132" s="26"/>
      <c r="JV132" s="26"/>
      <c r="JW132" s="26"/>
      <c r="JX132" s="26"/>
      <c r="JY132" s="26"/>
      <c r="JZ132" s="26"/>
      <c r="KA132" s="26"/>
      <c r="KB132" s="26"/>
      <c r="KC132" s="26"/>
      <c r="KD132" s="26"/>
      <c r="KE132" s="26"/>
      <c r="KF132" s="26"/>
      <c r="KG132" s="26"/>
      <c r="KH132" s="26"/>
      <c r="KI132" s="26"/>
      <c r="KJ132" s="26"/>
      <c r="KK132" s="26"/>
      <c r="KL132" s="26"/>
      <c r="KM132" s="26"/>
      <c r="KN132" s="26"/>
      <c r="KO132" s="26"/>
      <c r="KP132" s="26"/>
      <c r="KQ132" s="26"/>
      <c r="KR132" s="26"/>
      <c r="KS132" s="26"/>
      <c r="KT132" s="26"/>
      <c r="KU132" s="26"/>
      <c r="KV132" s="26"/>
      <c r="KW132" s="26"/>
      <c r="KX132" s="26"/>
      <c r="KY132" s="26"/>
      <c r="KZ132" s="26"/>
      <c r="LA132" s="26"/>
      <c r="LB132" s="26"/>
      <c r="LC132" s="26"/>
      <c r="LD132" s="26"/>
      <c r="LE132" s="26"/>
      <c r="LF132" s="26"/>
      <c r="LG132" s="26"/>
      <c r="LH132" s="26"/>
      <c r="LI132" s="26"/>
      <c r="LJ132" s="26"/>
      <c r="LK132" s="26"/>
      <c r="LL132" s="26"/>
      <c r="LM132" s="26"/>
      <c r="LN132" s="26"/>
      <c r="LO132" s="26"/>
      <c r="LP132" s="26"/>
      <c r="LQ132" s="26"/>
      <c r="LR132" s="26"/>
      <c r="LS132" s="26"/>
      <c r="LT132" s="26"/>
      <c r="LU132" s="26"/>
      <c r="LV132" s="26"/>
      <c r="LW132" s="26"/>
      <c r="LX132" s="26"/>
      <c r="LY132" s="26"/>
      <c r="LZ132" s="26"/>
      <c r="MA132" s="26"/>
      <c r="MB132" s="26"/>
      <c r="MC132" s="26"/>
      <c r="MD132" s="26"/>
      <c r="ME132" s="26"/>
      <c r="MF132" s="26"/>
      <c r="MG132" s="26"/>
      <c r="MH132" s="26"/>
      <c r="MI132" s="26"/>
      <c r="MJ132" s="26"/>
      <c r="MK132" s="26"/>
      <c r="ML132" s="26"/>
      <c r="MM132" s="26"/>
      <c r="MN132" s="26"/>
      <c r="MO132" s="26"/>
      <c r="MP132" s="26"/>
      <c r="MQ132" s="26"/>
      <c r="MR132" s="26"/>
      <c r="MS132" s="26"/>
      <c r="MT132" s="26"/>
      <c r="MU132" s="26"/>
      <c r="MV132" s="26"/>
      <c r="MW132" s="26"/>
      <c r="MX132" s="26"/>
      <c r="MY132" s="26"/>
      <c r="MZ132" s="26"/>
      <c r="NA132" s="26"/>
      <c r="NB132" s="26"/>
      <c r="NC132" s="26"/>
      <c r="ND132" s="26"/>
      <c r="NE132" s="26"/>
      <c r="NF132" s="26"/>
      <c r="NG132" s="26"/>
      <c r="NH132" s="26"/>
      <c r="NI132" s="26"/>
      <c r="NJ132" s="26"/>
      <c r="NK132" s="26"/>
      <c r="NL132" s="26"/>
      <c r="NM132" s="26"/>
      <c r="NN132" s="26"/>
      <c r="NO132" s="26"/>
      <c r="NP132" s="26"/>
      <c r="NQ132" s="26"/>
      <c r="NR132" s="26"/>
      <c r="NS132" s="26"/>
      <c r="NT132" s="26"/>
      <c r="NU132" s="26"/>
      <c r="NV132" s="26"/>
      <c r="NW132" s="26"/>
      <c r="NX132" s="26"/>
      <c r="NY132" s="26"/>
      <c r="NZ132" s="26"/>
      <c r="OA132" s="26"/>
      <c r="OB132" s="26"/>
      <c r="OC132" s="26"/>
      <c r="OD132" s="26"/>
      <c r="OE132" s="26"/>
      <c r="OF132" s="26"/>
      <c r="OG132" s="26"/>
      <c r="OH132" s="26"/>
      <c r="OI132" s="26"/>
      <c r="OJ132" s="26"/>
      <c r="OK132" s="26"/>
      <c r="OL132" s="26"/>
      <c r="OM132" s="26"/>
      <c r="ON132" s="26"/>
      <c r="OO132" s="26"/>
      <c r="OP132" s="26"/>
      <c r="OQ132" s="26"/>
      <c r="OR132" s="26"/>
      <c r="OS132" s="26"/>
      <c r="OT132" s="26"/>
      <c r="OU132" s="26"/>
      <c r="OV132" s="26"/>
      <c r="OW132" s="26"/>
      <c r="OX132" s="26"/>
      <c r="OY132" s="26"/>
      <c r="OZ132" s="26"/>
      <c r="PA132" s="26"/>
      <c r="PB132" s="26"/>
      <c r="PC132" s="26"/>
      <c r="PD132" s="26"/>
      <c r="PE132" s="26"/>
      <c r="PF132" s="26"/>
      <c r="PG132" s="26"/>
      <c r="PH132" s="26"/>
      <c r="PI132" s="26"/>
      <c r="PJ132" s="26"/>
      <c r="PK132" s="26"/>
      <c r="PL132" s="26"/>
      <c r="PM132" s="26"/>
      <c r="PN132" s="26"/>
      <c r="PO132" s="26"/>
      <c r="PP132" s="26"/>
      <c r="PQ132" s="26"/>
      <c r="PR132" s="26"/>
      <c r="PS132" s="26"/>
      <c r="PT132" s="26"/>
      <c r="PU132" s="26"/>
      <c r="PV132" s="26"/>
      <c r="PW132" s="26"/>
      <c r="PX132" s="26"/>
      <c r="PY132" s="26"/>
      <c r="PZ132" s="26"/>
      <c r="QA132" s="26"/>
      <c r="QB132" s="26"/>
      <c r="QC132" s="26"/>
      <c r="QD132" s="26"/>
      <c r="QE132" s="26"/>
      <c r="QF132" s="26"/>
      <c r="QG132" s="26"/>
      <c r="QH132" s="26"/>
      <c r="QI132" s="26"/>
      <c r="QJ132" s="26"/>
      <c r="QK132" s="26"/>
      <c r="QL132" s="26"/>
      <c r="QM132" s="26"/>
      <c r="QN132" s="26"/>
      <c r="QO132" s="26"/>
      <c r="QP132" s="26"/>
      <c r="QQ132" s="26"/>
      <c r="QR132" s="26"/>
      <c r="QS132" s="26"/>
      <c r="QT132" s="26"/>
      <c r="QU132" s="26"/>
      <c r="QV132" s="26"/>
      <c r="QW132" s="26"/>
      <c r="QX132" s="26"/>
      <c r="QY132" s="26"/>
      <c r="QZ132" s="26"/>
      <c r="RA132" s="26"/>
      <c r="RB132" s="26"/>
      <c r="RC132" s="26"/>
      <c r="RD132" s="26"/>
      <c r="RE132" s="26"/>
      <c r="RF132" s="26"/>
      <c r="RG132" s="26"/>
      <c r="RH132" s="26"/>
      <c r="RI132" s="26"/>
      <c r="RJ132" s="26"/>
      <c r="RK132" s="26"/>
      <c r="RL132" s="26"/>
      <c r="RM132" s="26"/>
      <c r="RN132" s="26"/>
      <c r="RO132" s="26"/>
      <c r="RP132" s="26"/>
      <c r="RQ132" s="26"/>
      <c r="RR132" s="26"/>
      <c r="RS132" s="26"/>
      <c r="RT132" s="26"/>
      <c r="RU132" s="26"/>
      <c r="RV132" s="26"/>
      <c r="RW132" s="26"/>
      <c r="RX132" s="26"/>
      <c r="RY132" s="26"/>
      <c r="RZ132" s="26"/>
      <c r="SA132" s="26"/>
      <c r="SB132" s="26"/>
      <c r="SC132" s="26"/>
      <c r="SD132" s="26"/>
      <c r="SE132" s="26"/>
      <c r="SF132" s="26"/>
      <c r="SG132" s="26"/>
      <c r="SH132" s="26"/>
      <c r="SI132" s="26"/>
      <c r="SJ132" s="26"/>
      <c r="SK132" s="26"/>
      <c r="SL132" s="26"/>
      <c r="SM132" s="26"/>
      <c r="SN132" s="26"/>
      <c r="SO132" s="26"/>
      <c r="SP132" s="26"/>
      <c r="SQ132" s="26"/>
      <c r="SR132" s="26"/>
      <c r="SS132" s="26"/>
      <c r="ST132" s="26"/>
      <c r="SU132" s="26"/>
      <c r="SV132" s="26"/>
      <c r="SW132" s="26"/>
      <c r="SX132" s="26"/>
      <c r="SY132" s="26"/>
      <c r="SZ132" s="26"/>
      <c r="TA132" s="26"/>
      <c r="TB132" s="26"/>
      <c r="TC132" s="26"/>
      <c r="TD132" s="26"/>
      <c r="TE132" s="26"/>
      <c r="TF132" s="26"/>
      <c r="TG132" s="26"/>
      <c r="TH132" s="26"/>
      <c r="TI132" s="26"/>
      <c r="TJ132" s="26"/>
      <c r="TK132" s="26"/>
      <c r="TL132" s="26"/>
      <c r="TM132" s="26"/>
      <c r="TN132" s="26"/>
      <c r="TO132" s="26"/>
      <c r="TP132" s="26"/>
      <c r="TQ132" s="26"/>
      <c r="TR132" s="26"/>
      <c r="TS132" s="26"/>
      <c r="TT132" s="26"/>
      <c r="TU132" s="26"/>
      <c r="TV132" s="26"/>
      <c r="TW132" s="26"/>
      <c r="TX132" s="26"/>
      <c r="TY132" s="26"/>
      <c r="TZ132" s="26"/>
      <c r="UA132" s="26"/>
      <c r="UB132" s="26"/>
      <c r="UC132" s="26"/>
      <c r="UD132" s="26"/>
      <c r="UE132" s="26"/>
      <c r="UF132" s="26"/>
      <c r="UG132" s="26"/>
      <c r="UH132" s="26"/>
      <c r="UI132" s="26"/>
      <c r="UJ132" s="26"/>
      <c r="UK132" s="26"/>
      <c r="UL132" s="26"/>
      <c r="UM132" s="26"/>
      <c r="UN132" s="26"/>
      <c r="UO132" s="26"/>
      <c r="UP132" s="26"/>
      <c r="UQ132" s="26"/>
      <c r="UR132" s="26"/>
      <c r="US132" s="26"/>
      <c r="UT132" s="26"/>
      <c r="UU132" s="26"/>
      <c r="UV132" s="26"/>
      <c r="UW132" s="26"/>
      <c r="UX132" s="26"/>
      <c r="UY132" s="26"/>
      <c r="UZ132" s="26"/>
      <c r="VA132" s="26"/>
      <c r="VB132" s="26"/>
      <c r="VC132" s="26"/>
      <c r="VD132" s="26"/>
      <c r="VE132" s="26"/>
      <c r="VF132" s="26"/>
      <c r="VG132" s="26"/>
      <c r="VH132" s="26"/>
      <c r="VI132" s="26"/>
      <c r="VJ132" s="26"/>
      <c r="VK132" s="26"/>
      <c r="VL132" s="26"/>
      <c r="VM132" s="26"/>
      <c r="VN132" s="26"/>
      <c r="VO132" s="26"/>
      <c r="VP132" s="26"/>
      <c r="VQ132" s="26"/>
      <c r="VR132" s="26"/>
      <c r="VS132" s="26"/>
      <c r="VT132" s="26"/>
      <c r="VU132" s="26"/>
      <c r="VV132" s="26"/>
      <c r="VW132" s="26"/>
      <c r="VX132" s="26"/>
      <c r="VY132" s="26"/>
      <c r="VZ132" s="26"/>
      <c r="WA132" s="26"/>
      <c r="WB132" s="26"/>
      <c r="WC132" s="26"/>
      <c r="WD132" s="26"/>
      <c r="WE132" s="26"/>
      <c r="WF132" s="26"/>
      <c r="WG132" s="26"/>
      <c r="WH132" s="26"/>
      <c r="WI132" s="26"/>
      <c r="WJ132" s="26"/>
      <c r="WK132" s="26"/>
      <c r="WL132" s="26"/>
      <c r="WM132" s="26"/>
      <c r="WN132" s="26"/>
      <c r="WO132" s="26"/>
      <c r="WP132" s="26"/>
      <c r="WQ132" s="26"/>
      <c r="WR132" s="26"/>
      <c r="WS132" s="26"/>
      <c r="WT132" s="26"/>
      <c r="WU132" s="26"/>
      <c r="WV132" s="26"/>
      <c r="WW132" s="26"/>
      <c r="WX132" s="26"/>
      <c r="WY132" s="26"/>
      <c r="WZ132" s="26"/>
      <c r="XA132" s="26"/>
      <c r="XB132" s="26"/>
      <c r="XC132" s="26"/>
      <c r="XD132" s="26"/>
      <c r="XE132" s="26"/>
      <c r="XF132" s="26"/>
      <c r="XG132" s="26"/>
      <c r="XH132" s="26"/>
      <c r="XI132" s="26"/>
      <c r="XJ132" s="26"/>
      <c r="XK132" s="26"/>
      <c r="XL132" s="26"/>
      <c r="XM132" s="26"/>
    </row>
    <row r="133" spans="1:637" ht="15.75" customHeight="1" x14ac:dyDescent="0.35">
      <c r="A133" s="35"/>
      <c r="B133" s="5"/>
      <c r="C133" s="36"/>
      <c r="D133" s="36"/>
      <c r="E133" s="36"/>
      <c r="F133" s="36"/>
      <c r="G133" s="36"/>
      <c r="H133" s="36"/>
      <c r="I133" s="36"/>
      <c r="J133" s="36"/>
      <c r="K133" s="36"/>
      <c r="L133" s="36"/>
      <c r="M133" s="36"/>
      <c r="N133" s="36"/>
      <c r="O133" s="36"/>
      <c r="P133" s="36"/>
      <c r="Q133" s="36"/>
      <c r="R133" s="36"/>
      <c r="S133" s="36"/>
      <c r="T133" s="36"/>
      <c r="U133" s="36"/>
      <c r="V133" s="36"/>
      <c r="W133" s="36"/>
      <c r="X133" s="36"/>
      <c r="Y133" s="36"/>
      <c r="Z133" s="26"/>
      <c r="AA133" s="26"/>
      <c r="AB133" s="26"/>
      <c r="AC133" s="26"/>
      <c r="AD133" s="26"/>
      <c r="AE133" s="26"/>
      <c r="AF133" s="26"/>
      <c r="AG133" s="26"/>
      <c r="AH133" s="26"/>
      <c r="AI133" s="26"/>
      <c r="AJ133" s="26"/>
      <c r="AK133" s="26"/>
      <c r="AL133" s="26"/>
      <c r="AM133" s="26"/>
      <c r="AN133" s="26"/>
      <c r="AO133" s="26"/>
      <c r="AP133" s="26"/>
      <c r="AQ133" s="26"/>
      <c r="AR133" s="26"/>
      <c r="AS133" s="26"/>
      <c r="AT133" s="26"/>
      <c r="AU133" s="26"/>
      <c r="AV133" s="26"/>
      <c r="AW133" s="26"/>
      <c r="AX133" s="26"/>
      <c r="AY133" s="26"/>
      <c r="AZ133" s="26"/>
      <c r="BA133" s="26"/>
      <c r="BB133" s="26"/>
      <c r="BC133" s="26"/>
      <c r="BD133" s="26"/>
      <c r="BE133" s="26"/>
      <c r="BF133" s="26"/>
      <c r="BG133" s="26"/>
      <c r="BH133" s="26"/>
      <c r="BI133" s="26"/>
      <c r="BJ133" s="26"/>
      <c r="BK133" s="26"/>
      <c r="BL133" s="26"/>
      <c r="BM133" s="26"/>
      <c r="BN133" s="26"/>
      <c r="BO133" s="26"/>
      <c r="BP133" s="26"/>
      <c r="BQ133" s="26"/>
      <c r="BR133" s="26"/>
      <c r="BS133" s="26"/>
      <c r="BT133" s="26"/>
      <c r="BU133" s="26"/>
      <c r="BV133" s="26"/>
      <c r="BW133" s="26"/>
      <c r="BX133" s="26"/>
      <c r="BY133" s="26"/>
      <c r="BZ133" s="26"/>
      <c r="CA133" s="26"/>
      <c r="CB133" s="26"/>
      <c r="CC133" s="26"/>
      <c r="CD133" s="26"/>
      <c r="CE133" s="26"/>
      <c r="CF133" s="26"/>
      <c r="CG133" s="26"/>
      <c r="CH133" s="26"/>
      <c r="CI133" s="26"/>
      <c r="CJ133" s="26"/>
      <c r="CK133" s="26"/>
      <c r="CL133" s="26"/>
      <c r="CM133" s="26"/>
      <c r="CN133" s="26"/>
      <c r="CO133" s="26"/>
      <c r="CP133" s="26"/>
      <c r="CQ133" s="26"/>
      <c r="CR133" s="26"/>
      <c r="CS133" s="26"/>
      <c r="CT133" s="26"/>
      <c r="CU133" s="26"/>
      <c r="CV133" s="26"/>
      <c r="CW133" s="26"/>
      <c r="CX133" s="26"/>
      <c r="CY133" s="26"/>
      <c r="CZ133" s="26"/>
      <c r="DA133" s="26"/>
      <c r="DB133" s="26"/>
      <c r="DC133" s="26"/>
      <c r="DD133" s="26"/>
      <c r="DE133" s="26"/>
      <c r="DF133" s="26"/>
      <c r="DG133" s="26"/>
      <c r="DH133" s="26"/>
      <c r="DI133" s="26"/>
      <c r="DJ133" s="26"/>
      <c r="DK133" s="26"/>
      <c r="DL133" s="26"/>
      <c r="DM133" s="26"/>
      <c r="DN133" s="26"/>
      <c r="DO133" s="26"/>
      <c r="DP133" s="26"/>
      <c r="DQ133" s="26"/>
      <c r="DR133" s="26"/>
      <c r="DS133" s="26"/>
      <c r="DT133" s="26"/>
      <c r="DU133" s="26"/>
      <c r="DV133" s="26"/>
      <c r="DW133" s="26"/>
      <c r="DX133" s="26"/>
      <c r="DY133" s="26"/>
      <c r="DZ133" s="26"/>
      <c r="EA133" s="26"/>
      <c r="EB133" s="26"/>
      <c r="EC133" s="26"/>
      <c r="ED133" s="26"/>
      <c r="EE133" s="26"/>
      <c r="EF133" s="26"/>
      <c r="EG133" s="26"/>
      <c r="EH133" s="26"/>
      <c r="EI133" s="26"/>
      <c r="EJ133" s="26"/>
      <c r="EK133" s="26"/>
      <c r="EL133" s="26"/>
      <c r="EM133" s="26"/>
      <c r="EN133" s="26"/>
      <c r="EO133" s="26"/>
      <c r="EP133" s="26"/>
      <c r="EQ133" s="26"/>
      <c r="ER133" s="26"/>
      <c r="ES133" s="26"/>
      <c r="ET133" s="26"/>
      <c r="EU133" s="26"/>
      <c r="EV133" s="26"/>
      <c r="EW133" s="26"/>
      <c r="EX133" s="26"/>
      <c r="EY133" s="26"/>
      <c r="EZ133" s="26"/>
      <c r="FA133" s="26"/>
      <c r="FB133" s="26"/>
      <c r="FC133" s="26"/>
      <c r="FD133" s="26"/>
      <c r="FE133" s="26"/>
      <c r="FF133" s="26"/>
      <c r="FG133" s="26"/>
      <c r="FH133" s="26"/>
      <c r="FI133" s="26"/>
      <c r="FJ133" s="26"/>
      <c r="FK133" s="26"/>
      <c r="FL133" s="26"/>
      <c r="FM133" s="26"/>
      <c r="FN133" s="26"/>
      <c r="FO133" s="26"/>
      <c r="FP133" s="26"/>
      <c r="FQ133" s="26"/>
      <c r="FR133" s="26"/>
      <c r="FS133" s="26"/>
      <c r="FT133" s="26"/>
      <c r="FU133" s="26"/>
      <c r="FV133" s="26"/>
      <c r="FW133" s="26"/>
      <c r="FX133" s="26"/>
      <c r="FY133" s="26"/>
      <c r="FZ133" s="26"/>
      <c r="GA133" s="26"/>
      <c r="GB133" s="26"/>
      <c r="GC133" s="26"/>
      <c r="GD133" s="26"/>
      <c r="GE133" s="26"/>
      <c r="GF133" s="26"/>
      <c r="GG133" s="26"/>
      <c r="GH133" s="26"/>
      <c r="GI133" s="26"/>
      <c r="GJ133" s="26"/>
      <c r="GK133" s="26"/>
      <c r="GL133" s="26"/>
      <c r="GM133" s="26"/>
      <c r="GN133" s="26"/>
      <c r="GO133" s="26"/>
      <c r="GP133" s="26"/>
      <c r="GQ133" s="26"/>
      <c r="GR133" s="26"/>
      <c r="GS133" s="26"/>
      <c r="GT133" s="26"/>
      <c r="GU133" s="26"/>
      <c r="GV133" s="26"/>
      <c r="GW133" s="26"/>
      <c r="GX133" s="26"/>
      <c r="GY133" s="26"/>
      <c r="GZ133" s="26"/>
      <c r="HA133" s="26"/>
      <c r="HB133" s="26"/>
      <c r="HC133" s="26"/>
      <c r="HD133" s="26"/>
      <c r="HE133" s="26"/>
      <c r="HF133" s="26"/>
      <c r="HG133" s="26"/>
      <c r="HH133" s="26"/>
      <c r="HI133" s="26"/>
      <c r="HJ133" s="26"/>
      <c r="HK133" s="26"/>
      <c r="HL133" s="26"/>
      <c r="HM133" s="26"/>
      <c r="HN133" s="26"/>
      <c r="HO133" s="26"/>
      <c r="HP133" s="26"/>
      <c r="HQ133" s="26"/>
      <c r="HR133" s="26"/>
      <c r="HS133" s="26"/>
      <c r="HT133" s="26"/>
      <c r="HU133" s="26"/>
      <c r="HV133" s="26"/>
      <c r="HW133" s="26"/>
      <c r="HX133" s="26"/>
      <c r="HY133" s="26"/>
      <c r="HZ133" s="26"/>
      <c r="IA133" s="26"/>
      <c r="IB133" s="26"/>
      <c r="IC133" s="26"/>
      <c r="ID133" s="26"/>
      <c r="IE133" s="26"/>
      <c r="IF133" s="26"/>
      <c r="IG133" s="26"/>
      <c r="IH133" s="26"/>
      <c r="II133" s="26"/>
      <c r="IJ133" s="26"/>
      <c r="IK133" s="26"/>
      <c r="IL133" s="26"/>
      <c r="IM133" s="26"/>
      <c r="IN133" s="26"/>
      <c r="IO133" s="26"/>
      <c r="IP133" s="26"/>
      <c r="IQ133" s="26"/>
      <c r="IR133" s="26"/>
      <c r="IS133" s="26"/>
      <c r="IT133" s="26"/>
      <c r="IU133" s="26"/>
      <c r="IV133" s="26"/>
      <c r="IW133" s="26"/>
      <c r="IX133" s="26"/>
      <c r="IY133" s="26"/>
      <c r="IZ133" s="26"/>
      <c r="JA133" s="26"/>
      <c r="JB133" s="26"/>
      <c r="JC133" s="26"/>
      <c r="JD133" s="26"/>
      <c r="JE133" s="26"/>
      <c r="JF133" s="26"/>
      <c r="JG133" s="26"/>
      <c r="JH133" s="26"/>
      <c r="JI133" s="26"/>
      <c r="JJ133" s="26"/>
      <c r="JK133" s="26"/>
      <c r="JL133" s="26"/>
      <c r="JM133" s="26"/>
      <c r="JN133" s="26"/>
      <c r="JO133" s="26"/>
      <c r="JP133" s="26"/>
      <c r="JQ133" s="26"/>
      <c r="JR133" s="26"/>
      <c r="JS133" s="26"/>
      <c r="JT133" s="26"/>
      <c r="JU133" s="26"/>
      <c r="JV133" s="26"/>
      <c r="JW133" s="26"/>
      <c r="JX133" s="26"/>
      <c r="JY133" s="26"/>
      <c r="JZ133" s="26"/>
      <c r="KA133" s="26"/>
      <c r="KB133" s="26"/>
      <c r="KC133" s="26"/>
      <c r="KD133" s="26"/>
      <c r="KE133" s="26"/>
      <c r="KF133" s="26"/>
      <c r="KG133" s="26"/>
      <c r="KH133" s="26"/>
      <c r="KI133" s="26"/>
      <c r="KJ133" s="26"/>
      <c r="KK133" s="26"/>
      <c r="KL133" s="26"/>
      <c r="KM133" s="26"/>
      <c r="KN133" s="26"/>
      <c r="KO133" s="26"/>
      <c r="KP133" s="26"/>
      <c r="KQ133" s="26"/>
      <c r="KR133" s="26"/>
      <c r="KS133" s="26"/>
      <c r="KT133" s="26"/>
      <c r="KU133" s="26"/>
      <c r="KV133" s="26"/>
      <c r="KW133" s="26"/>
      <c r="KX133" s="26"/>
      <c r="KY133" s="26"/>
      <c r="KZ133" s="26"/>
      <c r="LA133" s="26"/>
      <c r="LB133" s="26"/>
      <c r="LC133" s="26"/>
      <c r="LD133" s="26"/>
      <c r="LE133" s="26"/>
      <c r="LF133" s="26"/>
      <c r="LG133" s="26"/>
      <c r="LH133" s="26"/>
      <c r="LI133" s="26"/>
      <c r="LJ133" s="26"/>
      <c r="LK133" s="26"/>
      <c r="LL133" s="26"/>
      <c r="LM133" s="26"/>
      <c r="LN133" s="26"/>
      <c r="LO133" s="26"/>
      <c r="LP133" s="26"/>
      <c r="LQ133" s="26"/>
      <c r="LR133" s="26"/>
      <c r="LS133" s="26"/>
      <c r="LT133" s="26"/>
      <c r="LU133" s="26"/>
      <c r="LV133" s="26"/>
      <c r="LW133" s="26"/>
      <c r="LX133" s="26"/>
      <c r="LY133" s="26"/>
      <c r="LZ133" s="26"/>
      <c r="MA133" s="26"/>
      <c r="MB133" s="26"/>
      <c r="MC133" s="26"/>
      <c r="MD133" s="26"/>
      <c r="ME133" s="26"/>
      <c r="MF133" s="26"/>
      <c r="MG133" s="26"/>
      <c r="MH133" s="26"/>
      <c r="MI133" s="26"/>
      <c r="MJ133" s="26"/>
      <c r="MK133" s="26"/>
      <c r="ML133" s="26"/>
      <c r="MM133" s="26"/>
      <c r="MN133" s="26"/>
      <c r="MO133" s="26"/>
      <c r="MP133" s="26"/>
      <c r="MQ133" s="26"/>
      <c r="MR133" s="26"/>
      <c r="MS133" s="26"/>
      <c r="MT133" s="26"/>
      <c r="MU133" s="26"/>
      <c r="MV133" s="26"/>
      <c r="MW133" s="26"/>
      <c r="MX133" s="26"/>
      <c r="MY133" s="26"/>
      <c r="MZ133" s="26"/>
      <c r="NA133" s="26"/>
      <c r="NB133" s="26"/>
      <c r="NC133" s="26"/>
      <c r="ND133" s="26"/>
      <c r="NE133" s="26"/>
      <c r="NF133" s="26"/>
      <c r="NG133" s="26"/>
      <c r="NH133" s="26"/>
      <c r="NI133" s="26"/>
      <c r="NJ133" s="26"/>
      <c r="NK133" s="26"/>
      <c r="NL133" s="26"/>
      <c r="NM133" s="26"/>
      <c r="NN133" s="26"/>
      <c r="NO133" s="26"/>
      <c r="NP133" s="26"/>
      <c r="NQ133" s="26"/>
      <c r="NR133" s="26"/>
      <c r="NS133" s="26"/>
      <c r="NT133" s="26"/>
      <c r="NU133" s="26"/>
      <c r="NV133" s="26"/>
      <c r="NW133" s="26"/>
      <c r="NX133" s="26"/>
      <c r="NY133" s="26"/>
      <c r="NZ133" s="26"/>
      <c r="OA133" s="26"/>
      <c r="OB133" s="26"/>
      <c r="OC133" s="26"/>
      <c r="OD133" s="26"/>
      <c r="OE133" s="26"/>
      <c r="OF133" s="26"/>
      <c r="OG133" s="26"/>
      <c r="OH133" s="26"/>
      <c r="OI133" s="26"/>
      <c r="OJ133" s="26"/>
      <c r="OK133" s="26"/>
      <c r="OL133" s="26"/>
      <c r="OM133" s="26"/>
      <c r="ON133" s="26"/>
      <c r="OO133" s="26"/>
      <c r="OP133" s="26"/>
      <c r="OQ133" s="26"/>
      <c r="OR133" s="26"/>
      <c r="OS133" s="26"/>
      <c r="OT133" s="26"/>
      <c r="OU133" s="26"/>
      <c r="OV133" s="26"/>
      <c r="OW133" s="26"/>
      <c r="OX133" s="26"/>
      <c r="OY133" s="26"/>
      <c r="OZ133" s="26"/>
      <c r="PA133" s="26"/>
      <c r="PB133" s="26"/>
      <c r="PC133" s="26"/>
      <c r="PD133" s="26"/>
      <c r="PE133" s="26"/>
      <c r="PF133" s="26"/>
      <c r="PG133" s="26"/>
      <c r="PH133" s="26"/>
      <c r="PI133" s="26"/>
      <c r="PJ133" s="26"/>
      <c r="PK133" s="26"/>
      <c r="PL133" s="26"/>
      <c r="PM133" s="26"/>
      <c r="PN133" s="26"/>
      <c r="PO133" s="26"/>
      <c r="PP133" s="26"/>
      <c r="PQ133" s="26"/>
      <c r="PR133" s="26"/>
      <c r="PS133" s="26"/>
      <c r="PT133" s="26"/>
      <c r="PU133" s="26"/>
      <c r="PV133" s="26"/>
      <c r="PW133" s="26"/>
      <c r="PX133" s="26"/>
      <c r="PY133" s="26"/>
      <c r="PZ133" s="26"/>
      <c r="QA133" s="26"/>
      <c r="QB133" s="26"/>
      <c r="QC133" s="26"/>
      <c r="QD133" s="26"/>
      <c r="QE133" s="26"/>
      <c r="QF133" s="26"/>
      <c r="QG133" s="26"/>
      <c r="QH133" s="26"/>
      <c r="QI133" s="26"/>
      <c r="QJ133" s="26"/>
      <c r="QK133" s="26"/>
      <c r="QL133" s="26"/>
      <c r="QM133" s="26"/>
      <c r="QN133" s="26"/>
      <c r="QO133" s="26"/>
      <c r="QP133" s="26"/>
      <c r="QQ133" s="26"/>
      <c r="QR133" s="26"/>
      <c r="QS133" s="26"/>
      <c r="QT133" s="26"/>
      <c r="QU133" s="26"/>
      <c r="QV133" s="26"/>
      <c r="QW133" s="26"/>
      <c r="QX133" s="26"/>
      <c r="QY133" s="26"/>
      <c r="QZ133" s="26"/>
      <c r="RA133" s="26"/>
      <c r="RB133" s="26"/>
      <c r="RC133" s="26"/>
      <c r="RD133" s="26"/>
      <c r="RE133" s="26"/>
      <c r="RF133" s="26"/>
      <c r="RG133" s="26"/>
      <c r="RH133" s="26"/>
      <c r="RI133" s="26"/>
      <c r="RJ133" s="26"/>
      <c r="RK133" s="26"/>
      <c r="RL133" s="26"/>
      <c r="RM133" s="26"/>
      <c r="RN133" s="26"/>
      <c r="RO133" s="26"/>
      <c r="RP133" s="26"/>
      <c r="RQ133" s="26"/>
      <c r="RR133" s="26"/>
      <c r="RS133" s="26"/>
      <c r="RT133" s="26"/>
      <c r="RU133" s="26"/>
      <c r="RV133" s="26"/>
      <c r="RW133" s="26"/>
      <c r="RX133" s="26"/>
      <c r="RY133" s="26"/>
      <c r="RZ133" s="26"/>
      <c r="SA133" s="26"/>
      <c r="SB133" s="26"/>
      <c r="SC133" s="26"/>
      <c r="SD133" s="26"/>
      <c r="SE133" s="26"/>
      <c r="SF133" s="26"/>
      <c r="SG133" s="26"/>
      <c r="SH133" s="26"/>
      <c r="SI133" s="26"/>
      <c r="SJ133" s="26"/>
      <c r="SK133" s="26"/>
      <c r="SL133" s="26"/>
      <c r="SM133" s="26"/>
      <c r="SN133" s="26"/>
      <c r="SO133" s="26"/>
      <c r="SP133" s="26"/>
      <c r="SQ133" s="26"/>
      <c r="SR133" s="26"/>
      <c r="SS133" s="26"/>
      <c r="ST133" s="26"/>
      <c r="SU133" s="26"/>
      <c r="SV133" s="26"/>
      <c r="SW133" s="26"/>
      <c r="SX133" s="26"/>
      <c r="SY133" s="26"/>
      <c r="SZ133" s="26"/>
      <c r="TA133" s="26"/>
      <c r="TB133" s="26"/>
      <c r="TC133" s="26"/>
      <c r="TD133" s="26"/>
      <c r="TE133" s="26"/>
      <c r="TF133" s="26"/>
      <c r="TG133" s="26"/>
      <c r="TH133" s="26"/>
      <c r="TI133" s="26"/>
      <c r="TJ133" s="26"/>
      <c r="TK133" s="26"/>
      <c r="TL133" s="26"/>
      <c r="TM133" s="26"/>
      <c r="TN133" s="26"/>
      <c r="TO133" s="26"/>
      <c r="TP133" s="26"/>
      <c r="TQ133" s="26"/>
      <c r="TR133" s="26"/>
      <c r="TS133" s="26"/>
      <c r="TT133" s="26"/>
      <c r="TU133" s="26"/>
      <c r="TV133" s="26"/>
      <c r="TW133" s="26"/>
      <c r="TX133" s="26"/>
      <c r="TY133" s="26"/>
      <c r="TZ133" s="26"/>
      <c r="UA133" s="26"/>
      <c r="UB133" s="26"/>
      <c r="UC133" s="26"/>
      <c r="UD133" s="26"/>
      <c r="UE133" s="26"/>
      <c r="UF133" s="26"/>
      <c r="UG133" s="26"/>
      <c r="UH133" s="26"/>
      <c r="UI133" s="26"/>
      <c r="UJ133" s="26"/>
      <c r="UK133" s="26"/>
      <c r="UL133" s="26"/>
      <c r="UM133" s="26"/>
      <c r="UN133" s="26"/>
      <c r="UO133" s="26"/>
      <c r="UP133" s="26"/>
      <c r="UQ133" s="26"/>
      <c r="UR133" s="26"/>
      <c r="US133" s="26"/>
      <c r="UT133" s="26"/>
      <c r="UU133" s="26"/>
      <c r="UV133" s="26"/>
      <c r="UW133" s="26"/>
      <c r="UX133" s="26"/>
      <c r="UY133" s="26"/>
      <c r="UZ133" s="26"/>
      <c r="VA133" s="26"/>
      <c r="VB133" s="26"/>
      <c r="VC133" s="26"/>
      <c r="VD133" s="26"/>
      <c r="VE133" s="26"/>
      <c r="VF133" s="26"/>
      <c r="VG133" s="26"/>
      <c r="VH133" s="26"/>
      <c r="VI133" s="26"/>
      <c r="VJ133" s="26"/>
      <c r="VK133" s="26"/>
      <c r="VL133" s="26"/>
      <c r="VM133" s="26"/>
      <c r="VN133" s="26"/>
      <c r="VO133" s="26"/>
      <c r="VP133" s="26"/>
      <c r="VQ133" s="26"/>
      <c r="VR133" s="26"/>
      <c r="VS133" s="26"/>
      <c r="VT133" s="26"/>
      <c r="VU133" s="26"/>
      <c r="VV133" s="26"/>
      <c r="VW133" s="26"/>
      <c r="VX133" s="26"/>
      <c r="VY133" s="26"/>
      <c r="VZ133" s="26"/>
      <c r="WA133" s="26"/>
      <c r="WB133" s="26"/>
      <c r="WC133" s="26"/>
      <c r="WD133" s="26"/>
      <c r="WE133" s="26"/>
      <c r="WF133" s="26"/>
      <c r="WG133" s="26"/>
      <c r="WH133" s="26"/>
      <c r="WI133" s="26"/>
      <c r="WJ133" s="26"/>
      <c r="WK133" s="26"/>
      <c r="WL133" s="26"/>
      <c r="WM133" s="26"/>
      <c r="WN133" s="26"/>
      <c r="WO133" s="26"/>
      <c r="WP133" s="26"/>
      <c r="WQ133" s="26"/>
      <c r="WR133" s="26"/>
      <c r="WS133" s="26"/>
      <c r="WT133" s="26"/>
      <c r="WU133" s="26"/>
      <c r="WV133" s="26"/>
      <c r="WW133" s="26"/>
      <c r="WX133" s="26"/>
      <c r="WY133" s="26"/>
      <c r="WZ133" s="26"/>
      <c r="XA133" s="26"/>
      <c r="XB133" s="26"/>
      <c r="XC133" s="26"/>
      <c r="XD133" s="26"/>
      <c r="XE133" s="26"/>
      <c r="XF133" s="26"/>
      <c r="XG133" s="26"/>
      <c r="XH133" s="26"/>
      <c r="XI133" s="26"/>
      <c r="XJ133" s="26"/>
      <c r="XK133" s="26"/>
      <c r="XL133" s="26"/>
      <c r="XM133" s="26"/>
    </row>
    <row r="134" spans="1:637" ht="15.75" customHeight="1" x14ac:dyDescent="0.35">
      <c r="A134" s="26"/>
      <c r="B134" s="26"/>
      <c r="C134" s="26"/>
      <c r="D134" s="26"/>
      <c r="E134" s="26"/>
      <c r="F134" s="26"/>
      <c r="G134" s="26"/>
      <c r="H134" s="26"/>
      <c r="I134" s="26"/>
      <c r="J134" s="26"/>
      <c r="K134" s="26"/>
      <c r="L134" s="26"/>
      <c r="M134" s="26"/>
      <c r="N134" s="26"/>
      <c r="O134" s="26"/>
      <c r="P134" s="26"/>
      <c r="Q134" s="26"/>
      <c r="R134" s="26"/>
      <c r="S134" s="26"/>
      <c r="T134" s="26"/>
      <c r="U134" s="26"/>
      <c r="V134" s="26"/>
      <c r="W134" s="26"/>
      <c r="X134" s="26"/>
      <c r="Y134" s="26"/>
      <c r="Z134" s="26"/>
      <c r="AA134" s="26"/>
      <c r="AB134" s="26"/>
      <c r="AC134" s="26"/>
      <c r="AD134" s="26"/>
      <c r="AE134" s="26"/>
      <c r="AF134" s="26"/>
      <c r="AG134" s="26"/>
      <c r="AH134" s="26"/>
      <c r="AI134" s="26"/>
      <c r="AJ134" s="26"/>
      <c r="AK134" s="26"/>
      <c r="AL134" s="26"/>
      <c r="AM134" s="26"/>
      <c r="AN134" s="26"/>
      <c r="AO134" s="26"/>
      <c r="AP134" s="26"/>
      <c r="AQ134" s="26"/>
      <c r="AR134" s="26"/>
      <c r="AS134" s="26"/>
      <c r="AT134" s="26"/>
      <c r="AU134" s="26"/>
      <c r="AV134" s="26"/>
      <c r="AW134" s="26"/>
      <c r="AX134" s="26"/>
      <c r="AY134" s="26"/>
      <c r="AZ134" s="26"/>
      <c r="BA134" s="26"/>
      <c r="BB134" s="26"/>
      <c r="BC134" s="26"/>
      <c r="BD134" s="26"/>
      <c r="BE134" s="26"/>
      <c r="BF134" s="26"/>
      <c r="BG134" s="26"/>
      <c r="BH134" s="26"/>
      <c r="BI134" s="26"/>
      <c r="BJ134" s="26"/>
      <c r="BK134" s="26"/>
      <c r="BL134" s="26"/>
      <c r="BM134" s="26"/>
      <c r="BN134" s="26"/>
      <c r="BO134" s="26"/>
      <c r="BP134" s="26"/>
      <c r="BQ134" s="26"/>
      <c r="BR134" s="26"/>
      <c r="BS134" s="26"/>
      <c r="BT134" s="26"/>
      <c r="BU134" s="26"/>
      <c r="BV134" s="26"/>
      <c r="BW134" s="26"/>
      <c r="BX134" s="26"/>
      <c r="BY134" s="26"/>
      <c r="BZ134" s="26"/>
      <c r="CA134" s="26"/>
      <c r="CB134" s="26"/>
      <c r="CC134" s="26"/>
      <c r="CD134" s="26"/>
      <c r="CE134" s="26"/>
      <c r="CF134" s="26"/>
      <c r="CG134" s="26"/>
      <c r="CH134" s="26"/>
      <c r="CI134" s="26"/>
      <c r="CJ134" s="26"/>
      <c r="CK134" s="26"/>
      <c r="CL134" s="26"/>
      <c r="CM134" s="26"/>
      <c r="CN134" s="26"/>
      <c r="CO134" s="26"/>
      <c r="CP134" s="26"/>
      <c r="CQ134" s="26"/>
      <c r="CR134" s="26"/>
      <c r="CS134" s="26"/>
      <c r="CT134" s="26"/>
      <c r="CU134" s="26"/>
      <c r="CV134" s="26"/>
      <c r="CW134" s="26"/>
      <c r="CX134" s="26"/>
      <c r="CY134" s="26"/>
      <c r="CZ134" s="26"/>
      <c r="DA134" s="26"/>
      <c r="DB134" s="26"/>
      <c r="DC134" s="26"/>
      <c r="DD134" s="26"/>
      <c r="DE134" s="26"/>
      <c r="DF134" s="26"/>
      <c r="DG134" s="26"/>
      <c r="DH134" s="26"/>
      <c r="DI134" s="26"/>
      <c r="DJ134" s="26"/>
      <c r="DK134" s="26"/>
      <c r="DL134" s="26"/>
      <c r="DM134" s="26"/>
      <c r="DN134" s="26"/>
      <c r="DO134" s="26"/>
      <c r="DP134" s="26"/>
      <c r="DQ134" s="26"/>
      <c r="DR134" s="26"/>
      <c r="DS134" s="26"/>
      <c r="DT134" s="26"/>
      <c r="DU134" s="26"/>
      <c r="DV134" s="26"/>
      <c r="DW134" s="26"/>
      <c r="DX134" s="26"/>
      <c r="DY134" s="26"/>
      <c r="DZ134" s="26"/>
      <c r="EA134" s="26"/>
      <c r="EB134" s="26"/>
      <c r="EC134" s="26"/>
      <c r="ED134" s="26"/>
      <c r="EE134" s="26"/>
      <c r="EF134" s="26"/>
      <c r="EG134" s="26"/>
      <c r="EH134" s="26"/>
      <c r="EI134" s="26"/>
      <c r="EJ134" s="26"/>
      <c r="EK134" s="26"/>
      <c r="EL134" s="26"/>
      <c r="EM134" s="26"/>
      <c r="EN134" s="26"/>
      <c r="EO134" s="26"/>
      <c r="EP134" s="26"/>
      <c r="EQ134" s="26"/>
      <c r="ER134" s="26"/>
      <c r="ES134" s="26"/>
      <c r="ET134" s="26"/>
      <c r="EU134" s="26"/>
      <c r="EV134" s="26"/>
      <c r="EW134" s="26"/>
      <c r="EX134" s="26"/>
      <c r="EY134" s="26"/>
      <c r="EZ134" s="26"/>
      <c r="FA134" s="26"/>
      <c r="FB134" s="26"/>
      <c r="FC134" s="26"/>
      <c r="FD134" s="26"/>
      <c r="FE134" s="26"/>
      <c r="FF134" s="26"/>
      <c r="FG134" s="26"/>
      <c r="FH134" s="26"/>
      <c r="FI134" s="26"/>
      <c r="FJ134" s="26"/>
      <c r="FK134" s="26"/>
      <c r="FL134" s="26"/>
      <c r="FM134" s="26"/>
      <c r="FN134" s="26"/>
      <c r="FO134" s="26"/>
      <c r="FP134" s="26"/>
      <c r="FQ134" s="26"/>
      <c r="FR134" s="26"/>
      <c r="FS134" s="26"/>
      <c r="FT134" s="26"/>
      <c r="FU134" s="26"/>
      <c r="FV134" s="26"/>
      <c r="FW134" s="26"/>
      <c r="FX134" s="26"/>
      <c r="FY134" s="26"/>
      <c r="FZ134" s="26"/>
      <c r="GA134" s="26"/>
      <c r="GB134" s="26"/>
      <c r="GC134" s="26"/>
      <c r="GD134" s="26"/>
      <c r="GE134" s="26"/>
      <c r="GF134" s="26"/>
      <c r="GG134" s="26"/>
      <c r="GH134" s="26"/>
      <c r="GI134" s="26"/>
      <c r="GJ134" s="26"/>
      <c r="GK134" s="26"/>
      <c r="GL134" s="26"/>
      <c r="GM134" s="26"/>
      <c r="GN134" s="26"/>
      <c r="GO134" s="26"/>
      <c r="GP134" s="26"/>
      <c r="GQ134" s="26"/>
      <c r="GR134" s="26"/>
      <c r="GS134" s="26"/>
      <c r="GT134" s="26"/>
      <c r="GU134" s="26"/>
      <c r="GV134" s="26"/>
      <c r="GW134" s="26"/>
      <c r="GX134" s="26"/>
      <c r="GY134" s="26"/>
      <c r="GZ134" s="26"/>
      <c r="HA134" s="26"/>
      <c r="HB134" s="26"/>
      <c r="HC134" s="26"/>
      <c r="HD134" s="26"/>
      <c r="HE134" s="26"/>
      <c r="HF134" s="26"/>
      <c r="HG134" s="26"/>
      <c r="HH134" s="26"/>
      <c r="HI134" s="26"/>
      <c r="HJ134" s="26"/>
      <c r="HK134" s="26"/>
      <c r="HL134" s="26"/>
      <c r="HM134" s="26"/>
      <c r="HN134" s="26"/>
      <c r="HO134" s="26"/>
      <c r="HP134" s="26"/>
      <c r="HQ134" s="26"/>
      <c r="HR134" s="26"/>
      <c r="HS134" s="26"/>
      <c r="HT134" s="26"/>
      <c r="HU134" s="26"/>
      <c r="HV134" s="26"/>
      <c r="HW134" s="26"/>
      <c r="HX134" s="26"/>
      <c r="HY134" s="26"/>
      <c r="HZ134" s="26"/>
      <c r="IA134" s="26"/>
      <c r="IB134" s="26"/>
      <c r="IC134" s="26"/>
      <c r="ID134" s="26"/>
      <c r="IE134" s="26"/>
      <c r="IF134" s="26"/>
      <c r="IG134" s="26"/>
      <c r="IH134" s="26"/>
      <c r="II134" s="26"/>
      <c r="IJ134" s="26"/>
      <c r="IK134" s="26"/>
      <c r="IL134" s="26"/>
      <c r="IM134" s="26"/>
      <c r="IN134" s="26"/>
      <c r="IO134" s="26"/>
      <c r="IP134" s="26"/>
      <c r="IQ134" s="26"/>
      <c r="IR134" s="26"/>
      <c r="IS134" s="26"/>
      <c r="IT134" s="26"/>
      <c r="IU134" s="26"/>
      <c r="IV134" s="26"/>
      <c r="IW134" s="26"/>
      <c r="IX134" s="26"/>
      <c r="IY134" s="26"/>
      <c r="IZ134" s="26"/>
      <c r="JA134" s="26"/>
      <c r="JB134" s="26"/>
      <c r="JC134" s="26"/>
      <c r="JD134" s="26"/>
      <c r="JE134" s="26"/>
      <c r="JF134" s="26"/>
      <c r="JG134" s="26"/>
      <c r="JH134" s="26"/>
      <c r="JI134" s="26"/>
      <c r="JJ134" s="26"/>
      <c r="JK134" s="26"/>
      <c r="JL134" s="26"/>
      <c r="JM134" s="26"/>
      <c r="JN134" s="26"/>
      <c r="JO134" s="26"/>
      <c r="JP134" s="26"/>
      <c r="JQ134" s="26"/>
      <c r="JR134" s="26"/>
      <c r="JS134" s="26"/>
      <c r="JT134" s="26"/>
      <c r="JU134" s="26"/>
      <c r="JV134" s="26"/>
      <c r="JW134" s="26"/>
      <c r="JX134" s="26"/>
      <c r="JY134" s="26"/>
      <c r="JZ134" s="26"/>
      <c r="KA134" s="26"/>
      <c r="KB134" s="26"/>
      <c r="KC134" s="26"/>
      <c r="KD134" s="26"/>
      <c r="KE134" s="26"/>
      <c r="KF134" s="26"/>
      <c r="KG134" s="26"/>
      <c r="KH134" s="26"/>
      <c r="KI134" s="26"/>
      <c r="KJ134" s="26"/>
      <c r="KK134" s="26"/>
      <c r="KL134" s="26"/>
      <c r="KM134" s="26"/>
      <c r="KN134" s="26"/>
      <c r="KO134" s="26"/>
      <c r="KP134" s="26"/>
      <c r="KQ134" s="26"/>
      <c r="KR134" s="26"/>
      <c r="KS134" s="26"/>
      <c r="KT134" s="26"/>
      <c r="KU134" s="26"/>
      <c r="KV134" s="26"/>
      <c r="KW134" s="26"/>
      <c r="KX134" s="26"/>
      <c r="KY134" s="26"/>
      <c r="KZ134" s="26"/>
      <c r="LA134" s="26"/>
      <c r="LB134" s="26"/>
      <c r="LC134" s="26"/>
      <c r="LD134" s="26"/>
      <c r="LE134" s="26"/>
      <c r="LF134" s="26"/>
      <c r="LG134" s="26"/>
      <c r="LH134" s="26"/>
      <c r="LI134" s="26"/>
      <c r="LJ134" s="26"/>
      <c r="LK134" s="26"/>
      <c r="LL134" s="26"/>
      <c r="LM134" s="26"/>
      <c r="LN134" s="26"/>
      <c r="LO134" s="26"/>
      <c r="LP134" s="26"/>
      <c r="LQ134" s="26"/>
      <c r="LR134" s="26"/>
      <c r="LS134" s="26"/>
      <c r="LT134" s="26"/>
      <c r="LU134" s="26"/>
      <c r="LV134" s="26"/>
      <c r="LW134" s="26"/>
      <c r="LX134" s="26"/>
      <c r="LY134" s="26"/>
      <c r="LZ134" s="26"/>
      <c r="MA134" s="26"/>
      <c r="MB134" s="26"/>
      <c r="MC134" s="26"/>
      <c r="MD134" s="26"/>
      <c r="ME134" s="26"/>
      <c r="MF134" s="26"/>
      <c r="MG134" s="26"/>
      <c r="MH134" s="26"/>
      <c r="MI134" s="26"/>
      <c r="MJ134" s="26"/>
      <c r="MK134" s="26"/>
      <c r="ML134" s="26"/>
      <c r="MM134" s="26"/>
      <c r="MN134" s="26"/>
      <c r="MO134" s="26"/>
      <c r="MP134" s="26"/>
      <c r="MQ134" s="26"/>
      <c r="MR134" s="26"/>
      <c r="MS134" s="26"/>
      <c r="MT134" s="26"/>
      <c r="MU134" s="26"/>
      <c r="MV134" s="26"/>
      <c r="MW134" s="26"/>
      <c r="MX134" s="26"/>
      <c r="MY134" s="26"/>
      <c r="MZ134" s="26"/>
      <c r="NA134" s="26"/>
      <c r="NB134" s="26"/>
      <c r="NC134" s="26"/>
      <c r="ND134" s="26"/>
      <c r="NE134" s="26"/>
      <c r="NF134" s="26"/>
      <c r="NG134" s="26"/>
      <c r="NH134" s="26"/>
      <c r="NI134" s="26"/>
      <c r="NJ134" s="26"/>
      <c r="NK134" s="26"/>
      <c r="NL134" s="26"/>
      <c r="NM134" s="26"/>
      <c r="NN134" s="26"/>
      <c r="NO134" s="26"/>
      <c r="NP134" s="26"/>
      <c r="NQ134" s="26"/>
      <c r="NR134" s="26"/>
      <c r="NS134" s="26"/>
      <c r="NT134" s="26"/>
      <c r="NU134" s="26"/>
      <c r="NV134" s="26"/>
      <c r="NW134" s="26"/>
      <c r="NX134" s="26"/>
      <c r="NY134" s="26"/>
      <c r="NZ134" s="26"/>
      <c r="OA134" s="26"/>
      <c r="OB134" s="26"/>
      <c r="OC134" s="26"/>
      <c r="OD134" s="26"/>
      <c r="OE134" s="26"/>
      <c r="OF134" s="26"/>
      <c r="OG134" s="26"/>
      <c r="OH134" s="26"/>
      <c r="OI134" s="26"/>
      <c r="OJ134" s="26"/>
      <c r="OK134" s="26"/>
      <c r="OL134" s="26"/>
      <c r="OM134" s="26"/>
      <c r="ON134" s="26"/>
      <c r="OO134" s="26"/>
      <c r="OP134" s="26"/>
      <c r="OQ134" s="26"/>
      <c r="OR134" s="26"/>
      <c r="OS134" s="26"/>
      <c r="OT134" s="26"/>
      <c r="OU134" s="26"/>
      <c r="OV134" s="26"/>
      <c r="OW134" s="26"/>
      <c r="OX134" s="26"/>
      <c r="OY134" s="26"/>
      <c r="OZ134" s="26"/>
      <c r="PA134" s="26"/>
      <c r="PB134" s="26"/>
      <c r="PC134" s="26"/>
      <c r="PD134" s="26"/>
      <c r="PE134" s="26"/>
      <c r="PF134" s="26"/>
      <c r="PG134" s="26"/>
      <c r="PH134" s="26"/>
      <c r="PI134" s="26"/>
      <c r="PJ134" s="26"/>
      <c r="PK134" s="26"/>
      <c r="PL134" s="26"/>
      <c r="PM134" s="26"/>
      <c r="PN134" s="26"/>
      <c r="PO134" s="26"/>
      <c r="PP134" s="26"/>
      <c r="PQ134" s="26"/>
      <c r="PR134" s="26"/>
      <c r="PS134" s="26"/>
      <c r="PT134" s="26"/>
      <c r="PU134" s="26"/>
      <c r="PV134" s="26"/>
      <c r="PW134" s="26"/>
      <c r="PX134" s="26"/>
      <c r="PY134" s="26"/>
      <c r="PZ134" s="26"/>
      <c r="QA134" s="26"/>
      <c r="QB134" s="26"/>
      <c r="QC134" s="26"/>
      <c r="QD134" s="26"/>
      <c r="QE134" s="26"/>
      <c r="QF134" s="26"/>
      <c r="QG134" s="26"/>
      <c r="QH134" s="26"/>
      <c r="QI134" s="26"/>
      <c r="QJ134" s="26"/>
      <c r="QK134" s="26"/>
      <c r="QL134" s="26"/>
      <c r="QM134" s="26"/>
      <c r="QN134" s="26"/>
      <c r="QO134" s="26"/>
      <c r="QP134" s="26"/>
      <c r="QQ134" s="26"/>
      <c r="QR134" s="26"/>
      <c r="QS134" s="26"/>
      <c r="QT134" s="26"/>
      <c r="QU134" s="26"/>
      <c r="QV134" s="26"/>
      <c r="QW134" s="26"/>
      <c r="QX134" s="26"/>
      <c r="QY134" s="26"/>
      <c r="QZ134" s="26"/>
      <c r="RA134" s="26"/>
      <c r="RB134" s="26"/>
      <c r="RC134" s="26"/>
      <c r="RD134" s="26"/>
      <c r="RE134" s="26"/>
      <c r="RF134" s="26"/>
      <c r="RG134" s="26"/>
      <c r="RH134" s="26"/>
      <c r="RI134" s="26"/>
      <c r="RJ134" s="26"/>
      <c r="RK134" s="26"/>
      <c r="RL134" s="26"/>
      <c r="RM134" s="26"/>
      <c r="RN134" s="26"/>
      <c r="RO134" s="26"/>
      <c r="RP134" s="26"/>
      <c r="RQ134" s="26"/>
      <c r="RR134" s="26"/>
      <c r="RS134" s="26"/>
      <c r="RT134" s="26"/>
      <c r="RU134" s="26"/>
      <c r="RV134" s="26"/>
      <c r="RW134" s="26"/>
      <c r="RX134" s="26"/>
      <c r="RY134" s="26"/>
      <c r="RZ134" s="26"/>
      <c r="SA134" s="26"/>
      <c r="SB134" s="26"/>
      <c r="SC134" s="26"/>
      <c r="SD134" s="26"/>
      <c r="SE134" s="26"/>
      <c r="SF134" s="26"/>
      <c r="SG134" s="26"/>
      <c r="SH134" s="26"/>
      <c r="SI134" s="26"/>
      <c r="SJ134" s="26"/>
      <c r="SK134" s="26"/>
      <c r="SL134" s="26"/>
      <c r="SM134" s="26"/>
      <c r="SN134" s="26"/>
      <c r="SO134" s="26"/>
      <c r="SP134" s="26"/>
      <c r="SQ134" s="26"/>
      <c r="SR134" s="26"/>
      <c r="SS134" s="26"/>
      <c r="ST134" s="26"/>
      <c r="SU134" s="26"/>
      <c r="SV134" s="26"/>
      <c r="SW134" s="26"/>
      <c r="SX134" s="26"/>
      <c r="SY134" s="26"/>
      <c r="SZ134" s="26"/>
      <c r="TA134" s="26"/>
      <c r="TB134" s="26"/>
      <c r="TC134" s="26"/>
      <c r="TD134" s="26"/>
      <c r="TE134" s="26"/>
      <c r="TF134" s="26"/>
      <c r="TG134" s="26"/>
      <c r="TH134" s="26"/>
      <c r="TI134" s="26"/>
      <c r="TJ134" s="26"/>
      <c r="TK134" s="26"/>
      <c r="TL134" s="26"/>
      <c r="TM134" s="26"/>
      <c r="TN134" s="26"/>
      <c r="TO134" s="26"/>
      <c r="TP134" s="26"/>
      <c r="TQ134" s="26"/>
      <c r="TR134" s="26"/>
      <c r="TS134" s="26"/>
      <c r="TT134" s="26"/>
      <c r="TU134" s="26"/>
      <c r="TV134" s="26"/>
      <c r="TW134" s="26"/>
      <c r="TX134" s="26"/>
      <c r="TY134" s="26"/>
      <c r="TZ134" s="26"/>
      <c r="UA134" s="26"/>
      <c r="UB134" s="26"/>
      <c r="UC134" s="26"/>
      <c r="UD134" s="26"/>
      <c r="UE134" s="26"/>
      <c r="UF134" s="26"/>
      <c r="UG134" s="26"/>
      <c r="UH134" s="26"/>
      <c r="UI134" s="26"/>
      <c r="UJ134" s="26"/>
      <c r="UK134" s="26"/>
      <c r="UL134" s="26"/>
      <c r="UM134" s="26"/>
      <c r="UN134" s="26"/>
      <c r="UO134" s="26"/>
      <c r="UP134" s="26"/>
      <c r="UQ134" s="26"/>
      <c r="UR134" s="26"/>
      <c r="US134" s="26"/>
      <c r="UT134" s="26"/>
      <c r="UU134" s="26"/>
      <c r="UV134" s="26"/>
      <c r="UW134" s="26"/>
      <c r="UX134" s="26"/>
      <c r="UY134" s="26"/>
      <c r="UZ134" s="26"/>
      <c r="VA134" s="26"/>
      <c r="VB134" s="26"/>
      <c r="VC134" s="26"/>
      <c r="VD134" s="26"/>
      <c r="VE134" s="26"/>
      <c r="VF134" s="26"/>
      <c r="VG134" s="26"/>
      <c r="VH134" s="26"/>
      <c r="VI134" s="26"/>
      <c r="VJ134" s="26"/>
      <c r="VK134" s="26"/>
      <c r="VL134" s="26"/>
      <c r="VM134" s="26"/>
      <c r="VN134" s="26"/>
      <c r="VO134" s="26"/>
      <c r="VP134" s="26"/>
      <c r="VQ134" s="26"/>
      <c r="VR134" s="26"/>
      <c r="VS134" s="26"/>
      <c r="VT134" s="26"/>
      <c r="VU134" s="26"/>
      <c r="VV134" s="26"/>
      <c r="VW134" s="26"/>
      <c r="VX134" s="26"/>
      <c r="VY134" s="26"/>
      <c r="VZ134" s="26"/>
      <c r="WA134" s="26"/>
      <c r="WB134" s="26"/>
      <c r="WC134" s="26"/>
      <c r="WD134" s="26"/>
      <c r="WE134" s="26"/>
      <c r="WF134" s="26"/>
      <c r="WG134" s="26"/>
      <c r="WH134" s="26"/>
      <c r="WI134" s="26"/>
      <c r="WJ134" s="26"/>
      <c r="WK134" s="26"/>
      <c r="WL134" s="26"/>
      <c r="WM134" s="26"/>
      <c r="WN134" s="26"/>
      <c r="WO134" s="26"/>
      <c r="WP134" s="26"/>
      <c r="WQ134" s="26"/>
      <c r="WR134" s="26"/>
      <c r="WS134" s="26"/>
      <c r="WT134" s="26"/>
      <c r="WU134" s="26"/>
      <c r="WV134" s="26"/>
      <c r="WW134" s="26"/>
      <c r="WX134" s="26"/>
      <c r="WY134" s="26"/>
      <c r="WZ134" s="26"/>
      <c r="XA134" s="26"/>
      <c r="XB134" s="26"/>
      <c r="XC134" s="26"/>
      <c r="XD134" s="26"/>
      <c r="XE134" s="26"/>
      <c r="XF134" s="26"/>
      <c r="XG134" s="26"/>
      <c r="XH134" s="26"/>
      <c r="XI134" s="26"/>
      <c r="XJ134" s="26"/>
      <c r="XK134" s="26"/>
      <c r="XL134" s="26"/>
      <c r="XM134" s="26"/>
    </row>
    <row r="135" spans="1:637" ht="15.75" customHeight="1" x14ac:dyDescent="0.35">
      <c r="A135" s="26"/>
      <c r="B135" s="26"/>
      <c r="C135" s="26"/>
      <c r="D135" s="26"/>
      <c r="E135" s="26"/>
      <c r="F135" s="26"/>
      <c r="G135" s="26"/>
      <c r="H135" s="26"/>
      <c r="I135" s="26"/>
      <c r="J135" s="26"/>
      <c r="K135" s="26"/>
      <c r="L135" s="26"/>
      <c r="M135" s="26"/>
      <c r="N135" s="26"/>
      <c r="O135" s="26"/>
      <c r="P135" s="26"/>
      <c r="Q135" s="26"/>
      <c r="R135" s="26"/>
      <c r="S135" s="26"/>
      <c r="T135" s="26"/>
      <c r="U135" s="26"/>
      <c r="V135" s="26"/>
      <c r="W135" s="26"/>
      <c r="X135" s="26"/>
      <c r="Y135" s="26"/>
      <c r="Z135" s="26"/>
      <c r="AA135" s="26"/>
      <c r="AB135" s="26"/>
      <c r="AC135" s="26"/>
      <c r="AD135" s="26"/>
      <c r="AE135" s="26"/>
      <c r="AF135" s="26"/>
      <c r="AG135" s="26"/>
      <c r="AH135" s="26"/>
      <c r="AI135" s="26"/>
      <c r="AJ135" s="26"/>
      <c r="AK135" s="26"/>
      <c r="AL135" s="26"/>
      <c r="AM135" s="26"/>
      <c r="AN135" s="26"/>
      <c r="AO135" s="26"/>
      <c r="AP135" s="26"/>
      <c r="AQ135" s="26"/>
      <c r="AR135" s="26"/>
      <c r="AS135" s="26"/>
      <c r="AT135" s="26"/>
      <c r="AU135" s="26"/>
      <c r="AV135" s="26"/>
      <c r="AW135" s="26"/>
      <c r="AX135" s="26"/>
      <c r="AY135" s="26"/>
      <c r="AZ135" s="26"/>
      <c r="BA135" s="26"/>
      <c r="BB135" s="26"/>
      <c r="BC135" s="26"/>
      <c r="BD135" s="26"/>
      <c r="BE135" s="26"/>
      <c r="BF135" s="26"/>
      <c r="BG135" s="26"/>
      <c r="BH135" s="26"/>
      <c r="BI135" s="26"/>
      <c r="BJ135" s="26"/>
      <c r="BK135" s="26"/>
      <c r="BL135" s="26"/>
      <c r="BM135" s="26"/>
      <c r="BN135" s="26"/>
      <c r="BO135" s="26"/>
      <c r="BP135" s="26"/>
      <c r="BQ135" s="26"/>
      <c r="BR135" s="26"/>
      <c r="BS135" s="26"/>
      <c r="BT135" s="26"/>
      <c r="BU135" s="26"/>
      <c r="BV135" s="26"/>
      <c r="BW135" s="26"/>
      <c r="BX135" s="26"/>
      <c r="BY135" s="26"/>
      <c r="BZ135" s="26"/>
      <c r="CA135" s="26"/>
      <c r="CB135" s="26"/>
      <c r="CC135" s="26"/>
      <c r="CD135" s="26"/>
      <c r="CE135" s="26"/>
      <c r="CF135" s="26"/>
      <c r="CG135" s="26"/>
      <c r="CH135" s="26"/>
      <c r="CI135" s="26"/>
      <c r="CJ135" s="26"/>
      <c r="CK135" s="26"/>
      <c r="CL135" s="26"/>
      <c r="CM135" s="26"/>
      <c r="CN135" s="26"/>
      <c r="CO135" s="26"/>
      <c r="CP135" s="26"/>
      <c r="CQ135" s="26"/>
      <c r="CR135" s="26"/>
      <c r="CS135" s="26"/>
      <c r="CT135" s="26"/>
      <c r="CU135" s="26"/>
      <c r="CV135" s="26"/>
      <c r="CW135" s="26"/>
      <c r="CX135" s="26"/>
      <c r="CY135" s="26"/>
      <c r="CZ135" s="26"/>
      <c r="DA135" s="26"/>
      <c r="DB135" s="26"/>
      <c r="DC135" s="26"/>
      <c r="DD135" s="26"/>
      <c r="DE135" s="26"/>
      <c r="DF135" s="26"/>
      <c r="DG135" s="26"/>
      <c r="DH135" s="26"/>
      <c r="DI135" s="26"/>
      <c r="DJ135" s="26"/>
      <c r="DK135" s="26"/>
      <c r="DL135" s="26"/>
      <c r="DM135" s="26"/>
      <c r="DN135" s="26"/>
      <c r="DO135" s="26"/>
      <c r="DP135" s="26"/>
      <c r="DQ135" s="26"/>
      <c r="DR135" s="26"/>
      <c r="DS135" s="26"/>
      <c r="DT135" s="26"/>
      <c r="DU135" s="26"/>
      <c r="DV135" s="26"/>
      <c r="DW135" s="26"/>
      <c r="DX135" s="26"/>
      <c r="DY135" s="26"/>
      <c r="DZ135" s="26"/>
      <c r="EA135" s="26"/>
      <c r="EB135" s="26"/>
      <c r="EC135" s="26"/>
      <c r="ED135" s="26"/>
      <c r="EE135" s="26"/>
      <c r="EF135" s="26"/>
      <c r="EG135" s="26"/>
      <c r="EH135" s="26"/>
      <c r="EI135" s="26"/>
      <c r="EJ135" s="26"/>
      <c r="EK135" s="26"/>
      <c r="EL135" s="26"/>
      <c r="EM135" s="26"/>
      <c r="EN135" s="26"/>
      <c r="EO135" s="26"/>
      <c r="EP135" s="26"/>
      <c r="EQ135" s="26"/>
      <c r="ER135" s="26"/>
      <c r="ES135" s="26"/>
      <c r="ET135" s="26"/>
      <c r="EU135" s="26"/>
      <c r="EV135" s="26"/>
      <c r="EW135" s="26"/>
      <c r="EX135" s="26"/>
      <c r="EY135" s="26"/>
      <c r="EZ135" s="26"/>
      <c r="FA135" s="26"/>
      <c r="FB135" s="26"/>
      <c r="FC135" s="26"/>
      <c r="FD135" s="26"/>
      <c r="FE135" s="26"/>
      <c r="FF135" s="26"/>
      <c r="FG135" s="26"/>
      <c r="FH135" s="26"/>
      <c r="FI135" s="26"/>
      <c r="FJ135" s="26"/>
      <c r="FK135" s="26"/>
      <c r="FL135" s="26"/>
      <c r="FM135" s="26"/>
      <c r="FN135" s="26"/>
      <c r="FO135" s="26"/>
      <c r="FP135" s="26"/>
      <c r="FQ135" s="26"/>
      <c r="FR135" s="26"/>
      <c r="FS135" s="26"/>
      <c r="FT135" s="26"/>
      <c r="FU135" s="26"/>
      <c r="FV135" s="26"/>
      <c r="FW135" s="26"/>
      <c r="FX135" s="26"/>
      <c r="FY135" s="26"/>
      <c r="FZ135" s="26"/>
      <c r="GA135" s="26"/>
      <c r="GB135" s="26"/>
      <c r="GC135" s="26"/>
      <c r="GD135" s="26"/>
      <c r="GE135" s="26"/>
      <c r="GF135" s="26"/>
      <c r="GG135" s="26"/>
      <c r="GH135" s="26"/>
      <c r="GI135" s="26"/>
      <c r="GJ135" s="26"/>
      <c r="GK135" s="26"/>
      <c r="GL135" s="26"/>
      <c r="GM135" s="26"/>
      <c r="GN135" s="26"/>
      <c r="GO135" s="26"/>
      <c r="GP135" s="26"/>
      <c r="GQ135" s="26"/>
      <c r="GR135" s="26"/>
      <c r="GS135" s="26"/>
      <c r="GT135" s="26"/>
      <c r="GU135" s="26"/>
      <c r="GV135" s="26"/>
      <c r="GW135" s="26"/>
      <c r="GX135" s="26"/>
      <c r="GY135" s="26"/>
      <c r="GZ135" s="26"/>
      <c r="HA135" s="26"/>
      <c r="HB135" s="26"/>
      <c r="HC135" s="26"/>
      <c r="HD135" s="26"/>
      <c r="HE135" s="26"/>
      <c r="HF135" s="26"/>
      <c r="HG135" s="26"/>
      <c r="HH135" s="26"/>
      <c r="HI135" s="26"/>
      <c r="HJ135" s="26"/>
      <c r="HK135" s="26"/>
      <c r="HL135" s="26"/>
      <c r="HM135" s="26"/>
      <c r="HN135" s="26"/>
      <c r="HO135" s="26"/>
      <c r="HP135" s="26"/>
      <c r="HQ135" s="26"/>
      <c r="HR135" s="26"/>
      <c r="HS135" s="26"/>
      <c r="HT135" s="26"/>
      <c r="HU135" s="26"/>
      <c r="HV135" s="26"/>
      <c r="HW135" s="26"/>
      <c r="HX135" s="26"/>
      <c r="HY135" s="26"/>
      <c r="HZ135" s="26"/>
      <c r="IA135" s="26"/>
      <c r="IB135" s="26"/>
      <c r="IC135" s="26"/>
      <c r="ID135" s="26"/>
      <c r="IE135" s="26"/>
      <c r="IF135" s="26"/>
      <c r="IG135" s="26"/>
      <c r="IH135" s="26"/>
      <c r="II135" s="26"/>
      <c r="IJ135" s="26"/>
      <c r="IK135" s="26"/>
      <c r="IL135" s="26"/>
      <c r="IM135" s="26"/>
      <c r="IN135" s="26"/>
      <c r="IO135" s="26"/>
      <c r="IP135" s="26"/>
      <c r="IQ135" s="26"/>
      <c r="IR135" s="26"/>
      <c r="IS135" s="26"/>
      <c r="IT135" s="26"/>
      <c r="IU135" s="26"/>
      <c r="IV135" s="26"/>
      <c r="IW135" s="26"/>
      <c r="IX135" s="26"/>
      <c r="IY135" s="26"/>
      <c r="IZ135" s="26"/>
      <c r="JA135" s="26"/>
      <c r="JB135" s="26"/>
      <c r="JC135" s="26"/>
      <c r="JD135" s="26"/>
      <c r="JE135" s="26"/>
      <c r="JF135" s="26"/>
      <c r="JG135" s="26"/>
      <c r="JH135" s="26"/>
      <c r="JI135" s="26"/>
      <c r="JJ135" s="26"/>
      <c r="JK135" s="26"/>
      <c r="JL135" s="26"/>
      <c r="JM135" s="26"/>
      <c r="JN135" s="26"/>
      <c r="JO135" s="26"/>
      <c r="JP135" s="26"/>
      <c r="JQ135" s="26"/>
      <c r="JR135" s="26"/>
      <c r="JS135" s="26"/>
      <c r="JT135" s="26"/>
      <c r="JU135" s="26"/>
      <c r="JV135" s="26"/>
      <c r="JW135" s="26"/>
      <c r="JX135" s="26"/>
      <c r="JY135" s="26"/>
      <c r="JZ135" s="26"/>
      <c r="KA135" s="26"/>
      <c r="KB135" s="26"/>
      <c r="KC135" s="26"/>
      <c r="KD135" s="26"/>
      <c r="KE135" s="26"/>
      <c r="KF135" s="26"/>
      <c r="KG135" s="26"/>
      <c r="KH135" s="26"/>
      <c r="KI135" s="26"/>
      <c r="KJ135" s="26"/>
      <c r="KK135" s="26"/>
      <c r="KL135" s="26"/>
      <c r="KM135" s="26"/>
      <c r="KN135" s="26"/>
      <c r="KO135" s="26"/>
      <c r="KP135" s="26"/>
      <c r="KQ135" s="26"/>
      <c r="KR135" s="26"/>
      <c r="KS135" s="26"/>
      <c r="KT135" s="26"/>
      <c r="KU135" s="26"/>
      <c r="KV135" s="26"/>
      <c r="KW135" s="26"/>
      <c r="KX135" s="26"/>
      <c r="KY135" s="26"/>
      <c r="KZ135" s="26"/>
      <c r="LA135" s="26"/>
      <c r="LB135" s="26"/>
      <c r="LC135" s="26"/>
      <c r="LD135" s="26"/>
      <c r="LE135" s="26"/>
      <c r="LF135" s="26"/>
      <c r="LG135" s="26"/>
      <c r="LH135" s="26"/>
      <c r="LI135" s="26"/>
      <c r="LJ135" s="26"/>
      <c r="LK135" s="26"/>
      <c r="LL135" s="26"/>
      <c r="LM135" s="26"/>
      <c r="LN135" s="26"/>
      <c r="LO135" s="26"/>
      <c r="LP135" s="26"/>
      <c r="LQ135" s="26"/>
      <c r="LR135" s="26"/>
      <c r="LS135" s="26"/>
      <c r="LT135" s="26"/>
      <c r="LU135" s="26"/>
      <c r="LV135" s="26"/>
      <c r="LW135" s="26"/>
      <c r="LX135" s="26"/>
      <c r="LY135" s="26"/>
      <c r="LZ135" s="26"/>
      <c r="MA135" s="26"/>
      <c r="MB135" s="26"/>
      <c r="MC135" s="26"/>
      <c r="MD135" s="26"/>
      <c r="ME135" s="26"/>
      <c r="MF135" s="26"/>
      <c r="MG135" s="26"/>
      <c r="MH135" s="26"/>
      <c r="MI135" s="26"/>
      <c r="MJ135" s="26"/>
      <c r="MK135" s="26"/>
      <c r="ML135" s="26"/>
      <c r="MM135" s="26"/>
      <c r="MN135" s="26"/>
      <c r="MO135" s="26"/>
      <c r="MP135" s="26"/>
      <c r="MQ135" s="26"/>
      <c r="MR135" s="26"/>
      <c r="MS135" s="26"/>
      <c r="MT135" s="26"/>
      <c r="MU135" s="26"/>
      <c r="MV135" s="26"/>
      <c r="MW135" s="26"/>
      <c r="MX135" s="26"/>
      <c r="MY135" s="26"/>
      <c r="MZ135" s="26"/>
      <c r="NA135" s="26"/>
      <c r="NB135" s="26"/>
      <c r="NC135" s="26"/>
      <c r="ND135" s="26"/>
      <c r="NE135" s="26"/>
      <c r="NF135" s="26"/>
      <c r="NG135" s="26"/>
      <c r="NH135" s="26"/>
      <c r="NI135" s="26"/>
      <c r="NJ135" s="26"/>
      <c r="NK135" s="26"/>
      <c r="NL135" s="26"/>
      <c r="NM135" s="26"/>
      <c r="NN135" s="26"/>
      <c r="NO135" s="26"/>
      <c r="NP135" s="26"/>
      <c r="NQ135" s="26"/>
      <c r="NR135" s="26"/>
      <c r="NS135" s="26"/>
      <c r="NT135" s="26"/>
      <c r="NU135" s="26"/>
      <c r="NV135" s="26"/>
      <c r="NW135" s="26"/>
      <c r="NX135" s="26"/>
      <c r="NY135" s="26"/>
      <c r="NZ135" s="26"/>
      <c r="OA135" s="26"/>
      <c r="OB135" s="26"/>
      <c r="OC135" s="26"/>
      <c r="OD135" s="26"/>
      <c r="OE135" s="26"/>
      <c r="OF135" s="26"/>
      <c r="OG135" s="26"/>
      <c r="OH135" s="26"/>
      <c r="OI135" s="26"/>
      <c r="OJ135" s="26"/>
      <c r="OK135" s="26"/>
      <c r="OL135" s="26"/>
      <c r="OM135" s="26"/>
      <c r="ON135" s="26"/>
      <c r="OO135" s="26"/>
      <c r="OP135" s="26"/>
      <c r="OQ135" s="26"/>
      <c r="OR135" s="26"/>
      <c r="OS135" s="26"/>
      <c r="OT135" s="26"/>
      <c r="OU135" s="26"/>
      <c r="OV135" s="26"/>
      <c r="OW135" s="26"/>
      <c r="OX135" s="26"/>
      <c r="OY135" s="26"/>
      <c r="OZ135" s="26"/>
      <c r="PA135" s="26"/>
      <c r="PB135" s="26"/>
      <c r="PC135" s="26"/>
      <c r="PD135" s="26"/>
      <c r="PE135" s="26"/>
      <c r="PF135" s="26"/>
      <c r="PG135" s="26"/>
      <c r="PH135" s="26"/>
      <c r="PI135" s="26"/>
      <c r="PJ135" s="26"/>
      <c r="PK135" s="26"/>
      <c r="PL135" s="26"/>
      <c r="PM135" s="26"/>
      <c r="PN135" s="26"/>
      <c r="PO135" s="26"/>
      <c r="PP135" s="26"/>
      <c r="PQ135" s="26"/>
      <c r="PR135" s="26"/>
      <c r="PS135" s="26"/>
      <c r="PT135" s="26"/>
      <c r="PU135" s="26"/>
      <c r="PV135" s="26"/>
      <c r="PW135" s="26"/>
      <c r="PX135" s="26"/>
      <c r="PY135" s="26"/>
      <c r="PZ135" s="26"/>
      <c r="QA135" s="26"/>
      <c r="QB135" s="26"/>
      <c r="QC135" s="26"/>
      <c r="QD135" s="26"/>
      <c r="QE135" s="26"/>
      <c r="QF135" s="26"/>
      <c r="QG135" s="26"/>
      <c r="QH135" s="26"/>
      <c r="QI135" s="26"/>
      <c r="QJ135" s="26"/>
      <c r="QK135" s="26"/>
      <c r="QL135" s="26"/>
      <c r="QM135" s="26"/>
      <c r="QN135" s="26"/>
      <c r="QO135" s="26"/>
      <c r="QP135" s="26"/>
      <c r="QQ135" s="26"/>
      <c r="QR135" s="26"/>
      <c r="QS135" s="26"/>
      <c r="QT135" s="26"/>
      <c r="QU135" s="26"/>
      <c r="QV135" s="26"/>
      <c r="QW135" s="26"/>
      <c r="QX135" s="26"/>
      <c r="QY135" s="26"/>
      <c r="QZ135" s="26"/>
      <c r="RA135" s="26"/>
      <c r="RB135" s="26"/>
      <c r="RC135" s="26"/>
      <c r="RD135" s="26"/>
      <c r="RE135" s="26"/>
      <c r="RF135" s="26"/>
      <c r="RG135" s="26"/>
      <c r="RH135" s="26"/>
      <c r="RI135" s="26"/>
      <c r="RJ135" s="26"/>
      <c r="RK135" s="26"/>
      <c r="RL135" s="26"/>
      <c r="RM135" s="26"/>
      <c r="RN135" s="26"/>
      <c r="RO135" s="26"/>
      <c r="RP135" s="26"/>
      <c r="RQ135" s="26"/>
      <c r="RR135" s="26"/>
      <c r="RS135" s="26"/>
      <c r="RT135" s="26"/>
      <c r="RU135" s="26"/>
      <c r="RV135" s="26"/>
      <c r="RW135" s="26"/>
      <c r="RX135" s="26"/>
      <c r="RY135" s="26"/>
      <c r="RZ135" s="26"/>
      <c r="SA135" s="26"/>
      <c r="SB135" s="26"/>
      <c r="SC135" s="26"/>
      <c r="SD135" s="26"/>
      <c r="SE135" s="26"/>
      <c r="SF135" s="26"/>
      <c r="SG135" s="26"/>
      <c r="SH135" s="26"/>
      <c r="SI135" s="26"/>
      <c r="SJ135" s="26"/>
      <c r="SK135" s="26"/>
      <c r="SL135" s="26"/>
      <c r="SM135" s="26"/>
      <c r="SN135" s="26"/>
      <c r="SO135" s="26"/>
      <c r="SP135" s="26"/>
      <c r="SQ135" s="26"/>
      <c r="SR135" s="26"/>
      <c r="SS135" s="26"/>
      <c r="ST135" s="26"/>
      <c r="SU135" s="26"/>
      <c r="SV135" s="26"/>
      <c r="SW135" s="26"/>
      <c r="SX135" s="26"/>
      <c r="SY135" s="26"/>
      <c r="SZ135" s="26"/>
      <c r="TA135" s="26"/>
      <c r="TB135" s="26"/>
      <c r="TC135" s="26"/>
      <c r="TD135" s="26"/>
      <c r="TE135" s="26"/>
      <c r="TF135" s="26"/>
      <c r="TG135" s="26"/>
      <c r="TH135" s="26"/>
      <c r="TI135" s="26"/>
      <c r="TJ135" s="26"/>
      <c r="TK135" s="26"/>
      <c r="TL135" s="26"/>
      <c r="TM135" s="26"/>
      <c r="TN135" s="26"/>
      <c r="TO135" s="26"/>
      <c r="TP135" s="26"/>
      <c r="TQ135" s="26"/>
      <c r="TR135" s="26"/>
      <c r="TS135" s="26"/>
      <c r="TT135" s="26"/>
      <c r="TU135" s="26"/>
      <c r="TV135" s="26"/>
      <c r="TW135" s="26"/>
      <c r="TX135" s="26"/>
      <c r="TY135" s="26"/>
      <c r="TZ135" s="26"/>
      <c r="UA135" s="26"/>
      <c r="UB135" s="26"/>
      <c r="UC135" s="26"/>
      <c r="UD135" s="26"/>
      <c r="UE135" s="26"/>
      <c r="UF135" s="26"/>
      <c r="UG135" s="26"/>
      <c r="UH135" s="26"/>
      <c r="UI135" s="26"/>
      <c r="UJ135" s="26"/>
      <c r="UK135" s="26"/>
      <c r="UL135" s="26"/>
      <c r="UM135" s="26"/>
      <c r="UN135" s="26"/>
      <c r="UO135" s="26"/>
      <c r="UP135" s="26"/>
      <c r="UQ135" s="26"/>
      <c r="UR135" s="26"/>
      <c r="US135" s="26"/>
      <c r="UT135" s="26"/>
      <c r="UU135" s="26"/>
      <c r="UV135" s="26"/>
      <c r="UW135" s="26"/>
      <c r="UX135" s="26"/>
      <c r="UY135" s="26"/>
      <c r="UZ135" s="26"/>
      <c r="VA135" s="26"/>
      <c r="VB135" s="26"/>
      <c r="VC135" s="26"/>
      <c r="VD135" s="26"/>
      <c r="VE135" s="26"/>
      <c r="VF135" s="26"/>
      <c r="VG135" s="26"/>
      <c r="VH135" s="26"/>
      <c r="VI135" s="26"/>
      <c r="VJ135" s="26"/>
      <c r="VK135" s="26"/>
      <c r="VL135" s="26"/>
      <c r="VM135" s="26"/>
      <c r="VN135" s="26"/>
      <c r="VO135" s="26"/>
      <c r="VP135" s="26"/>
      <c r="VQ135" s="26"/>
      <c r="VR135" s="26"/>
      <c r="VS135" s="26"/>
      <c r="VT135" s="26"/>
      <c r="VU135" s="26"/>
      <c r="VV135" s="26"/>
      <c r="VW135" s="26"/>
      <c r="VX135" s="26"/>
      <c r="VY135" s="26"/>
      <c r="VZ135" s="26"/>
      <c r="WA135" s="26"/>
      <c r="WB135" s="26"/>
      <c r="WC135" s="26"/>
      <c r="WD135" s="26"/>
      <c r="WE135" s="26"/>
      <c r="WF135" s="26"/>
      <c r="WG135" s="26"/>
      <c r="WH135" s="26"/>
      <c r="WI135" s="26"/>
      <c r="WJ135" s="26"/>
      <c r="WK135" s="26"/>
      <c r="WL135" s="26"/>
      <c r="WM135" s="26"/>
      <c r="WN135" s="26"/>
      <c r="WO135" s="26"/>
      <c r="WP135" s="26"/>
      <c r="WQ135" s="26"/>
      <c r="WR135" s="26"/>
      <c r="WS135" s="26"/>
      <c r="WT135" s="26"/>
      <c r="WU135" s="26"/>
      <c r="WV135" s="26"/>
      <c r="WW135" s="26"/>
      <c r="WX135" s="26"/>
      <c r="WY135" s="26"/>
      <c r="WZ135" s="26"/>
      <c r="XA135" s="26"/>
      <c r="XB135" s="26"/>
      <c r="XC135" s="26"/>
      <c r="XD135" s="26"/>
      <c r="XE135" s="26"/>
      <c r="XF135" s="26"/>
      <c r="XG135" s="26"/>
      <c r="XH135" s="26"/>
      <c r="XI135" s="26"/>
      <c r="XJ135" s="26"/>
      <c r="XK135" s="26"/>
      <c r="XL135" s="26"/>
      <c r="XM135" s="26"/>
    </row>
    <row r="136" spans="1:637" ht="15.75" customHeight="1" x14ac:dyDescent="0.35">
      <c r="A136" s="26"/>
      <c r="B136" s="26"/>
      <c r="C136" s="26"/>
      <c r="D136" s="26"/>
      <c r="E136" s="26"/>
      <c r="F136" s="26"/>
      <c r="G136" s="26"/>
      <c r="H136" s="26"/>
      <c r="I136" s="26"/>
      <c r="J136" s="26"/>
      <c r="K136" s="26"/>
      <c r="L136" s="26"/>
      <c r="M136" s="26"/>
      <c r="N136" s="26"/>
      <c r="O136" s="26"/>
      <c r="P136" s="26"/>
      <c r="Q136" s="26"/>
      <c r="R136" s="26"/>
      <c r="S136" s="26"/>
      <c r="T136" s="26"/>
      <c r="U136" s="26"/>
      <c r="V136" s="26"/>
      <c r="W136" s="26"/>
      <c r="X136" s="26"/>
      <c r="Y136" s="26"/>
      <c r="Z136" s="26"/>
      <c r="AA136" s="26"/>
      <c r="AB136" s="26"/>
      <c r="AC136" s="26"/>
      <c r="AD136" s="26"/>
      <c r="AE136" s="26"/>
      <c r="AF136" s="26"/>
      <c r="AG136" s="26"/>
      <c r="AH136" s="26"/>
      <c r="AI136" s="26"/>
      <c r="AJ136" s="26"/>
      <c r="AK136" s="26"/>
      <c r="AL136" s="26"/>
      <c r="AM136" s="26"/>
      <c r="AN136" s="26"/>
      <c r="AO136" s="26"/>
      <c r="AP136" s="26"/>
      <c r="AQ136" s="26"/>
      <c r="AR136" s="26"/>
      <c r="AS136" s="26"/>
      <c r="AT136" s="26"/>
      <c r="AU136" s="26"/>
      <c r="AV136" s="26"/>
      <c r="AW136" s="26"/>
      <c r="AX136" s="26"/>
      <c r="AY136" s="26"/>
      <c r="AZ136" s="26"/>
      <c r="BA136" s="26"/>
      <c r="BB136" s="26"/>
      <c r="BC136" s="26"/>
      <c r="BD136" s="26"/>
      <c r="BE136" s="26"/>
      <c r="BF136" s="26"/>
      <c r="BG136" s="26"/>
      <c r="BH136" s="26"/>
      <c r="BI136" s="26"/>
      <c r="BJ136" s="26"/>
      <c r="BK136" s="26"/>
      <c r="BL136" s="26"/>
      <c r="BM136" s="26"/>
      <c r="BN136" s="26"/>
      <c r="BO136" s="26"/>
      <c r="BP136" s="26"/>
      <c r="BQ136" s="26"/>
      <c r="BR136" s="26"/>
      <c r="BS136" s="26"/>
      <c r="BT136" s="26"/>
      <c r="BU136" s="26"/>
      <c r="BV136" s="26"/>
      <c r="BW136" s="26"/>
      <c r="BX136" s="26"/>
      <c r="BY136" s="26"/>
      <c r="BZ136" s="26"/>
      <c r="CA136" s="26"/>
      <c r="CB136" s="26"/>
      <c r="CC136" s="26"/>
      <c r="CD136" s="26"/>
      <c r="CE136" s="26"/>
      <c r="CF136" s="26"/>
      <c r="CG136" s="26"/>
      <c r="CH136" s="26"/>
      <c r="CI136" s="26"/>
      <c r="CJ136" s="26"/>
      <c r="CK136" s="26"/>
      <c r="CL136" s="26"/>
      <c r="CM136" s="26"/>
      <c r="CN136" s="26"/>
      <c r="CO136" s="26"/>
      <c r="CP136" s="26"/>
      <c r="CQ136" s="26"/>
      <c r="CR136" s="26"/>
      <c r="CS136" s="26"/>
      <c r="CT136" s="26"/>
      <c r="CU136" s="26"/>
      <c r="CV136" s="26"/>
      <c r="CW136" s="26"/>
      <c r="CX136" s="26"/>
      <c r="CY136" s="26"/>
      <c r="CZ136" s="26"/>
      <c r="DA136" s="26"/>
      <c r="DB136" s="26"/>
      <c r="DC136" s="26"/>
      <c r="DD136" s="26"/>
      <c r="DE136" s="26"/>
      <c r="DF136" s="26"/>
      <c r="DG136" s="26"/>
      <c r="DH136" s="26"/>
      <c r="DI136" s="26"/>
      <c r="DJ136" s="26"/>
      <c r="DK136" s="26"/>
      <c r="DL136" s="26"/>
      <c r="DM136" s="26"/>
      <c r="DN136" s="26"/>
      <c r="DO136" s="26"/>
      <c r="DP136" s="26"/>
      <c r="DQ136" s="26"/>
      <c r="DR136" s="26"/>
      <c r="DS136" s="26"/>
      <c r="DT136" s="26"/>
      <c r="DU136" s="26"/>
      <c r="DV136" s="26"/>
      <c r="DW136" s="26"/>
      <c r="DX136" s="26"/>
      <c r="DY136" s="26"/>
      <c r="DZ136" s="26"/>
      <c r="EA136" s="26"/>
      <c r="EB136" s="26"/>
      <c r="EC136" s="26"/>
      <c r="ED136" s="26"/>
      <c r="EE136" s="26"/>
      <c r="EF136" s="26"/>
      <c r="EG136" s="26"/>
      <c r="EH136" s="26"/>
      <c r="EI136" s="26"/>
      <c r="EJ136" s="26"/>
      <c r="EK136" s="26"/>
      <c r="EL136" s="26"/>
      <c r="EM136" s="26"/>
      <c r="EN136" s="26"/>
      <c r="EO136" s="26"/>
      <c r="EP136" s="26"/>
      <c r="EQ136" s="26"/>
      <c r="ER136" s="26"/>
      <c r="ES136" s="26"/>
      <c r="ET136" s="26"/>
      <c r="EU136" s="26"/>
      <c r="EV136" s="26"/>
      <c r="EW136" s="26"/>
      <c r="EX136" s="26"/>
      <c r="EY136" s="26"/>
      <c r="EZ136" s="26"/>
      <c r="FA136" s="26"/>
      <c r="FB136" s="26"/>
      <c r="FC136" s="26"/>
      <c r="FD136" s="26"/>
      <c r="FE136" s="26"/>
      <c r="FF136" s="26"/>
      <c r="FG136" s="26"/>
      <c r="FH136" s="26"/>
      <c r="FI136" s="26"/>
      <c r="FJ136" s="26"/>
      <c r="FK136" s="26"/>
      <c r="FL136" s="26"/>
      <c r="FM136" s="26"/>
      <c r="FN136" s="26"/>
      <c r="FO136" s="26"/>
      <c r="FP136" s="26"/>
      <c r="FQ136" s="26"/>
      <c r="FR136" s="26"/>
      <c r="FS136" s="26"/>
      <c r="FT136" s="26"/>
      <c r="FU136" s="26"/>
      <c r="FV136" s="26"/>
      <c r="FW136" s="26"/>
      <c r="FX136" s="26"/>
      <c r="FY136" s="26"/>
      <c r="FZ136" s="26"/>
      <c r="GA136" s="26"/>
      <c r="GB136" s="26"/>
      <c r="GC136" s="26"/>
      <c r="GD136" s="26"/>
      <c r="GE136" s="26"/>
      <c r="GF136" s="26"/>
      <c r="GG136" s="26"/>
      <c r="GH136" s="26"/>
      <c r="GI136" s="26"/>
      <c r="GJ136" s="26"/>
      <c r="GK136" s="26"/>
      <c r="GL136" s="26"/>
      <c r="GM136" s="26"/>
      <c r="GN136" s="26"/>
      <c r="GO136" s="26"/>
      <c r="GP136" s="26"/>
      <c r="GQ136" s="26"/>
      <c r="GR136" s="26"/>
      <c r="GS136" s="26"/>
      <c r="GT136" s="26"/>
      <c r="GU136" s="26"/>
      <c r="GV136" s="26"/>
      <c r="GW136" s="26"/>
      <c r="GX136" s="26"/>
      <c r="GY136" s="26"/>
      <c r="GZ136" s="26"/>
      <c r="HA136" s="26"/>
      <c r="HB136" s="26"/>
      <c r="HC136" s="26"/>
      <c r="HD136" s="26"/>
      <c r="HE136" s="26"/>
      <c r="HF136" s="26"/>
      <c r="HG136" s="26"/>
      <c r="HH136" s="26"/>
      <c r="HI136" s="26"/>
      <c r="HJ136" s="26"/>
      <c r="HK136" s="26"/>
      <c r="HL136" s="26"/>
      <c r="HM136" s="26"/>
      <c r="HN136" s="26"/>
      <c r="HO136" s="26"/>
      <c r="HP136" s="26"/>
      <c r="HQ136" s="26"/>
      <c r="HR136" s="26"/>
      <c r="HS136" s="26"/>
      <c r="HT136" s="26"/>
      <c r="HU136" s="26"/>
      <c r="HV136" s="26"/>
      <c r="HW136" s="26"/>
      <c r="HX136" s="26"/>
      <c r="HY136" s="26"/>
      <c r="HZ136" s="26"/>
      <c r="IA136" s="26"/>
      <c r="IB136" s="26"/>
      <c r="IC136" s="26"/>
      <c r="ID136" s="26"/>
      <c r="IE136" s="26"/>
      <c r="IF136" s="26"/>
      <c r="IG136" s="26"/>
      <c r="IH136" s="26"/>
      <c r="II136" s="26"/>
      <c r="IJ136" s="26"/>
      <c r="IK136" s="26"/>
      <c r="IL136" s="26"/>
      <c r="IM136" s="26"/>
      <c r="IN136" s="26"/>
      <c r="IO136" s="26"/>
      <c r="IP136" s="26"/>
      <c r="IQ136" s="26"/>
      <c r="IR136" s="26"/>
      <c r="IS136" s="26"/>
      <c r="IT136" s="26"/>
      <c r="IU136" s="26"/>
      <c r="IV136" s="26"/>
      <c r="IW136" s="26"/>
      <c r="IX136" s="26"/>
      <c r="IY136" s="26"/>
      <c r="IZ136" s="26"/>
      <c r="JA136" s="26"/>
      <c r="JB136" s="26"/>
      <c r="JC136" s="26"/>
      <c r="JD136" s="26"/>
      <c r="JE136" s="26"/>
      <c r="JF136" s="26"/>
      <c r="JG136" s="26"/>
      <c r="JH136" s="26"/>
      <c r="JI136" s="26"/>
      <c r="JJ136" s="26"/>
      <c r="JK136" s="26"/>
      <c r="JL136" s="26"/>
      <c r="JM136" s="26"/>
      <c r="JN136" s="26"/>
      <c r="JO136" s="26"/>
      <c r="JP136" s="26"/>
      <c r="JQ136" s="26"/>
      <c r="JR136" s="26"/>
      <c r="JS136" s="26"/>
      <c r="JT136" s="26"/>
      <c r="JU136" s="26"/>
      <c r="JV136" s="26"/>
      <c r="JW136" s="26"/>
      <c r="JX136" s="26"/>
      <c r="JY136" s="26"/>
      <c r="JZ136" s="26"/>
      <c r="KA136" s="26"/>
      <c r="KB136" s="26"/>
      <c r="KC136" s="26"/>
      <c r="KD136" s="26"/>
      <c r="KE136" s="26"/>
      <c r="KF136" s="26"/>
      <c r="KG136" s="26"/>
      <c r="KH136" s="26"/>
      <c r="KI136" s="26"/>
      <c r="KJ136" s="26"/>
      <c r="KK136" s="26"/>
      <c r="KL136" s="26"/>
      <c r="KM136" s="26"/>
      <c r="KN136" s="26"/>
      <c r="KO136" s="26"/>
      <c r="KP136" s="26"/>
      <c r="KQ136" s="26"/>
      <c r="KR136" s="26"/>
      <c r="KS136" s="26"/>
      <c r="KT136" s="26"/>
      <c r="KU136" s="26"/>
      <c r="KV136" s="26"/>
      <c r="KW136" s="26"/>
      <c r="KX136" s="26"/>
      <c r="KY136" s="26"/>
      <c r="KZ136" s="26"/>
      <c r="LA136" s="26"/>
      <c r="LB136" s="26"/>
      <c r="LC136" s="26"/>
      <c r="LD136" s="26"/>
      <c r="LE136" s="26"/>
      <c r="LF136" s="26"/>
      <c r="LG136" s="26"/>
      <c r="LH136" s="26"/>
      <c r="LI136" s="26"/>
      <c r="LJ136" s="26"/>
      <c r="LK136" s="26"/>
      <c r="LL136" s="26"/>
      <c r="LM136" s="26"/>
      <c r="LN136" s="26"/>
      <c r="LO136" s="26"/>
      <c r="LP136" s="26"/>
      <c r="LQ136" s="26"/>
      <c r="LR136" s="26"/>
      <c r="LS136" s="26"/>
      <c r="LT136" s="26"/>
      <c r="LU136" s="26"/>
      <c r="LV136" s="26"/>
      <c r="LW136" s="26"/>
      <c r="LX136" s="26"/>
      <c r="LY136" s="26"/>
      <c r="LZ136" s="26"/>
      <c r="MA136" s="26"/>
      <c r="MB136" s="26"/>
      <c r="MC136" s="26"/>
      <c r="MD136" s="26"/>
      <c r="ME136" s="26"/>
      <c r="MF136" s="26"/>
      <c r="MG136" s="26"/>
      <c r="MH136" s="26"/>
      <c r="MI136" s="26"/>
      <c r="MJ136" s="26"/>
      <c r="MK136" s="26"/>
      <c r="ML136" s="26"/>
      <c r="MM136" s="26"/>
      <c r="MN136" s="26"/>
      <c r="MO136" s="26"/>
      <c r="MP136" s="26"/>
      <c r="MQ136" s="26"/>
      <c r="MR136" s="26"/>
      <c r="MS136" s="26"/>
      <c r="MT136" s="26"/>
      <c r="MU136" s="26"/>
      <c r="MV136" s="26"/>
      <c r="MW136" s="26"/>
      <c r="MX136" s="26"/>
      <c r="MY136" s="26"/>
      <c r="MZ136" s="26"/>
      <c r="NA136" s="26"/>
      <c r="NB136" s="26"/>
      <c r="NC136" s="26"/>
      <c r="ND136" s="26"/>
      <c r="NE136" s="26"/>
      <c r="NF136" s="26"/>
      <c r="NG136" s="26"/>
      <c r="NH136" s="26"/>
      <c r="NI136" s="26"/>
      <c r="NJ136" s="26"/>
      <c r="NK136" s="26"/>
      <c r="NL136" s="26"/>
      <c r="NM136" s="26"/>
      <c r="NN136" s="26"/>
      <c r="NO136" s="26"/>
      <c r="NP136" s="26"/>
      <c r="NQ136" s="26"/>
      <c r="NR136" s="26"/>
      <c r="NS136" s="26"/>
      <c r="NT136" s="26"/>
      <c r="NU136" s="26"/>
      <c r="NV136" s="26"/>
      <c r="NW136" s="26"/>
      <c r="NX136" s="26"/>
      <c r="NY136" s="26"/>
      <c r="NZ136" s="26"/>
      <c r="OA136" s="26"/>
      <c r="OB136" s="26"/>
      <c r="OC136" s="26"/>
      <c r="OD136" s="26"/>
      <c r="OE136" s="26"/>
      <c r="OF136" s="26"/>
      <c r="OG136" s="26"/>
      <c r="OH136" s="26"/>
      <c r="OI136" s="26"/>
      <c r="OJ136" s="26"/>
      <c r="OK136" s="26"/>
      <c r="OL136" s="26"/>
      <c r="OM136" s="26"/>
      <c r="ON136" s="26"/>
      <c r="OO136" s="26"/>
      <c r="OP136" s="26"/>
      <c r="OQ136" s="26"/>
      <c r="OR136" s="26"/>
      <c r="OS136" s="26"/>
      <c r="OT136" s="26"/>
      <c r="OU136" s="26"/>
      <c r="OV136" s="26"/>
      <c r="OW136" s="26"/>
      <c r="OX136" s="26"/>
      <c r="OY136" s="26"/>
      <c r="OZ136" s="26"/>
      <c r="PA136" s="26"/>
      <c r="PB136" s="26"/>
      <c r="PC136" s="26"/>
      <c r="PD136" s="26"/>
      <c r="PE136" s="26"/>
      <c r="PF136" s="26"/>
      <c r="PG136" s="26"/>
      <c r="PH136" s="26"/>
      <c r="PI136" s="26"/>
      <c r="PJ136" s="26"/>
      <c r="PK136" s="26"/>
      <c r="PL136" s="26"/>
      <c r="PM136" s="26"/>
      <c r="PN136" s="26"/>
      <c r="PO136" s="26"/>
      <c r="PP136" s="26"/>
      <c r="PQ136" s="26"/>
      <c r="PR136" s="26"/>
      <c r="PS136" s="26"/>
      <c r="PT136" s="26"/>
      <c r="PU136" s="26"/>
      <c r="PV136" s="26"/>
      <c r="PW136" s="26"/>
      <c r="PX136" s="26"/>
      <c r="PY136" s="26"/>
      <c r="PZ136" s="26"/>
      <c r="QA136" s="26"/>
      <c r="QB136" s="26"/>
      <c r="QC136" s="26"/>
      <c r="QD136" s="26"/>
      <c r="QE136" s="26"/>
      <c r="QF136" s="26"/>
      <c r="QG136" s="26"/>
      <c r="QH136" s="26"/>
      <c r="QI136" s="26"/>
      <c r="QJ136" s="26"/>
      <c r="QK136" s="26"/>
      <c r="QL136" s="26"/>
      <c r="QM136" s="26"/>
      <c r="QN136" s="26"/>
      <c r="QO136" s="26"/>
      <c r="QP136" s="26"/>
      <c r="QQ136" s="26"/>
      <c r="QR136" s="26"/>
      <c r="QS136" s="26"/>
      <c r="QT136" s="26"/>
      <c r="QU136" s="26"/>
      <c r="QV136" s="26"/>
      <c r="QW136" s="26"/>
      <c r="QX136" s="26"/>
      <c r="QY136" s="26"/>
      <c r="QZ136" s="26"/>
      <c r="RA136" s="26"/>
      <c r="RB136" s="26"/>
      <c r="RC136" s="26"/>
      <c r="RD136" s="26"/>
      <c r="RE136" s="26"/>
      <c r="RF136" s="26"/>
      <c r="RG136" s="26"/>
      <c r="RH136" s="26"/>
      <c r="RI136" s="26"/>
      <c r="RJ136" s="26"/>
      <c r="RK136" s="26"/>
      <c r="RL136" s="26"/>
      <c r="RM136" s="26"/>
      <c r="RN136" s="26"/>
      <c r="RO136" s="26"/>
      <c r="RP136" s="26"/>
      <c r="RQ136" s="26"/>
      <c r="RR136" s="26"/>
      <c r="RS136" s="26"/>
      <c r="RT136" s="26"/>
      <c r="RU136" s="26"/>
      <c r="RV136" s="26"/>
      <c r="RW136" s="26"/>
      <c r="RX136" s="26"/>
      <c r="RY136" s="26"/>
      <c r="RZ136" s="26"/>
      <c r="SA136" s="26"/>
      <c r="SB136" s="26"/>
      <c r="SC136" s="26"/>
      <c r="SD136" s="26"/>
      <c r="SE136" s="26"/>
      <c r="SF136" s="26"/>
      <c r="SG136" s="26"/>
      <c r="SH136" s="26"/>
      <c r="SI136" s="26"/>
      <c r="SJ136" s="26"/>
      <c r="SK136" s="26"/>
      <c r="SL136" s="26"/>
      <c r="SM136" s="26"/>
      <c r="SN136" s="26"/>
      <c r="SO136" s="26"/>
      <c r="SP136" s="26"/>
      <c r="SQ136" s="26"/>
      <c r="SR136" s="26"/>
      <c r="SS136" s="26"/>
      <c r="ST136" s="26"/>
      <c r="SU136" s="26"/>
      <c r="SV136" s="26"/>
      <c r="SW136" s="26"/>
      <c r="SX136" s="26"/>
      <c r="SY136" s="26"/>
      <c r="SZ136" s="26"/>
      <c r="TA136" s="26"/>
      <c r="TB136" s="26"/>
      <c r="TC136" s="26"/>
      <c r="TD136" s="26"/>
      <c r="TE136" s="26"/>
      <c r="TF136" s="26"/>
      <c r="TG136" s="26"/>
      <c r="TH136" s="26"/>
      <c r="TI136" s="26"/>
      <c r="TJ136" s="26"/>
      <c r="TK136" s="26"/>
      <c r="TL136" s="26"/>
      <c r="TM136" s="26"/>
      <c r="TN136" s="26"/>
      <c r="TO136" s="26"/>
      <c r="TP136" s="26"/>
      <c r="TQ136" s="26"/>
      <c r="TR136" s="26"/>
      <c r="TS136" s="26"/>
      <c r="TT136" s="26"/>
      <c r="TU136" s="26"/>
      <c r="TV136" s="26"/>
      <c r="TW136" s="26"/>
      <c r="TX136" s="26"/>
      <c r="TY136" s="26"/>
      <c r="TZ136" s="26"/>
      <c r="UA136" s="26"/>
      <c r="UB136" s="26"/>
      <c r="UC136" s="26"/>
      <c r="UD136" s="26"/>
      <c r="UE136" s="26"/>
      <c r="UF136" s="26"/>
      <c r="UG136" s="26"/>
      <c r="UH136" s="26"/>
      <c r="UI136" s="26"/>
      <c r="UJ136" s="26"/>
      <c r="UK136" s="26"/>
      <c r="UL136" s="26"/>
      <c r="UM136" s="26"/>
      <c r="UN136" s="26"/>
      <c r="UO136" s="26"/>
      <c r="UP136" s="26"/>
      <c r="UQ136" s="26"/>
      <c r="UR136" s="26"/>
      <c r="US136" s="26"/>
      <c r="UT136" s="26"/>
      <c r="UU136" s="26"/>
      <c r="UV136" s="26"/>
      <c r="UW136" s="26"/>
      <c r="UX136" s="26"/>
      <c r="UY136" s="26"/>
      <c r="UZ136" s="26"/>
      <c r="VA136" s="26"/>
      <c r="VB136" s="26"/>
      <c r="VC136" s="26"/>
      <c r="VD136" s="26"/>
      <c r="VE136" s="26"/>
      <c r="VF136" s="26"/>
      <c r="VG136" s="26"/>
      <c r="VH136" s="26"/>
      <c r="VI136" s="26"/>
      <c r="VJ136" s="26"/>
      <c r="VK136" s="26"/>
      <c r="VL136" s="26"/>
      <c r="VM136" s="26"/>
      <c r="VN136" s="26"/>
      <c r="VO136" s="26"/>
      <c r="VP136" s="26"/>
      <c r="VQ136" s="26"/>
      <c r="VR136" s="26"/>
      <c r="VS136" s="26"/>
      <c r="VT136" s="26"/>
      <c r="VU136" s="26"/>
      <c r="VV136" s="26"/>
      <c r="VW136" s="26"/>
      <c r="VX136" s="26"/>
      <c r="VY136" s="26"/>
      <c r="VZ136" s="26"/>
      <c r="WA136" s="26"/>
      <c r="WB136" s="26"/>
      <c r="WC136" s="26"/>
      <c r="WD136" s="26"/>
      <c r="WE136" s="26"/>
      <c r="WF136" s="26"/>
      <c r="WG136" s="26"/>
      <c r="WH136" s="26"/>
      <c r="WI136" s="26"/>
      <c r="WJ136" s="26"/>
      <c r="WK136" s="26"/>
      <c r="WL136" s="26"/>
      <c r="WM136" s="26"/>
      <c r="WN136" s="26"/>
      <c r="WO136" s="26"/>
      <c r="WP136" s="26"/>
      <c r="WQ136" s="26"/>
      <c r="WR136" s="26"/>
      <c r="WS136" s="26"/>
      <c r="WT136" s="26"/>
      <c r="WU136" s="26"/>
      <c r="WV136" s="26"/>
      <c r="WW136" s="26"/>
      <c r="WX136" s="26"/>
      <c r="WY136" s="26"/>
      <c r="WZ136" s="26"/>
      <c r="XA136" s="26"/>
      <c r="XB136" s="26"/>
      <c r="XC136" s="26"/>
      <c r="XD136" s="26"/>
      <c r="XE136" s="26"/>
      <c r="XF136" s="26"/>
      <c r="XG136" s="26"/>
      <c r="XH136" s="26"/>
      <c r="XI136" s="26"/>
      <c r="XJ136" s="26"/>
      <c r="XK136" s="26"/>
      <c r="XL136" s="26"/>
      <c r="XM136" s="26"/>
    </row>
    <row r="137" spans="1:637" ht="15.75" customHeight="1" x14ac:dyDescent="0.35">
      <c r="A137" s="26"/>
      <c r="B137" s="26"/>
      <c r="C137" s="26"/>
      <c r="D137" s="26"/>
      <c r="E137" s="26"/>
      <c r="F137" s="26"/>
      <c r="G137" s="26"/>
      <c r="H137" s="26"/>
      <c r="I137" s="26"/>
      <c r="J137" s="26"/>
      <c r="K137" s="26"/>
      <c r="L137" s="26"/>
      <c r="M137" s="26"/>
      <c r="N137" s="26"/>
      <c r="O137" s="26"/>
      <c r="P137" s="26"/>
      <c r="Q137" s="26"/>
      <c r="R137" s="26"/>
      <c r="S137" s="26"/>
      <c r="T137" s="26"/>
      <c r="U137" s="26"/>
      <c r="V137" s="26"/>
      <c r="W137" s="26"/>
      <c r="X137" s="26"/>
      <c r="Y137" s="26"/>
      <c r="Z137" s="26"/>
      <c r="AA137" s="26"/>
      <c r="AB137" s="26"/>
      <c r="AC137" s="26"/>
      <c r="AD137" s="26"/>
      <c r="AE137" s="26"/>
      <c r="AF137" s="26"/>
      <c r="AG137" s="26"/>
      <c r="AH137" s="26"/>
      <c r="AI137" s="26"/>
      <c r="AJ137" s="26"/>
      <c r="AK137" s="26"/>
      <c r="AL137" s="26"/>
      <c r="AM137" s="26"/>
      <c r="AN137" s="26"/>
      <c r="AO137" s="26"/>
      <c r="AP137" s="26"/>
      <c r="AQ137" s="26"/>
      <c r="AR137" s="26"/>
      <c r="AS137" s="26"/>
      <c r="AT137" s="26"/>
      <c r="AU137" s="26"/>
      <c r="AV137" s="26"/>
      <c r="AW137" s="26"/>
      <c r="AX137" s="26"/>
      <c r="AY137" s="26"/>
      <c r="AZ137" s="26"/>
      <c r="BA137" s="26"/>
      <c r="BB137" s="26"/>
      <c r="BC137" s="26"/>
      <c r="BD137" s="26"/>
      <c r="BE137" s="26"/>
      <c r="BF137" s="26"/>
      <c r="BG137" s="26"/>
      <c r="BH137" s="26"/>
      <c r="BI137" s="26"/>
      <c r="BJ137" s="26"/>
      <c r="BK137" s="26"/>
      <c r="BL137" s="26"/>
      <c r="BM137" s="26"/>
      <c r="BN137" s="26"/>
      <c r="BO137" s="26"/>
      <c r="BP137" s="26"/>
      <c r="BQ137" s="26"/>
      <c r="BR137" s="26"/>
      <c r="BS137" s="26"/>
      <c r="BT137" s="26"/>
      <c r="BU137" s="26"/>
      <c r="BV137" s="26"/>
      <c r="BW137" s="26"/>
      <c r="BX137" s="26"/>
      <c r="BY137" s="26"/>
      <c r="BZ137" s="26"/>
      <c r="CA137" s="26"/>
      <c r="CB137" s="26"/>
      <c r="CC137" s="26"/>
      <c r="CD137" s="26"/>
      <c r="CE137" s="26"/>
      <c r="CF137" s="26"/>
      <c r="CG137" s="26"/>
      <c r="CH137" s="26"/>
      <c r="CI137" s="26"/>
      <c r="CJ137" s="26"/>
      <c r="CK137" s="26"/>
      <c r="CL137" s="26"/>
      <c r="CM137" s="26"/>
      <c r="CN137" s="26"/>
      <c r="CO137" s="26"/>
      <c r="CP137" s="26"/>
      <c r="CQ137" s="26"/>
      <c r="CR137" s="26"/>
      <c r="CS137" s="26"/>
      <c r="CT137" s="26"/>
      <c r="CU137" s="26"/>
      <c r="CV137" s="26"/>
      <c r="CW137" s="26"/>
      <c r="CX137" s="26"/>
      <c r="CY137" s="26"/>
      <c r="CZ137" s="26"/>
      <c r="DA137" s="26"/>
      <c r="DB137" s="26"/>
      <c r="DC137" s="26"/>
      <c r="DD137" s="26"/>
      <c r="DE137" s="26"/>
      <c r="DF137" s="26"/>
      <c r="DG137" s="26"/>
      <c r="DH137" s="26"/>
      <c r="DI137" s="26"/>
      <c r="DJ137" s="26"/>
      <c r="DK137" s="26"/>
      <c r="DL137" s="26"/>
      <c r="DM137" s="26"/>
      <c r="DN137" s="26"/>
      <c r="DO137" s="26"/>
      <c r="DP137" s="26"/>
      <c r="DQ137" s="26"/>
      <c r="DR137" s="26"/>
      <c r="DS137" s="26"/>
      <c r="DT137" s="26"/>
      <c r="DU137" s="26"/>
      <c r="DV137" s="26"/>
      <c r="DW137" s="26"/>
      <c r="DX137" s="26"/>
      <c r="DY137" s="26"/>
      <c r="DZ137" s="26"/>
      <c r="EA137" s="26"/>
      <c r="EB137" s="26"/>
      <c r="EC137" s="26"/>
      <c r="ED137" s="26"/>
      <c r="EE137" s="26"/>
      <c r="EF137" s="26"/>
      <c r="EG137" s="26"/>
      <c r="EH137" s="26"/>
      <c r="EI137" s="26"/>
      <c r="EJ137" s="26"/>
      <c r="EK137" s="26"/>
      <c r="EL137" s="26"/>
      <c r="EM137" s="26"/>
      <c r="EN137" s="26"/>
      <c r="EO137" s="26"/>
      <c r="EP137" s="26"/>
      <c r="EQ137" s="26"/>
      <c r="ER137" s="26"/>
      <c r="ES137" s="26"/>
      <c r="ET137" s="26"/>
      <c r="EU137" s="26"/>
      <c r="EV137" s="26"/>
      <c r="EW137" s="26"/>
      <c r="EX137" s="26"/>
      <c r="EY137" s="26"/>
      <c r="EZ137" s="26"/>
      <c r="FA137" s="26"/>
      <c r="FB137" s="26"/>
      <c r="FC137" s="26"/>
      <c r="FD137" s="26"/>
      <c r="FE137" s="26"/>
      <c r="FF137" s="26"/>
      <c r="FG137" s="26"/>
      <c r="FH137" s="26"/>
      <c r="FI137" s="26"/>
      <c r="FJ137" s="26"/>
      <c r="FK137" s="26"/>
      <c r="FL137" s="26"/>
      <c r="FM137" s="26"/>
      <c r="FN137" s="26"/>
      <c r="FO137" s="26"/>
      <c r="FP137" s="26"/>
      <c r="FQ137" s="26"/>
      <c r="FR137" s="26"/>
      <c r="FS137" s="26"/>
      <c r="FT137" s="26"/>
      <c r="FU137" s="26"/>
      <c r="FV137" s="26"/>
      <c r="FW137" s="26"/>
      <c r="FX137" s="26"/>
      <c r="FY137" s="26"/>
      <c r="FZ137" s="26"/>
      <c r="GA137" s="26"/>
      <c r="GB137" s="26"/>
      <c r="GC137" s="26"/>
      <c r="GD137" s="26"/>
      <c r="GE137" s="26"/>
      <c r="GF137" s="26"/>
      <c r="GG137" s="26"/>
      <c r="GH137" s="26"/>
      <c r="GI137" s="26"/>
      <c r="GJ137" s="26"/>
      <c r="GK137" s="26"/>
      <c r="GL137" s="26"/>
      <c r="GM137" s="26"/>
      <c r="GN137" s="26"/>
      <c r="GO137" s="26"/>
      <c r="GP137" s="26"/>
      <c r="GQ137" s="26"/>
      <c r="GR137" s="26"/>
      <c r="GS137" s="26"/>
      <c r="GT137" s="26"/>
      <c r="GU137" s="26"/>
      <c r="GV137" s="26"/>
      <c r="GW137" s="26"/>
      <c r="GX137" s="26"/>
      <c r="GY137" s="26"/>
      <c r="GZ137" s="26"/>
      <c r="HA137" s="26"/>
      <c r="HB137" s="26"/>
      <c r="HC137" s="26"/>
      <c r="HD137" s="26"/>
      <c r="HE137" s="26"/>
      <c r="HF137" s="26"/>
      <c r="HG137" s="26"/>
      <c r="HH137" s="26"/>
      <c r="HI137" s="26"/>
      <c r="HJ137" s="26"/>
      <c r="HK137" s="26"/>
      <c r="HL137" s="26"/>
      <c r="HM137" s="26"/>
      <c r="HN137" s="26"/>
      <c r="HO137" s="26"/>
      <c r="HP137" s="26"/>
      <c r="HQ137" s="26"/>
      <c r="HR137" s="26"/>
      <c r="HS137" s="26"/>
      <c r="HT137" s="26"/>
      <c r="HU137" s="26"/>
      <c r="HV137" s="26"/>
      <c r="HW137" s="26"/>
      <c r="HX137" s="26"/>
      <c r="HY137" s="26"/>
      <c r="HZ137" s="26"/>
      <c r="IA137" s="26"/>
      <c r="IB137" s="26"/>
      <c r="IC137" s="26"/>
      <c r="ID137" s="26"/>
      <c r="IE137" s="26"/>
      <c r="IF137" s="26"/>
      <c r="IG137" s="26"/>
      <c r="IH137" s="26"/>
      <c r="II137" s="26"/>
      <c r="IJ137" s="26"/>
      <c r="IK137" s="26"/>
      <c r="IL137" s="26"/>
      <c r="IM137" s="26"/>
      <c r="IN137" s="26"/>
      <c r="IO137" s="26"/>
      <c r="IP137" s="26"/>
      <c r="IQ137" s="26"/>
      <c r="IR137" s="26"/>
      <c r="IS137" s="26"/>
      <c r="IT137" s="26"/>
      <c r="IU137" s="26"/>
      <c r="IV137" s="26"/>
      <c r="IW137" s="26"/>
      <c r="IX137" s="26"/>
      <c r="IY137" s="26"/>
      <c r="IZ137" s="26"/>
      <c r="JA137" s="26"/>
      <c r="JB137" s="26"/>
      <c r="JC137" s="26"/>
      <c r="JD137" s="26"/>
      <c r="JE137" s="26"/>
      <c r="JF137" s="26"/>
      <c r="JG137" s="26"/>
      <c r="JH137" s="26"/>
      <c r="JI137" s="26"/>
      <c r="JJ137" s="26"/>
      <c r="JK137" s="26"/>
      <c r="JL137" s="26"/>
      <c r="JM137" s="26"/>
      <c r="JN137" s="26"/>
      <c r="JO137" s="26"/>
      <c r="JP137" s="26"/>
      <c r="JQ137" s="26"/>
      <c r="JR137" s="26"/>
      <c r="JS137" s="26"/>
      <c r="JT137" s="26"/>
      <c r="JU137" s="26"/>
      <c r="JV137" s="26"/>
      <c r="JW137" s="26"/>
      <c r="JX137" s="26"/>
      <c r="JY137" s="26"/>
      <c r="JZ137" s="26"/>
      <c r="KA137" s="26"/>
      <c r="KB137" s="26"/>
      <c r="KC137" s="26"/>
      <c r="KD137" s="26"/>
      <c r="KE137" s="26"/>
      <c r="KF137" s="26"/>
      <c r="KG137" s="26"/>
      <c r="KH137" s="26"/>
      <c r="KI137" s="26"/>
      <c r="KJ137" s="26"/>
      <c r="KK137" s="26"/>
      <c r="KL137" s="26"/>
      <c r="KM137" s="26"/>
      <c r="KN137" s="26"/>
      <c r="KO137" s="26"/>
      <c r="KP137" s="26"/>
      <c r="KQ137" s="26"/>
      <c r="KR137" s="26"/>
      <c r="KS137" s="26"/>
      <c r="KT137" s="26"/>
      <c r="KU137" s="26"/>
      <c r="KV137" s="26"/>
      <c r="KW137" s="26"/>
      <c r="KX137" s="26"/>
      <c r="KY137" s="26"/>
      <c r="KZ137" s="26"/>
      <c r="LA137" s="26"/>
      <c r="LB137" s="26"/>
      <c r="LC137" s="26"/>
      <c r="LD137" s="26"/>
      <c r="LE137" s="26"/>
      <c r="LF137" s="26"/>
      <c r="LG137" s="26"/>
      <c r="LH137" s="26"/>
      <c r="LI137" s="26"/>
      <c r="LJ137" s="26"/>
      <c r="LK137" s="26"/>
      <c r="LL137" s="26"/>
      <c r="LM137" s="26"/>
      <c r="LN137" s="26"/>
      <c r="LO137" s="26"/>
      <c r="LP137" s="26"/>
      <c r="LQ137" s="26"/>
      <c r="LR137" s="26"/>
      <c r="LS137" s="26"/>
      <c r="LT137" s="26"/>
      <c r="LU137" s="26"/>
      <c r="LV137" s="26"/>
      <c r="LW137" s="26"/>
      <c r="LX137" s="26"/>
      <c r="LY137" s="26"/>
      <c r="LZ137" s="26"/>
      <c r="MA137" s="26"/>
      <c r="MB137" s="26"/>
      <c r="MC137" s="26"/>
      <c r="MD137" s="26"/>
      <c r="ME137" s="26"/>
      <c r="MF137" s="26"/>
      <c r="MG137" s="26"/>
      <c r="MH137" s="26"/>
      <c r="MI137" s="26"/>
      <c r="MJ137" s="26"/>
      <c r="MK137" s="26"/>
      <c r="ML137" s="26"/>
      <c r="MM137" s="26"/>
      <c r="MN137" s="26"/>
      <c r="MO137" s="26"/>
      <c r="MP137" s="26"/>
      <c r="MQ137" s="26"/>
      <c r="MR137" s="26"/>
      <c r="MS137" s="26"/>
      <c r="MT137" s="26"/>
      <c r="MU137" s="26"/>
      <c r="MV137" s="26"/>
      <c r="MW137" s="26"/>
      <c r="MX137" s="26"/>
      <c r="MY137" s="26"/>
      <c r="MZ137" s="26"/>
      <c r="NA137" s="26"/>
      <c r="NB137" s="26"/>
      <c r="NC137" s="26"/>
      <c r="ND137" s="26"/>
      <c r="NE137" s="26"/>
      <c r="NF137" s="26"/>
      <c r="NG137" s="26"/>
      <c r="NH137" s="26"/>
      <c r="NI137" s="26"/>
      <c r="NJ137" s="26"/>
      <c r="NK137" s="26"/>
      <c r="NL137" s="26"/>
      <c r="NM137" s="26"/>
      <c r="NN137" s="26"/>
      <c r="NO137" s="26"/>
      <c r="NP137" s="26"/>
      <c r="NQ137" s="26"/>
      <c r="NR137" s="26"/>
      <c r="NS137" s="26"/>
      <c r="NT137" s="26"/>
      <c r="NU137" s="26"/>
      <c r="NV137" s="26"/>
      <c r="NW137" s="26"/>
      <c r="NX137" s="26"/>
      <c r="NY137" s="26"/>
      <c r="NZ137" s="26"/>
      <c r="OA137" s="26"/>
      <c r="OB137" s="26"/>
      <c r="OC137" s="26"/>
      <c r="OD137" s="26"/>
      <c r="OE137" s="26"/>
      <c r="OF137" s="26"/>
      <c r="OG137" s="26"/>
      <c r="OH137" s="26"/>
      <c r="OI137" s="26"/>
      <c r="OJ137" s="26"/>
      <c r="OK137" s="26"/>
      <c r="OL137" s="26"/>
      <c r="OM137" s="26"/>
      <c r="ON137" s="26"/>
      <c r="OO137" s="26"/>
      <c r="OP137" s="26"/>
      <c r="OQ137" s="26"/>
      <c r="OR137" s="26"/>
      <c r="OS137" s="26"/>
      <c r="OT137" s="26"/>
      <c r="OU137" s="26"/>
      <c r="OV137" s="26"/>
      <c r="OW137" s="26"/>
      <c r="OX137" s="26"/>
      <c r="OY137" s="26"/>
      <c r="OZ137" s="26"/>
      <c r="PA137" s="26"/>
      <c r="PB137" s="26"/>
      <c r="PC137" s="26"/>
      <c r="PD137" s="26"/>
      <c r="PE137" s="26"/>
      <c r="PF137" s="26"/>
      <c r="PG137" s="26"/>
      <c r="PH137" s="26"/>
      <c r="PI137" s="26"/>
      <c r="PJ137" s="26"/>
      <c r="PK137" s="26"/>
      <c r="PL137" s="26"/>
      <c r="PM137" s="26"/>
      <c r="PN137" s="26"/>
      <c r="PO137" s="26"/>
      <c r="PP137" s="26"/>
      <c r="PQ137" s="26"/>
      <c r="PR137" s="26"/>
      <c r="PS137" s="26"/>
      <c r="PT137" s="26"/>
      <c r="PU137" s="26"/>
      <c r="PV137" s="26"/>
      <c r="PW137" s="26"/>
      <c r="PX137" s="26"/>
      <c r="PY137" s="26"/>
      <c r="PZ137" s="26"/>
      <c r="QA137" s="26"/>
      <c r="QB137" s="26"/>
      <c r="QC137" s="26"/>
      <c r="QD137" s="26"/>
      <c r="QE137" s="26"/>
      <c r="QF137" s="26"/>
      <c r="QG137" s="26"/>
      <c r="QH137" s="26"/>
      <c r="QI137" s="26"/>
      <c r="QJ137" s="26"/>
      <c r="QK137" s="26"/>
      <c r="QL137" s="26"/>
      <c r="QM137" s="26"/>
      <c r="QN137" s="26"/>
      <c r="QO137" s="26"/>
      <c r="QP137" s="26"/>
      <c r="QQ137" s="26"/>
      <c r="QR137" s="26"/>
      <c r="QS137" s="26"/>
      <c r="QT137" s="26"/>
      <c r="QU137" s="26"/>
      <c r="QV137" s="26"/>
      <c r="QW137" s="26"/>
      <c r="QX137" s="26"/>
      <c r="QY137" s="26"/>
      <c r="QZ137" s="26"/>
      <c r="RA137" s="26"/>
      <c r="RB137" s="26"/>
      <c r="RC137" s="26"/>
      <c r="RD137" s="26"/>
      <c r="RE137" s="26"/>
      <c r="RF137" s="26"/>
      <c r="RG137" s="26"/>
      <c r="RH137" s="26"/>
      <c r="RI137" s="26"/>
      <c r="RJ137" s="26"/>
      <c r="RK137" s="26"/>
      <c r="RL137" s="26"/>
      <c r="RM137" s="26"/>
      <c r="RN137" s="26"/>
      <c r="RO137" s="26"/>
      <c r="RP137" s="26"/>
      <c r="RQ137" s="26"/>
      <c r="RR137" s="26"/>
      <c r="RS137" s="26"/>
      <c r="RT137" s="26"/>
      <c r="RU137" s="26"/>
      <c r="RV137" s="26"/>
      <c r="RW137" s="26"/>
      <c r="RX137" s="26"/>
      <c r="RY137" s="26"/>
      <c r="RZ137" s="26"/>
      <c r="SA137" s="26"/>
      <c r="SB137" s="26"/>
      <c r="SC137" s="26"/>
      <c r="SD137" s="26"/>
      <c r="SE137" s="26"/>
      <c r="SF137" s="26"/>
      <c r="SG137" s="26"/>
      <c r="SH137" s="26"/>
      <c r="SI137" s="26"/>
      <c r="SJ137" s="26"/>
      <c r="SK137" s="26"/>
      <c r="SL137" s="26"/>
      <c r="SM137" s="26"/>
      <c r="SN137" s="26"/>
      <c r="SO137" s="26"/>
      <c r="SP137" s="26"/>
      <c r="SQ137" s="26"/>
      <c r="SR137" s="26"/>
      <c r="SS137" s="26"/>
      <c r="ST137" s="26"/>
      <c r="SU137" s="26"/>
      <c r="SV137" s="26"/>
      <c r="SW137" s="26"/>
      <c r="SX137" s="26"/>
      <c r="SY137" s="26"/>
      <c r="SZ137" s="26"/>
      <c r="TA137" s="26"/>
      <c r="TB137" s="26"/>
      <c r="TC137" s="26"/>
      <c r="TD137" s="26"/>
      <c r="TE137" s="26"/>
      <c r="TF137" s="26"/>
      <c r="TG137" s="26"/>
      <c r="TH137" s="26"/>
      <c r="TI137" s="26"/>
      <c r="TJ137" s="26"/>
      <c r="TK137" s="26"/>
      <c r="TL137" s="26"/>
      <c r="TM137" s="26"/>
      <c r="TN137" s="26"/>
      <c r="TO137" s="26"/>
      <c r="TP137" s="26"/>
      <c r="TQ137" s="26"/>
      <c r="TR137" s="26"/>
      <c r="TS137" s="26"/>
      <c r="TT137" s="26"/>
      <c r="TU137" s="26"/>
      <c r="TV137" s="26"/>
      <c r="TW137" s="26"/>
      <c r="TX137" s="26"/>
      <c r="TY137" s="26"/>
      <c r="TZ137" s="26"/>
      <c r="UA137" s="26"/>
      <c r="UB137" s="26"/>
      <c r="UC137" s="26"/>
      <c r="UD137" s="26"/>
      <c r="UE137" s="26"/>
      <c r="UF137" s="26"/>
      <c r="UG137" s="26"/>
      <c r="UH137" s="26"/>
      <c r="UI137" s="26"/>
      <c r="UJ137" s="26"/>
      <c r="UK137" s="26"/>
      <c r="UL137" s="26"/>
      <c r="UM137" s="26"/>
      <c r="UN137" s="26"/>
      <c r="UO137" s="26"/>
      <c r="UP137" s="26"/>
      <c r="UQ137" s="26"/>
      <c r="UR137" s="26"/>
      <c r="US137" s="26"/>
      <c r="UT137" s="26"/>
      <c r="UU137" s="26"/>
      <c r="UV137" s="26"/>
      <c r="UW137" s="26"/>
      <c r="UX137" s="26"/>
      <c r="UY137" s="26"/>
      <c r="UZ137" s="26"/>
      <c r="VA137" s="26"/>
      <c r="VB137" s="26"/>
      <c r="VC137" s="26"/>
      <c r="VD137" s="26"/>
      <c r="VE137" s="26"/>
      <c r="VF137" s="26"/>
      <c r="VG137" s="26"/>
      <c r="VH137" s="26"/>
      <c r="VI137" s="26"/>
      <c r="VJ137" s="26"/>
      <c r="VK137" s="26"/>
      <c r="VL137" s="26"/>
      <c r="VM137" s="26"/>
      <c r="VN137" s="26"/>
      <c r="VO137" s="26"/>
      <c r="VP137" s="26"/>
      <c r="VQ137" s="26"/>
      <c r="VR137" s="26"/>
      <c r="VS137" s="26"/>
      <c r="VT137" s="26"/>
      <c r="VU137" s="26"/>
      <c r="VV137" s="26"/>
      <c r="VW137" s="26"/>
      <c r="VX137" s="26"/>
      <c r="VY137" s="26"/>
      <c r="VZ137" s="26"/>
      <c r="WA137" s="26"/>
      <c r="WB137" s="26"/>
      <c r="WC137" s="26"/>
      <c r="WD137" s="26"/>
      <c r="WE137" s="26"/>
      <c r="WF137" s="26"/>
      <c r="WG137" s="26"/>
      <c r="WH137" s="26"/>
      <c r="WI137" s="26"/>
      <c r="WJ137" s="26"/>
      <c r="WK137" s="26"/>
      <c r="WL137" s="26"/>
      <c r="WM137" s="26"/>
      <c r="WN137" s="26"/>
      <c r="WO137" s="26"/>
      <c r="WP137" s="26"/>
      <c r="WQ137" s="26"/>
      <c r="WR137" s="26"/>
      <c r="WS137" s="26"/>
      <c r="WT137" s="26"/>
      <c r="WU137" s="26"/>
      <c r="WV137" s="26"/>
      <c r="WW137" s="26"/>
      <c r="WX137" s="26"/>
      <c r="WY137" s="26"/>
      <c r="WZ137" s="26"/>
      <c r="XA137" s="26"/>
      <c r="XB137" s="26"/>
      <c r="XC137" s="26"/>
      <c r="XD137" s="26"/>
      <c r="XE137" s="26"/>
      <c r="XF137" s="26"/>
      <c r="XG137" s="26"/>
      <c r="XH137" s="26"/>
      <c r="XI137" s="26"/>
      <c r="XJ137" s="26"/>
      <c r="XK137" s="26"/>
      <c r="XL137" s="26"/>
      <c r="XM137" s="26"/>
    </row>
    <row r="138" spans="1:637" ht="15.75" customHeight="1" x14ac:dyDescent="0.35">
      <c r="A138" s="26"/>
      <c r="B138" s="26"/>
      <c r="C138" s="26"/>
      <c r="D138" s="26"/>
      <c r="E138" s="26"/>
      <c r="F138" s="26"/>
      <c r="G138" s="26"/>
      <c r="H138" s="26"/>
      <c r="I138" s="26"/>
      <c r="J138" s="26"/>
      <c r="K138" s="26"/>
      <c r="L138" s="26"/>
      <c r="M138" s="26"/>
      <c r="N138" s="26"/>
      <c r="O138" s="26"/>
      <c r="P138" s="26"/>
      <c r="Q138" s="26"/>
      <c r="R138" s="26"/>
      <c r="S138" s="26"/>
      <c r="T138" s="26"/>
      <c r="U138" s="26"/>
      <c r="V138" s="26"/>
      <c r="W138" s="26"/>
      <c r="X138" s="26"/>
      <c r="Y138" s="26"/>
      <c r="Z138" s="26"/>
      <c r="AA138" s="26"/>
      <c r="AB138" s="26"/>
      <c r="AC138" s="26"/>
      <c r="AD138" s="26"/>
      <c r="AE138" s="26"/>
      <c r="AF138" s="26"/>
      <c r="AG138" s="26"/>
      <c r="AH138" s="26"/>
      <c r="AI138" s="26"/>
      <c r="AJ138" s="26"/>
      <c r="AK138" s="26"/>
      <c r="AL138" s="26"/>
      <c r="AM138" s="26"/>
      <c r="AN138" s="26"/>
      <c r="AO138" s="26"/>
      <c r="AP138" s="26"/>
      <c r="AQ138" s="26"/>
      <c r="AR138" s="26"/>
      <c r="AS138" s="26"/>
      <c r="AT138" s="26"/>
      <c r="AU138" s="26"/>
      <c r="AV138" s="26"/>
      <c r="AW138" s="26"/>
      <c r="AX138" s="26"/>
      <c r="AY138" s="26"/>
      <c r="AZ138" s="26"/>
      <c r="BA138" s="26"/>
      <c r="BB138" s="26"/>
      <c r="BC138" s="26"/>
      <c r="BD138" s="26"/>
      <c r="BE138" s="26"/>
      <c r="BF138" s="26"/>
      <c r="BG138" s="26"/>
      <c r="BH138" s="26"/>
      <c r="BI138" s="26"/>
      <c r="BJ138" s="26"/>
      <c r="BK138" s="26"/>
      <c r="BL138" s="26"/>
      <c r="BM138" s="26"/>
      <c r="BN138" s="26"/>
      <c r="BO138" s="26"/>
      <c r="BP138" s="26"/>
      <c r="BQ138" s="26"/>
      <c r="BR138" s="26"/>
      <c r="BS138" s="26"/>
      <c r="BT138" s="26"/>
      <c r="BU138" s="26"/>
      <c r="BV138" s="26"/>
      <c r="BW138" s="26"/>
      <c r="BX138" s="26"/>
      <c r="BY138" s="26"/>
      <c r="BZ138" s="26"/>
      <c r="CA138" s="26"/>
      <c r="CB138" s="26"/>
      <c r="CC138" s="26"/>
      <c r="CD138" s="26"/>
      <c r="CE138" s="26"/>
      <c r="CF138" s="26"/>
      <c r="CG138" s="26"/>
      <c r="CH138" s="26"/>
      <c r="CI138" s="26"/>
      <c r="CJ138" s="26"/>
      <c r="CK138" s="26"/>
      <c r="CL138" s="26"/>
      <c r="CM138" s="26"/>
      <c r="CN138" s="26"/>
      <c r="CO138" s="26"/>
      <c r="CP138" s="26"/>
      <c r="CQ138" s="26"/>
      <c r="CR138" s="26"/>
      <c r="CS138" s="26"/>
      <c r="CT138" s="26"/>
      <c r="CU138" s="26"/>
      <c r="CV138" s="26"/>
      <c r="CW138" s="26"/>
      <c r="CX138" s="26"/>
      <c r="CY138" s="26"/>
      <c r="CZ138" s="26"/>
      <c r="DA138" s="26"/>
      <c r="DB138" s="26"/>
      <c r="DC138" s="26"/>
      <c r="DD138" s="26"/>
      <c r="DE138" s="26"/>
      <c r="DF138" s="26"/>
      <c r="DG138" s="26"/>
      <c r="DH138" s="26"/>
      <c r="DI138" s="26"/>
      <c r="DJ138" s="26"/>
      <c r="DK138" s="26"/>
      <c r="DL138" s="26"/>
      <c r="DM138" s="26"/>
      <c r="DN138" s="26"/>
      <c r="DO138" s="26"/>
      <c r="DP138" s="26"/>
      <c r="DQ138" s="26"/>
      <c r="DR138" s="26"/>
      <c r="DS138" s="26"/>
      <c r="DT138" s="26"/>
      <c r="DU138" s="26"/>
      <c r="DV138" s="26"/>
      <c r="DW138" s="26"/>
      <c r="DX138" s="26"/>
      <c r="DY138" s="26"/>
      <c r="DZ138" s="26"/>
      <c r="EA138" s="26"/>
      <c r="EB138" s="26"/>
      <c r="EC138" s="26"/>
      <c r="ED138" s="26"/>
      <c r="EE138" s="26"/>
      <c r="EF138" s="26"/>
      <c r="EG138" s="26"/>
      <c r="EH138" s="26"/>
      <c r="EI138" s="26"/>
      <c r="EJ138" s="26"/>
      <c r="EK138" s="26"/>
      <c r="EL138" s="26"/>
      <c r="EM138" s="26"/>
      <c r="EN138" s="26"/>
      <c r="EO138" s="26"/>
      <c r="EP138" s="26"/>
      <c r="EQ138" s="26"/>
      <c r="ER138" s="26"/>
      <c r="ES138" s="26"/>
      <c r="ET138" s="26"/>
      <c r="EU138" s="26"/>
      <c r="EV138" s="26"/>
      <c r="EW138" s="26"/>
      <c r="EX138" s="26"/>
      <c r="EY138" s="26"/>
      <c r="EZ138" s="26"/>
      <c r="FA138" s="26"/>
      <c r="FB138" s="26"/>
      <c r="FC138" s="26"/>
      <c r="FD138" s="26"/>
      <c r="FE138" s="26"/>
      <c r="FF138" s="26"/>
      <c r="FG138" s="26"/>
      <c r="FH138" s="26"/>
      <c r="FI138" s="26"/>
      <c r="FJ138" s="26"/>
      <c r="FK138" s="26"/>
      <c r="FL138" s="26"/>
      <c r="FM138" s="26"/>
      <c r="FN138" s="26"/>
      <c r="FO138" s="26"/>
      <c r="FP138" s="26"/>
      <c r="FQ138" s="26"/>
      <c r="FR138" s="26"/>
      <c r="FS138" s="26"/>
      <c r="FT138" s="26"/>
      <c r="FU138" s="26"/>
      <c r="FV138" s="26"/>
      <c r="FW138" s="26"/>
      <c r="FX138" s="26"/>
      <c r="FY138" s="26"/>
      <c r="FZ138" s="26"/>
      <c r="GA138" s="26"/>
      <c r="GB138" s="26"/>
      <c r="GC138" s="26"/>
      <c r="GD138" s="26"/>
      <c r="GE138" s="26"/>
      <c r="GF138" s="26"/>
      <c r="GG138" s="26"/>
      <c r="GH138" s="26"/>
      <c r="GI138" s="26"/>
      <c r="GJ138" s="26"/>
      <c r="GK138" s="26"/>
      <c r="GL138" s="26"/>
      <c r="GM138" s="26"/>
      <c r="GN138" s="26"/>
      <c r="GO138" s="26"/>
      <c r="GP138" s="26"/>
      <c r="GQ138" s="26"/>
      <c r="GR138" s="26"/>
      <c r="GS138" s="26"/>
      <c r="GT138" s="26"/>
      <c r="GU138" s="26"/>
      <c r="GV138" s="26"/>
      <c r="GW138" s="26"/>
      <c r="GX138" s="26"/>
      <c r="GY138" s="26"/>
      <c r="GZ138" s="26"/>
      <c r="HA138" s="26"/>
      <c r="HB138" s="26"/>
      <c r="HC138" s="26"/>
      <c r="HD138" s="26"/>
      <c r="HE138" s="26"/>
      <c r="HF138" s="26"/>
      <c r="HG138" s="26"/>
      <c r="HH138" s="26"/>
      <c r="HI138" s="26"/>
      <c r="HJ138" s="26"/>
      <c r="HK138" s="26"/>
      <c r="HL138" s="26"/>
      <c r="HM138" s="26"/>
      <c r="HN138" s="26"/>
      <c r="HO138" s="26"/>
      <c r="HP138" s="26"/>
      <c r="HQ138" s="26"/>
      <c r="HR138" s="26"/>
      <c r="HS138" s="26"/>
      <c r="HT138" s="26"/>
      <c r="HU138" s="26"/>
      <c r="HV138" s="26"/>
      <c r="HW138" s="26"/>
      <c r="HX138" s="26"/>
      <c r="HY138" s="26"/>
      <c r="HZ138" s="26"/>
      <c r="IA138" s="26"/>
      <c r="IB138" s="26"/>
      <c r="IC138" s="26"/>
      <c r="ID138" s="26"/>
      <c r="IE138" s="26"/>
      <c r="IF138" s="26"/>
      <c r="IG138" s="26"/>
      <c r="IH138" s="26"/>
      <c r="II138" s="26"/>
      <c r="IJ138" s="26"/>
      <c r="IK138" s="26"/>
      <c r="IL138" s="26"/>
      <c r="IM138" s="26"/>
      <c r="IN138" s="26"/>
      <c r="IO138" s="26"/>
      <c r="IP138" s="26"/>
      <c r="IQ138" s="26"/>
      <c r="IR138" s="26"/>
      <c r="IS138" s="26"/>
      <c r="IT138" s="26"/>
      <c r="IU138" s="26"/>
      <c r="IV138" s="26"/>
      <c r="IW138" s="26"/>
      <c r="IX138" s="26"/>
      <c r="IY138" s="26"/>
      <c r="IZ138" s="26"/>
      <c r="JA138" s="26"/>
      <c r="JB138" s="26"/>
      <c r="JC138" s="26"/>
      <c r="JD138" s="26"/>
      <c r="JE138" s="26"/>
      <c r="JF138" s="26"/>
      <c r="JG138" s="26"/>
      <c r="JH138" s="26"/>
      <c r="JI138" s="26"/>
      <c r="JJ138" s="26"/>
      <c r="JK138" s="26"/>
      <c r="JL138" s="26"/>
      <c r="JM138" s="26"/>
      <c r="JN138" s="26"/>
      <c r="JO138" s="26"/>
      <c r="JP138" s="26"/>
      <c r="JQ138" s="26"/>
      <c r="JR138" s="26"/>
      <c r="JS138" s="26"/>
      <c r="JT138" s="26"/>
      <c r="JU138" s="26"/>
      <c r="JV138" s="26"/>
      <c r="JW138" s="26"/>
      <c r="JX138" s="26"/>
      <c r="JY138" s="26"/>
      <c r="JZ138" s="26"/>
      <c r="KA138" s="26"/>
      <c r="KB138" s="26"/>
      <c r="KC138" s="26"/>
      <c r="KD138" s="26"/>
      <c r="KE138" s="26"/>
      <c r="KF138" s="26"/>
      <c r="KG138" s="26"/>
      <c r="KH138" s="26"/>
      <c r="KI138" s="26"/>
      <c r="KJ138" s="26"/>
      <c r="KK138" s="26"/>
      <c r="KL138" s="26"/>
      <c r="KM138" s="26"/>
      <c r="KN138" s="26"/>
      <c r="KO138" s="26"/>
      <c r="KP138" s="26"/>
      <c r="KQ138" s="26"/>
      <c r="KR138" s="26"/>
      <c r="KS138" s="26"/>
      <c r="KT138" s="26"/>
      <c r="KU138" s="26"/>
      <c r="KV138" s="26"/>
      <c r="KW138" s="26"/>
      <c r="KX138" s="26"/>
      <c r="KY138" s="26"/>
      <c r="KZ138" s="26"/>
      <c r="LA138" s="26"/>
      <c r="LB138" s="26"/>
      <c r="LC138" s="26"/>
      <c r="LD138" s="26"/>
      <c r="LE138" s="26"/>
      <c r="LF138" s="26"/>
      <c r="LG138" s="26"/>
      <c r="LH138" s="26"/>
      <c r="LI138" s="26"/>
      <c r="LJ138" s="26"/>
      <c r="LK138" s="26"/>
      <c r="LL138" s="26"/>
      <c r="LM138" s="26"/>
      <c r="LN138" s="26"/>
      <c r="LO138" s="26"/>
      <c r="LP138" s="26"/>
      <c r="LQ138" s="26"/>
      <c r="LR138" s="26"/>
      <c r="LS138" s="26"/>
      <c r="LT138" s="26"/>
      <c r="LU138" s="26"/>
      <c r="LV138" s="26"/>
      <c r="LW138" s="26"/>
      <c r="LX138" s="26"/>
      <c r="LY138" s="26"/>
      <c r="LZ138" s="26"/>
      <c r="MA138" s="26"/>
      <c r="MB138" s="26"/>
      <c r="MC138" s="26"/>
      <c r="MD138" s="26"/>
      <c r="ME138" s="26"/>
      <c r="MF138" s="26"/>
      <c r="MG138" s="26"/>
      <c r="MH138" s="26"/>
      <c r="MI138" s="26"/>
      <c r="MJ138" s="26"/>
      <c r="MK138" s="26"/>
      <c r="ML138" s="26"/>
      <c r="MM138" s="26"/>
      <c r="MN138" s="26"/>
      <c r="MO138" s="26"/>
      <c r="MP138" s="26"/>
      <c r="MQ138" s="26"/>
      <c r="MR138" s="26"/>
      <c r="MS138" s="26"/>
      <c r="MT138" s="26"/>
      <c r="MU138" s="26"/>
      <c r="MV138" s="26"/>
      <c r="MW138" s="26"/>
      <c r="MX138" s="26"/>
      <c r="MY138" s="26"/>
      <c r="MZ138" s="26"/>
      <c r="NA138" s="26"/>
      <c r="NB138" s="26"/>
      <c r="NC138" s="26"/>
      <c r="ND138" s="26"/>
      <c r="NE138" s="26"/>
      <c r="NF138" s="26"/>
      <c r="NG138" s="26"/>
      <c r="NH138" s="26"/>
      <c r="NI138" s="26"/>
      <c r="NJ138" s="26"/>
      <c r="NK138" s="26"/>
      <c r="NL138" s="26"/>
      <c r="NM138" s="26"/>
      <c r="NN138" s="26"/>
      <c r="NO138" s="26"/>
      <c r="NP138" s="26"/>
      <c r="NQ138" s="26"/>
      <c r="NR138" s="26"/>
      <c r="NS138" s="26"/>
      <c r="NT138" s="26"/>
      <c r="NU138" s="26"/>
      <c r="NV138" s="26"/>
      <c r="NW138" s="26"/>
      <c r="NX138" s="26"/>
      <c r="NY138" s="26"/>
      <c r="NZ138" s="26"/>
      <c r="OA138" s="26"/>
      <c r="OB138" s="26"/>
      <c r="OC138" s="26"/>
      <c r="OD138" s="26"/>
      <c r="OE138" s="26"/>
      <c r="OF138" s="26"/>
      <c r="OG138" s="26"/>
      <c r="OH138" s="26"/>
      <c r="OI138" s="26"/>
      <c r="OJ138" s="26"/>
      <c r="OK138" s="26"/>
      <c r="OL138" s="26"/>
      <c r="OM138" s="26"/>
      <c r="ON138" s="26"/>
      <c r="OO138" s="26"/>
      <c r="OP138" s="26"/>
      <c r="OQ138" s="26"/>
      <c r="OR138" s="26"/>
      <c r="OS138" s="26"/>
      <c r="OT138" s="26"/>
      <c r="OU138" s="26"/>
      <c r="OV138" s="26"/>
      <c r="OW138" s="26"/>
      <c r="OX138" s="26"/>
      <c r="OY138" s="26"/>
      <c r="OZ138" s="26"/>
      <c r="PA138" s="26"/>
      <c r="PB138" s="26"/>
      <c r="PC138" s="26"/>
      <c r="PD138" s="26"/>
      <c r="PE138" s="26"/>
      <c r="PF138" s="26"/>
      <c r="PG138" s="26"/>
      <c r="PH138" s="26"/>
      <c r="PI138" s="26"/>
      <c r="PJ138" s="26"/>
      <c r="PK138" s="26"/>
      <c r="PL138" s="26"/>
      <c r="PM138" s="26"/>
      <c r="PN138" s="26"/>
      <c r="PO138" s="26"/>
      <c r="PP138" s="26"/>
      <c r="PQ138" s="26"/>
      <c r="PR138" s="26"/>
      <c r="PS138" s="26"/>
      <c r="PT138" s="26"/>
      <c r="PU138" s="26"/>
      <c r="PV138" s="26"/>
      <c r="PW138" s="26"/>
      <c r="PX138" s="26"/>
      <c r="PY138" s="26"/>
      <c r="PZ138" s="26"/>
      <c r="QA138" s="26"/>
      <c r="QB138" s="26"/>
      <c r="QC138" s="26"/>
      <c r="QD138" s="26"/>
      <c r="QE138" s="26"/>
      <c r="QF138" s="26"/>
      <c r="QG138" s="26"/>
      <c r="QH138" s="26"/>
      <c r="QI138" s="26"/>
      <c r="QJ138" s="26"/>
      <c r="QK138" s="26"/>
      <c r="QL138" s="26"/>
      <c r="QM138" s="26"/>
      <c r="QN138" s="26"/>
      <c r="QO138" s="26"/>
      <c r="QP138" s="26"/>
      <c r="QQ138" s="26"/>
      <c r="QR138" s="26"/>
      <c r="QS138" s="26"/>
      <c r="QT138" s="26"/>
      <c r="QU138" s="26"/>
      <c r="QV138" s="26"/>
      <c r="QW138" s="26"/>
      <c r="QX138" s="26"/>
      <c r="QY138" s="26"/>
      <c r="QZ138" s="26"/>
      <c r="RA138" s="26"/>
      <c r="RB138" s="26"/>
      <c r="RC138" s="26"/>
      <c r="RD138" s="26"/>
      <c r="RE138" s="26"/>
      <c r="RF138" s="26"/>
      <c r="RG138" s="26"/>
      <c r="RH138" s="26"/>
      <c r="RI138" s="26"/>
      <c r="RJ138" s="26"/>
      <c r="RK138" s="26"/>
      <c r="RL138" s="26"/>
      <c r="RM138" s="26"/>
      <c r="RN138" s="26"/>
      <c r="RO138" s="26"/>
      <c r="RP138" s="26"/>
      <c r="RQ138" s="26"/>
      <c r="RR138" s="26"/>
      <c r="RS138" s="26"/>
      <c r="RT138" s="26"/>
      <c r="RU138" s="26"/>
      <c r="RV138" s="26"/>
      <c r="RW138" s="26"/>
      <c r="RX138" s="26"/>
      <c r="RY138" s="26"/>
      <c r="RZ138" s="26"/>
      <c r="SA138" s="26"/>
      <c r="SB138" s="26"/>
      <c r="SC138" s="26"/>
      <c r="SD138" s="26"/>
      <c r="SE138" s="26"/>
      <c r="SF138" s="26"/>
      <c r="SG138" s="26"/>
      <c r="SH138" s="26"/>
      <c r="SI138" s="26"/>
      <c r="SJ138" s="26"/>
      <c r="SK138" s="26"/>
      <c r="SL138" s="26"/>
      <c r="SM138" s="26"/>
      <c r="SN138" s="26"/>
      <c r="SO138" s="26"/>
      <c r="SP138" s="26"/>
      <c r="SQ138" s="26"/>
      <c r="SR138" s="26"/>
      <c r="SS138" s="26"/>
      <c r="ST138" s="26"/>
      <c r="SU138" s="26"/>
      <c r="SV138" s="26"/>
      <c r="SW138" s="26"/>
      <c r="SX138" s="26"/>
      <c r="SY138" s="26"/>
      <c r="SZ138" s="26"/>
      <c r="TA138" s="26"/>
      <c r="TB138" s="26"/>
      <c r="TC138" s="26"/>
      <c r="TD138" s="26"/>
      <c r="TE138" s="26"/>
      <c r="TF138" s="26"/>
      <c r="TG138" s="26"/>
      <c r="TH138" s="26"/>
      <c r="TI138" s="26"/>
      <c r="TJ138" s="26"/>
      <c r="TK138" s="26"/>
      <c r="TL138" s="26"/>
      <c r="TM138" s="26"/>
      <c r="TN138" s="26"/>
      <c r="TO138" s="26"/>
      <c r="TP138" s="26"/>
      <c r="TQ138" s="26"/>
      <c r="TR138" s="26"/>
      <c r="TS138" s="26"/>
      <c r="TT138" s="26"/>
      <c r="TU138" s="26"/>
      <c r="TV138" s="26"/>
      <c r="TW138" s="26"/>
      <c r="TX138" s="26"/>
      <c r="TY138" s="26"/>
      <c r="TZ138" s="26"/>
      <c r="UA138" s="26"/>
      <c r="UB138" s="26"/>
      <c r="UC138" s="26"/>
      <c r="UD138" s="26"/>
      <c r="UE138" s="26"/>
      <c r="UF138" s="26"/>
      <c r="UG138" s="26"/>
      <c r="UH138" s="26"/>
      <c r="UI138" s="26"/>
      <c r="UJ138" s="26"/>
      <c r="UK138" s="26"/>
      <c r="UL138" s="26"/>
      <c r="UM138" s="26"/>
      <c r="UN138" s="26"/>
      <c r="UO138" s="26"/>
      <c r="UP138" s="26"/>
      <c r="UQ138" s="26"/>
      <c r="UR138" s="26"/>
      <c r="US138" s="26"/>
      <c r="UT138" s="26"/>
      <c r="UU138" s="26"/>
      <c r="UV138" s="26"/>
      <c r="UW138" s="26"/>
      <c r="UX138" s="26"/>
      <c r="UY138" s="26"/>
      <c r="UZ138" s="26"/>
      <c r="VA138" s="26"/>
      <c r="VB138" s="26"/>
      <c r="VC138" s="26"/>
      <c r="VD138" s="26"/>
      <c r="VE138" s="26"/>
      <c r="VF138" s="26"/>
      <c r="VG138" s="26"/>
      <c r="VH138" s="26"/>
      <c r="VI138" s="26"/>
      <c r="VJ138" s="26"/>
      <c r="VK138" s="26"/>
      <c r="VL138" s="26"/>
      <c r="VM138" s="26"/>
      <c r="VN138" s="26"/>
      <c r="VO138" s="26"/>
      <c r="VP138" s="26"/>
      <c r="VQ138" s="26"/>
      <c r="VR138" s="26"/>
      <c r="VS138" s="26"/>
      <c r="VT138" s="26"/>
      <c r="VU138" s="26"/>
      <c r="VV138" s="26"/>
      <c r="VW138" s="26"/>
      <c r="VX138" s="26"/>
      <c r="VY138" s="26"/>
      <c r="VZ138" s="26"/>
      <c r="WA138" s="26"/>
      <c r="WB138" s="26"/>
      <c r="WC138" s="26"/>
      <c r="WD138" s="26"/>
      <c r="WE138" s="26"/>
      <c r="WF138" s="26"/>
      <c r="WG138" s="26"/>
      <c r="WH138" s="26"/>
      <c r="WI138" s="26"/>
      <c r="WJ138" s="26"/>
      <c r="WK138" s="26"/>
      <c r="WL138" s="26"/>
      <c r="WM138" s="26"/>
      <c r="WN138" s="26"/>
      <c r="WO138" s="26"/>
      <c r="WP138" s="26"/>
      <c r="WQ138" s="26"/>
      <c r="WR138" s="26"/>
      <c r="WS138" s="26"/>
      <c r="WT138" s="26"/>
      <c r="WU138" s="26"/>
      <c r="WV138" s="26"/>
      <c r="WW138" s="26"/>
      <c r="WX138" s="26"/>
      <c r="WY138" s="26"/>
      <c r="WZ138" s="26"/>
      <c r="XA138" s="26"/>
      <c r="XB138" s="26"/>
      <c r="XC138" s="26"/>
      <c r="XD138" s="26"/>
      <c r="XE138" s="26"/>
      <c r="XF138" s="26"/>
      <c r="XG138" s="26"/>
      <c r="XH138" s="26"/>
      <c r="XI138" s="26"/>
      <c r="XJ138" s="26"/>
      <c r="XK138" s="26"/>
      <c r="XL138" s="26"/>
      <c r="XM138" s="26"/>
    </row>
    <row r="139" spans="1:637" ht="15.75" customHeight="1" x14ac:dyDescent="0.35">
      <c r="A139" s="26"/>
      <c r="B139" s="26"/>
      <c r="C139" s="26"/>
      <c r="D139" s="26"/>
      <c r="E139" s="26"/>
      <c r="F139" s="26"/>
      <c r="G139" s="26"/>
      <c r="H139" s="26"/>
      <c r="I139" s="26"/>
      <c r="J139" s="26"/>
      <c r="K139" s="26"/>
      <c r="L139" s="26"/>
      <c r="M139" s="26"/>
      <c r="N139" s="26"/>
      <c r="O139" s="26"/>
      <c r="P139" s="26"/>
      <c r="Q139" s="26"/>
      <c r="R139" s="26"/>
      <c r="S139" s="26"/>
      <c r="T139" s="26"/>
      <c r="U139" s="26"/>
      <c r="V139" s="26"/>
      <c r="W139" s="26"/>
      <c r="X139" s="26"/>
      <c r="Y139" s="26"/>
      <c r="Z139" s="26"/>
      <c r="AA139" s="26"/>
      <c r="AB139" s="26"/>
      <c r="AC139" s="26"/>
      <c r="AD139" s="26"/>
      <c r="AE139" s="26"/>
      <c r="AF139" s="26"/>
      <c r="AG139" s="26"/>
      <c r="AH139" s="26"/>
      <c r="AI139" s="26"/>
      <c r="AJ139" s="26"/>
      <c r="AK139" s="26"/>
      <c r="AL139" s="26"/>
      <c r="AM139" s="26"/>
      <c r="AN139" s="26"/>
      <c r="AO139" s="26"/>
      <c r="AP139" s="26"/>
      <c r="AQ139" s="26"/>
      <c r="AR139" s="26"/>
      <c r="AS139" s="26"/>
      <c r="AT139" s="26"/>
      <c r="AU139" s="26"/>
      <c r="AV139" s="26"/>
      <c r="AW139" s="26"/>
      <c r="AX139" s="26"/>
      <c r="AY139" s="26"/>
      <c r="AZ139" s="26"/>
      <c r="BA139" s="26"/>
      <c r="BB139" s="26"/>
      <c r="BC139" s="26"/>
      <c r="BD139" s="26"/>
      <c r="BE139" s="26"/>
      <c r="BF139" s="26"/>
      <c r="BG139" s="26"/>
      <c r="BH139" s="26"/>
      <c r="BI139" s="26"/>
      <c r="BJ139" s="26"/>
      <c r="BK139" s="26"/>
      <c r="BL139" s="26"/>
      <c r="BM139" s="26"/>
      <c r="BN139" s="26"/>
      <c r="BO139" s="26"/>
      <c r="BP139" s="26"/>
      <c r="BQ139" s="26"/>
      <c r="BR139" s="26"/>
      <c r="BS139" s="26"/>
      <c r="BT139" s="26"/>
      <c r="BU139" s="26"/>
      <c r="BV139" s="26"/>
      <c r="BW139" s="26"/>
      <c r="BX139" s="26"/>
      <c r="BY139" s="26"/>
      <c r="BZ139" s="26"/>
      <c r="CA139" s="26"/>
      <c r="CB139" s="26"/>
      <c r="CC139" s="26"/>
      <c r="CD139" s="26"/>
      <c r="CE139" s="26"/>
      <c r="CF139" s="26"/>
      <c r="CG139" s="26"/>
      <c r="CH139" s="26"/>
      <c r="CI139" s="26"/>
      <c r="CJ139" s="26"/>
      <c r="CK139" s="26"/>
      <c r="CL139" s="26"/>
      <c r="CM139" s="26"/>
      <c r="CN139" s="26"/>
      <c r="CO139" s="26"/>
      <c r="CP139" s="26"/>
      <c r="CQ139" s="26"/>
      <c r="CR139" s="26"/>
      <c r="CS139" s="26"/>
      <c r="CT139" s="26"/>
      <c r="CU139" s="26"/>
      <c r="CV139" s="26"/>
      <c r="CW139" s="26"/>
      <c r="CX139" s="26"/>
      <c r="CY139" s="26"/>
      <c r="CZ139" s="26"/>
      <c r="DA139" s="26"/>
      <c r="DB139" s="26"/>
      <c r="DC139" s="26"/>
      <c r="DD139" s="26"/>
      <c r="DE139" s="26"/>
      <c r="DF139" s="26"/>
      <c r="DG139" s="26"/>
      <c r="DH139" s="26"/>
      <c r="DI139" s="26"/>
      <c r="DJ139" s="26"/>
      <c r="DK139" s="26"/>
      <c r="DL139" s="26"/>
      <c r="DM139" s="26"/>
      <c r="DN139" s="26"/>
      <c r="DO139" s="26"/>
      <c r="DP139" s="26"/>
      <c r="DQ139" s="26"/>
      <c r="DR139" s="26"/>
      <c r="DS139" s="26"/>
      <c r="DT139" s="26"/>
      <c r="DU139" s="26"/>
      <c r="DV139" s="26"/>
      <c r="DW139" s="26"/>
      <c r="DX139" s="26"/>
      <c r="DY139" s="26"/>
      <c r="DZ139" s="26"/>
      <c r="EA139" s="26"/>
      <c r="EB139" s="26"/>
      <c r="EC139" s="26"/>
      <c r="ED139" s="26"/>
      <c r="EE139" s="26"/>
      <c r="EF139" s="26"/>
      <c r="EG139" s="26"/>
      <c r="EH139" s="26"/>
      <c r="EI139" s="26"/>
      <c r="EJ139" s="26"/>
      <c r="EK139" s="26"/>
      <c r="EL139" s="26"/>
      <c r="EM139" s="26"/>
      <c r="EN139" s="26"/>
      <c r="EO139" s="26"/>
      <c r="EP139" s="26"/>
      <c r="EQ139" s="26"/>
      <c r="ER139" s="26"/>
      <c r="ES139" s="26"/>
      <c r="ET139" s="26"/>
      <c r="EU139" s="26"/>
      <c r="EV139" s="26"/>
      <c r="EW139" s="26"/>
      <c r="EX139" s="26"/>
      <c r="EY139" s="26"/>
      <c r="EZ139" s="26"/>
      <c r="FA139" s="26"/>
      <c r="FB139" s="26"/>
      <c r="FC139" s="26"/>
      <c r="FD139" s="26"/>
      <c r="FE139" s="26"/>
      <c r="FF139" s="26"/>
      <c r="FG139" s="26"/>
      <c r="FH139" s="26"/>
      <c r="FI139" s="26"/>
      <c r="FJ139" s="26"/>
      <c r="FK139" s="26"/>
      <c r="FL139" s="26"/>
      <c r="FM139" s="26"/>
      <c r="FN139" s="26"/>
      <c r="FO139" s="26"/>
      <c r="FP139" s="26"/>
      <c r="FQ139" s="26"/>
      <c r="FR139" s="26"/>
      <c r="FS139" s="26"/>
      <c r="FT139" s="26"/>
      <c r="FU139" s="26"/>
      <c r="FV139" s="26"/>
      <c r="FW139" s="26"/>
      <c r="FX139" s="26"/>
      <c r="FY139" s="26"/>
      <c r="FZ139" s="26"/>
      <c r="GA139" s="26"/>
      <c r="GB139" s="26"/>
      <c r="GC139" s="26"/>
      <c r="GD139" s="26"/>
      <c r="GE139" s="26"/>
      <c r="GF139" s="26"/>
      <c r="GG139" s="26"/>
      <c r="GH139" s="26"/>
      <c r="GI139" s="26"/>
      <c r="GJ139" s="26"/>
      <c r="GK139" s="26"/>
      <c r="GL139" s="26"/>
      <c r="GM139" s="26"/>
      <c r="GN139" s="26"/>
      <c r="GO139" s="26"/>
      <c r="GP139" s="26"/>
      <c r="GQ139" s="26"/>
      <c r="GR139" s="26"/>
      <c r="GS139" s="26"/>
      <c r="GT139" s="26"/>
      <c r="GU139" s="26"/>
      <c r="GV139" s="26"/>
      <c r="GW139" s="26"/>
      <c r="GX139" s="26"/>
      <c r="GY139" s="26"/>
      <c r="GZ139" s="26"/>
      <c r="HA139" s="26"/>
      <c r="HB139" s="26"/>
      <c r="HC139" s="26"/>
      <c r="HD139" s="26"/>
      <c r="HE139" s="26"/>
      <c r="HF139" s="26"/>
      <c r="HG139" s="26"/>
      <c r="HH139" s="26"/>
      <c r="HI139" s="26"/>
      <c r="HJ139" s="26"/>
      <c r="HK139" s="26"/>
      <c r="HL139" s="26"/>
      <c r="HM139" s="26"/>
      <c r="HN139" s="26"/>
      <c r="HO139" s="26"/>
      <c r="HP139" s="26"/>
      <c r="HQ139" s="26"/>
      <c r="HR139" s="26"/>
      <c r="HS139" s="26"/>
      <c r="HT139" s="26"/>
      <c r="HU139" s="26"/>
      <c r="HV139" s="26"/>
      <c r="HW139" s="26"/>
      <c r="HX139" s="26"/>
      <c r="HY139" s="26"/>
      <c r="HZ139" s="26"/>
      <c r="IA139" s="26"/>
      <c r="IB139" s="26"/>
      <c r="IC139" s="26"/>
      <c r="ID139" s="26"/>
      <c r="IE139" s="26"/>
      <c r="IF139" s="26"/>
      <c r="IG139" s="26"/>
      <c r="IH139" s="26"/>
      <c r="II139" s="26"/>
      <c r="IJ139" s="26"/>
      <c r="IK139" s="26"/>
      <c r="IL139" s="26"/>
      <c r="IM139" s="26"/>
      <c r="IN139" s="26"/>
      <c r="IO139" s="26"/>
      <c r="IP139" s="26"/>
      <c r="IQ139" s="26"/>
      <c r="IR139" s="26"/>
      <c r="IS139" s="26"/>
      <c r="IT139" s="26"/>
      <c r="IU139" s="26"/>
      <c r="IV139" s="26"/>
      <c r="IW139" s="26"/>
      <c r="IX139" s="26"/>
      <c r="IY139" s="26"/>
      <c r="IZ139" s="26"/>
      <c r="JA139" s="26"/>
      <c r="JB139" s="26"/>
      <c r="JC139" s="26"/>
      <c r="JD139" s="26"/>
      <c r="JE139" s="26"/>
      <c r="JF139" s="26"/>
      <c r="JG139" s="26"/>
      <c r="JH139" s="26"/>
      <c r="JI139" s="26"/>
      <c r="JJ139" s="26"/>
      <c r="JK139" s="26"/>
      <c r="JL139" s="26"/>
      <c r="JM139" s="26"/>
      <c r="JN139" s="26"/>
      <c r="JO139" s="26"/>
      <c r="JP139" s="26"/>
      <c r="JQ139" s="26"/>
      <c r="JR139" s="26"/>
      <c r="JS139" s="26"/>
      <c r="JT139" s="26"/>
      <c r="JU139" s="26"/>
      <c r="JV139" s="26"/>
      <c r="JW139" s="26"/>
      <c r="JX139" s="26"/>
      <c r="JY139" s="26"/>
      <c r="JZ139" s="26"/>
      <c r="KA139" s="26"/>
      <c r="KB139" s="26"/>
      <c r="KC139" s="26"/>
      <c r="KD139" s="26"/>
      <c r="KE139" s="26"/>
      <c r="KF139" s="26"/>
      <c r="KG139" s="26"/>
      <c r="KH139" s="26"/>
      <c r="KI139" s="26"/>
      <c r="KJ139" s="26"/>
      <c r="KK139" s="26"/>
      <c r="KL139" s="26"/>
      <c r="KM139" s="26"/>
      <c r="KN139" s="26"/>
      <c r="KO139" s="26"/>
      <c r="KP139" s="26"/>
      <c r="KQ139" s="26"/>
      <c r="KR139" s="26"/>
      <c r="KS139" s="26"/>
      <c r="KT139" s="26"/>
      <c r="KU139" s="26"/>
      <c r="KV139" s="26"/>
      <c r="KW139" s="26"/>
      <c r="KX139" s="26"/>
      <c r="KY139" s="26"/>
      <c r="KZ139" s="26"/>
      <c r="LA139" s="26"/>
      <c r="LB139" s="26"/>
      <c r="LC139" s="26"/>
      <c r="LD139" s="26"/>
      <c r="LE139" s="26"/>
      <c r="LF139" s="26"/>
      <c r="LG139" s="26"/>
      <c r="LH139" s="26"/>
      <c r="LI139" s="26"/>
      <c r="LJ139" s="26"/>
      <c r="LK139" s="26"/>
      <c r="LL139" s="26"/>
      <c r="LM139" s="26"/>
      <c r="LN139" s="26"/>
      <c r="LO139" s="26"/>
      <c r="LP139" s="26"/>
      <c r="LQ139" s="26"/>
      <c r="LR139" s="26"/>
      <c r="LS139" s="26"/>
      <c r="LT139" s="26"/>
      <c r="LU139" s="26"/>
      <c r="LV139" s="26"/>
      <c r="LW139" s="26"/>
      <c r="LX139" s="26"/>
      <c r="LY139" s="26"/>
      <c r="LZ139" s="26"/>
      <c r="MA139" s="26"/>
      <c r="MB139" s="26"/>
      <c r="MC139" s="26"/>
      <c r="MD139" s="26"/>
      <c r="ME139" s="26"/>
      <c r="MF139" s="26"/>
      <c r="MG139" s="26"/>
      <c r="MH139" s="26"/>
      <c r="MI139" s="26"/>
      <c r="MJ139" s="26"/>
      <c r="MK139" s="26"/>
      <c r="ML139" s="26"/>
      <c r="MM139" s="26"/>
      <c r="MN139" s="26"/>
      <c r="MO139" s="26"/>
      <c r="MP139" s="26"/>
      <c r="MQ139" s="26"/>
      <c r="MR139" s="26"/>
      <c r="MS139" s="26"/>
      <c r="MT139" s="26"/>
      <c r="MU139" s="26"/>
      <c r="MV139" s="26"/>
      <c r="MW139" s="26"/>
      <c r="MX139" s="26"/>
      <c r="MY139" s="26"/>
      <c r="MZ139" s="26"/>
      <c r="NA139" s="26"/>
      <c r="NB139" s="26"/>
      <c r="NC139" s="26"/>
      <c r="ND139" s="26"/>
      <c r="NE139" s="26"/>
      <c r="NF139" s="26"/>
      <c r="NG139" s="26"/>
      <c r="NH139" s="26"/>
      <c r="NI139" s="26"/>
      <c r="NJ139" s="26"/>
      <c r="NK139" s="26"/>
      <c r="NL139" s="26"/>
      <c r="NM139" s="26"/>
      <c r="NN139" s="26"/>
      <c r="NO139" s="26"/>
      <c r="NP139" s="26"/>
      <c r="NQ139" s="26"/>
      <c r="NR139" s="26"/>
      <c r="NS139" s="26"/>
      <c r="NT139" s="26"/>
      <c r="NU139" s="26"/>
      <c r="NV139" s="26"/>
      <c r="NW139" s="26"/>
      <c r="NX139" s="26"/>
      <c r="NY139" s="26"/>
      <c r="NZ139" s="26"/>
      <c r="OA139" s="26"/>
      <c r="OB139" s="26"/>
      <c r="OC139" s="26"/>
      <c r="OD139" s="26"/>
      <c r="OE139" s="26"/>
      <c r="OF139" s="26"/>
      <c r="OG139" s="26"/>
      <c r="OH139" s="26"/>
      <c r="OI139" s="26"/>
      <c r="OJ139" s="26"/>
      <c r="OK139" s="26"/>
      <c r="OL139" s="26"/>
      <c r="OM139" s="26"/>
      <c r="ON139" s="26"/>
      <c r="OO139" s="26"/>
      <c r="OP139" s="26"/>
      <c r="OQ139" s="26"/>
      <c r="OR139" s="26"/>
      <c r="OS139" s="26"/>
      <c r="OT139" s="26"/>
      <c r="OU139" s="26"/>
      <c r="OV139" s="26"/>
      <c r="OW139" s="26"/>
      <c r="OX139" s="26"/>
      <c r="OY139" s="26"/>
      <c r="OZ139" s="26"/>
      <c r="PA139" s="26"/>
      <c r="PB139" s="26"/>
      <c r="PC139" s="26"/>
      <c r="PD139" s="26"/>
      <c r="PE139" s="26"/>
      <c r="PF139" s="26"/>
      <c r="PG139" s="26"/>
      <c r="PH139" s="26"/>
      <c r="PI139" s="26"/>
      <c r="PJ139" s="26"/>
      <c r="PK139" s="26"/>
      <c r="PL139" s="26"/>
      <c r="PM139" s="26"/>
      <c r="PN139" s="26"/>
      <c r="PO139" s="26"/>
      <c r="PP139" s="26"/>
      <c r="PQ139" s="26"/>
      <c r="PR139" s="26"/>
      <c r="PS139" s="26"/>
      <c r="PT139" s="26"/>
      <c r="PU139" s="26"/>
      <c r="PV139" s="26"/>
      <c r="PW139" s="26"/>
      <c r="PX139" s="26"/>
      <c r="PY139" s="26"/>
      <c r="PZ139" s="26"/>
      <c r="QA139" s="26"/>
      <c r="QB139" s="26"/>
      <c r="QC139" s="26"/>
      <c r="QD139" s="26"/>
      <c r="QE139" s="26"/>
      <c r="QF139" s="26"/>
      <c r="QG139" s="26"/>
      <c r="QH139" s="26"/>
      <c r="QI139" s="26"/>
      <c r="QJ139" s="26"/>
      <c r="QK139" s="26"/>
      <c r="QL139" s="26"/>
      <c r="QM139" s="26"/>
      <c r="QN139" s="26"/>
      <c r="QO139" s="26"/>
      <c r="QP139" s="26"/>
      <c r="QQ139" s="26"/>
      <c r="QR139" s="26"/>
      <c r="QS139" s="26"/>
      <c r="QT139" s="26"/>
      <c r="QU139" s="26"/>
      <c r="QV139" s="26"/>
      <c r="QW139" s="26"/>
      <c r="QX139" s="26"/>
      <c r="QY139" s="26"/>
      <c r="QZ139" s="26"/>
      <c r="RA139" s="26"/>
      <c r="RB139" s="26"/>
      <c r="RC139" s="26"/>
      <c r="RD139" s="26"/>
      <c r="RE139" s="26"/>
      <c r="RF139" s="26"/>
      <c r="RG139" s="26"/>
      <c r="RH139" s="26"/>
      <c r="RI139" s="26"/>
      <c r="RJ139" s="26"/>
      <c r="RK139" s="26"/>
      <c r="RL139" s="26"/>
      <c r="RM139" s="26"/>
      <c r="RN139" s="26"/>
      <c r="RO139" s="26"/>
      <c r="RP139" s="26"/>
      <c r="RQ139" s="26"/>
      <c r="RR139" s="26"/>
      <c r="RS139" s="26"/>
      <c r="RT139" s="26"/>
      <c r="RU139" s="26"/>
      <c r="RV139" s="26"/>
      <c r="RW139" s="26"/>
      <c r="RX139" s="26"/>
      <c r="RY139" s="26"/>
      <c r="RZ139" s="26"/>
      <c r="SA139" s="26"/>
      <c r="SB139" s="26"/>
      <c r="SC139" s="26"/>
      <c r="SD139" s="26"/>
      <c r="SE139" s="26"/>
      <c r="SF139" s="26"/>
      <c r="SG139" s="26"/>
      <c r="SH139" s="26"/>
      <c r="SI139" s="26"/>
      <c r="SJ139" s="26"/>
      <c r="SK139" s="26"/>
      <c r="SL139" s="26"/>
      <c r="SM139" s="26"/>
      <c r="SN139" s="26"/>
      <c r="SO139" s="26"/>
      <c r="SP139" s="26"/>
      <c r="SQ139" s="26"/>
      <c r="SR139" s="26"/>
      <c r="SS139" s="26"/>
      <c r="ST139" s="26"/>
      <c r="SU139" s="26"/>
      <c r="SV139" s="26"/>
      <c r="SW139" s="26"/>
      <c r="SX139" s="26"/>
      <c r="SY139" s="26"/>
      <c r="SZ139" s="26"/>
      <c r="TA139" s="26"/>
      <c r="TB139" s="26"/>
      <c r="TC139" s="26"/>
      <c r="TD139" s="26"/>
      <c r="TE139" s="26"/>
      <c r="TF139" s="26"/>
      <c r="TG139" s="26"/>
      <c r="TH139" s="26"/>
      <c r="TI139" s="26"/>
      <c r="TJ139" s="26"/>
      <c r="TK139" s="26"/>
      <c r="TL139" s="26"/>
      <c r="TM139" s="26"/>
      <c r="TN139" s="26"/>
      <c r="TO139" s="26"/>
      <c r="TP139" s="26"/>
      <c r="TQ139" s="26"/>
      <c r="TR139" s="26"/>
      <c r="TS139" s="26"/>
      <c r="TT139" s="26"/>
      <c r="TU139" s="26"/>
      <c r="TV139" s="26"/>
      <c r="TW139" s="26"/>
      <c r="TX139" s="26"/>
      <c r="TY139" s="26"/>
      <c r="TZ139" s="26"/>
      <c r="UA139" s="26"/>
      <c r="UB139" s="26"/>
      <c r="UC139" s="26"/>
      <c r="UD139" s="26"/>
      <c r="UE139" s="26"/>
      <c r="UF139" s="26"/>
      <c r="UG139" s="26"/>
      <c r="UH139" s="26"/>
      <c r="UI139" s="26"/>
      <c r="UJ139" s="26"/>
      <c r="UK139" s="26"/>
      <c r="UL139" s="26"/>
      <c r="UM139" s="26"/>
      <c r="UN139" s="26"/>
      <c r="UO139" s="26"/>
      <c r="UP139" s="26"/>
      <c r="UQ139" s="26"/>
      <c r="UR139" s="26"/>
      <c r="US139" s="26"/>
      <c r="UT139" s="26"/>
      <c r="UU139" s="26"/>
      <c r="UV139" s="26"/>
      <c r="UW139" s="26"/>
      <c r="UX139" s="26"/>
      <c r="UY139" s="26"/>
      <c r="UZ139" s="26"/>
      <c r="VA139" s="26"/>
      <c r="VB139" s="26"/>
      <c r="VC139" s="26"/>
      <c r="VD139" s="26"/>
      <c r="VE139" s="26"/>
      <c r="VF139" s="26"/>
      <c r="VG139" s="26"/>
      <c r="VH139" s="26"/>
      <c r="VI139" s="26"/>
      <c r="VJ139" s="26"/>
      <c r="VK139" s="26"/>
      <c r="VL139" s="26"/>
      <c r="VM139" s="26"/>
      <c r="VN139" s="26"/>
      <c r="VO139" s="26"/>
      <c r="VP139" s="26"/>
      <c r="VQ139" s="26"/>
      <c r="VR139" s="26"/>
      <c r="VS139" s="26"/>
      <c r="VT139" s="26"/>
      <c r="VU139" s="26"/>
      <c r="VV139" s="26"/>
      <c r="VW139" s="26"/>
      <c r="VX139" s="26"/>
      <c r="VY139" s="26"/>
      <c r="VZ139" s="26"/>
      <c r="WA139" s="26"/>
      <c r="WB139" s="26"/>
      <c r="WC139" s="26"/>
      <c r="WD139" s="26"/>
      <c r="WE139" s="26"/>
      <c r="WF139" s="26"/>
      <c r="WG139" s="26"/>
      <c r="WH139" s="26"/>
      <c r="WI139" s="26"/>
      <c r="WJ139" s="26"/>
      <c r="WK139" s="26"/>
      <c r="WL139" s="26"/>
      <c r="WM139" s="26"/>
      <c r="WN139" s="26"/>
      <c r="WO139" s="26"/>
      <c r="WP139" s="26"/>
      <c r="WQ139" s="26"/>
      <c r="WR139" s="26"/>
      <c r="WS139" s="26"/>
      <c r="WT139" s="26"/>
      <c r="WU139" s="26"/>
      <c r="WV139" s="26"/>
      <c r="WW139" s="26"/>
      <c r="WX139" s="26"/>
      <c r="WY139" s="26"/>
      <c r="WZ139" s="26"/>
      <c r="XA139" s="26"/>
      <c r="XB139" s="26"/>
      <c r="XC139" s="26"/>
      <c r="XD139" s="26"/>
      <c r="XE139" s="26"/>
      <c r="XF139" s="26"/>
      <c r="XG139" s="26"/>
      <c r="XH139" s="26"/>
      <c r="XI139" s="26"/>
      <c r="XJ139" s="26"/>
      <c r="XK139" s="26"/>
      <c r="XL139" s="26"/>
      <c r="XM139" s="26"/>
    </row>
    <row r="140" spans="1:637" ht="15.75" customHeight="1" x14ac:dyDescent="0.35">
      <c r="A140" s="26"/>
      <c r="B140" s="26"/>
      <c r="C140" s="26"/>
      <c r="D140" s="26"/>
      <c r="E140" s="26"/>
      <c r="F140" s="26"/>
      <c r="G140" s="26"/>
      <c r="H140" s="26"/>
      <c r="I140" s="26"/>
      <c r="J140" s="26"/>
      <c r="K140" s="26"/>
      <c r="L140" s="26"/>
      <c r="M140" s="26"/>
      <c r="N140" s="26"/>
      <c r="O140" s="26"/>
      <c r="P140" s="26"/>
      <c r="Q140" s="26"/>
      <c r="R140" s="26"/>
      <c r="S140" s="26"/>
      <c r="T140" s="26"/>
      <c r="U140" s="26"/>
      <c r="V140" s="26"/>
      <c r="W140" s="26"/>
      <c r="X140" s="26"/>
      <c r="Y140" s="26"/>
      <c r="Z140" s="26"/>
      <c r="AA140" s="26"/>
      <c r="AB140" s="26"/>
      <c r="AC140" s="26"/>
      <c r="AD140" s="26"/>
      <c r="AE140" s="26"/>
      <c r="AF140" s="26"/>
      <c r="AG140" s="26"/>
      <c r="AH140" s="26"/>
      <c r="AI140" s="26"/>
      <c r="AJ140" s="26"/>
      <c r="AK140" s="26"/>
      <c r="AL140" s="26"/>
      <c r="AM140" s="26"/>
      <c r="AN140" s="26"/>
      <c r="AO140" s="26"/>
      <c r="AP140" s="26"/>
      <c r="AQ140" s="26"/>
      <c r="AR140" s="26"/>
      <c r="AS140" s="26"/>
      <c r="AT140" s="26"/>
      <c r="AU140" s="26"/>
      <c r="AV140" s="26"/>
      <c r="AW140" s="26"/>
      <c r="AX140" s="26"/>
      <c r="AY140" s="26"/>
      <c r="AZ140" s="26"/>
      <c r="BA140" s="26"/>
      <c r="BB140" s="26"/>
      <c r="BC140" s="26"/>
      <c r="BD140" s="26"/>
      <c r="BE140" s="26"/>
      <c r="BF140" s="26"/>
      <c r="BG140" s="26"/>
      <c r="BH140" s="26"/>
      <c r="BI140" s="26"/>
      <c r="BJ140" s="26"/>
      <c r="BK140" s="26"/>
      <c r="BL140" s="26"/>
      <c r="BM140" s="26"/>
      <c r="BN140" s="26"/>
      <c r="BO140" s="26"/>
      <c r="BP140" s="26"/>
      <c r="BQ140" s="26"/>
      <c r="BR140" s="26"/>
      <c r="BS140" s="26"/>
      <c r="BT140" s="26"/>
      <c r="BU140" s="26"/>
      <c r="BV140" s="26"/>
      <c r="BW140" s="26"/>
      <c r="BX140" s="26"/>
      <c r="BY140" s="26"/>
      <c r="BZ140" s="26"/>
      <c r="CA140" s="26"/>
      <c r="CB140" s="26"/>
      <c r="CC140" s="26"/>
      <c r="CD140" s="26"/>
      <c r="CE140" s="26"/>
      <c r="CF140" s="26"/>
      <c r="CG140" s="26"/>
      <c r="CH140" s="26"/>
      <c r="CI140" s="26"/>
      <c r="CJ140" s="26"/>
      <c r="CK140" s="26"/>
      <c r="CL140" s="26"/>
      <c r="CM140" s="26"/>
      <c r="CN140" s="26"/>
      <c r="CO140" s="26"/>
      <c r="CP140" s="26"/>
      <c r="CQ140" s="26"/>
      <c r="CR140" s="26"/>
      <c r="CS140" s="26"/>
      <c r="CT140" s="26"/>
      <c r="CU140" s="26"/>
      <c r="CV140" s="26"/>
      <c r="CW140" s="26"/>
      <c r="CX140" s="26"/>
      <c r="CY140" s="26"/>
      <c r="CZ140" s="26"/>
      <c r="DA140" s="26"/>
      <c r="DB140" s="26"/>
      <c r="DC140" s="26"/>
      <c r="DD140" s="26"/>
      <c r="DE140" s="26"/>
      <c r="DF140" s="26"/>
      <c r="DG140" s="26"/>
      <c r="DH140" s="26"/>
      <c r="DI140" s="26"/>
      <c r="DJ140" s="26"/>
      <c r="DK140" s="26"/>
      <c r="DL140" s="26"/>
      <c r="DM140" s="26"/>
      <c r="DN140" s="26"/>
      <c r="DO140" s="26"/>
      <c r="DP140" s="26"/>
      <c r="DQ140" s="26"/>
      <c r="DR140" s="26"/>
      <c r="DS140" s="26"/>
      <c r="DT140" s="26"/>
      <c r="DU140" s="26"/>
      <c r="DV140" s="26"/>
      <c r="DW140" s="26"/>
      <c r="DX140" s="26"/>
      <c r="DY140" s="26"/>
      <c r="DZ140" s="26"/>
      <c r="EA140" s="26"/>
      <c r="EB140" s="26"/>
      <c r="EC140" s="26"/>
      <c r="ED140" s="26"/>
      <c r="EE140" s="26"/>
      <c r="EF140" s="26"/>
      <c r="EG140" s="26"/>
      <c r="EH140" s="26"/>
      <c r="EI140" s="26"/>
      <c r="EJ140" s="26"/>
      <c r="EK140" s="26"/>
      <c r="EL140" s="26"/>
      <c r="EM140" s="26"/>
      <c r="EN140" s="26"/>
      <c r="EO140" s="26"/>
      <c r="EP140" s="26"/>
      <c r="EQ140" s="26"/>
      <c r="ER140" s="26"/>
      <c r="ES140" s="26"/>
      <c r="ET140" s="26"/>
      <c r="EU140" s="26"/>
      <c r="EV140" s="26"/>
      <c r="EW140" s="26"/>
      <c r="EX140" s="26"/>
      <c r="EY140" s="26"/>
      <c r="EZ140" s="26"/>
      <c r="FA140" s="26"/>
      <c r="FB140" s="26"/>
      <c r="FC140" s="26"/>
      <c r="FD140" s="26"/>
      <c r="FE140" s="26"/>
      <c r="FF140" s="26"/>
      <c r="FG140" s="26"/>
      <c r="FH140" s="26"/>
      <c r="FI140" s="26"/>
      <c r="FJ140" s="26"/>
      <c r="FK140" s="26"/>
      <c r="FL140" s="26"/>
      <c r="FM140" s="26"/>
      <c r="FN140" s="26"/>
      <c r="FO140" s="26"/>
      <c r="FP140" s="26"/>
      <c r="FQ140" s="26"/>
      <c r="FR140" s="26"/>
      <c r="FS140" s="26"/>
      <c r="FT140" s="26"/>
      <c r="FU140" s="26"/>
      <c r="FV140" s="26"/>
      <c r="FW140" s="26"/>
      <c r="FX140" s="26"/>
      <c r="FY140" s="26"/>
      <c r="FZ140" s="26"/>
      <c r="GA140" s="26"/>
      <c r="GB140" s="26"/>
      <c r="GC140" s="26"/>
      <c r="GD140" s="26"/>
      <c r="GE140" s="26"/>
      <c r="GF140" s="26"/>
      <c r="GG140" s="26"/>
      <c r="GH140" s="26"/>
      <c r="GI140" s="26"/>
      <c r="GJ140" s="26"/>
      <c r="GK140" s="26"/>
      <c r="GL140" s="26"/>
      <c r="GM140" s="26"/>
      <c r="GN140" s="26"/>
      <c r="GO140" s="26"/>
      <c r="GP140" s="26"/>
      <c r="GQ140" s="26"/>
      <c r="GR140" s="26"/>
      <c r="GS140" s="26"/>
      <c r="GT140" s="26"/>
      <c r="GU140" s="26"/>
      <c r="GV140" s="26"/>
      <c r="GW140" s="26"/>
      <c r="GX140" s="26"/>
      <c r="GY140" s="26"/>
      <c r="GZ140" s="26"/>
      <c r="HA140" s="26"/>
      <c r="HB140" s="26"/>
      <c r="HC140" s="26"/>
      <c r="HD140" s="26"/>
      <c r="HE140" s="26"/>
      <c r="HF140" s="26"/>
      <c r="HG140" s="26"/>
      <c r="HH140" s="26"/>
      <c r="HI140" s="26"/>
      <c r="HJ140" s="26"/>
      <c r="HK140" s="26"/>
      <c r="HL140" s="26"/>
      <c r="HM140" s="26"/>
      <c r="HN140" s="26"/>
      <c r="HO140" s="26"/>
      <c r="HP140" s="26"/>
      <c r="HQ140" s="26"/>
      <c r="HR140" s="26"/>
      <c r="HS140" s="26"/>
      <c r="HT140" s="26"/>
      <c r="HU140" s="26"/>
      <c r="HV140" s="26"/>
      <c r="HW140" s="26"/>
      <c r="HX140" s="26"/>
      <c r="HY140" s="26"/>
      <c r="HZ140" s="26"/>
      <c r="IA140" s="26"/>
      <c r="IB140" s="26"/>
      <c r="IC140" s="26"/>
      <c r="ID140" s="26"/>
      <c r="IE140" s="26"/>
      <c r="IF140" s="26"/>
      <c r="IG140" s="26"/>
      <c r="IH140" s="26"/>
      <c r="II140" s="26"/>
      <c r="IJ140" s="26"/>
      <c r="IK140" s="26"/>
      <c r="IL140" s="26"/>
      <c r="IM140" s="26"/>
      <c r="IN140" s="26"/>
      <c r="IO140" s="26"/>
      <c r="IP140" s="26"/>
      <c r="IQ140" s="26"/>
      <c r="IR140" s="26"/>
      <c r="IS140" s="26"/>
      <c r="IT140" s="26"/>
      <c r="IU140" s="26"/>
      <c r="IV140" s="26"/>
      <c r="IW140" s="26"/>
      <c r="IX140" s="26"/>
      <c r="IY140" s="26"/>
      <c r="IZ140" s="26"/>
      <c r="JA140" s="26"/>
      <c r="JB140" s="26"/>
      <c r="JC140" s="26"/>
      <c r="JD140" s="26"/>
      <c r="JE140" s="26"/>
      <c r="JF140" s="26"/>
      <c r="JG140" s="26"/>
      <c r="JH140" s="26"/>
      <c r="JI140" s="26"/>
      <c r="JJ140" s="26"/>
      <c r="JK140" s="26"/>
      <c r="JL140" s="26"/>
      <c r="JM140" s="26"/>
      <c r="JN140" s="26"/>
      <c r="JO140" s="26"/>
      <c r="JP140" s="26"/>
      <c r="JQ140" s="26"/>
      <c r="JR140" s="26"/>
      <c r="JS140" s="26"/>
      <c r="JT140" s="26"/>
      <c r="JU140" s="26"/>
      <c r="JV140" s="26"/>
      <c r="JW140" s="26"/>
      <c r="JX140" s="26"/>
      <c r="JY140" s="26"/>
      <c r="JZ140" s="26"/>
      <c r="KA140" s="26"/>
      <c r="KB140" s="26"/>
      <c r="KC140" s="26"/>
      <c r="KD140" s="26"/>
      <c r="KE140" s="26"/>
      <c r="KF140" s="26"/>
      <c r="KG140" s="26"/>
      <c r="KH140" s="26"/>
      <c r="KI140" s="26"/>
      <c r="KJ140" s="26"/>
      <c r="KK140" s="26"/>
      <c r="KL140" s="26"/>
      <c r="KM140" s="26"/>
      <c r="KN140" s="26"/>
      <c r="KO140" s="26"/>
      <c r="KP140" s="26"/>
      <c r="KQ140" s="26"/>
      <c r="KR140" s="26"/>
      <c r="KS140" s="26"/>
      <c r="KT140" s="26"/>
      <c r="KU140" s="26"/>
      <c r="KV140" s="26"/>
      <c r="KW140" s="26"/>
      <c r="KX140" s="26"/>
      <c r="KY140" s="26"/>
      <c r="KZ140" s="26"/>
      <c r="LA140" s="26"/>
      <c r="LB140" s="26"/>
      <c r="LC140" s="26"/>
      <c r="LD140" s="26"/>
      <c r="LE140" s="26"/>
      <c r="LF140" s="26"/>
      <c r="LG140" s="26"/>
      <c r="LH140" s="26"/>
      <c r="LI140" s="26"/>
      <c r="LJ140" s="26"/>
      <c r="LK140" s="26"/>
      <c r="LL140" s="26"/>
      <c r="LM140" s="26"/>
      <c r="LN140" s="26"/>
      <c r="LO140" s="26"/>
      <c r="LP140" s="26"/>
      <c r="LQ140" s="26"/>
      <c r="LR140" s="26"/>
      <c r="LS140" s="26"/>
      <c r="LT140" s="26"/>
      <c r="LU140" s="26"/>
      <c r="LV140" s="26"/>
      <c r="LW140" s="26"/>
      <c r="LX140" s="26"/>
      <c r="LY140" s="26"/>
      <c r="LZ140" s="26"/>
      <c r="MA140" s="26"/>
      <c r="MB140" s="26"/>
      <c r="MC140" s="26"/>
      <c r="MD140" s="26"/>
      <c r="ME140" s="26"/>
      <c r="MF140" s="26"/>
      <c r="MG140" s="26"/>
      <c r="MH140" s="26"/>
      <c r="MI140" s="26"/>
      <c r="MJ140" s="26"/>
      <c r="MK140" s="26"/>
      <c r="ML140" s="26"/>
      <c r="MM140" s="26"/>
      <c r="MN140" s="26"/>
      <c r="MO140" s="26"/>
      <c r="MP140" s="26"/>
      <c r="MQ140" s="26"/>
      <c r="MR140" s="26"/>
      <c r="MS140" s="26"/>
      <c r="MT140" s="26"/>
      <c r="MU140" s="26"/>
      <c r="MV140" s="26"/>
      <c r="MW140" s="26"/>
      <c r="MX140" s="26"/>
      <c r="MY140" s="26"/>
      <c r="MZ140" s="26"/>
      <c r="NA140" s="26"/>
      <c r="NB140" s="26"/>
      <c r="NC140" s="26"/>
      <c r="ND140" s="26"/>
      <c r="NE140" s="26"/>
      <c r="NF140" s="26"/>
      <c r="NG140" s="26"/>
      <c r="NH140" s="26"/>
      <c r="NI140" s="26"/>
      <c r="NJ140" s="26"/>
      <c r="NK140" s="26"/>
      <c r="NL140" s="26"/>
      <c r="NM140" s="26"/>
      <c r="NN140" s="26"/>
      <c r="NO140" s="26"/>
      <c r="NP140" s="26"/>
      <c r="NQ140" s="26"/>
      <c r="NR140" s="26"/>
      <c r="NS140" s="26"/>
      <c r="NT140" s="26"/>
      <c r="NU140" s="26"/>
      <c r="NV140" s="26"/>
      <c r="NW140" s="26"/>
      <c r="NX140" s="26"/>
      <c r="NY140" s="26"/>
      <c r="NZ140" s="26"/>
      <c r="OA140" s="26"/>
      <c r="OB140" s="26"/>
      <c r="OC140" s="26"/>
      <c r="OD140" s="26"/>
      <c r="OE140" s="26"/>
      <c r="OF140" s="26"/>
      <c r="OG140" s="26"/>
      <c r="OH140" s="26"/>
      <c r="OI140" s="26"/>
      <c r="OJ140" s="26"/>
      <c r="OK140" s="26"/>
      <c r="OL140" s="26"/>
      <c r="OM140" s="26"/>
      <c r="ON140" s="26"/>
      <c r="OO140" s="26"/>
      <c r="OP140" s="26"/>
      <c r="OQ140" s="26"/>
      <c r="OR140" s="26"/>
      <c r="OS140" s="26"/>
      <c r="OT140" s="26"/>
      <c r="OU140" s="26"/>
      <c r="OV140" s="26"/>
      <c r="OW140" s="26"/>
      <c r="OX140" s="26"/>
      <c r="OY140" s="26"/>
      <c r="OZ140" s="26"/>
      <c r="PA140" s="26"/>
      <c r="PB140" s="26"/>
      <c r="PC140" s="26"/>
      <c r="PD140" s="26"/>
      <c r="PE140" s="26"/>
      <c r="PF140" s="26"/>
      <c r="PG140" s="26"/>
      <c r="PH140" s="26"/>
      <c r="PI140" s="26"/>
      <c r="PJ140" s="26"/>
      <c r="PK140" s="26"/>
      <c r="PL140" s="26"/>
      <c r="PM140" s="26"/>
      <c r="PN140" s="26"/>
      <c r="PO140" s="26"/>
      <c r="PP140" s="26"/>
      <c r="PQ140" s="26"/>
      <c r="PR140" s="26"/>
      <c r="PS140" s="26"/>
      <c r="PT140" s="26"/>
      <c r="PU140" s="26"/>
      <c r="PV140" s="26"/>
      <c r="PW140" s="26"/>
      <c r="PX140" s="26"/>
      <c r="PY140" s="26"/>
      <c r="PZ140" s="26"/>
      <c r="QA140" s="26"/>
      <c r="QB140" s="26"/>
      <c r="QC140" s="26"/>
      <c r="QD140" s="26"/>
      <c r="QE140" s="26"/>
      <c r="QF140" s="26"/>
      <c r="QG140" s="26"/>
      <c r="QH140" s="26"/>
      <c r="QI140" s="26"/>
      <c r="QJ140" s="26"/>
      <c r="QK140" s="26"/>
      <c r="QL140" s="26"/>
      <c r="QM140" s="26"/>
      <c r="QN140" s="26"/>
      <c r="QO140" s="26"/>
      <c r="QP140" s="26"/>
      <c r="QQ140" s="26"/>
      <c r="QR140" s="26"/>
      <c r="QS140" s="26"/>
      <c r="QT140" s="26"/>
      <c r="QU140" s="26"/>
      <c r="QV140" s="26"/>
      <c r="QW140" s="26"/>
      <c r="QX140" s="26"/>
      <c r="QY140" s="26"/>
      <c r="QZ140" s="26"/>
      <c r="RA140" s="26"/>
      <c r="RB140" s="26"/>
      <c r="RC140" s="26"/>
      <c r="RD140" s="26"/>
      <c r="RE140" s="26"/>
      <c r="RF140" s="26"/>
      <c r="RG140" s="26"/>
      <c r="RH140" s="26"/>
      <c r="RI140" s="26"/>
      <c r="RJ140" s="26"/>
      <c r="RK140" s="26"/>
      <c r="RL140" s="26"/>
      <c r="RM140" s="26"/>
      <c r="RN140" s="26"/>
      <c r="RO140" s="26"/>
      <c r="RP140" s="26"/>
      <c r="RQ140" s="26"/>
      <c r="RR140" s="26"/>
      <c r="RS140" s="26"/>
      <c r="RT140" s="26"/>
      <c r="RU140" s="26"/>
      <c r="RV140" s="26"/>
      <c r="RW140" s="26"/>
      <c r="RX140" s="26"/>
      <c r="RY140" s="26"/>
      <c r="RZ140" s="26"/>
      <c r="SA140" s="26"/>
      <c r="SB140" s="26"/>
      <c r="SC140" s="26"/>
      <c r="SD140" s="26"/>
      <c r="SE140" s="26"/>
      <c r="SF140" s="26"/>
      <c r="SG140" s="26"/>
      <c r="SH140" s="26"/>
      <c r="SI140" s="26"/>
      <c r="SJ140" s="26"/>
      <c r="SK140" s="26"/>
      <c r="SL140" s="26"/>
      <c r="SM140" s="26"/>
      <c r="SN140" s="26"/>
      <c r="SO140" s="26"/>
      <c r="SP140" s="26"/>
      <c r="SQ140" s="26"/>
      <c r="SR140" s="26"/>
      <c r="SS140" s="26"/>
      <c r="ST140" s="26"/>
      <c r="SU140" s="26"/>
      <c r="SV140" s="26"/>
      <c r="SW140" s="26"/>
      <c r="SX140" s="26"/>
      <c r="SY140" s="26"/>
      <c r="SZ140" s="26"/>
      <c r="TA140" s="26"/>
      <c r="TB140" s="26"/>
      <c r="TC140" s="26"/>
      <c r="TD140" s="26"/>
      <c r="TE140" s="26"/>
      <c r="TF140" s="26"/>
      <c r="TG140" s="26"/>
      <c r="TH140" s="26"/>
      <c r="TI140" s="26"/>
      <c r="TJ140" s="26"/>
      <c r="TK140" s="26"/>
      <c r="TL140" s="26"/>
      <c r="TM140" s="26"/>
      <c r="TN140" s="26"/>
      <c r="TO140" s="26"/>
      <c r="TP140" s="26"/>
      <c r="TQ140" s="26"/>
      <c r="TR140" s="26"/>
      <c r="TS140" s="26"/>
      <c r="TT140" s="26"/>
      <c r="TU140" s="26"/>
      <c r="TV140" s="26"/>
      <c r="TW140" s="26"/>
      <c r="TX140" s="26"/>
      <c r="TY140" s="26"/>
      <c r="TZ140" s="26"/>
      <c r="UA140" s="26"/>
      <c r="UB140" s="26"/>
      <c r="UC140" s="26"/>
      <c r="UD140" s="26"/>
      <c r="UE140" s="26"/>
      <c r="UF140" s="26"/>
      <c r="UG140" s="26"/>
      <c r="UH140" s="26"/>
      <c r="UI140" s="26"/>
      <c r="UJ140" s="26"/>
      <c r="UK140" s="26"/>
      <c r="UL140" s="26"/>
      <c r="UM140" s="26"/>
      <c r="UN140" s="26"/>
      <c r="UO140" s="26"/>
      <c r="UP140" s="26"/>
      <c r="UQ140" s="26"/>
      <c r="UR140" s="26"/>
      <c r="US140" s="26"/>
      <c r="UT140" s="26"/>
      <c r="UU140" s="26"/>
      <c r="UV140" s="26"/>
      <c r="UW140" s="26"/>
      <c r="UX140" s="26"/>
      <c r="UY140" s="26"/>
      <c r="UZ140" s="26"/>
      <c r="VA140" s="26"/>
      <c r="VB140" s="26"/>
      <c r="VC140" s="26"/>
      <c r="VD140" s="26"/>
      <c r="VE140" s="26"/>
      <c r="VF140" s="26"/>
      <c r="VG140" s="26"/>
      <c r="VH140" s="26"/>
      <c r="VI140" s="26"/>
      <c r="VJ140" s="26"/>
      <c r="VK140" s="26"/>
      <c r="VL140" s="26"/>
      <c r="VM140" s="26"/>
      <c r="VN140" s="26"/>
      <c r="VO140" s="26"/>
      <c r="VP140" s="26"/>
      <c r="VQ140" s="26"/>
      <c r="VR140" s="26"/>
      <c r="VS140" s="26"/>
      <c r="VT140" s="26"/>
      <c r="VU140" s="26"/>
      <c r="VV140" s="26"/>
      <c r="VW140" s="26"/>
      <c r="VX140" s="26"/>
      <c r="VY140" s="26"/>
      <c r="VZ140" s="26"/>
      <c r="WA140" s="26"/>
      <c r="WB140" s="26"/>
      <c r="WC140" s="26"/>
      <c r="WD140" s="26"/>
      <c r="WE140" s="26"/>
      <c r="WF140" s="26"/>
      <c r="WG140" s="26"/>
      <c r="WH140" s="26"/>
      <c r="WI140" s="26"/>
      <c r="WJ140" s="26"/>
      <c r="WK140" s="26"/>
      <c r="WL140" s="26"/>
      <c r="WM140" s="26"/>
      <c r="WN140" s="26"/>
      <c r="WO140" s="26"/>
      <c r="WP140" s="26"/>
      <c r="WQ140" s="26"/>
      <c r="WR140" s="26"/>
      <c r="WS140" s="26"/>
      <c r="WT140" s="26"/>
      <c r="WU140" s="26"/>
      <c r="WV140" s="26"/>
      <c r="WW140" s="26"/>
      <c r="WX140" s="26"/>
      <c r="WY140" s="26"/>
      <c r="WZ140" s="26"/>
      <c r="XA140" s="26"/>
      <c r="XB140" s="26"/>
      <c r="XC140" s="26"/>
      <c r="XD140" s="26"/>
      <c r="XE140" s="26"/>
      <c r="XF140" s="26"/>
      <c r="XG140" s="26"/>
      <c r="XH140" s="26"/>
      <c r="XI140" s="26"/>
      <c r="XJ140" s="26"/>
      <c r="XK140" s="26"/>
      <c r="XL140" s="26"/>
      <c r="XM140" s="26"/>
    </row>
    <row r="141" spans="1:637" ht="15.75" customHeight="1" x14ac:dyDescent="0.35">
      <c r="A141" s="26"/>
      <c r="B141" s="26"/>
      <c r="C141" s="26"/>
      <c r="D141" s="26"/>
      <c r="E141" s="26"/>
      <c r="F141" s="26"/>
      <c r="G141" s="26"/>
      <c r="H141" s="26"/>
      <c r="I141" s="26"/>
      <c r="J141" s="26"/>
      <c r="K141" s="26"/>
      <c r="L141" s="26"/>
      <c r="M141" s="26"/>
      <c r="N141" s="26"/>
      <c r="O141" s="26"/>
      <c r="P141" s="26"/>
      <c r="Q141" s="26"/>
      <c r="R141" s="26"/>
      <c r="S141" s="26"/>
      <c r="T141" s="26"/>
      <c r="U141" s="26"/>
      <c r="V141" s="26"/>
      <c r="W141" s="26"/>
      <c r="X141" s="26"/>
      <c r="Y141" s="26"/>
      <c r="Z141" s="26"/>
      <c r="AA141" s="26"/>
      <c r="AB141" s="26"/>
      <c r="AC141" s="26"/>
      <c r="AD141" s="26"/>
      <c r="AE141" s="26"/>
      <c r="AF141" s="26"/>
      <c r="AG141" s="26"/>
      <c r="AH141" s="26"/>
      <c r="AI141" s="26"/>
      <c r="AJ141" s="26"/>
      <c r="AK141" s="26"/>
      <c r="AL141" s="26"/>
      <c r="AM141" s="26"/>
      <c r="AN141" s="26"/>
      <c r="AO141" s="26"/>
      <c r="AP141" s="26"/>
      <c r="AQ141" s="26"/>
      <c r="AR141" s="26"/>
      <c r="AS141" s="26"/>
      <c r="AT141" s="26"/>
      <c r="AU141" s="26"/>
      <c r="AV141" s="26"/>
      <c r="AW141" s="26"/>
      <c r="AX141" s="26"/>
      <c r="AY141" s="26"/>
      <c r="AZ141" s="26"/>
      <c r="BA141" s="26"/>
      <c r="BB141" s="26"/>
      <c r="BC141" s="26"/>
      <c r="BD141" s="26"/>
      <c r="BE141" s="26"/>
      <c r="BF141" s="26"/>
      <c r="BG141" s="26"/>
      <c r="BH141" s="26"/>
      <c r="BI141" s="26"/>
      <c r="BJ141" s="26"/>
      <c r="BK141" s="26"/>
      <c r="BL141" s="26"/>
      <c r="BM141" s="26"/>
      <c r="BN141" s="26"/>
      <c r="BO141" s="26"/>
      <c r="BP141" s="26"/>
      <c r="BQ141" s="26"/>
      <c r="BR141" s="26"/>
      <c r="BS141" s="26"/>
      <c r="BT141" s="26"/>
      <c r="BU141" s="26"/>
      <c r="BV141" s="26"/>
      <c r="BW141" s="26"/>
      <c r="BX141" s="26"/>
      <c r="BY141" s="26"/>
      <c r="BZ141" s="26"/>
      <c r="CA141" s="26"/>
      <c r="CB141" s="26"/>
      <c r="CC141" s="26"/>
      <c r="CD141" s="26"/>
      <c r="CE141" s="26"/>
      <c r="CF141" s="26"/>
      <c r="CG141" s="26"/>
      <c r="CH141" s="26"/>
      <c r="CI141" s="26"/>
      <c r="CJ141" s="26"/>
      <c r="CK141" s="26"/>
      <c r="CL141" s="26"/>
      <c r="CM141" s="26"/>
      <c r="CN141" s="26"/>
      <c r="CO141" s="26"/>
      <c r="CP141" s="26"/>
      <c r="CQ141" s="26"/>
      <c r="CR141" s="26"/>
      <c r="CS141" s="26"/>
      <c r="CT141" s="26"/>
      <c r="CU141" s="26"/>
      <c r="CV141" s="26"/>
      <c r="CW141" s="26"/>
      <c r="CX141" s="26"/>
      <c r="CY141" s="26"/>
      <c r="CZ141" s="26"/>
      <c r="DA141" s="26"/>
      <c r="DB141" s="26"/>
      <c r="DC141" s="26"/>
      <c r="DD141" s="26"/>
      <c r="DE141" s="26"/>
      <c r="DF141" s="26"/>
      <c r="DG141" s="26"/>
      <c r="DH141" s="26"/>
      <c r="DI141" s="26"/>
      <c r="DJ141" s="26"/>
      <c r="DK141" s="26"/>
      <c r="DL141" s="26"/>
      <c r="DM141" s="26"/>
      <c r="DN141" s="26"/>
      <c r="DO141" s="26"/>
      <c r="DP141" s="26"/>
      <c r="DQ141" s="26"/>
      <c r="DR141" s="26"/>
      <c r="DS141" s="26"/>
      <c r="DT141" s="26"/>
      <c r="DU141" s="26"/>
      <c r="DV141" s="26"/>
      <c r="DW141" s="26"/>
      <c r="DX141" s="26"/>
      <c r="DY141" s="26"/>
      <c r="DZ141" s="26"/>
      <c r="EA141" s="26"/>
      <c r="EB141" s="26"/>
      <c r="EC141" s="26"/>
      <c r="ED141" s="26"/>
      <c r="EE141" s="26"/>
      <c r="EF141" s="26"/>
      <c r="EG141" s="26"/>
      <c r="EH141" s="26"/>
      <c r="EI141" s="26"/>
      <c r="EJ141" s="26"/>
      <c r="EK141" s="26"/>
      <c r="EL141" s="26"/>
      <c r="EM141" s="26"/>
      <c r="EN141" s="26"/>
      <c r="EO141" s="26"/>
      <c r="EP141" s="26"/>
      <c r="EQ141" s="26"/>
      <c r="ER141" s="26"/>
      <c r="ES141" s="26"/>
      <c r="ET141" s="26"/>
      <c r="EU141" s="26"/>
      <c r="EV141" s="26"/>
      <c r="EW141" s="26"/>
      <c r="EX141" s="26"/>
      <c r="EY141" s="26"/>
      <c r="EZ141" s="26"/>
      <c r="FA141" s="26"/>
      <c r="FB141" s="26"/>
      <c r="FC141" s="26"/>
      <c r="FD141" s="26"/>
      <c r="FE141" s="26"/>
      <c r="FF141" s="26"/>
      <c r="FG141" s="26"/>
      <c r="FH141" s="26"/>
      <c r="FI141" s="26"/>
      <c r="FJ141" s="26"/>
      <c r="FK141" s="26"/>
      <c r="FL141" s="26"/>
      <c r="FM141" s="26"/>
      <c r="FN141" s="26"/>
      <c r="FO141" s="26"/>
      <c r="FP141" s="26"/>
      <c r="FQ141" s="26"/>
      <c r="FR141" s="26"/>
      <c r="FS141" s="26"/>
      <c r="FT141" s="26"/>
      <c r="FU141" s="26"/>
      <c r="FV141" s="26"/>
      <c r="FW141" s="26"/>
      <c r="FX141" s="26"/>
      <c r="FY141" s="26"/>
      <c r="FZ141" s="26"/>
      <c r="GA141" s="26"/>
      <c r="GB141" s="26"/>
      <c r="GC141" s="26"/>
      <c r="GD141" s="26"/>
      <c r="GE141" s="26"/>
      <c r="GF141" s="26"/>
      <c r="GG141" s="26"/>
      <c r="GH141" s="26"/>
      <c r="GI141" s="26"/>
      <c r="GJ141" s="26"/>
      <c r="GK141" s="26"/>
      <c r="GL141" s="26"/>
      <c r="GM141" s="26"/>
      <c r="GN141" s="26"/>
      <c r="GO141" s="26"/>
      <c r="GP141" s="26"/>
      <c r="GQ141" s="26"/>
      <c r="GR141" s="26"/>
      <c r="GS141" s="26"/>
      <c r="GT141" s="26"/>
      <c r="GU141" s="26"/>
      <c r="GV141" s="26"/>
      <c r="GW141" s="26"/>
      <c r="GX141" s="26"/>
      <c r="GY141" s="26"/>
      <c r="GZ141" s="26"/>
      <c r="HA141" s="26"/>
      <c r="HB141" s="26"/>
      <c r="HC141" s="26"/>
      <c r="HD141" s="26"/>
      <c r="HE141" s="26"/>
      <c r="HF141" s="26"/>
      <c r="HG141" s="26"/>
      <c r="HH141" s="26"/>
      <c r="HI141" s="26"/>
      <c r="HJ141" s="26"/>
      <c r="HK141" s="26"/>
      <c r="HL141" s="26"/>
      <c r="HM141" s="26"/>
      <c r="HN141" s="26"/>
      <c r="HO141" s="26"/>
      <c r="HP141" s="26"/>
      <c r="HQ141" s="26"/>
      <c r="HR141" s="26"/>
      <c r="HS141" s="26"/>
      <c r="HT141" s="26"/>
      <c r="HU141" s="26"/>
      <c r="HV141" s="26"/>
      <c r="HW141" s="26"/>
      <c r="HX141" s="26"/>
      <c r="HY141" s="26"/>
      <c r="HZ141" s="26"/>
      <c r="IA141" s="26"/>
      <c r="IB141" s="26"/>
      <c r="IC141" s="26"/>
      <c r="ID141" s="26"/>
      <c r="IE141" s="26"/>
      <c r="IF141" s="26"/>
      <c r="IG141" s="26"/>
      <c r="IH141" s="26"/>
      <c r="II141" s="26"/>
      <c r="IJ141" s="26"/>
      <c r="IK141" s="26"/>
      <c r="IL141" s="26"/>
      <c r="IM141" s="26"/>
      <c r="IN141" s="26"/>
      <c r="IO141" s="26"/>
      <c r="IP141" s="26"/>
      <c r="IQ141" s="26"/>
      <c r="IR141" s="26"/>
      <c r="IS141" s="26"/>
      <c r="IT141" s="26"/>
      <c r="IU141" s="26"/>
      <c r="IV141" s="26"/>
      <c r="IW141" s="26"/>
      <c r="IX141" s="26"/>
      <c r="IY141" s="26"/>
      <c r="IZ141" s="26"/>
      <c r="JA141" s="26"/>
      <c r="JB141" s="26"/>
      <c r="JC141" s="26"/>
      <c r="JD141" s="26"/>
      <c r="JE141" s="26"/>
      <c r="JF141" s="26"/>
      <c r="JG141" s="26"/>
      <c r="JH141" s="26"/>
      <c r="JI141" s="26"/>
      <c r="JJ141" s="26"/>
      <c r="JK141" s="26"/>
      <c r="JL141" s="26"/>
      <c r="JM141" s="26"/>
      <c r="JN141" s="26"/>
      <c r="JO141" s="26"/>
      <c r="JP141" s="26"/>
      <c r="JQ141" s="26"/>
      <c r="JR141" s="26"/>
      <c r="JS141" s="26"/>
      <c r="JT141" s="26"/>
      <c r="JU141" s="26"/>
      <c r="JV141" s="26"/>
      <c r="JW141" s="26"/>
      <c r="JX141" s="26"/>
      <c r="JY141" s="26"/>
      <c r="JZ141" s="26"/>
      <c r="KA141" s="26"/>
      <c r="KB141" s="26"/>
      <c r="KC141" s="26"/>
      <c r="KD141" s="26"/>
      <c r="KE141" s="26"/>
      <c r="KF141" s="26"/>
      <c r="KG141" s="26"/>
      <c r="KH141" s="26"/>
      <c r="KI141" s="26"/>
      <c r="KJ141" s="26"/>
      <c r="KK141" s="26"/>
      <c r="KL141" s="26"/>
      <c r="KM141" s="26"/>
      <c r="KN141" s="26"/>
      <c r="KO141" s="26"/>
      <c r="KP141" s="26"/>
      <c r="KQ141" s="26"/>
      <c r="KR141" s="26"/>
      <c r="KS141" s="26"/>
      <c r="KT141" s="26"/>
      <c r="KU141" s="26"/>
      <c r="KV141" s="26"/>
      <c r="KW141" s="26"/>
      <c r="KX141" s="26"/>
      <c r="KY141" s="26"/>
      <c r="KZ141" s="26"/>
      <c r="LA141" s="26"/>
      <c r="LB141" s="26"/>
      <c r="LC141" s="26"/>
      <c r="LD141" s="26"/>
      <c r="LE141" s="26"/>
      <c r="LF141" s="26"/>
      <c r="LG141" s="26"/>
      <c r="LH141" s="26"/>
      <c r="LI141" s="26"/>
      <c r="LJ141" s="26"/>
      <c r="LK141" s="26"/>
      <c r="LL141" s="26"/>
      <c r="LM141" s="26"/>
      <c r="LN141" s="26"/>
      <c r="LO141" s="26"/>
      <c r="LP141" s="26"/>
      <c r="LQ141" s="26"/>
      <c r="LR141" s="26"/>
      <c r="LS141" s="26"/>
      <c r="LT141" s="26"/>
      <c r="LU141" s="26"/>
      <c r="LV141" s="26"/>
      <c r="LW141" s="26"/>
      <c r="LX141" s="26"/>
      <c r="LY141" s="26"/>
      <c r="LZ141" s="26"/>
      <c r="MA141" s="26"/>
      <c r="MB141" s="26"/>
      <c r="MC141" s="26"/>
      <c r="MD141" s="26"/>
      <c r="ME141" s="26"/>
      <c r="MF141" s="26"/>
      <c r="MG141" s="26"/>
      <c r="MH141" s="26"/>
      <c r="MI141" s="26"/>
      <c r="MJ141" s="26"/>
      <c r="MK141" s="26"/>
      <c r="ML141" s="26"/>
      <c r="MM141" s="26"/>
      <c r="MN141" s="26"/>
      <c r="MO141" s="26"/>
      <c r="MP141" s="26"/>
      <c r="MQ141" s="26"/>
      <c r="MR141" s="26"/>
      <c r="MS141" s="26"/>
      <c r="MT141" s="26"/>
      <c r="MU141" s="26"/>
      <c r="MV141" s="26"/>
      <c r="MW141" s="26"/>
      <c r="MX141" s="26"/>
      <c r="MY141" s="26"/>
      <c r="MZ141" s="26"/>
      <c r="NA141" s="26"/>
      <c r="NB141" s="26"/>
      <c r="NC141" s="26"/>
      <c r="ND141" s="26"/>
      <c r="NE141" s="26"/>
      <c r="NF141" s="26"/>
      <c r="NG141" s="26"/>
      <c r="NH141" s="26"/>
      <c r="NI141" s="26"/>
      <c r="NJ141" s="26"/>
      <c r="NK141" s="26"/>
      <c r="NL141" s="26"/>
      <c r="NM141" s="26"/>
      <c r="NN141" s="26"/>
      <c r="NO141" s="26"/>
      <c r="NP141" s="26"/>
      <c r="NQ141" s="26"/>
      <c r="NR141" s="26"/>
      <c r="NS141" s="26"/>
      <c r="NT141" s="26"/>
      <c r="NU141" s="26"/>
      <c r="NV141" s="26"/>
      <c r="NW141" s="26"/>
      <c r="NX141" s="26"/>
      <c r="NY141" s="26"/>
      <c r="NZ141" s="26"/>
      <c r="OA141" s="26"/>
      <c r="OB141" s="26"/>
      <c r="OC141" s="26"/>
      <c r="OD141" s="26"/>
      <c r="OE141" s="26"/>
      <c r="OF141" s="26"/>
      <c r="OG141" s="26"/>
      <c r="OH141" s="26"/>
      <c r="OI141" s="26"/>
      <c r="OJ141" s="26"/>
      <c r="OK141" s="26"/>
      <c r="OL141" s="26"/>
      <c r="OM141" s="26"/>
      <c r="ON141" s="26"/>
      <c r="OO141" s="26"/>
      <c r="OP141" s="26"/>
      <c r="OQ141" s="26"/>
      <c r="OR141" s="26"/>
      <c r="OS141" s="26"/>
      <c r="OT141" s="26"/>
      <c r="OU141" s="26"/>
      <c r="OV141" s="26"/>
      <c r="OW141" s="26"/>
      <c r="OX141" s="26"/>
      <c r="OY141" s="26"/>
      <c r="OZ141" s="26"/>
      <c r="PA141" s="26"/>
      <c r="PB141" s="26"/>
      <c r="PC141" s="26"/>
      <c r="PD141" s="26"/>
      <c r="PE141" s="26"/>
      <c r="PF141" s="26"/>
      <c r="PG141" s="26"/>
      <c r="PH141" s="26"/>
      <c r="PI141" s="26"/>
      <c r="PJ141" s="26"/>
      <c r="PK141" s="26"/>
      <c r="PL141" s="26"/>
      <c r="PM141" s="26"/>
      <c r="PN141" s="26"/>
      <c r="PO141" s="26"/>
      <c r="PP141" s="26"/>
      <c r="PQ141" s="26"/>
      <c r="PR141" s="26"/>
      <c r="PS141" s="26"/>
      <c r="PT141" s="26"/>
      <c r="PU141" s="26"/>
      <c r="PV141" s="26"/>
      <c r="PW141" s="26"/>
      <c r="PX141" s="26"/>
      <c r="PY141" s="26"/>
      <c r="PZ141" s="26"/>
      <c r="QA141" s="26"/>
      <c r="QB141" s="26"/>
      <c r="QC141" s="26"/>
      <c r="QD141" s="26"/>
      <c r="QE141" s="26"/>
      <c r="QF141" s="26"/>
      <c r="QG141" s="26"/>
      <c r="QH141" s="26"/>
      <c r="QI141" s="26"/>
      <c r="QJ141" s="26"/>
      <c r="QK141" s="26"/>
      <c r="QL141" s="26"/>
      <c r="QM141" s="26"/>
      <c r="QN141" s="26"/>
      <c r="QO141" s="26"/>
      <c r="QP141" s="26"/>
      <c r="QQ141" s="26"/>
      <c r="QR141" s="26"/>
      <c r="QS141" s="26"/>
      <c r="QT141" s="26"/>
      <c r="QU141" s="26"/>
      <c r="QV141" s="26"/>
      <c r="QW141" s="26"/>
      <c r="QX141" s="26"/>
      <c r="QY141" s="26"/>
      <c r="QZ141" s="26"/>
      <c r="RA141" s="26"/>
      <c r="RB141" s="26"/>
      <c r="RC141" s="26"/>
      <c r="RD141" s="26"/>
      <c r="RE141" s="26"/>
      <c r="RF141" s="26"/>
      <c r="RG141" s="26"/>
      <c r="RH141" s="26"/>
      <c r="RI141" s="26"/>
      <c r="RJ141" s="26"/>
      <c r="RK141" s="26"/>
      <c r="RL141" s="26"/>
      <c r="RM141" s="26"/>
      <c r="RN141" s="26"/>
      <c r="RO141" s="26"/>
      <c r="RP141" s="26"/>
      <c r="RQ141" s="26"/>
      <c r="RR141" s="26"/>
      <c r="RS141" s="26"/>
      <c r="RT141" s="26"/>
      <c r="RU141" s="26"/>
      <c r="RV141" s="26"/>
      <c r="RW141" s="26"/>
      <c r="RX141" s="26"/>
      <c r="RY141" s="26"/>
      <c r="RZ141" s="26"/>
      <c r="SA141" s="26"/>
      <c r="SB141" s="26"/>
      <c r="SC141" s="26"/>
      <c r="SD141" s="26"/>
      <c r="SE141" s="26"/>
      <c r="SF141" s="26"/>
      <c r="SG141" s="26"/>
      <c r="SH141" s="26"/>
      <c r="SI141" s="26"/>
      <c r="SJ141" s="26"/>
      <c r="SK141" s="26"/>
      <c r="SL141" s="26"/>
      <c r="SM141" s="26"/>
      <c r="SN141" s="26"/>
      <c r="SO141" s="26"/>
      <c r="SP141" s="26"/>
      <c r="SQ141" s="26"/>
      <c r="SR141" s="26"/>
      <c r="SS141" s="26"/>
      <c r="ST141" s="26"/>
      <c r="SU141" s="26"/>
      <c r="SV141" s="26"/>
      <c r="SW141" s="26"/>
      <c r="SX141" s="26"/>
      <c r="SY141" s="26"/>
      <c r="SZ141" s="26"/>
      <c r="TA141" s="26"/>
      <c r="TB141" s="26"/>
      <c r="TC141" s="26"/>
      <c r="TD141" s="26"/>
      <c r="TE141" s="26"/>
      <c r="TF141" s="26"/>
      <c r="TG141" s="26"/>
      <c r="TH141" s="26"/>
      <c r="TI141" s="26"/>
      <c r="TJ141" s="26"/>
      <c r="TK141" s="26"/>
      <c r="TL141" s="26"/>
      <c r="TM141" s="26"/>
      <c r="TN141" s="26"/>
      <c r="TO141" s="26"/>
      <c r="TP141" s="26"/>
      <c r="TQ141" s="26"/>
      <c r="TR141" s="26"/>
      <c r="TS141" s="26"/>
      <c r="TT141" s="26"/>
      <c r="TU141" s="26"/>
      <c r="TV141" s="26"/>
      <c r="TW141" s="26"/>
      <c r="TX141" s="26"/>
      <c r="TY141" s="26"/>
      <c r="TZ141" s="26"/>
      <c r="UA141" s="26"/>
      <c r="UB141" s="26"/>
      <c r="UC141" s="26"/>
      <c r="UD141" s="26"/>
      <c r="UE141" s="26"/>
      <c r="UF141" s="26"/>
      <c r="UG141" s="26"/>
      <c r="UH141" s="26"/>
      <c r="UI141" s="26"/>
      <c r="UJ141" s="26"/>
      <c r="UK141" s="26"/>
      <c r="UL141" s="26"/>
      <c r="UM141" s="26"/>
      <c r="UN141" s="26"/>
      <c r="UO141" s="26"/>
      <c r="UP141" s="26"/>
      <c r="UQ141" s="26"/>
      <c r="UR141" s="26"/>
      <c r="US141" s="26"/>
      <c r="UT141" s="26"/>
      <c r="UU141" s="26"/>
      <c r="UV141" s="26"/>
      <c r="UW141" s="26"/>
      <c r="UX141" s="26"/>
      <c r="UY141" s="26"/>
      <c r="UZ141" s="26"/>
      <c r="VA141" s="26"/>
      <c r="VB141" s="26"/>
      <c r="VC141" s="26"/>
      <c r="VD141" s="26"/>
      <c r="VE141" s="26"/>
      <c r="VF141" s="26"/>
      <c r="VG141" s="26"/>
      <c r="VH141" s="26"/>
      <c r="VI141" s="26"/>
      <c r="VJ141" s="26"/>
      <c r="VK141" s="26"/>
      <c r="VL141" s="26"/>
      <c r="VM141" s="26"/>
      <c r="VN141" s="26"/>
      <c r="VO141" s="26"/>
      <c r="VP141" s="26"/>
      <c r="VQ141" s="26"/>
      <c r="VR141" s="26"/>
      <c r="VS141" s="26"/>
      <c r="VT141" s="26"/>
      <c r="VU141" s="26"/>
      <c r="VV141" s="26"/>
      <c r="VW141" s="26"/>
      <c r="VX141" s="26"/>
      <c r="VY141" s="26"/>
      <c r="VZ141" s="26"/>
      <c r="WA141" s="26"/>
      <c r="WB141" s="26"/>
      <c r="WC141" s="26"/>
      <c r="WD141" s="26"/>
      <c r="WE141" s="26"/>
      <c r="WF141" s="26"/>
      <c r="WG141" s="26"/>
      <c r="WH141" s="26"/>
      <c r="WI141" s="26"/>
      <c r="WJ141" s="26"/>
      <c r="WK141" s="26"/>
      <c r="WL141" s="26"/>
      <c r="WM141" s="26"/>
      <c r="WN141" s="26"/>
      <c r="WO141" s="26"/>
      <c r="WP141" s="26"/>
      <c r="WQ141" s="26"/>
      <c r="WR141" s="26"/>
      <c r="WS141" s="26"/>
      <c r="WT141" s="26"/>
      <c r="WU141" s="26"/>
      <c r="WV141" s="26"/>
      <c r="WW141" s="26"/>
      <c r="WX141" s="26"/>
      <c r="WY141" s="26"/>
      <c r="WZ141" s="26"/>
      <c r="XA141" s="26"/>
      <c r="XB141" s="26"/>
      <c r="XC141" s="26"/>
      <c r="XD141" s="26"/>
      <c r="XE141" s="26"/>
      <c r="XF141" s="26"/>
      <c r="XG141" s="26"/>
      <c r="XH141" s="26"/>
      <c r="XI141" s="26"/>
      <c r="XJ141" s="26"/>
      <c r="XK141" s="26"/>
      <c r="XL141" s="26"/>
      <c r="XM141" s="26"/>
    </row>
    <row r="142" spans="1:637" ht="15.75" customHeight="1" x14ac:dyDescent="0.35">
      <c r="A142" s="26"/>
      <c r="B142" s="26"/>
      <c r="C142" s="26"/>
      <c r="D142" s="26"/>
      <c r="E142" s="26"/>
      <c r="F142" s="26"/>
      <c r="G142" s="26"/>
      <c r="H142" s="26"/>
      <c r="I142" s="26"/>
      <c r="J142" s="26"/>
      <c r="K142" s="26"/>
      <c r="L142" s="26"/>
      <c r="M142" s="26"/>
      <c r="N142" s="26"/>
      <c r="O142" s="26"/>
      <c r="P142" s="26"/>
      <c r="Q142" s="26"/>
      <c r="R142" s="26"/>
      <c r="S142" s="26"/>
      <c r="T142" s="26"/>
      <c r="U142" s="26"/>
      <c r="V142" s="26"/>
      <c r="W142" s="26"/>
      <c r="X142" s="26"/>
      <c r="Y142" s="26"/>
      <c r="Z142" s="26"/>
      <c r="AA142" s="26"/>
      <c r="AB142" s="26"/>
      <c r="AC142" s="26"/>
      <c r="AD142" s="26"/>
      <c r="AE142" s="26"/>
      <c r="AF142" s="26"/>
      <c r="AG142" s="26"/>
      <c r="AH142" s="26"/>
      <c r="AI142" s="26"/>
      <c r="AJ142" s="26"/>
      <c r="AK142" s="26"/>
      <c r="AL142" s="26"/>
      <c r="AM142" s="26"/>
      <c r="AN142" s="26"/>
      <c r="AO142" s="26"/>
      <c r="AP142" s="26"/>
      <c r="AQ142" s="26"/>
      <c r="AR142" s="26"/>
      <c r="AS142" s="26"/>
      <c r="AT142" s="26"/>
      <c r="AU142" s="26"/>
      <c r="AV142" s="26"/>
      <c r="AW142" s="26"/>
      <c r="AX142" s="26"/>
      <c r="AY142" s="26"/>
      <c r="AZ142" s="26"/>
      <c r="BA142" s="26"/>
      <c r="BB142" s="26"/>
      <c r="BC142" s="26"/>
      <c r="BD142" s="26"/>
      <c r="BE142" s="26"/>
      <c r="BF142" s="26"/>
      <c r="BG142" s="26"/>
      <c r="BH142" s="26"/>
      <c r="BI142" s="26"/>
      <c r="BJ142" s="26"/>
      <c r="BK142" s="26"/>
      <c r="BL142" s="26"/>
      <c r="BM142" s="26"/>
      <c r="BN142" s="26"/>
      <c r="BO142" s="26"/>
      <c r="BP142" s="26"/>
      <c r="BQ142" s="26"/>
      <c r="BR142" s="26"/>
      <c r="BS142" s="26"/>
      <c r="BT142" s="26"/>
      <c r="BU142" s="26"/>
      <c r="BV142" s="26"/>
      <c r="BW142" s="26"/>
      <c r="BX142" s="26"/>
      <c r="BY142" s="26"/>
      <c r="BZ142" s="26"/>
      <c r="CA142" s="26"/>
      <c r="CB142" s="26"/>
      <c r="CC142" s="26"/>
      <c r="CD142" s="26"/>
      <c r="CE142" s="26"/>
      <c r="CF142" s="26"/>
      <c r="CG142" s="26"/>
      <c r="CH142" s="26"/>
      <c r="CI142" s="26"/>
      <c r="CJ142" s="26"/>
      <c r="CK142" s="26"/>
      <c r="CL142" s="26"/>
      <c r="CM142" s="26"/>
      <c r="CN142" s="26"/>
      <c r="CO142" s="26"/>
      <c r="CP142" s="26"/>
      <c r="CQ142" s="26"/>
      <c r="CR142" s="26"/>
      <c r="CS142" s="26"/>
      <c r="CT142" s="26"/>
      <c r="CU142" s="26"/>
      <c r="CV142" s="26"/>
      <c r="CW142" s="26"/>
      <c r="CX142" s="26"/>
      <c r="CY142" s="26"/>
      <c r="CZ142" s="26"/>
      <c r="DA142" s="26"/>
      <c r="DB142" s="26"/>
      <c r="DC142" s="26"/>
      <c r="DD142" s="26"/>
      <c r="DE142" s="26"/>
      <c r="DF142" s="26"/>
      <c r="DG142" s="26"/>
      <c r="DH142" s="26"/>
      <c r="DI142" s="26"/>
      <c r="DJ142" s="26"/>
      <c r="DK142" s="26"/>
      <c r="DL142" s="26"/>
      <c r="DM142" s="26"/>
      <c r="DN142" s="26"/>
      <c r="DO142" s="26"/>
      <c r="DP142" s="26"/>
      <c r="DQ142" s="26"/>
      <c r="DR142" s="26"/>
      <c r="DS142" s="26"/>
      <c r="DT142" s="26"/>
      <c r="DU142" s="26"/>
      <c r="DV142" s="26"/>
      <c r="DW142" s="26"/>
      <c r="DX142" s="26"/>
      <c r="DY142" s="26"/>
      <c r="DZ142" s="26"/>
      <c r="EA142" s="26"/>
      <c r="EB142" s="26"/>
      <c r="EC142" s="26"/>
      <c r="ED142" s="26"/>
      <c r="EE142" s="26"/>
      <c r="EF142" s="26"/>
      <c r="EG142" s="26"/>
      <c r="EH142" s="26"/>
      <c r="EI142" s="26"/>
      <c r="EJ142" s="26"/>
      <c r="EK142" s="26"/>
      <c r="EL142" s="26"/>
      <c r="EM142" s="26"/>
      <c r="EN142" s="26"/>
      <c r="EO142" s="26"/>
      <c r="EP142" s="26"/>
      <c r="EQ142" s="26"/>
      <c r="ER142" s="26"/>
      <c r="ES142" s="26"/>
      <c r="ET142" s="26"/>
      <c r="EU142" s="26"/>
      <c r="EV142" s="26"/>
      <c r="EW142" s="26"/>
      <c r="EX142" s="26"/>
      <c r="EY142" s="26"/>
      <c r="EZ142" s="26"/>
      <c r="FA142" s="26"/>
      <c r="FB142" s="26"/>
      <c r="FC142" s="26"/>
      <c r="FD142" s="26"/>
      <c r="FE142" s="26"/>
      <c r="FF142" s="26"/>
      <c r="FG142" s="26"/>
      <c r="FH142" s="26"/>
      <c r="FI142" s="26"/>
      <c r="FJ142" s="26"/>
      <c r="FK142" s="26"/>
      <c r="FL142" s="26"/>
      <c r="FM142" s="26"/>
      <c r="FN142" s="26"/>
      <c r="FO142" s="26"/>
      <c r="FP142" s="26"/>
      <c r="FQ142" s="26"/>
      <c r="FR142" s="26"/>
      <c r="FS142" s="26"/>
      <c r="FT142" s="26"/>
      <c r="FU142" s="26"/>
      <c r="FV142" s="26"/>
      <c r="FW142" s="26"/>
      <c r="FX142" s="26"/>
      <c r="FY142" s="26"/>
      <c r="FZ142" s="26"/>
      <c r="GA142" s="26"/>
      <c r="GB142" s="26"/>
      <c r="GC142" s="26"/>
      <c r="GD142" s="26"/>
      <c r="GE142" s="26"/>
      <c r="GF142" s="26"/>
      <c r="GG142" s="26"/>
      <c r="GH142" s="26"/>
      <c r="GI142" s="26"/>
      <c r="GJ142" s="26"/>
      <c r="GK142" s="26"/>
      <c r="GL142" s="26"/>
      <c r="GM142" s="26"/>
      <c r="GN142" s="26"/>
      <c r="GO142" s="26"/>
      <c r="GP142" s="26"/>
      <c r="GQ142" s="26"/>
      <c r="GR142" s="26"/>
      <c r="GS142" s="26"/>
      <c r="GT142" s="26"/>
      <c r="GU142" s="26"/>
      <c r="GV142" s="26"/>
      <c r="GW142" s="26"/>
      <c r="GX142" s="26"/>
      <c r="GY142" s="26"/>
      <c r="GZ142" s="26"/>
      <c r="HA142" s="26"/>
      <c r="HB142" s="26"/>
      <c r="HC142" s="26"/>
      <c r="HD142" s="26"/>
      <c r="HE142" s="26"/>
      <c r="HF142" s="26"/>
      <c r="HG142" s="26"/>
      <c r="HH142" s="26"/>
      <c r="HI142" s="26"/>
      <c r="HJ142" s="26"/>
      <c r="HK142" s="26"/>
      <c r="HL142" s="26"/>
      <c r="HM142" s="26"/>
      <c r="HN142" s="26"/>
      <c r="HO142" s="26"/>
      <c r="HP142" s="26"/>
      <c r="HQ142" s="26"/>
      <c r="HR142" s="26"/>
      <c r="HS142" s="26"/>
      <c r="HT142" s="26"/>
      <c r="HU142" s="26"/>
      <c r="HV142" s="26"/>
      <c r="HW142" s="26"/>
      <c r="HX142" s="26"/>
      <c r="HY142" s="26"/>
      <c r="HZ142" s="26"/>
      <c r="IA142" s="26"/>
      <c r="IB142" s="26"/>
      <c r="IC142" s="26"/>
      <c r="ID142" s="26"/>
      <c r="IE142" s="26"/>
      <c r="IF142" s="26"/>
      <c r="IG142" s="26"/>
      <c r="IH142" s="26"/>
      <c r="II142" s="26"/>
      <c r="IJ142" s="26"/>
      <c r="IK142" s="26"/>
      <c r="IL142" s="26"/>
      <c r="IM142" s="26"/>
      <c r="IN142" s="26"/>
      <c r="IO142" s="26"/>
      <c r="IP142" s="26"/>
      <c r="IQ142" s="26"/>
      <c r="IR142" s="26"/>
      <c r="IS142" s="26"/>
      <c r="IT142" s="26"/>
      <c r="IU142" s="26"/>
      <c r="IV142" s="26"/>
      <c r="IW142" s="26"/>
      <c r="IX142" s="26"/>
      <c r="IY142" s="26"/>
      <c r="IZ142" s="26"/>
      <c r="JA142" s="26"/>
      <c r="JB142" s="26"/>
      <c r="JC142" s="26"/>
      <c r="JD142" s="26"/>
      <c r="JE142" s="26"/>
      <c r="JF142" s="26"/>
      <c r="JG142" s="26"/>
      <c r="JH142" s="26"/>
      <c r="JI142" s="26"/>
      <c r="JJ142" s="26"/>
      <c r="JK142" s="26"/>
      <c r="JL142" s="26"/>
      <c r="JM142" s="26"/>
      <c r="JN142" s="26"/>
      <c r="JO142" s="26"/>
      <c r="JP142" s="26"/>
      <c r="JQ142" s="26"/>
      <c r="JR142" s="26"/>
      <c r="JS142" s="26"/>
      <c r="JT142" s="26"/>
      <c r="JU142" s="26"/>
      <c r="JV142" s="26"/>
      <c r="JW142" s="26"/>
      <c r="JX142" s="26"/>
      <c r="JY142" s="26"/>
      <c r="JZ142" s="26"/>
      <c r="KA142" s="26"/>
      <c r="KB142" s="26"/>
      <c r="KC142" s="26"/>
      <c r="KD142" s="26"/>
      <c r="KE142" s="26"/>
      <c r="KF142" s="26"/>
      <c r="KG142" s="26"/>
      <c r="KH142" s="26"/>
      <c r="KI142" s="26"/>
      <c r="KJ142" s="26"/>
      <c r="KK142" s="26"/>
      <c r="KL142" s="26"/>
      <c r="KM142" s="26"/>
      <c r="KN142" s="26"/>
      <c r="KO142" s="26"/>
      <c r="KP142" s="26"/>
      <c r="KQ142" s="26"/>
      <c r="KR142" s="26"/>
      <c r="KS142" s="26"/>
      <c r="KT142" s="26"/>
      <c r="KU142" s="26"/>
      <c r="KV142" s="26"/>
      <c r="KW142" s="26"/>
      <c r="KX142" s="26"/>
      <c r="KY142" s="26"/>
      <c r="KZ142" s="26"/>
      <c r="LA142" s="26"/>
      <c r="LB142" s="26"/>
      <c r="LC142" s="26"/>
      <c r="LD142" s="26"/>
      <c r="LE142" s="26"/>
      <c r="LF142" s="26"/>
      <c r="LG142" s="26"/>
      <c r="LH142" s="26"/>
      <c r="LI142" s="26"/>
      <c r="LJ142" s="26"/>
      <c r="LK142" s="26"/>
      <c r="LL142" s="26"/>
      <c r="LM142" s="26"/>
      <c r="LN142" s="26"/>
      <c r="LO142" s="26"/>
      <c r="LP142" s="26"/>
      <c r="LQ142" s="26"/>
      <c r="LR142" s="26"/>
      <c r="LS142" s="26"/>
      <c r="LT142" s="26"/>
      <c r="LU142" s="26"/>
      <c r="LV142" s="26"/>
      <c r="LW142" s="26"/>
      <c r="LX142" s="26"/>
      <c r="LY142" s="26"/>
      <c r="LZ142" s="26"/>
      <c r="MA142" s="26"/>
      <c r="MB142" s="26"/>
      <c r="MC142" s="26"/>
      <c r="MD142" s="26"/>
      <c r="ME142" s="26"/>
      <c r="MF142" s="26"/>
      <c r="MG142" s="26"/>
      <c r="MH142" s="26"/>
      <c r="MI142" s="26"/>
      <c r="MJ142" s="26"/>
      <c r="MK142" s="26"/>
      <c r="ML142" s="26"/>
      <c r="MM142" s="26"/>
      <c r="MN142" s="26"/>
      <c r="MO142" s="26"/>
      <c r="MP142" s="26"/>
      <c r="MQ142" s="26"/>
      <c r="MR142" s="26"/>
      <c r="MS142" s="26"/>
      <c r="MT142" s="26"/>
      <c r="MU142" s="26"/>
      <c r="MV142" s="26"/>
      <c r="MW142" s="26"/>
      <c r="MX142" s="26"/>
      <c r="MY142" s="26"/>
      <c r="MZ142" s="26"/>
      <c r="NA142" s="26"/>
      <c r="NB142" s="26"/>
      <c r="NC142" s="26"/>
      <c r="ND142" s="26"/>
      <c r="NE142" s="26"/>
      <c r="NF142" s="26"/>
      <c r="NG142" s="26"/>
      <c r="NH142" s="26"/>
      <c r="NI142" s="26"/>
      <c r="NJ142" s="26"/>
      <c r="NK142" s="26"/>
      <c r="NL142" s="26"/>
      <c r="NM142" s="26"/>
      <c r="NN142" s="26"/>
      <c r="NO142" s="26"/>
      <c r="NP142" s="26"/>
      <c r="NQ142" s="26"/>
      <c r="NR142" s="26"/>
      <c r="NS142" s="26"/>
      <c r="NT142" s="26"/>
      <c r="NU142" s="26"/>
      <c r="NV142" s="26"/>
      <c r="NW142" s="26"/>
      <c r="NX142" s="26"/>
      <c r="NY142" s="26"/>
      <c r="NZ142" s="26"/>
      <c r="OA142" s="26"/>
      <c r="OB142" s="26"/>
      <c r="OC142" s="26"/>
      <c r="OD142" s="26"/>
      <c r="OE142" s="26"/>
      <c r="OF142" s="26"/>
      <c r="OG142" s="26"/>
      <c r="OH142" s="26"/>
      <c r="OI142" s="26"/>
      <c r="OJ142" s="26"/>
      <c r="OK142" s="26"/>
      <c r="OL142" s="26"/>
      <c r="OM142" s="26"/>
      <c r="ON142" s="26"/>
      <c r="OO142" s="26"/>
      <c r="OP142" s="26"/>
      <c r="OQ142" s="26"/>
      <c r="OR142" s="26"/>
      <c r="OS142" s="26"/>
      <c r="OT142" s="26"/>
      <c r="OU142" s="26"/>
      <c r="OV142" s="26"/>
      <c r="OW142" s="26"/>
      <c r="OX142" s="26"/>
      <c r="OY142" s="26"/>
      <c r="OZ142" s="26"/>
      <c r="PA142" s="26"/>
      <c r="PB142" s="26"/>
      <c r="PC142" s="26"/>
      <c r="PD142" s="26"/>
      <c r="PE142" s="26"/>
      <c r="PF142" s="26"/>
      <c r="PG142" s="26"/>
      <c r="PH142" s="26"/>
      <c r="PI142" s="26"/>
      <c r="PJ142" s="26"/>
      <c r="PK142" s="26"/>
      <c r="PL142" s="26"/>
      <c r="PM142" s="26"/>
      <c r="PN142" s="26"/>
      <c r="PO142" s="26"/>
      <c r="PP142" s="26"/>
      <c r="PQ142" s="26"/>
      <c r="PR142" s="26"/>
      <c r="PS142" s="26"/>
      <c r="PT142" s="26"/>
      <c r="PU142" s="26"/>
      <c r="PV142" s="26"/>
      <c r="PW142" s="26"/>
      <c r="PX142" s="26"/>
      <c r="PY142" s="26"/>
      <c r="PZ142" s="26"/>
      <c r="QA142" s="26"/>
      <c r="QB142" s="26"/>
      <c r="QC142" s="26"/>
      <c r="QD142" s="26"/>
      <c r="QE142" s="26"/>
      <c r="QF142" s="26"/>
      <c r="QG142" s="26"/>
      <c r="QH142" s="26"/>
      <c r="QI142" s="26"/>
      <c r="QJ142" s="26"/>
      <c r="QK142" s="26"/>
      <c r="QL142" s="26"/>
      <c r="QM142" s="26"/>
      <c r="QN142" s="26"/>
      <c r="QO142" s="26"/>
      <c r="QP142" s="26"/>
      <c r="QQ142" s="26"/>
      <c r="QR142" s="26"/>
      <c r="QS142" s="26"/>
      <c r="QT142" s="26"/>
      <c r="QU142" s="26"/>
      <c r="QV142" s="26"/>
      <c r="QW142" s="26"/>
      <c r="QX142" s="26"/>
      <c r="QY142" s="26"/>
      <c r="QZ142" s="26"/>
      <c r="RA142" s="26"/>
      <c r="RB142" s="26"/>
      <c r="RC142" s="26"/>
      <c r="RD142" s="26"/>
      <c r="RE142" s="26"/>
      <c r="RF142" s="26"/>
      <c r="RG142" s="26"/>
      <c r="RH142" s="26"/>
      <c r="RI142" s="26"/>
      <c r="RJ142" s="26"/>
      <c r="RK142" s="26"/>
      <c r="RL142" s="26"/>
      <c r="RM142" s="26"/>
      <c r="RN142" s="26"/>
      <c r="RO142" s="26"/>
      <c r="RP142" s="26"/>
      <c r="RQ142" s="26"/>
      <c r="RR142" s="26"/>
      <c r="RS142" s="26"/>
      <c r="RT142" s="26"/>
      <c r="RU142" s="26"/>
      <c r="RV142" s="26"/>
      <c r="RW142" s="26"/>
      <c r="RX142" s="26"/>
      <c r="RY142" s="26"/>
      <c r="RZ142" s="26"/>
      <c r="SA142" s="26"/>
      <c r="SB142" s="26"/>
      <c r="SC142" s="26"/>
      <c r="SD142" s="26"/>
      <c r="SE142" s="26"/>
      <c r="SF142" s="26"/>
      <c r="SG142" s="26"/>
      <c r="SH142" s="26"/>
      <c r="SI142" s="26"/>
      <c r="SJ142" s="26"/>
      <c r="SK142" s="26"/>
      <c r="SL142" s="26"/>
      <c r="SM142" s="26"/>
      <c r="SN142" s="26"/>
      <c r="SO142" s="26"/>
      <c r="SP142" s="26"/>
      <c r="SQ142" s="26"/>
      <c r="SR142" s="26"/>
      <c r="SS142" s="26"/>
      <c r="ST142" s="26"/>
      <c r="SU142" s="26"/>
      <c r="SV142" s="26"/>
      <c r="SW142" s="26"/>
      <c r="SX142" s="26"/>
      <c r="SY142" s="26"/>
      <c r="SZ142" s="26"/>
      <c r="TA142" s="26"/>
      <c r="TB142" s="26"/>
      <c r="TC142" s="26"/>
      <c r="TD142" s="26"/>
      <c r="TE142" s="26"/>
      <c r="TF142" s="26"/>
      <c r="TG142" s="26"/>
      <c r="TH142" s="26"/>
      <c r="TI142" s="26"/>
      <c r="TJ142" s="26"/>
      <c r="TK142" s="26"/>
      <c r="TL142" s="26"/>
      <c r="TM142" s="26"/>
      <c r="TN142" s="26"/>
      <c r="TO142" s="26"/>
      <c r="TP142" s="26"/>
      <c r="TQ142" s="26"/>
      <c r="TR142" s="26"/>
      <c r="TS142" s="26"/>
      <c r="TT142" s="26"/>
      <c r="TU142" s="26"/>
      <c r="TV142" s="26"/>
      <c r="TW142" s="26"/>
      <c r="TX142" s="26"/>
      <c r="TY142" s="26"/>
      <c r="TZ142" s="26"/>
      <c r="UA142" s="26"/>
      <c r="UB142" s="26"/>
      <c r="UC142" s="26"/>
      <c r="UD142" s="26"/>
      <c r="UE142" s="26"/>
      <c r="UF142" s="26"/>
      <c r="UG142" s="26"/>
      <c r="UH142" s="26"/>
      <c r="UI142" s="26"/>
      <c r="UJ142" s="26"/>
      <c r="UK142" s="26"/>
      <c r="UL142" s="26"/>
      <c r="UM142" s="26"/>
      <c r="UN142" s="26"/>
      <c r="UO142" s="26"/>
      <c r="UP142" s="26"/>
      <c r="UQ142" s="26"/>
      <c r="UR142" s="26"/>
      <c r="US142" s="26"/>
      <c r="UT142" s="26"/>
      <c r="UU142" s="26"/>
      <c r="UV142" s="26"/>
      <c r="UW142" s="26"/>
      <c r="UX142" s="26"/>
      <c r="UY142" s="26"/>
      <c r="UZ142" s="26"/>
      <c r="VA142" s="26"/>
      <c r="VB142" s="26"/>
      <c r="VC142" s="26"/>
      <c r="VD142" s="26"/>
      <c r="VE142" s="26"/>
      <c r="VF142" s="26"/>
      <c r="VG142" s="26"/>
      <c r="VH142" s="26"/>
      <c r="VI142" s="26"/>
      <c r="VJ142" s="26"/>
      <c r="VK142" s="26"/>
      <c r="VL142" s="26"/>
      <c r="VM142" s="26"/>
      <c r="VN142" s="26"/>
      <c r="VO142" s="26"/>
      <c r="VP142" s="26"/>
      <c r="VQ142" s="26"/>
      <c r="VR142" s="26"/>
      <c r="VS142" s="26"/>
      <c r="VT142" s="26"/>
      <c r="VU142" s="26"/>
      <c r="VV142" s="26"/>
      <c r="VW142" s="26"/>
      <c r="VX142" s="26"/>
      <c r="VY142" s="26"/>
      <c r="VZ142" s="26"/>
      <c r="WA142" s="26"/>
      <c r="WB142" s="26"/>
      <c r="WC142" s="26"/>
      <c r="WD142" s="26"/>
      <c r="WE142" s="26"/>
      <c r="WF142" s="26"/>
      <c r="WG142" s="26"/>
      <c r="WH142" s="26"/>
      <c r="WI142" s="26"/>
      <c r="WJ142" s="26"/>
      <c r="WK142" s="26"/>
      <c r="WL142" s="26"/>
      <c r="WM142" s="26"/>
      <c r="WN142" s="26"/>
      <c r="WO142" s="26"/>
      <c r="WP142" s="26"/>
      <c r="WQ142" s="26"/>
      <c r="WR142" s="26"/>
      <c r="WS142" s="26"/>
      <c r="WT142" s="26"/>
      <c r="WU142" s="26"/>
      <c r="WV142" s="26"/>
      <c r="WW142" s="26"/>
      <c r="WX142" s="26"/>
      <c r="WY142" s="26"/>
      <c r="WZ142" s="26"/>
      <c r="XA142" s="26"/>
      <c r="XB142" s="26"/>
      <c r="XC142" s="26"/>
      <c r="XD142" s="26"/>
      <c r="XE142" s="26"/>
      <c r="XF142" s="26"/>
      <c r="XG142" s="26"/>
      <c r="XH142" s="26"/>
      <c r="XI142" s="26"/>
      <c r="XJ142" s="26"/>
      <c r="XK142" s="26"/>
      <c r="XL142" s="26"/>
      <c r="XM142" s="26"/>
    </row>
    <row r="143" spans="1:637" ht="15.75" customHeight="1" x14ac:dyDescent="0.35">
      <c r="A143" s="26"/>
      <c r="B143" s="26"/>
      <c r="C143" s="26"/>
      <c r="D143" s="26"/>
      <c r="E143" s="26"/>
      <c r="F143" s="26"/>
      <c r="G143" s="26"/>
      <c r="H143" s="26"/>
      <c r="I143" s="26"/>
      <c r="J143" s="26"/>
      <c r="K143" s="26"/>
      <c r="L143" s="26"/>
      <c r="M143" s="26"/>
      <c r="N143" s="26"/>
      <c r="O143" s="26"/>
      <c r="P143" s="26"/>
      <c r="Q143" s="26"/>
      <c r="R143" s="26"/>
      <c r="S143" s="26"/>
      <c r="T143" s="26"/>
      <c r="U143" s="26"/>
      <c r="V143" s="26"/>
      <c r="W143" s="26"/>
      <c r="X143" s="26"/>
      <c r="Y143" s="26"/>
      <c r="Z143" s="26"/>
      <c r="AA143" s="26"/>
      <c r="AB143" s="26"/>
      <c r="AC143" s="26"/>
      <c r="AD143" s="26"/>
      <c r="AE143" s="26"/>
      <c r="AF143" s="26"/>
      <c r="AG143" s="26"/>
      <c r="AH143" s="26"/>
      <c r="AI143" s="26"/>
      <c r="AJ143" s="26"/>
      <c r="AK143" s="26"/>
      <c r="AL143" s="26"/>
      <c r="AM143" s="26"/>
      <c r="AN143" s="26"/>
      <c r="AO143" s="26"/>
      <c r="AP143" s="26"/>
      <c r="AQ143" s="26"/>
      <c r="AR143" s="26"/>
      <c r="AS143" s="26"/>
      <c r="AT143" s="26"/>
      <c r="AU143" s="26"/>
      <c r="AV143" s="26"/>
      <c r="AW143" s="26"/>
      <c r="AX143" s="26"/>
      <c r="AY143" s="26"/>
      <c r="AZ143" s="26"/>
      <c r="BA143" s="26"/>
      <c r="BB143" s="26"/>
      <c r="BC143" s="26"/>
      <c r="BD143" s="26"/>
      <c r="BE143" s="26"/>
      <c r="BF143" s="26"/>
      <c r="BG143" s="26"/>
      <c r="BH143" s="26"/>
      <c r="BI143" s="26"/>
      <c r="BJ143" s="26"/>
      <c r="BK143" s="26"/>
      <c r="BL143" s="26"/>
      <c r="BM143" s="26"/>
      <c r="BN143" s="26"/>
      <c r="BO143" s="26"/>
      <c r="BP143" s="26"/>
      <c r="BQ143" s="26"/>
      <c r="BR143" s="26"/>
      <c r="BS143" s="26"/>
      <c r="BT143" s="26"/>
      <c r="BU143" s="26"/>
      <c r="BV143" s="26"/>
      <c r="BW143" s="26"/>
      <c r="BX143" s="26"/>
      <c r="BY143" s="26"/>
      <c r="BZ143" s="26"/>
      <c r="CA143" s="26"/>
      <c r="CB143" s="26"/>
      <c r="CC143" s="26"/>
      <c r="CD143" s="26"/>
      <c r="CE143" s="26"/>
      <c r="CF143" s="26"/>
      <c r="CG143" s="26"/>
      <c r="CH143" s="26"/>
      <c r="CI143" s="26"/>
      <c r="CJ143" s="26"/>
      <c r="CK143" s="26"/>
      <c r="CL143" s="26"/>
      <c r="CM143" s="26"/>
      <c r="CN143" s="26"/>
      <c r="CO143" s="26"/>
      <c r="CP143" s="26"/>
      <c r="CQ143" s="26"/>
      <c r="CR143" s="26"/>
      <c r="CS143" s="26"/>
      <c r="CT143" s="26"/>
      <c r="CU143" s="26"/>
      <c r="CV143" s="26"/>
      <c r="CW143" s="26"/>
      <c r="CX143" s="26"/>
      <c r="CY143" s="26"/>
      <c r="CZ143" s="26"/>
      <c r="DA143" s="26"/>
      <c r="DB143" s="26"/>
      <c r="DC143" s="26"/>
      <c r="DD143" s="26"/>
      <c r="DE143" s="26"/>
      <c r="DF143" s="26"/>
      <c r="DG143" s="26"/>
      <c r="DH143" s="26"/>
      <c r="DI143" s="26"/>
      <c r="DJ143" s="26"/>
      <c r="DK143" s="26"/>
      <c r="DL143" s="26"/>
      <c r="DM143" s="26"/>
      <c r="DN143" s="26"/>
      <c r="DO143" s="26"/>
      <c r="DP143" s="26"/>
      <c r="DQ143" s="26"/>
      <c r="DR143" s="26"/>
      <c r="DS143" s="26"/>
      <c r="DT143" s="26"/>
      <c r="DU143" s="26"/>
      <c r="DV143" s="26"/>
      <c r="DW143" s="26"/>
      <c r="DX143" s="26"/>
      <c r="DY143" s="26"/>
      <c r="DZ143" s="26"/>
      <c r="EA143" s="26"/>
      <c r="EB143" s="26"/>
      <c r="EC143" s="26"/>
      <c r="ED143" s="26"/>
      <c r="EE143" s="26"/>
      <c r="EF143" s="26"/>
      <c r="EG143" s="26"/>
      <c r="EH143" s="26"/>
      <c r="EI143" s="26"/>
      <c r="EJ143" s="26"/>
      <c r="EK143" s="26"/>
      <c r="EL143" s="26"/>
      <c r="EM143" s="26"/>
      <c r="EN143" s="26"/>
      <c r="EO143" s="26"/>
      <c r="EP143" s="26"/>
      <c r="EQ143" s="26"/>
      <c r="ER143" s="26"/>
      <c r="ES143" s="26"/>
      <c r="ET143" s="26"/>
      <c r="EU143" s="26"/>
      <c r="EV143" s="26"/>
      <c r="EW143" s="26"/>
      <c r="EX143" s="26"/>
      <c r="EY143" s="26"/>
      <c r="EZ143" s="26"/>
      <c r="FA143" s="26"/>
      <c r="FB143" s="26"/>
      <c r="FC143" s="26"/>
      <c r="FD143" s="26"/>
      <c r="FE143" s="26"/>
      <c r="FF143" s="26"/>
      <c r="FG143" s="26"/>
      <c r="FH143" s="26"/>
      <c r="FI143" s="26"/>
      <c r="FJ143" s="26"/>
      <c r="FK143" s="26"/>
      <c r="FL143" s="26"/>
      <c r="FM143" s="26"/>
      <c r="FN143" s="26"/>
      <c r="FO143" s="26"/>
      <c r="FP143" s="26"/>
      <c r="FQ143" s="26"/>
      <c r="FR143" s="26"/>
      <c r="FS143" s="26"/>
      <c r="FT143" s="26"/>
      <c r="FU143" s="26"/>
      <c r="FV143" s="26"/>
      <c r="FW143" s="26"/>
      <c r="FX143" s="26"/>
      <c r="FY143" s="26"/>
      <c r="FZ143" s="26"/>
      <c r="GA143" s="26"/>
      <c r="GB143" s="26"/>
      <c r="GC143" s="26"/>
      <c r="GD143" s="26"/>
      <c r="GE143" s="26"/>
      <c r="GF143" s="26"/>
      <c r="GG143" s="26"/>
      <c r="GH143" s="26"/>
      <c r="GI143" s="26"/>
      <c r="GJ143" s="26"/>
      <c r="GK143" s="26"/>
      <c r="GL143" s="26"/>
      <c r="GM143" s="26"/>
      <c r="GN143" s="26"/>
      <c r="GO143" s="26"/>
      <c r="GP143" s="26"/>
      <c r="GQ143" s="26"/>
      <c r="GR143" s="26"/>
      <c r="GS143" s="26"/>
      <c r="GT143" s="26"/>
      <c r="GU143" s="26"/>
      <c r="GV143" s="26"/>
      <c r="GW143" s="26"/>
      <c r="GX143" s="26"/>
      <c r="GY143" s="26"/>
      <c r="GZ143" s="26"/>
      <c r="HA143" s="26"/>
      <c r="HB143" s="26"/>
      <c r="HC143" s="26"/>
      <c r="HD143" s="26"/>
      <c r="HE143" s="26"/>
      <c r="HF143" s="26"/>
      <c r="HG143" s="26"/>
      <c r="HH143" s="26"/>
      <c r="HI143" s="26"/>
      <c r="HJ143" s="26"/>
      <c r="HK143" s="26"/>
      <c r="HL143" s="26"/>
      <c r="HM143" s="26"/>
      <c r="HN143" s="26"/>
      <c r="HO143" s="26"/>
      <c r="HP143" s="26"/>
      <c r="HQ143" s="26"/>
      <c r="HR143" s="26"/>
      <c r="HS143" s="26"/>
      <c r="HT143" s="26"/>
      <c r="HU143" s="26"/>
      <c r="HV143" s="26"/>
      <c r="HW143" s="26"/>
      <c r="HX143" s="26"/>
      <c r="HY143" s="26"/>
      <c r="HZ143" s="26"/>
      <c r="IA143" s="26"/>
      <c r="IB143" s="26"/>
      <c r="IC143" s="26"/>
      <c r="ID143" s="26"/>
      <c r="IE143" s="26"/>
      <c r="IF143" s="26"/>
      <c r="IG143" s="26"/>
      <c r="IH143" s="26"/>
      <c r="II143" s="26"/>
      <c r="IJ143" s="26"/>
      <c r="IK143" s="26"/>
      <c r="IL143" s="26"/>
      <c r="IM143" s="26"/>
      <c r="IN143" s="26"/>
      <c r="IO143" s="26"/>
      <c r="IP143" s="26"/>
      <c r="IQ143" s="26"/>
      <c r="IR143" s="26"/>
      <c r="IS143" s="26"/>
      <c r="IT143" s="26"/>
      <c r="IU143" s="26"/>
      <c r="IV143" s="26"/>
      <c r="IW143" s="26"/>
      <c r="IX143" s="26"/>
      <c r="IY143" s="26"/>
      <c r="IZ143" s="26"/>
      <c r="JA143" s="26"/>
      <c r="JB143" s="26"/>
      <c r="JC143" s="26"/>
      <c r="JD143" s="26"/>
      <c r="JE143" s="26"/>
      <c r="JF143" s="26"/>
      <c r="JG143" s="26"/>
      <c r="JH143" s="26"/>
      <c r="JI143" s="26"/>
      <c r="JJ143" s="26"/>
      <c r="JK143" s="26"/>
      <c r="JL143" s="26"/>
      <c r="JM143" s="26"/>
      <c r="JN143" s="26"/>
      <c r="JO143" s="26"/>
      <c r="JP143" s="26"/>
      <c r="JQ143" s="26"/>
      <c r="JR143" s="26"/>
      <c r="JS143" s="26"/>
      <c r="JT143" s="26"/>
      <c r="JU143" s="26"/>
      <c r="JV143" s="26"/>
      <c r="JW143" s="26"/>
      <c r="JX143" s="26"/>
      <c r="JY143" s="26"/>
      <c r="JZ143" s="26"/>
      <c r="KA143" s="26"/>
      <c r="KB143" s="26"/>
      <c r="KC143" s="26"/>
      <c r="KD143" s="26"/>
      <c r="KE143" s="26"/>
      <c r="KF143" s="26"/>
      <c r="KG143" s="26"/>
      <c r="KH143" s="26"/>
      <c r="KI143" s="26"/>
      <c r="KJ143" s="26"/>
      <c r="KK143" s="26"/>
      <c r="KL143" s="26"/>
      <c r="KM143" s="26"/>
      <c r="KN143" s="26"/>
      <c r="KO143" s="26"/>
      <c r="KP143" s="26"/>
      <c r="KQ143" s="26"/>
      <c r="KR143" s="26"/>
      <c r="KS143" s="26"/>
      <c r="KT143" s="26"/>
      <c r="KU143" s="26"/>
      <c r="KV143" s="26"/>
      <c r="KW143" s="26"/>
      <c r="KX143" s="26"/>
      <c r="KY143" s="26"/>
      <c r="KZ143" s="26"/>
      <c r="LA143" s="26"/>
      <c r="LB143" s="26"/>
      <c r="LC143" s="26"/>
      <c r="LD143" s="26"/>
      <c r="LE143" s="26"/>
      <c r="LF143" s="26"/>
      <c r="LG143" s="26"/>
      <c r="LH143" s="26"/>
      <c r="LI143" s="26"/>
      <c r="LJ143" s="26"/>
      <c r="LK143" s="26"/>
      <c r="LL143" s="26"/>
      <c r="LM143" s="26"/>
      <c r="LN143" s="26"/>
      <c r="LO143" s="26"/>
      <c r="LP143" s="26"/>
      <c r="LQ143" s="26"/>
      <c r="LR143" s="26"/>
      <c r="LS143" s="26"/>
      <c r="LT143" s="26"/>
      <c r="LU143" s="26"/>
      <c r="LV143" s="26"/>
      <c r="LW143" s="26"/>
      <c r="LX143" s="26"/>
      <c r="LY143" s="26"/>
      <c r="LZ143" s="26"/>
      <c r="MA143" s="26"/>
      <c r="MB143" s="26"/>
      <c r="MC143" s="26"/>
      <c r="MD143" s="26"/>
      <c r="ME143" s="26"/>
      <c r="MF143" s="26"/>
      <c r="MG143" s="26"/>
      <c r="MH143" s="26"/>
      <c r="MI143" s="26"/>
      <c r="MJ143" s="26"/>
      <c r="MK143" s="26"/>
      <c r="ML143" s="26"/>
      <c r="MM143" s="26"/>
      <c r="MN143" s="26"/>
      <c r="MO143" s="26"/>
      <c r="MP143" s="26"/>
      <c r="MQ143" s="26"/>
      <c r="MR143" s="26"/>
      <c r="MS143" s="26"/>
      <c r="MT143" s="26"/>
      <c r="MU143" s="26"/>
      <c r="MV143" s="26"/>
      <c r="MW143" s="26"/>
      <c r="MX143" s="26"/>
      <c r="MY143" s="26"/>
      <c r="MZ143" s="26"/>
      <c r="NA143" s="26"/>
      <c r="NB143" s="26"/>
      <c r="NC143" s="26"/>
      <c r="ND143" s="26"/>
      <c r="NE143" s="26"/>
      <c r="NF143" s="26"/>
      <c r="NG143" s="26"/>
      <c r="NH143" s="26"/>
      <c r="NI143" s="26"/>
      <c r="NJ143" s="26"/>
      <c r="NK143" s="26"/>
      <c r="NL143" s="26"/>
      <c r="NM143" s="26"/>
      <c r="NN143" s="26"/>
      <c r="NO143" s="26"/>
      <c r="NP143" s="26"/>
      <c r="NQ143" s="26"/>
      <c r="NR143" s="26"/>
      <c r="NS143" s="26"/>
      <c r="NT143" s="26"/>
      <c r="NU143" s="26"/>
      <c r="NV143" s="26"/>
      <c r="NW143" s="26"/>
      <c r="NX143" s="26"/>
      <c r="NY143" s="26"/>
      <c r="NZ143" s="26"/>
      <c r="OA143" s="26"/>
      <c r="OB143" s="26"/>
      <c r="OC143" s="26"/>
      <c r="OD143" s="26"/>
      <c r="OE143" s="26"/>
      <c r="OF143" s="26"/>
      <c r="OG143" s="26"/>
      <c r="OH143" s="26"/>
      <c r="OI143" s="26"/>
      <c r="OJ143" s="26"/>
      <c r="OK143" s="26"/>
      <c r="OL143" s="26"/>
      <c r="OM143" s="26"/>
      <c r="ON143" s="26"/>
      <c r="OO143" s="26"/>
      <c r="OP143" s="26"/>
      <c r="OQ143" s="26"/>
      <c r="OR143" s="26"/>
      <c r="OS143" s="26"/>
      <c r="OT143" s="26"/>
      <c r="OU143" s="26"/>
      <c r="OV143" s="26"/>
      <c r="OW143" s="26"/>
      <c r="OX143" s="26"/>
      <c r="OY143" s="26"/>
      <c r="OZ143" s="26"/>
      <c r="PA143" s="26"/>
      <c r="PB143" s="26"/>
      <c r="PC143" s="26"/>
      <c r="PD143" s="26"/>
      <c r="PE143" s="26"/>
      <c r="PF143" s="26"/>
      <c r="PG143" s="26"/>
      <c r="PH143" s="26"/>
      <c r="PI143" s="26"/>
      <c r="PJ143" s="26"/>
      <c r="PK143" s="26"/>
      <c r="PL143" s="26"/>
      <c r="PM143" s="26"/>
      <c r="PN143" s="26"/>
      <c r="PO143" s="26"/>
      <c r="PP143" s="26"/>
      <c r="PQ143" s="26"/>
      <c r="PR143" s="26"/>
      <c r="PS143" s="26"/>
      <c r="PT143" s="26"/>
      <c r="PU143" s="26"/>
      <c r="PV143" s="26"/>
      <c r="PW143" s="26"/>
      <c r="PX143" s="26"/>
      <c r="PY143" s="26"/>
      <c r="PZ143" s="26"/>
      <c r="QA143" s="26"/>
      <c r="QB143" s="26"/>
      <c r="QC143" s="26"/>
      <c r="QD143" s="26"/>
      <c r="QE143" s="26"/>
      <c r="QF143" s="26"/>
      <c r="QG143" s="26"/>
      <c r="QH143" s="26"/>
      <c r="QI143" s="26"/>
      <c r="QJ143" s="26"/>
      <c r="QK143" s="26"/>
      <c r="QL143" s="26"/>
      <c r="QM143" s="26"/>
      <c r="QN143" s="26"/>
      <c r="QO143" s="26"/>
      <c r="QP143" s="26"/>
      <c r="QQ143" s="26"/>
      <c r="QR143" s="26"/>
      <c r="QS143" s="26"/>
      <c r="QT143" s="26"/>
      <c r="QU143" s="26"/>
      <c r="QV143" s="26"/>
      <c r="QW143" s="26"/>
      <c r="QX143" s="26"/>
      <c r="QY143" s="26"/>
      <c r="QZ143" s="26"/>
      <c r="RA143" s="26"/>
      <c r="RB143" s="26"/>
      <c r="RC143" s="26"/>
      <c r="RD143" s="26"/>
      <c r="RE143" s="26"/>
      <c r="RF143" s="26"/>
      <c r="RG143" s="26"/>
      <c r="RH143" s="26"/>
      <c r="RI143" s="26"/>
      <c r="RJ143" s="26"/>
      <c r="RK143" s="26"/>
      <c r="RL143" s="26"/>
      <c r="RM143" s="26"/>
      <c r="RN143" s="26"/>
      <c r="RO143" s="26"/>
      <c r="RP143" s="26"/>
      <c r="RQ143" s="26"/>
      <c r="RR143" s="26"/>
      <c r="RS143" s="26"/>
      <c r="RT143" s="26"/>
      <c r="RU143" s="26"/>
      <c r="RV143" s="26"/>
      <c r="RW143" s="26"/>
      <c r="RX143" s="26"/>
      <c r="RY143" s="26"/>
      <c r="RZ143" s="26"/>
      <c r="SA143" s="26"/>
      <c r="SB143" s="26"/>
      <c r="SC143" s="26"/>
      <c r="SD143" s="26"/>
      <c r="SE143" s="26"/>
      <c r="SF143" s="26"/>
      <c r="SG143" s="26"/>
      <c r="SH143" s="26"/>
      <c r="SI143" s="26"/>
      <c r="SJ143" s="26"/>
      <c r="SK143" s="26"/>
      <c r="SL143" s="26"/>
      <c r="SM143" s="26"/>
      <c r="SN143" s="26"/>
      <c r="SO143" s="26"/>
      <c r="SP143" s="26"/>
      <c r="SQ143" s="26"/>
      <c r="SR143" s="26"/>
      <c r="SS143" s="26"/>
      <c r="ST143" s="26"/>
      <c r="SU143" s="26"/>
      <c r="SV143" s="26"/>
      <c r="SW143" s="26"/>
      <c r="SX143" s="26"/>
      <c r="SY143" s="26"/>
      <c r="SZ143" s="26"/>
      <c r="TA143" s="26"/>
      <c r="TB143" s="26"/>
      <c r="TC143" s="26"/>
      <c r="TD143" s="26"/>
      <c r="TE143" s="26"/>
      <c r="TF143" s="26"/>
      <c r="TG143" s="26"/>
      <c r="TH143" s="26"/>
      <c r="TI143" s="26"/>
      <c r="TJ143" s="26"/>
      <c r="TK143" s="26"/>
      <c r="TL143" s="26"/>
      <c r="TM143" s="26"/>
      <c r="TN143" s="26"/>
      <c r="TO143" s="26"/>
      <c r="TP143" s="26"/>
      <c r="TQ143" s="26"/>
      <c r="TR143" s="26"/>
      <c r="TS143" s="26"/>
      <c r="TT143" s="26"/>
      <c r="TU143" s="26"/>
      <c r="TV143" s="26"/>
      <c r="TW143" s="26"/>
      <c r="TX143" s="26"/>
      <c r="TY143" s="26"/>
      <c r="TZ143" s="26"/>
      <c r="UA143" s="26"/>
      <c r="UB143" s="26"/>
      <c r="UC143" s="26"/>
      <c r="UD143" s="26"/>
      <c r="UE143" s="26"/>
      <c r="UF143" s="26"/>
      <c r="UG143" s="26"/>
      <c r="UH143" s="26"/>
      <c r="UI143" s="26"/>
      <c r="UJ143" s="26"/>
      <c r="UK143" s="26"/>
      <c r="UL143" s="26"/>
      <c r="UM143" s="26"/>
      <c r="UN143" s="26"/>
      <c r="UO143" s="26"/>
      <c r="UP143" s="26"/>
      <c r="UQ143" s="26"/>
      <c r="UR143" s="26"/>
      <c r="US143" s="26"/>
      <c r="UT143" s="26"/>
      <c r="UU143" s="26"/>
      <c r="UV143" s="26"/>
      <c r="UW143" s="26"/>
      <c r="UX143" s="26"/>
      <c r="UY143" s="26"/>
      <c r="UZ143" s="26"/>
      <c r="VA143" s="26"/>
      <c r="VB143" s="26"/>
      <c r="VC143" s="26"/>
      <c r="VD143" s="26"/>
      <c r="VE143" s="26"/>
      <c r="VF143" s="26"/>
      <c r="VG143" s="26"/>
      <c r="VH143" s="26"/>
      <c r="VI143" s="26"/>
      <c r="VJ143" s="26"/>
      <c r="VK143" s="26"/>
      <c r="VL143" s="26"/>
      <c r="VM143" s="26"/>
      <c r="VN143" s="26"/>
      <c r="VO143" s="26"/>
      <c r="VP143" s="26"/>
      <c r="VQ143" s="26"/>
      <c r="VR143" s="26"/>
      <c r="VS143" s="26"/>
      <c r="VT143" s="26"/>
      <c r="VU143" s="26"/>
      <c r="VV143" s="26"/>
      <c r="VW143" s="26"/>
      <c r="VX143" s="26"/>
      <c r="VY143" s="26"/>
      <c r="VZ143" s="26"/>
      <c r="WA143" s="26"/>
      <c r="WB143" s="26"/>
      <c r="WC143" s="26"/>
      <c r="WD143" s="26"/>
      <c r="WE143" s="26"/>
      <c r="WF143" s="26"/>
      <c r="WG143" s="26"/>
      <c r="WH143" s="26"/>
      <c r="WI143" s="26"/>
      <c r="WJ143" s="26"/>
      <c r="WK143" s="26"/>
      <c r="WL143" s="26"/>
      <c r="WM143" s="26"/>
      <c r="WN143" s="26"/>
      <c r="WO143" s="26"/>
      <c r="WP143" s="26"/>
      <c r="WQ143" s="26"/>
      <c r="WR143" s="26"/>
      <c r="WS143" s="26"/>
      <c r="WT143" s="26"/>
      <c r="WU143" s="26"/>
      <c r="WV143" s="26"/>
      <c r="WW143" s="26"/>
      <c r="WX143" s="26"/>
      <c r="WY143" s="26"/>
      <c r="WZ143" s="26"/>
      <c r="XA143" s="26"/>
      <c r="XB143" s="26"/>
      <c r="XC143" s="26"/>
      <c r="XD143" s="26"/>
      <c r="XE143" s="26"/>
      <c r="XF143" s="26"/>
      <c r="XG143" s="26"/>
      <c r="XH143" s="26"/>
      <c r="XI143" s="26"/>
      <c r="XJ143" s="26"/>
      <c r="XK143" s="26"/>
      <c r="XL143" s="26"/>
      <c r="XM143" s="26"/>
    </row>
    <row r="144" spans="1:637" ht="15.75" customHeight="1" x14ac:dyDescent="0.35">
      <c r="A144" s="26"/>
      <c r="B144" s="26"/>
      <c r="C144" s="26"/>
      <c r="D144" s="26"/>
      <c r="E144" s="26"/>
      <c r="F144" s="26"/>
      <c r="G144" s="26"/>
      <c r="H144" s="26"/>
      <c r="I144" s="26"/>
      <c r="J144" s="26"/>
      <c r="K144" s="26"/>
      <c r="L144" s="26"/>
      <c r="M144" s="26"/>
      <c r="N144" s="26"/>
      <c r="O144" s="26"/>
      <c r="P144" s="26"/>
      <c r="Q144" s="26"/>
      <c r="R144" s="26"/>
      <c r="S144" s="26"/>
      <c r="T144" s="26"/>
      <c r="U144" s="26"/>
      <c r="V144" s="26"/>
      <c r="W144" s="26"/>
      <c r="X144" s="26"/>
      <c r="Y144" s="26"/>
      <c r="Z144" s="26"/>
      <c r="AA144" s="26"/>
      <c r="AB144" s="26"/>
      <c r="AC144" s="26"/>
      <c r="AD144" s="26"/>
      <c r="AE144" s="26"/>
      <c r="AF144" s="26"/>
      <c r="AG144" s="26"/>
      <c r="AH144" s="26"/>
      <c r="AI144" s="26"/>
      <c r="AJ144" s="26"/>
      <c r="AK144" s="26"/>
      <c r="AL144" s="26"/>
      <c r="AM144" s="26"/>
      <c r="AN144" s="26"/>
      <c r="AO144" s="26"/>
      <c r="AP144" s="26"/>
      <c r="AQ144" s="26"/>
      <c r="AR144" s="26"/>
      <c r="AS144" s="26"/>
      <c r="AT144" s="26"/>
      <c r="AU144" s="26"/>
      <c r="AV144" s="26"/>
      <c r="AW144" s="26"/>
      <c r="AX144" s="26"/>
      <c r="AY144" s="26"/>
      <c r="AZ144" s="26"/>
      <c r="BA144" s="26"/>
      <c r="BB144" s="26"/>
      <c r="BC144" s="26"/>
      <c r="BD144" s="26"/>
      <c r="BE144" s="26"/>
      <c r="BF144" s="26"/>
      <c r="BG144" s="26"/>
      <c r="BH144" s="26"/>
      <c r="BI144" s="26"/>
      <c r="BJ144" s="26"/>
      <c r="BK144" s="26"/>
      <c r="BL144" s="26"/>
      <c r="BM144" s="26"/>
      <c r="BN144" s="26"/>
      <c r="BO144" s="26"/>
      <c r="BP144" s="26"/>
      <c r="BQ144" s="26"/>
      <c r="BR144" s="26"/>
      <c r="BS144" s="26"/>
      <c r="BT144" s="26"/>
      <c r="BU144" s="26"/>
      <c r="BV144" s="26"/>
      <c r="BW144" s="26"/>
      <c r="BX144" s="26"/>
      <c r="BY144" s="26"/>
      <c r="BZ144" s="26"/>
      <c r="CA144" s="26"/>
      <c r="CB144" s="26"/>
      <c r="CC144" s="26"/>
      <c r="CD144" s="26"/>
      <c r="CE144" s="26"/>
      <c r="CF144" s="26"/>
      <c r="CG144" s="26"/>
      <c r="CH144" s="26"/>
      <c r="CI144" s="26"/>
      <c r="CJ144" s="26"/>
      <c r="CK144" s="26"/>
      <c r="CL144" s="26"/>
      <c r="CM144" s="26"/>
      <c r="CN144" s="26"/>
      <c r="CO144" s="26"/>
      <c r="CP144" s="26"/>
      <c r="CQ144" s="26"/>
      <c r="CR144" s="26"/>
      <c r="CS144" s="26"/>
      <c r="CT144" s="26"/>
      <c r="CU144" s="26"/>
      <c r="CV144" s="26"/>
      <c r="CW144" s="26"/>
      <c r="CX144" s="26"/>
      <c r="CY144" s="26"/>
      <c r="CZ144" s="26"/>
      <c r="DA144" s="26"/>
      <c r="DB144" s="26"/>
      <c r="DC144" s="26"/>
      <c r="DD144" s="26"/>
      <c r="DE144" s="26"/>
      <c r="DF144" s="26"/>
      <c r="DG144" s="26"/>
      <c r="DH144" s="26"/>
      <c r="DI144" s="26"/>
      <c r="DJ144" s="26"/>
      <c r="DK144" s="26"/>
      <c r="DL144" s="26"/>
      <c r="DM144" s="26"/>
      <c r="DN144" s="26"/>
      <c r="DO144" s="26"/>
      <c r="DP144" s="26"/>
      <c r="DQ144" s="26"/>
      <c r="DR144" s="26"/>
      <c r="DS144" s="26"/>
      <c r="DT144" s="26"/>
      <c r="DU144" s="26"/>
      <c r="DV144" s="26"/>
      <c r="DW144" s="26"/>
      <c r="DX144" s="26"/>
      <c r="DY144" s="26"/>
      <c r="DZ144" s="26"/>
      <c r="EA144" s="26"/>
      <c r="EB144" s="26"/>
      <c r="EC144" s="26"/>
      <c r="ED144" s="26"/>
      <c r="EE144" s="26"/>
      <c r="EF144" s="26"/>
      <c r="EG144" s="26"/>
      <c r="EH144" s="26"/>
      <c r="EI144" s="26"/>
      <c r="EJ144" s="26"/>
      <c r="EK144" s="26"/>
      <c r="EL144" s="26"/>
      <c r="EM144" s="26"/>
      <c r="EN144" s="26"/>
      <c r="EO144" s="26"/>
      <c r="EP144" s="26"/>
      <c r="EQ144" s="26"/>
      <c r="ER144" s="26"/>
      <c r="ES144" s="26"/>
      <c r="ET144" s="26"/>
      <c r="EU144" s="26"/>
      <c r="EV144" s="26"/>
      <c r="EW144" s="26"/>
      <c r="EX144" s="26"/>
      <c r="EY144" s="26"/>
      <c r="EZ144" s="26"/>
      <c r="FA144" s="26"/>
      <c r="FB144" s="26"/>
      <c r="FC144" s="26"/>
      <c r="FD144" s="26"/>
      <c r="FE144" s="26"/>
      <c r="FF144" s="26"/>
      <c r="FG144" s="26"/>
      <c r="FH144" s="26"/>
      <c r="FI144" s="26"/>
      <c r="FJ144" s="26"/>
      <c r="FK144" s="26"/>
      <c r="FL144" s="26"/>
      <c r="FM144" s="26"/>
      <c r="FN144" s="26"/>
      <c r="FO144" s="26"/>
      <c r="FP144" s="26"/>
      <c r="FQ144" s="26"/>
      <c r="FR144" s="26"/>
      <c r="FS144" s="26"/>
      <c r="FT144" s="26"/>
      <c r="FU144" s="26"/>
      <c r="FV144" s="26"/>
      <c r="FW144" s="26"/>
      <c r="FX144" s="26"/>
      <c r="FY144" s="26"/>
      <c r="FZ144" s="26"/>
      <c r="GA144" s="26"/>
      <c r="GB144" s="26"/>
      <c r="GC144" s="26"/>
      <c r="GD144" s="26"/>
      <c r="GE144" s="26"/>
      <c r="GF144" s="26"/>
      <c r="GG144" s="26"/>
      <c r="GH144" s="26"/>
      <c r="GI144" s="26"/>
      <c r="GJ144" s="26"/>
      <c r="GK144" s="26"/>
      <c r="GL144" s="26"/>
      <c r="GM144" s="26"/>
      <c r="GN144" s="26"/>
      <c r="GO144" s="26"/>
      <c r="GP144" s="26"/>
      <c r="GQ144" s="26"/>
      <c r="GR144" s="26"/>
      <c r="GS144" s="26"/>
      <c r="GT144" s="26"/>
      <c r="GU144" s="26"/>
      <c r="GV144" s="26"/>
      <c r="GW144" s="26"/>
      <c r="GX144" s="26"/>
      <c r="GY144" s="26"/>
      <c r="GZ144" s="26"/>
      <c r="HA144" s="26"/>
      <c r="HB144" s="26"/>
      <c r="HC144" s="26"/>
      <c r="HD144" s="26"/>
      <c r="HE144" s="26"/>
      <c r="HF144" s="26"/>
      <c r="HG144" s="26"/>
      <c r="HH144" s="26"/>
      <c r="HI144" s="26"/>
      <c r="HJ144" s="26"/>
      <c r="HK144" s="26"/>
      <c r="HL144" s="26"/>
      <c r="HM144" s="26"/>
      <c r="HN144" s="26"/>
      <c r="HO144" s="26"/>
      <c r="HP144" s="26"/>
      <c r="HQ144" s="26"/>
      <c r="HR144" s="26"/>
      <c r="HS144" s="26"/>
      <c r="HT144" s="26"/>
      <c r="HU144" s="26"/>
      <c r="HV144" s="26"/>
      <c r="HW144" s="26"/>
      <c r="HX144" s="26"/>
      <c r="HY144" s="26"/>
      <c r="HZ144" s="26"/>
      <c r="IA144" s="26"/>
      <c r="IB144" s="26"/>
      <c r="IC144" s="26"/>
      <c r="ID144" s="26"/>
      <c r="IE144" s="26"/>
      <c r="IF144" s="26"/>
      <c r="IG144" s="26"/>
      <c r="IH144" s="26"/>
      <c r="II144" s="26"/>
      <c r="IJ144" s="26"/>
      <c r="IK144" s="26"/>
      <c r="IL144" s="26"/>
      <c r="IM144" s="26"/>
      <c r="IN144" s="26"/>
      <c r="IO144" s="26"/>
      <c r="IP144" s="26"/>
      <c r="IQ144" s="26"/>
      <c r="IR144" s="26"/>
      <c r="IS144" s="26"/>
      <c r="IT144" s="26"/>
      <c r="IU144" s="26"/>
      <c r="IV144" s="26"/>
      <c r="IW144" s="26"/>
      <c r="IX144" s="26"/>
      <c r="IY144" s="26"/>
      <c r="IZ144" s="26"/>
      <c r="JA144" s="26"/>
      <c r="JB144" s="26"/>
      <c r="JC144" s="26"/>
      <c r="JD144" s="26"/>
      <c r="JE144" s="26"/>
      <c r="JF144" s="26"/>
      <c r="JG144" s="26"/>
      <c r="JH144" s="26"/>
      <c r="JI144" s="26"/>
      <c r="JJ144" s="26"/>
      <c r="JK144" s="26"/>
      <c r="JL144" s="26"/>
      <c r="JM144" s="26"/>
      <c r="JN144" s="26"/>
      <c r="JO144" s="26"/>
      <c r="JP144" s="26"/>
      <c r="JQ144" s="26"/>
      <c r="JR144" s="26"/>
      <c r="JS144" s="26"/>
      <c r="JT144" s="26"/>
      <c r="JU144" s="26"/>
      <c r="JV144" s="26"/>
      <c r="JW144" s="26"/>
      <c r="JX144" s="26"/>
      <c r="JY144" s="26"/>
      <c r="JZ144" s="26"/>
      <c r="KA144" s="26"/>
      <c r="KB144" s="26"/>
      <c r="KC144" s="26"/>
      <c r="KD144" s="26"/>
      <c r="KE144" s="26"/>
      <c r="KF144" s="26"/>
      <c r="KG144" s="26"/>
      <c r="KH144" s="26"/>
      <c r="KI144" s="26"/>
      <c r="KJ144" s="26"/>
      <c r="KK144" s="26"/>
      <c r="KL144" s="26"/>
      <c r="KM144" s="26"/>
      <c r="KN144" s="26"/>
      <c r="KO144" s="26"/>
      <c r="KP144" s="26"/>
      <c r="KQ144" s="26"/>
      <c r="KR144" s="26"/>
      <c r="KS144" s="26"/>
      <c r="KT144" s="26"/>
      <c r="KU144" s="26"/>
      <c r="KV144" s="26"/>
      <c r="KW144" s="26"/>
      <c r="KX144" s="26"/>
      <c r="KY144" s="26"/>
      <c r="KZ144" s="26"/>
      <c r="LA144" s="26"/>
      <c r="LB144" s="26"/>
      <c r="LC144" s="26"/>
      <c r="LD144" s="26"/>
      <c r="LE144" s="26"/>
      <c r="LF144" s="26"/>
      <c r="LG144" s="26"/>
      <c r="LH144" s="26"/>
      <c r="LI144" s="26"/>
      <c r="LJ144" s="26"/>
      <c r="LK144" s="26"/>
      <c r="LL144" s="26"/>
      <c r="LM144" s="26"/>
      <c r="LN144" s="26"/>
      <c r="LO144" s="26"/>
      <c r="LP144" s="26"/>
      <c r="LQ144" s="26"/>
      <c r="LR144" s="26"/>
      <c r="LS144" s="26"/>
      <c r="LT144" s="26"/>
      <c r="LU144" s="26"/>
      <c r="LV144" s="26"/>
      <c r="LW144" s="26"/>
      <c r="LX144" s="26"/>
      <c r="LY144" s="26"/>
      <c r="LZ144" s="26"/>
      <c r="MA144" s="26"/>
      <c r="MB144" s="26"/>
      <c r="MC144" s="26"/>
      <c r="MD144" s="26"/>
      <c r="ME144" s="26"/>
      <c r="MF144" s="26"/>
      <c r="MG144" s="26"/>
      <c r="MH144" s="26"/>
      <c r="MI144" s="26"/>
      <c r="MJ144" s="26"/>
      <c r="MK144" s="26"/>
      <c r="ML144" s="26"/>
      <c r="MM144" s="26"/>
      <c r="MN144" s="26"/>
      <c r="MO144" s="26"/>
      <c r="MP144" s="26"/>
      <c r="MQ144" s="26"/>
      <c r="MR144" s="26"/>
      <c r="MS144" s="26"/>
      <c r="MT144" s="26"/>
      <c r="MU144" s="26"/>
      <c r="MV144" s="26"/>
      <c r="MW144" s="26"/>
      <c r="MX144" s="26"/>
      <c r="MY144" s="26"/>
      <c r="MZ144" s="26"/>
      <c r="NA144" s="26"/>
      <c r="NB144" s="26"/>
      <c r="NC144" s="26"/>
      <c r="ND144" s="26"/>
      <c r="NE144" s="26"/>
      <c r="NF144" s="26"/>
      <c r="NG144" s="26"/>
      <c r="NH144" s="26"/>
      <c r="NI144" s="26"/>
      <c r="NJ144" s="26"/>
      <c r="NK144" s="26"/>
      <c r="NL144" s="26"/>
      <c r="NM144" s="26"/>
      <c r="NN144" s="26"/>
      <c r="NO144" s="26"/>
      <c r="NP144" s="26"/>
      <c r="NQ144" s="26"/>
      <c r="NR144" s="26"/>
      <c r="NS144" s="26"/>
      <c r="NT144" s="26"/>
      <c r="NU144" s="26"/>
      <c r="NV144" s="26"/>
      <c r="NW144" s="26"/>
      <c r="NX144" s="26"/>
      <c r="NY144" s="26"/>
      <c r="NZ144" s="26"/>
      <c r="OA144" s="26"/>
      <c r="OB144" s="26"/>
      <c r="OC144" s="26"/>
      <c r="OD144" s="26"/>
      <c r="OE144" s="26"/>
      <c r="OF144" s="26"/>
      <c r="OG144" s="26"/>
      <c r="OH144" s="26"/>
      <c r="OI144" s="26"/>
      <c r="OJ144" s="26"/>
      <c r="OK144" s="26"/>
      <c r="OL144" s="26"/>
      <c r="OM144" s="26"/>
      <c r="ON144" s="26"/>
      <c r="OO144" s="26"/>
      <c r="OP144" s="26"/>
      <c r="OQ144" s="26"/>
      <c r="OR144" s="26"/>
      <c r="OS144" s="26"/>
      <c r="OT144" s="26"/>
      <c r="OU144" s="26"/>
      <c r="OV144" s="26"/>
      <c r="OW144" s="26"/>
      <c r="OX144" s="26"/>
      <c r="OY144" s="26"/>
      <c r="OZ144" s="26"/>
      <c r="PA144" s="26"/>
      <c r="PB144" s="26"/>
      <c r="PC144" s="26"/>
      <c r="PD144" s="26"/>
      <c r="PE144" s="26"/>
      <c r="PF144" s="26"/>
      <c r="PG144" s="26"/>
      <c r="PH144" s="26"/>
      <c r="PI144" s="26"/>
      <c r="PJ144" s="26"/>
      <c r="PK144" s="26"/>
      <c r="PL144" s="26"/>
      <c r="PM144" s="26"/>
      <c r="PN144" s="26"/>
      <c r="PO144" s="26"/>
      <c r="PP144" s="26"/>
      <c r="PQ144" s="26"/>
      <c r="PR144" s="26"/>
      <c r="PS144" s="26"/>
      <c r="PT144" s="26"/>
      <c r="PU144" s="26"/>
      <c r="PV144" s="26"/>
      <c r="PW144" s="26"/>
      <c r="PX144" s="26"/>
      <c r="PY144" s="26"/>
      <c r="PZ144" s="26"/>
      <c r="QA144" s="26"/>
      <c r="QB144" s="26"/>
      <c r="QC144" s="26"/>
      <c r="QD144" s="26"/>
      <c r="QE144" s="26"/>
      <c r="QF144" s="26"/>
      <c r="QG144" s="26"/>
      <c r="QH144" s="26"/>
      <c r="QI144" s="26"/>
      <c r="QJ144" s="26"/>
      <c r="QK144" s="26"/>
      <c r="QL144" s="26"/>
      <c r="QM144" s="26"/>
      <c r="QN144" s="26"/>
      <c r="QO144" s="26"/>
      <c r="QP144" s="26"/>
      <c r="QQ144" s="26"/>
      <c r="QR144" s="26"/>
      <c r="QS144" s="26"/>
      <c r="QT144" s="26"/>
      <c r="QU144" s="26"/>
      <c r="QV144" s="26"/>
      <c r="QW144" s="26"/>
      <c r="QX144" s="26"/>
      <c r="QY144" s="26"/>
      <c r="QZ144" s="26"/>
      <c r="RA144" s="26"/>
      <c r="RB144" s="26"/>
      <c r="RC144" s="26"/>
      <c r="RD144" s="26"/>
      <c r="RE144" s="26"/>
      <c r="RF144" s="26"/>
      <c r="RG144" s="26"/>
      <c r="RH144" s="26"/>
      <c r="RI144" s="26"/>
      <c r="RJ144" s="26"/>
      <c r="RK144" s="26"/>
      <c r="RL144" s="26"/>
      <c r="RM144" s="26"/>
      <c r="RN144" s="26"/>
      <c r="RO144" s="26"/>
      <c r="RP144" s="26"/>
      <c r="RQ144" s="26"/>
      <c r="RR144" s="26"/>
      <c r="RS144" s="26"/>
      <c r="RT144" s="26"/>
      <c r="RU144" s="26"/>
      <c r="RV144" s="26"/>
      <c r="RW144" s="26"/>
      <c r="RX144" s="26"/>
      <c r="RY144" s="26"/>
      <c r="RZ144" s="26"/>
      <c r="SA144" s="26"/>
      <c r="SB144" s="26"/>
      <c r="SC144" s="26"/>
      <c r="SD144" s="26"/>
      <c r="SE144" s="26"/>
      <c r="SF144" s="26"/>
      <c r="SG144" s="26"/>
      <c r="SH144" s="26"/>
      <c r="SI144" s="26"/>
      <c r="SJ144" s="26"/>
      <c r="SK144" s="26"/>
      <c r="SL144" s="26"/>
      <c r="SM144" s="26"/>
      <c r="SN144" s="26"/>
      <c r="SO144" s="26"/>
      <c r="SP144" s="26"/>
      <c r="SQ144" s="26"/>
      <c r="SR144" s="26"/>
      <c r="SS144" s="26"/>
      <c r="ST144" s="26"/>
      <c r="SU144" s="26"/>
      <c r="SV144" s="26"/>
      <c r="SW144" s="26"/>
      <c r="SX144" s="26"/>
      <c r="SY144" s="26"/>
      <c r="SZ144" s="26"/>
      <c r="TA144" s="26"/>
      <c r="TB144" s="26"/>
      <c r="TC144" s="26"/>
      <c r="TD144" s="26"/>
      <c r="TE144" s="26"/>
      <c r="TF144" s="26"/>
      <c r="TG144" s="26"/>
      <c r="TH144" s="26"/>
      <c r="TI144" s="26"/>
      <c r="TJ144" s="26"/>
      <c r="TK144" s="26"/>
      <c r="TL144" s="26"/>
      <c r="TM144" s="26"/>
      <c r="TN144" s="26"/>
      <c r="TO144" s="26"/>
      <c r="TP144" s="26"/>
      <c r="TQ144" s="26"/>
      <c r="TR144" s="26"/>
      <c r="TS144" s="26"/>
      <c r="TT144" s="26"/>
      <c r="TU144" s="26"/>
      <c r="TV144" s="26"/>
      <c r="TW144" s="26"/>
      <c r="TX144" s="26"/>
      <c r="TY144" s="26"/>
      <c r="TZ144" s="26"/>
      <c r="UA144" s="26"/>
      <c r="UB144" s="26"/>
      <c r="UC144" s="26"/>
      <c r="UD144" s="26"/>
      <c r="UE144" s="26"/>
      <c r="UF144" s="26"/>
      <c r="UG144" s="26"/>
      <c r="UH144" s="26"/>
      <c r="UI144" s="26"/>
      <c r="UJ144" s="26"/>
      <c r="UK144" s="26"/>
      <c r="UL144" s="26"/>
      <c r="UM144" s="26"/>
      <c r="UN144" s="26"/>
      <c r="UO144" s="26"/>
      <c r="UP144" s="26"/>
      <c r="UQ144" s="26"/>
      <c r="UR144" s="26"/>
      <c r="US144" s="26"/>
      <c r="UT144" s="26"/>
      <c r="UU144" s="26"/>
      <c r="UV144" s="26"/>
      <c r="UW144" s="26"/>
      <c r="UX144" s="26"/>
      <c r="UY144" s="26"/>
      <c r="UZ144" s="26"/>
      <c r="VA144" s="26"/>
      <c r="VB144" s="26"/>
      <c r="VC144" s="26"/>
      <c r="VD144" s="26"/>
      <c r="VE144" s="26"/>
      <c r="VF144" s="26"/>
      <c r="VG144" s="26"/>
      <c r="VH144" s="26"/>
      <c r="VI144" s="26"/>
      <c r="VJ144" s="26"/>
      <c r="VK144" s="26"/>
      <c r="VL144" s="26"/>
      <c r="VM144" s="26"/>
      <c r="VN144" s="26"/>
      <c r="VO144" s="26"/>
      <c r="VP144" s="26"/>
      <c r="VQ144" s="26"/>
      <c r="VR144" s="26"/>
      <c r="VS144" s="26"/>
      <c r="VT144" s="26"/>
      <c r="VU144" s="26"/>
      <c r="VV144" s="26"/>
      <c r="VW144" s="26"/>
      <c r="VX144" s="26"/>
      <c r="VY144" s="26"/>
      <c r="VZ144" s="26"/>
      <c r="WA144" s="26"/>
      <c r="WB144" s="26"/>
      <c r="WC144" s="26"/>
      <c r="WD144" s="26"/>
      <c r="WE144" s="26"/>
      <c r="WF144" s="26"/>
      <c r="WG144" s="26"/>
      <c r="WH144" s="26"/>
      <c r="WI144" s="26"/>
      <c r="WJ144" s="26"/>
      <c r="WK144" s="26"/>
      <c r="WL144" s="26"/>
      <c r="WM144" s="26"/>
      <c r="WN144" s="26"/>
      <c r="WO144" s="26"/>
      <c r="WP144" s="26"/>
      <c r="WQ144" s="26"/>
      <c r="WR144" s="26"/>
      <c r="WS144" s="26"/>
      <c r="WT144" s="26"/>
      <c r="WU144" s="26"/>
      <c r="WV144" s="26"/>
      <c r="WW144" s="26"/>
      <c r="WX144" s="26"/>
      <c r="WY144" s="26"/>
      <c r="WZ144" s="26"/>
      <c r="XA144" s="26"/>
      <c r="XB144" s="26"/>
      <c r="XC144" s="26"/>
      <c r="XD144" s="26"/>
      <c r="XE144" s="26"/>
      <c r="XF144" s="26"/>
      <c r="XG144" s="26"/>
      <c r="XH144" s="26"/>
      <c r="XI144" s="26"/>
      <c r="XJ144" s="26"/>
      <c r="XK144" s="26"/>
      <c r="XL144" s="26"/>
      <c r="XM144" s="26"/>
    </row>
    <row r="145" spans="1:637" ht="15.75" customHeight="1" x14ac:dyDescent="0.35">
      <c r="A145" s="26"/>
      <c r="B145" s="26"/>
      <c r="C145" s="26"/>
      <c r="D145" s="26"/>
      <c r="E145" s="26"/>
      <c r="F145" s="26"/>
      <c r="G145" s="26"/>
      <c r="H145" s="26"/>
      <c r="I145" s="26"/>
      <c r="J145" s="26"/>
      <c r="K145" s="26"/>
      <c r="L145" s="26"/>
      <c r="M145" s="26"/>
      <c r="N145" s="26"/>
      <c r="O145" s="26"/>
      <c r="P145" s="26"/>
      <c r="Q145" s="26"/>
      <c r="R145" s="26"/>
      <c r="S145" s="26"/>
      <c r="T145" s="26"/>
      <c r="U145" s="26"/>
      <c r="V145" s="26"/>
      <c r="W145" s="26"/>
      <c r="X145" s="26"/>
      <c r="Y145" s="26"/>
      <c r="Z145" s="26"/>
      <c r="AA145" s="26"/>
      <c r="AB145" s="26"/>
      <c r="AC145" s="26"/>
      <c r="AD145" s="26"/>
      <c r="AE145" s="26"/>
      <c r="AF145" s="26"/>
      <c r="AG145" s="26"/>
      <c r="AH145" s="26"/>
      <c r="AI145" s="26"/>
      <c r="AJ145" s="26"/>
      <c r="AK145" s="26"/>
      <c r="AL145" s="26"/>
      <c r="AM145" s="26"/>
      <c r="AN145" s="26"/>
      <c r="AO145" s="26"/>
      <c r="AP145" s="26"/>
      <c r="AQ145" s="26"/>
      <c r="AR145" s="26"/>
      <c r="AS145" s="26"/>
      <c r="AT145" s="26"/>
      <c r="AU145" s="26"/>
      <c r="AV145" s="26"/>
      <c r="AW145" s="26"/>
      <c r="AX145" s="26"/>
      <c r="AY145" s="26"/>
      <c r="AZ145" s="26"/>
      <c r="BA145" s="26"/>
      <c r="BB145" s="26"/>
      <c r="BC145" s="26"/>
      <c r="BD145" s="26"/>
      <c r="BE145" s="26"/>
      <c r="BF145" s="26"/>
      <c r="BG145" s="26"/>
      <c r="BH145" s="26"/>
      <c r="BI145" s="26"/>
      <c r="BJ145" s="26"/>
      <c r="BK145" s="26"/>
      <c r="BL145" s="26"/>
      <c r="BM145" s="26"/>
      <c r="BN145" s="26"/>
      <c r="BO145" s="26"/>
      <c r="BP145" s="26"/>
      <c r="BQ145" s="26"/>
      <c r="BR145" s="26"/>
      <c r="BS145" s="26"/>
      <c r="BT145" s="26"/>
      <c r="BU145" s="26"/>
      <c r="BV145" s="26"/>
      <c r="BW145" s="26"/>
      <c r="BX145" s="26"/>
      <c r="BY145" s="26"/>
      <c r="BZ145" s="26"/>
      <c r="CA145" s="26"/>
      <c r="CB145" s="26"/>
      <c r="CC145" s="26"/>
      <c r="CD145" s="26"/>
      <c r="CE145" s="26"/>
      <c r="CF145" s="26"/>
      <c r="CG145" s="26"/>
      <c r="CH145" s="26"/>
      <c r="CI145" s="26"/>
      <c r="CJ145" s="26"/>
      <c r="CK145" s="26"/>
      <c r="CL145" s="26"/>
      <c r="CM145" s="26"/>
      <c r="CN145" s="26"/>
      <c r="CO145" s="26"/>
      <c r="CP145" s="26"/>
      <c r="CQ145" s="26"/>
      <c r="CR145" s="26"/>
      <c r="CS145" s="26"/>
      <c r="CT145" s="26"/>
      <c r="CU145" s="26"/>
      <c r="CV145" s="26"/>
      <c r="CW145" s="26"/>
      <c r="CX145" s="26"/>
      <c r="CY145" s="26"/>
      <c r="CZ145" s="26"/>
      <c r="DA145" s="26"/>
      <c r="DB145" s="26"/>
      <c r="DC145" s="26"/>
      <c r="DD145" s="26"/>
      <c r="DE145" s="26"/>
      <c r="DF145" s="26"/>
      <c r="DG145" s="26"/>
      <c r="DH145" s="26"/>
      <c r="DI145" s="26"/>
      <c r="DJ145" s="26"/>
      <c r="DK145" s="26"/>
      <c r="DL145" s="26"/>
      <c r="DM145" s="26"/>
      <c r="DN145" s="26"/>
      <c r="DO145" s="26"/>
      <c r="DP145" s="26"/>
      <c r="DQ145" s="26"/>
      <c r="DR145" s="26"/>
      <c r="DS145" s="26"/>
      <c r="DT145" s="26"/>
      <c r="DU145" s="26"/>
      <c r="DV145" s="26"/>
      <c r="DW145" s="26"/>
      <c r="DX145" s="26"/>
      <c r="DY145" s="26"/>
      <c r="DZ145" s="26"/>
      <c r="EA145" s="26"/>
      <c r="EB145" s="26"/>
      <c r="EC145" s="26"/>
      <c r="ED145" s="26"/>
      <c r="EE145" s="26"/>
      <c r="EF145" s="26"/>
      <c r="EG145" s="26"/>
      <c r="EH145" s="26"/>
      <c r="EI145" s="26"/>
      <c r="EJ145" s="26"/>
      <c r="EK145" s="26"/>
      <c r="EL145" s="26"/>
      <c r="EM145" s="26"/>
      <c r="EN145" s="26"/>
      <c r="EO145" s="26"/>
      <c r="EP145" s="26"/>
      <c r="EQ145" s="26"/>
      <c r="ER145" s="26"/>
      <c r="ES145" s="26"/>
      <c r="ET145" s="26"/>
      <c r="EU145" s="26"/>
      <c r="EV145" s="26"/>
      <c r="EW145" s="26"/>
      <c r="EX145" s="26"/>
      <c r="EY145" s="26"/>
      <c r="EZ145" s="26"/>
      <c r="FA145" s="26"/>
      <c r="FB145" s="26"/>
      <c r="FC145" s="26"/>
      <c r="FD145" s="26"/>
      <c r="FE145" s="26"/>
      <c r="FF145" s="26"/>
      <c r="FG145" s="26"/>
      <c r="FH145" s="26"/>
      <c r="FI145" s="26"/>
      <c r="FJ145" s="26"/>
      <c r="FK145" s="26"/>
      <c r="FL145" s="26"/>
      <c r="FM145" s="26"/>
      <c r="FN145" s="26"/>
      <c r="FO145" s="26"/>
      <c r="FP145" s="26"/>
      <c r="FQ145" s="26"/>
      <c r="FR145" s="26"/>
      <c r="FS145" s="26"/>
      <c r="FT145" s="26"/>
      <c r="FU145" s="26"/>
      <c r="FV145" s="26"/>
      <c r="FW145" s="26"/>
      <c r="FX145" s="26"/>
      <c r="FY145" s="26"/>
      <c r="FZ145" s="26"/>
      <c r="GA145" s="26"/>
      <c r="GB145" s="26"/>
      <c r="GC145" s="26"/>
      <c r="GD145" s="26"/>
      <c r="GE145" s="26"/>
      <c r="GF145" s="26"/>
      <c r="GG145" s="26"/>
      <c r="GH145" s="26"/>
      <c r="GI145" s="26"/>
      <c r="GJ145" s="26"/>
      <c r="GK145" s="26"/>
      <c r="GL145" s="26"/>
      <c r="GM145" s="26"/>
      <c r="GN145" s="26"/>
      <c r="GO145" s="26"/>
      <c r="GP145" s="26"/>
      <c r="GQ145" s="26"/>
      <c r="GR145" s="26"/>
      <c r="GS145" s="26"/>
      <c r="GT145" s="26"/>
      <c r="GU145" s="26"/>
      <c r="GV145" s="26"/>
      <c r="GW145" s="26"/>
      <c r="GX145" s="26"/>
      <c r="GY145" s="26"/>
      <c r="GZ145" s="26"/>
      <c r="HA145" s="26"/>
      <c r="HB145" s="26"/>
      <c r="HC145" s="26"/>
      <c r="HD145" s="26"/>
      <c r="HE145" s="26"/>
      <c r="HF145" s="26"/>
      <c r="HG145" s="26"/>
      <c r="HH145" s="26"/>
      <c r="HI145" s="26"/>
      <c r="HJ145" s="26"/>
      <c r="HK145" s="26"/>
      <c r="HL145" s="26"/>
      <c r="HM145" s="26"/>
      <c r="HN145" s="26"/>
      <c r="HO145" s="26"/>
      <c r="HP145" s="26"/>
      <c r="HQ145" s="26"/>
      <c r="HR145" s="26"/>
      <c r="HS145" s="26"/>
      <c r="HT145" s="26"/>
      <c r="HU145" s="26"/>
      <c r="HV145" s="26"/>
      <c r="HW145" s="26"/>
      <c r="HX145" s="26"/>
      <c r="HY145" s="26"/>
      <c r="HZ145" s="26"/>
      <c r="IA145" s="26"/>
      <c r="IB145" s="26"/>
      <c r="IC145" s="26"/>
      <c r="ID145" s="26"/>
      <c r="IE145" s="26"/>
      <c r="IF145" s="26"/>
      <c r="IG145" s="26"/>
      <c r="IH145" s="26"/>
      <c r="II145" s="26"/>
      <c r="IJ145" s="26"/>
      <c r="IK145" s="26"/>
      <c r="IL145" s="26"/>
      <c r="IM145" s="26"/>
      <c r="IN145" s="26"/>
      <c r="IO145" s="26"/>
      <c r="IP145" s="26"/>
      <c r="IQ145" s="26"/>
      <c r="IR145" s="26"/>
      <c r="IS145" s="26"/>
      <c r="IT145" s="26"/>
      <c r="IU145" s="26"/>
      <c r="IV145" s="26"/>
      <c r="IW145" s="26"/>
      <c r="IX145" s="26"/>
      <c r="IY145" s="26"/>
      <c r="IZ145" s="26"/>
      <c r="JA145" s="26"/>
      <c r="JB145" s="26"/>
      <c r="JC145" s="26"/>
      <c r="JD145" s="26"/>
      <c r="JE145" s="26"/>
      <c r="JF145" s="26"/>
      <c r="JG145" s="26"/>
      <c r="JH145" s="26"/>
      <c r="JI145" s="26"/>
      <c r="JJ145" s="26"/>
      <c r="JK145" s="26"/>
      <c r="JL145" s="26"/>
      <c r="JM145" s="26"/>
      <c r="JN145" s="26"/>
      <c r="JO145" s="26"/>
      <c r="JP145" s="26"/>
      <c r="JQ145" s="26"/>
      <c r="JR145" s="26"/>
      <c r="JS145" s="26"/>
      <c r="JT145" s="26"/>
      <c r="JU145" s="26"/>
      <c r="JV145" s="26"/>
      <c r="JW145" s="26"/>
      <c r="JX145" s="26"/>
      <c r="JY145" s="26"/>
      <c r="JZ145" s="26"/>
      <c r="KA145" s="26"/>
      <c r="KB145" s="26"/>
      <c r="KC145" s="26"/>
      <c r="KD145" s="26"/>
      <c r="KE145" s="26"/>
      <c r="KF145" s="26"/>
      <c r="KG145" s="26"/>
      <c r="KH145" s="26"/>
      <c r="KI145" s="26"/>
      <c r="KJ145" s="26"/>
      <c r="KK145" s="26"/>
      <c r="KL145" s="26"/>
      <c r="KM145" s="26"/>
      <c r="KN145" s="26"/>
      <c r="KO145" s="26"/>
      <c r="KP145" s="26"/>
      <c r="KQ145" s="26"/>
      <c r="KR145" s="26"/>
      <c r="KS145" s="26"/>
      <c r="KT145" s="26"/>
      <c r="KU145" s="26"/>
      <c r="KV145" s="26"/>
      <c r="KW145" s="26"/>
      <c r="KX145" s="26"/>
      <c r="KY145" s="26"/>
      <c r="KZ145" s="26"/>
      <c r="LA145" s="26"/>
      <c r="LB145" s="26"/>
      <c r="LC145" s="26"/>
      <c r="LD145" s="26"/>
      <c r="LE145" s="26"/>
      <c r="LF145" s="26"/>
      <c r="LG145" s="26"/>
      <c r="LH145" s="26"/>
      <c r="LI145" s="26"/>
      <c r="LJ145" s="26"/>
      <c r="LK145" s="26"/>
      <c r="LL145" s="26"/>
      <c r="LM145" s="26"/>
      <c r="LN145" s="26"/>
      <c r="LO145" s="26"/>
      <c r="LP145" s="26"/>
      <c r="LQ145" s="26"/>
      <c r="LR145" s="26"/>
      <c r="LS145" s="26"/>
      <c r="LT145" s="26"/>
      <c r="LU145" s="26"/>
      <c r="LV145" s="26"/>
      <c r="LW145" s="26"/>
      <c r="LX145" s="26"/>
      <c r="LY145" s="26"/>
      <c r="LZ145" s="26"/>
      <c r="MA145" s="26"/>
      <c r="MB145" s="26"/>
      <c r="MC145" s="26"/>
      <c r="MD145" s="26"/>
      <c r="ME145" s="26"/>
      <c r="MF145" s="26"/>
      <c r="MG145" s="26"/>
      <c r="MH145" s="26"/>
      <c r="MI145" s="26"/>
      <c r="MJ145" s="26"/>
      <c r="MK145" s="26"/>
      <c r="ML145" s="26"/>
      <c r="MM145" s="26"/>
      <c r="MN145" s="26"/>
      <c r="MO145" s="26"/>
      <c r="MP145" s="26"/>
      <c r="MQ145" s="26"/>
      <c r="MR145" s="26"/>
      <c r="MS145" s="26"/>
      <c r="MT145" s="26"/>
      <c r="MU145" s="26"/>
      <c r="MV145" s="26"/>
      <c r="MW145" s="26"/>
      <c r="MX145" s="26"/>
      <c r="MY145" s="26"/>
      <c r="MZ145" s="26"/>
      <c r="NA145" s="26"/>
      <c r="NB145" s="26"/>
      <c r="NC145" s="26"/>
      <c r="ND145" s="26"/>
      <c r="NE145" s="26"/>
      <c r="NF145" s="26"/>
      <c r="NG145" s="26"/>
      <c r="NH145" s="26"/>
      <c r="NI145" s="26"/>
      <c r="NJ145" s="26"/>
      <c r="NK145" s="26"/>
      <c r="NL145" s="26"/>
      <c r="NM145" s="26"/>
      <c r="NN145" s="26"/>
      <c r="NO145" s="26"/>
      <c r="NP145" s="26"/>
      <c r="NQ145" s="26"/>
      <c r="NR145" s="26"/>
      <c r="NS145" s="26"/>
      <c r="NT145" s="26"/>
      <c r="NU145" s="26"/>
      <c r="NV145" s="26"/>
      <c r="NW145" s="26"/>
      <c r="NX145" s="26"/>
      <c r="NY145" s="26"/>
      <c r="NZ145" s="26"/>
      <c r="OA145" s="26"/>
      <c r="OB145" s="26"/>
      <c r="OC145" s="26"/>
      <c r="OD145" s="26"/>
      <c r="OE145" s="26"/>
      <c r="OF145" s="26"/>
      <c r="OG145" s="26"/>
      <c r="OH145" s="26"/>
      <c r="OI145" s="26"/>
      <c r="OJ145" s="26"/>
      <c r="OK145" s="26"/>
      <c r="OL145" s="26"/>
      <c r="OM145" s="26"/>
      <c r="ON145" s="26"/>
      <c r="OO145" s="26"/>
      <c r="OP145" s="26"/>
      <c r="OQ145" s="26"/>
      <c r="OR145" s="26"/>
      <c r="OS145" s="26"/>
      <c r="OT145" s="26"/>
      <c r="OU145" s="26"/>
      <c r="OV145" s="26"/>
      <c r="OW145" s="26"/>
      <c r="OX145" s="26"/>
      <c r="OY145" s="26"/>
      <c r="OZ145" s="26"/>
      <c r="PA145" s="26"/>
      <c r="PB145" s="26"/>
      <c r="PC145" s="26"/>
      <c r="PD145" s="26"/>
      <c r="PE145" s="26"/>
      <c r="PF145" s="26"/>
      <c r="PG145" s="26"/>
      <c r="PH145" s="26"/>
      <c r="PI145" s="26"/>
      <c r="PJ145" s="26"/>
      <c r="PK145" s="26"/>
      <c r="PL145" s="26"/>
      <c r="PM145" s="26"/>
      <c r="PN145" s="26"/>
      <c r="PO145" s="26"/>
      <c r="PP145" s="26"/>
      <c r="PQ145" s="26"/>
      <c r="PR145" s="26"/>
      <c r="PS145" s="26"/>
      <c r="PT145" s="26"/>
      <c r="PU145" s="26"/>
      <c r="PV145" s="26"/>
      <c r="PW145" s="26"/>
      <c r="PX145" s="26"/>
      <c r="PY145" s="26"/>
      <c r="PZ145" s="26"/>
      <c r="QA145" s="26"/>
      <c r="QB145" s="26"/>
      <c r="QC145" s="26"/>
      <c r="QD145" s="26"/>
      <c r="QE145" s="26"/>
      <c r="QF145" s="26"/>
      <c r="QG145" s="26"/>
      <c r="QH145" s="26"/>
      <c r="QI145" s="26"/>
      <c r="QJ145" s="26"/>
      <c r="QK145" s="26"/>
      <c r="QL145" s="26"/>
      <c r="QM145" s="26"/>
      <c r="QN145" s="26"/>
      <c r="QO145" s="26"/>
      <c r="QP145" s="26"/>
      <c r="QQ145" s="26"/>
      <c r="QR145" s="26"/>
      <c r="QS145" s="26"/>
      <c r="QT145" s="26"/>
      <c r="QU145" s="26"/>
      <c r="QV145" s="26"/>
      <c r="QW145" s="26"/>
      <c r="QX145" s="26"/>
      <c r="QY145" s="26"/>
      <c r="QZ145" s="26"/>
      <c r="RA145" s="26"/>
      <c r="RB145" s="26"/>
      <c r="RC145" s="26"/>
      <c r="RD145" s="26"/>
      <c r="RE145" s="26"/>
      <c r="RF145" s="26"/>
      <c r="RG145" s="26"/>
      <c r="RH145" s="26"/>
      <c r="RI145" s="26"/>
      <c r="RJ145" s="26"/>
      <c r="RK145" s="26"/>
      <c r="RL145" s="26"/>
      <c r="RM145" s="26"/>
      <c r="RN145" s="26"/>
      <c r="RO145" s="26"/>
      <c r="RP145" s="26"/>
      <c r="RQ145" s="26"/>
      <c r="RR145" s="26"/>
      <c r="RS145" s="26"/>
      <c r="RT145" s="26"/>
      <c r="RU145" s="26"/>
      <c r="RV145" s="26"/>
      <c r="RW145" s="26"/>
      <c r="RX145" s="26"/>
      <c r="RY145" s="26"/>
      <c r="RZ145" s="26"/>
      <c r="SA145" s="26"/>
      <c r="SB145" s="26"/>
      <c r="SC145" s="26"/>
      <c r="SD145" s="26"/>
      <c r="SE145" s="26"/>
      <c r="SF145" s="26"/>
      <c r="SG145" s="26"/>
      <c r="SH145" s="26"/>
      <c r="SI145" s="26"/>
      <c r="SJ145" s="26"/>
      <c r="SK145" s="26"/>
      <c r="SL145" s="26"/>
      <c r="SM145" s="26"/>
      <c r="SN145" s="26"/>
      <c r="SO145" s="26"/>
      <c r="SP145" s="26"/>
      <c r="SQ145" s="26"/>
      <c r="SR145" s="26"/>
      <c r="SS145" s="26"/>
      <c r="ST145" s="26"/>
      <c r="SU145" s="26"/>
      <c r="SV145" s="26"/>
      <c r="SW145" s="26"/>
      <c r="SX145" s="26"/>
      <c r="SY145" s="26"/>
      <c r="SZ145" s="26"/>
      <c r="TA145" s="26"/>
      <c r="TB145" s="26"/>
      <c r="TC145" s="26"/>
      <c r="TD145" s="26"/>
      <c r="TE145" s="26"/>
      <c r="TF145" s="26"/>
      <c r="TG145" s="26"/>
      <c r="TH145" s="26"/>
      <c r="TI145" s="26"/>
      <c r="TJ145" s="26"/>
      <c r="TK145" s="26"/>
      <c r="TL145" s="26"/>
      <c r="TM145" s="26"/>
      <c r="TN145" s="26"/>
      <c r="TO145" s="26"/>
      <c r="TP145" s="26"/>
      <c r="TQ145" s="26"/>
      <c r="TR145" s="26"/>
      <c r="TS145" s="26"/>
      <c r="TT145" s="26"/>
      <c r="TU145" s="26"/>
      <c r="TV145" s="26"/>
      <c r="TW145" s="26"/>
      <c r="TX145" s="26"/>
      <c r="TY145" s="26"/>
      <c r="TZ145" s="26"/>
      <c r="UA145" s="26"/>
      <c r="UB145" s="26"/>
      <c r="UC145" s="26"/>
      <c r="UD145" s="26"/>
      <c r="UE145" s="26"/>
      <c r="UF145" s="26"/>
      <c r="UG145" s="26"/>
      <c r="UH145" s="26"/>
      <c r="UI145" s="26"/>
      <c r="UJ145" s="26"/>
      <c r="UK145" s="26"/>
      <c r="UL145" s="26"/>
      <c r="UM145" s="26"/>
      <c r="UN145" s="26"/>
      <c r="UO145" s="26"/>
      <c r="UP145" s="26"/>
      <c r="UQ145" s="26"/>
      <c r="UR145" s="26"/>
      <c r="US145" s="26"/>
      <c r="UT145" s="26"/>
      <c r="UU145" s="26"/>
      <c r="UV145" s="26"/>
      <c r="UW145" s="26"/>
      <c r="UX145" s="26"/>
      <c r="UY145" s="26"/>
      <c r="UZ145" s="26"/>
      <c r="VA145" s="26"/>
      <c r="VB145" s="26"/>
      <c r="VC145" s="26"/>
      <c r="VD145" s="26"/>
      <c r="VE145" s="26"/>
      <c r="VF145" s="26"/>
      <c r="VG145" s="26"/>
      <c r="VH145" s="26"/>
      <c r="VI145" s="26"/>
      <c r="VJ145" s="26"/>
      <c r="VK145" s="26"/>
      <c r="VL145" s="26"/>
      <c r="VM145" s="26"/>
      <c r="VN145" s="26"/>
      <c r="VO145" s="26"/>
      <c r="VP145" s="26"/>
      <c r="VQ145" s="26"/>
      <c r="VR145" s="26"/>
      <c r="VS145" s="26"/>
      <c r="VT145" s="26"/>
      <c r="VU145" s="26"/>
      <c r="VV145" s="26"/>
      <c r="VW145" s="26"/>
      <c r="VX145" s="26"/>
      <c r="VY145" s="26"/>
      <c r="VZ145" s="26"/>
      <c r="WA145" s="26"/>
      <c r="WB145" s="26"/>
      <c r="WC145" s="26"/>
      <c r="WD145" s="26"/>
      <c r="WE145" s="26"/>
      <c r="WF145" s="26"/>
      <c r="WG145" s="26"/>
      <c r="WH145" s="26"/>
      <c r="WI145" s="26"/>
      <c r="WJ145" s="26"/>
      <c r="WK145" s="26"/>
      <c r="WL145" s="26"/>
      <c r="WM145" s="26"/>
      <c r="WN145" s="26"/>
      <c r="WO145" s="26"/>
      <c r="WP145" s="26"/>
      <c r="WQ145" s="26"/>
      <c r="WR145" s="26"/>
      <c r="WS145" s="26"/>
      <c r="WT145" s="26"/>
      <c r="WU145" s="26"/>
      <c r="WV145" s="26"/>
      <c r="WW145" s="26"/>
      <c r="WX145" s="26"/>
      <c r="WY145" s="26"/>
      <c r="WZ145" s="26"/>
      <c r="XA145" s="26"/>
      <c r="XB145" s="26"/>
      <c r="XC145" s="26"/>
      <c r="XD145" s="26"/>
      <c r="XE145" s="26"/>
      <c r="XF145" s="26"/>
      <c r="XG145" s="26"/>
      <c r="XH145" s="26"/>
      <c r="XI145" s="26"/>
      <c r="XJ145" s="26"/>
      <c r="XK145" s="26"/>
      <c r="XL145" s="26"/>
      <c r="XM145" s="26"/>
    </row>
    <row r="146" spans="1:637" ht="15.75" customHeight="1" x14ac:dyDescent="0.35">
      <c r="A146" s="26"/>
      <c r="B146" s="26"/>
      <c r="C146" s="26"/>
      <c r="D146" s="26"/>
      <c r="E146" s="26"/>
      <c r="F146" s="26"/>
      <c r="G146" s="26"/>
      <c r="H146" s="26"/>
      <c r="I146" s="26"/>
      <c r="J146" s="26"/>
      <c r="K146" s="26"/>
      <c r="L146" s="26"/>
      <c r="M146" s="26"/>
      <c r="N146" s="26"/>
      <c r="O146" s="26"/>
      <c r="P146" s="26"/>
      <c r="Q146" s="26"/>
      <c r="R146" s="26"/>
      <c r="S146" s="26"/>
      <c r="T146" s="26"/>
      <c r="U146" s="26"/>
      <c r="V146" s="26"/>
      <c r="W146" s="26"/>
      <c r="X146" s="26"/>
      <c r="Y146" s="26"/>
      <c r="Z146" s="26"/>
      <c r="AA146" s="26"/>
      <c r="AB146" s="26"/>
      <c r="AC146" s="26"/>
      <c r="AD146" s="26"/>
      <c r="AE146" s="26"/>
      <c r="AF146" s="26"/>
      <c r="AG146" s="26"/>
      <c r="AH146" s="26"/>
      <c r="AI146" s="26"/>
      <c r="AJ146" s="26"/>
      <c r="AK146" s="26"/>
      <c r="AL146" s="26"/>
      <c r="AM146" s="26"/>
      <c r="AN146" s="26"/>
      <c r="AO146" s="26"/>
      <c r="AP146" s="26"/>
      <c r="AQ146" s="26"/>
      <c r="AR146" s="26"/>
      <c r="AS146" s="26"/>
      <c r="AT146" s="26"/>
      <c r="AU146" s="26"/>
      <c r="AV146" s="26"/>
      <c r="AW146" s="26"/>
      <c r="AX146" s="26"/>
      <c r="AY146" s="26"/>
      <c r="AZ146" s="26"/>
      <c r="BA146" s="26"/>
      <c r="BB146" s="26"/>
      <c r="BC146" s="26"/>
      <c r="BD146" s="26"/>
      <c r="BE146" s="26"/>
      <c r="BF146" s="26"/>
      <c r="BG146" s="26"/>
      <c r="BH146" s="26"/>
      <c r="BI146" s="26"/>
      <c r="BJ146" s="26"/>
      <c r="BK146" s="26"/>
      <c r="BL146" s="26"/>
      <c r="BM146" s="26"/>
      <c r="BN146" s="26"/>
      <c r="BO146" s="26"/>
      <c r="BP146" s="26"/>
      <c r="BQ146" s="26"/>
      <c r="BR146" s="26"/>
      <c r="BS146" s="26"/>
      <c r="BT146" s="26"/>
      <c r="BU146" s="26"/>
      <c r="BV146" s="26"/>
      <c r="BW146" s="26"/>
      <c r="BX146" s="26"/>
      <c r="BY146" s="26"/>
      <c r="BZ146" s="26"/>
      <c r="CA146" s="26"/>
      <c r="CB146" s="26"/>
      <c r="CC146" s="26"/>
      <c r="CD146" s="26"/>
      <c r="CE146" s="26"/>
      <c r="CF146" s="26"/>
      <c r="CG146" s="26"/>
      <c r="CH146" s="26"/>
      <c r="CI146" s="26"/>
      <c r="CJ146" s="26"/>
      <c r="CK146" s="26"/>
      <c r="CL146" s="26"/>
      <c r="CM146" s="26"/>
      <c r="CN146" s="26"/>
      <c r="CO146" s="26"/>
      <c r="CP146" s="26"/>
      <c r="CQ146" s="26"/>
      <c r="CR146" s="26"/>
      <c r="CS146" s="26"/>
      <c r="CT146" s="26"/>
      <c r="CU146" s="26"/>
      <c r="CV146" s="26"/>
      <c r="CW146" s="26"/>
      <c r="CX146" s="26"/>
      <c r="CY146" s="26"/>
      <c r="CZ146" s="26"/>
      <c r="DA146" s="26"/>
      <c r="DB146" s="26"/>
      <c r="DC146" s="26"/>
      <c r="DD146" s="26"/>
      <c r="DE146" s="26"/>
      <c r="DF146" s="26"/>
      <c r="DG146" s="26"/>
      <c r="DH146" s="26"/>
      <c r="DI146" s="26"/>
      <c r="DJ146" s="26"/>
      <c r="DK146" s="26"/>
      <c r="DL146" s="26"/>
      <c r="DM146" s="26"/>
      <c r="DN146" s="26"/>
      <c r="DO146" s="26"/>
      <c r="DP146" s="26"/>
      <c r="DQ146" s="26"/>
      <c r="DR146" s="26"/>
      <c r="DS146" s="26"/>
      <c r="DT146" s="26"/>
      <c r="DU146" s="26"/>
      <c r="DV146" s="26"/>
      <c r="DW146" s="26"/>
      <c r="DX146" s="26"/>
      <c r="DY146" s="26"/>
      <c r="DZ146" s="26"/>
      <c r="EA146" s="26"/>
      <c r="EB146" s="26"/>
      <c r="EC146" s="26"/>
      <c r="ED146" s="26"/>
      <c r="EE146" s="26"/>
      <c r="EF146" s="26"/>
      <c r="EG146" s="26"/>
      <c r="EH146" s="26"/>
      <c r="EI146" s="26"/>
      <c r="EJ146" s="26"/>
      <c r="EK146" s="26"/>
      <c r="EL146" s="26"/>
      <c r="EM146" s="26"/>
      <c r="EN146" s="26"/>
      <c r="EO146" s="26"/>
      <c r="EP146" s="26"/>
      <c r="EQ146" s="26"/>
      <c r="ER146" s="26"/>
      <c r="ES146" s="26"/>
      <c r="ET146" s="26"/>
      <c r="EU146" s="26"/>
      <c r="EV146" s="26"/>
      <c r="EW146" s="26"/>
      <c r="EX146" s="26"/>
      <c r="EY146" s="26"/>
      <c r="EZ146" s="26"/>
      <c r="FA146" s="26"/>
      <c r="FB146" s="26"/>
      <c r="FC146" s="26"/>
      <c r="FD146" s="26"/>
      <c r="FE146" s="26"/>
      <c r="FF146" s="26"/>
      <c r="FG146" s="26"/>
      <c r="FH146" s="26"/>
      <c r="FI146" s="26"/>
      <c r="FJ146" s="26"/>
      <c r="FK146" s="26"/>
      <c r="FL146" s="26"/>
      <c r="FM146" s="26"/>
      <c r="FN146" s="26"/>
      <c r="FO146" s="26"/>
      <c r="FP146" s="26"/>
      <c r="FQ146" s="26"/>
      <c r="FR146" s="26"/>
      <c r="FS146" s="26"/>
      <c r="FT146" s="26"/>
      <c r="FU146" s="26"/>
      <c r="FV146" s="26"/>
      <c r="FW146" s="26"/>
      <c r="FX146" s="26"/>
      <c r="FY146" s="26"/>
      <c r="FZ146" s="26"/>
      <c r="GA146" s="26"/>
      <c r="GB146" s="26"/>
      <c r="GC146" s="26"/>
      <c r="GD146" s="26"/>
      <c r="GE146" s="26"/>
      <c r="GF146" s="26"/>
      <c r="GG146" s="26"/>
      <c r="GH146" s="26"/>
      <c r="GI146" s="26"/>
      <c r="GJ146" s="26"/>
      <c r="GK146" s="26"/>
      <c r="GL146" s="26"/>
      <c r="GM146" s="26"/>
      <c r="GN146" s="26"/>
      <c r="GO146" s="26"/>
      <c r="GP146" s="26"/>
      <c r="GQ146" s="26"/>
      <c r="GR146" s="26"/>
      <c r="GS146" s="26"/>
      <c r="GT146" s="26"/>
      <c r="GU146" s="26"/>
      <c r="GV146" s="26"/>
      <c r="GW146" s="26"/>
      <c r="GX146" s="26"/>
      <c r="GY146" s="26"/>
      <c r="GZ146" s="26"/>
      <c r="HA146" s="26"/>
      <c r="HB146" s="26"/>
      <c r="HC146" s="26"/>
      <c r="HD146" s="26"/>
      <c r="HE146" s="26"/>
      <c r="HF146" s="26"/>
      <c r="HG146" s="26"/>
      <c r="HH146" s="26"/>
      <c r="HI146" s="26"/>
      <c r="HJ146" s="26"/>
      <c r="HK146" s="26"/>
      <c r="HL146" s="26"/>
      <c r="HM146" s="26"/>
      <c r="HN146" s="26"/>
      <c r="HO146" s="26"/>
      <c r="HP146" s="26"/>
      <c r="HQ146" s="26"/>
      <c r="HR146" s="26"/>
      <c r="HS146" s="26"/>
      <c r="HT146" s="26"/>
      <c r="HU146" s="26"/>
      <c r="HV146" s="26"/>
      <c r="HW146" s="26"/>
      <c r="HX146" s="26"/>
      <c r="HY146" s="26"/>
      <c r="HZ146" s="26"/>
      <c r="IA146" s="26"/>
      <c r="IB146" s="26"/>
      <c r="IC146" s="26"/>
      <c r="ID146" s="26"/>
      <c r="IE146" s="26"/>
      <c r="IF146" s="26"/>
      <c r="IG146" s="26"/>
      <c r="IH146" s="26"/>
      <c r="II146" s="26"/>
      <c r="IJ146" s="26"/>
      <c r="IK146" s="26"/>
      <c r="IL146" s="26"/>
      <c r="IM146" s="26"/>
      <c r="IN146" s="26"/>
      <c r="IO146" s="26"/>
      <c r="IP146" s="26"/>
      <c r="IQ146" s="26"/>
      <c r="IR146" s="26"/>
      <c r="IS146" s="26"/>
      <c r="IT146" s="26"/>
      <c r="IU146" s="26"/>
      <c r="IV146" s="26"/>
      <c r="IW146" s="26"/>
      <c r="IX146" s="26"/>
      <c r="IY146" s="26"/>
      <c r="IZ146" s="26"/>
      <c r="JA146" s="26"/>
      <c r="JB146" s="26"/>
      <c r="JC146" s="26"/>
      <c r="JD146" s="26"/>
      <c r="JE146" s="26"/>
      <c r="JF146" s="26"/>
      <c r="JG146" s="26"/>
      <c r="JH146" s="26"/>
      <c r="JI146" s="26"/>
      <c r="JJ146" s="26"/>
      <c r="JK146" s="26"/>
      <c r="JL146" s="26"/>
      <c r="JM146" s="26"/>
      <c r="JN146" s="26"/>
      <c r="JO146" s="26"/>
      <c r="JP146" s="26"/>
      <c r="JQ146" s="26"/>
      <c r="JR146" s="26"/>
      <c r="JS146" s="26"/>
      <c r="JT146" s="26"/>
      <c r="JU146" s="26"/>
      <c r="JV146" s="26"/>
      <c r="JW146" s="26"/>
      <c r="JX146" s="26"/>
      <c r="JY146" s="26"/>
      <c r="JZ146" s="26"/>
      <c r="KA146" s="26"/>
      <c r="KB146" s="26"/>
      <c r="KC146" s="26"/>
      <c r="KD146" s="26"/>
      <c r="KE146" s="26"/>
      <c r="KF146" s="26"/>
      <c r="KG146" s="26"/>
      <c r="KH146" s="26"/>
      <c r="KI146" s="26"/>
      <c r="KJ146" s="26"/>
      <c r="KK146" s="26"/>
      <c r="KL146" s="26"/>
      <c r="KM146" s="26"/>
      <c r="KN146" s="26"/>
      <c r="KO146" s="26"/>
      <c r="KP146" s="26"/>
      <c r="KQ146" s="26"/>
      <c r="KR146" s="26"/>
      <c r="KS146" s="26"/>
      <c r="KT146" s="26"/>
      <c r="KU146" s="26"/>
      <c r="KV146" s="26"/>
      <c r="KW146" s="26"/>
      <c r="KX146" s="26"/>
      <c r="KY146" s="26"/>
      <c r="KZ146" s="26"/>
      <c r="LA146" s="26"/>
      <c r="LB146" s="26"/>
      <c r="LC146" s="26"/>
      <c r="LD146" s="26"/>
      <c r="LE146" s="26"/>
      <c r="LF146" s="26"/>
      <c r="LG146" s="26"/>
      <c r="LH146" s="26"/>
      <c r="LI146" s="26"/>
      <c r="LJ146" s="26"/>
      <c r="LK146" s="26"/>
      <c r="LL146" s="26"/>
      <c r="LM146" s="26"/>
      <c r="LN146" s="26"/>
      <c r="LO146" s="26"/>
      <c r="LP146" s="26"/>
      <c r="LQ146" s="26"/>
      <c r="LR146" s="26"/>
      <c r="LS146" s="26"/>
      <c r="LT146" s="26"/>
      <c r="LU146" s="26"/>
      <c r="LV146" s="26"/>
      <c r="LW146" s="26"/>
      <c r="LX146" s="26"/>
      <c r="LY146" s="26"/>
      <c r="LZ146" s="26"/>
      <c r="MA146" s="26"/>
      <c r="MB146" s="26"/>
      <c r="MC146" s="26"/>
      <c r="MD146" s="26"/>
      <c r="ME146" s="26"/>
      <c r="MF146" s="26"/>
      <c r="MG146" s="26"/>
      <c r="MH146" s="26"/>
      <c r="MI146" s="26"/>
      <c r="MJ146" s="26"/>
      <c r="MK146" s="26"/>
      <c r="ML146" s="26"/>
      <c r="MM146" s="26"/>
      <c r="MN146" s="26"/>
      <c r="MO146" s="26"/>
      <c r="MP146" s="26"/>
      <c r="MQ146" s="26"/>
      <c r="MR146" s="26"/>
      <c r="MS146" s="26"/>
      <c r="MT146" s="26"/>
      <c r="MU146" s="26"/>
      <c r="MV146" s="26"/>
      <c r="MW146" s="26"/>
      <c r="MX146" s="26"/>
      <c r="MY146" s="26"/>
      <c r="MZ146" s="26"/>
      <c r="NA146" s="26"/>
      <c r="NB146" s="26"/>
      <c r="NC146" s="26"/>
      <c r="ND146" s="26"/>
      <c r="NE146" s="26"/>
      <c r="NF146" s="26"/>
      <c r="NG146" s="26"/>
      <c r="NH146" s="26"/>
      <c r="NI146" s="26"/>
      <c r="NJ146" s="26"/>
      <c r="NK146" s="26"/>
      <c r="NL146" s="26"/>
      <c r="NM146" s="26"/>
      <c r="NN146" s="26"/>
      <c r="NO146" s="26"/>
      <c r="NP146" s="26"/>
      <c r="NQ146" s="26"/>
      <c r="NR146" s="26"/>
      <c r="NS146" s="26"/>
      <c r="NT146" s="26"/>
      <c r="NU146" s="26"/>
      <c r="NV146" s="26"/>
      <c r="NW146" s="26"/>
      <c r="NX146" s="26"/>
      <c r="NY146" s="26"/>
      <c r="NZ146" s="26"/>
      <c r="OA146" s="26"/>
      <c r="OB146" s="26"/>
      <c r="OC146" s="26"/>
      <c r="OD146" s="26"/>
      <c r="OE146" s="26"/>
      <c r="OF146" s="26"/>
      <c r="OG146" s="26"/>
      <c r="OH146" s="26"/>
      <c r="OI146" s="26"/>
      <c r="OJ146" s="26"/>
      <c r="OK146" s="26"/>
      <c r="OL146" s="26"/>
      <c r="OM146" s="26"/>
      <c r="ON146" s="26"/>
      <c r="OO146" s="26"/>
      <c r="OP146" s="26"/>
      <c r="OQ146" s="26"/>
      <c r="OR146" s="26"/>
      <c r="OS146" s="26"/>
      <c r="OT146" s="26"/>
      <c r="OU146" s="26"/>
      <c r="OV146" s="26"/>
      <c r="OW146" s="26"/>
      <c r="OX146" s="26"/>
      <c r="OY146" s="26"/>
      <c r="OZ146" s="26"/>
      <c r="PA146" s="26"/>
      <c r="PB146" s="26"/>
      <c r="PC146" s="26"/>
      <c r="PD146" s="26"/>
      <c r="PE146" s="26"/>
      <c r="PF146" s="26"/>
      <c r="PG146" s="26"/>
      <c r="PH146" s="26"/>
      <c r="PI146" s="26"/>
      <c r="PJ146" s="26"/>
      <c r="PK146" s="26"/>
      <c r="PL146" s="26"/>
      <c r="PM146" s="26"/>
      <c r="PN146" s="26"/>
      <c r="PO146" s="26"/>
      <c r="PP146" s="26"/>
      <c r="PQ146" s="26"/>
      <c r="PR146" s="26"/>
      <c r="PS146" s="26"/>
      <c r="PT146" s="26"/>
      <c r="PU146" s="26"/>
      <c r="PV146" s="26"/>
      <c r="PW146" s="26"/>
      <c r="PX146" s="26"/>
      <c r="PY146" s="26"/>
      <c r="PZ146" s="26"/>
      <c r="QA146" s="26"/>
      <c r="QB146" s="26"/>
      <c r="QC146" s="26"/>
      <c r="QD146" s="26"/>
      <c r="QE146" s="26"/>
      <c r="QF146" s="26"/>
      <c r="QG146" s="26"/>
      <c r="QH146" s="26"/>
      <c r="QI146" s="26"/>
      <c r="QJ146" s="26"/>
      <c r="QK146" s="26"/>
      <c r="QL146" s="26"/>
      <c r="QM146" s="26"/>
      <c r="QN146" s="26"/>
      <c r="QO146" s="26"/>
      <c r="QP146" s="26"/>
      <c r="QQ146" s="26"/>
      <c r="QR146" s="26"/>
      <c r="QS146" s="26"/>
      <c r="QT146" s="26"/>
      <c r="QU146" s="26"/>
      <c r="QV146" s="26"/>
      <c r="QW146" s="26"/>
      <c r="QX146" s="26"/>
      <c r="QY146" s="26"/>
      <c r="QZ146" s="26"/>
      <c r="RA146" s="26"/>
      <c r="RB146" s="26"/>
      <c r="RC146" s="26"/>
      <c r="RD146" s="26"/>
      <c r="RE146" s="26"/>
      <c r="RF146" s="26"/>
      <c r="RG146" s="26"/>
      <c r="RH146" s="26"/>
      <c r="RI146" s="26"/>
      <c r="RJ146" s="26"/>
      <c r="RK146" s="26"/>
      <c r="RL146" s="26"/>
      <c r="RM146" s="26"/>
      <c r="RN146" s="26"/>
      <c r="RO146" s="26"/>
      <c r="RP146" s="26"/>
      <c r="RQ146" s="26"/>
      <c r="RR146" s="26"/>
      <c r="RS146" s="26"/>
      <c r="RT146" s="26"/>
      <c r="RU146" s="26"/>
      <c r="RV146" s="26"/>
      <c r="RW146" s="26"/>
      <c r="RX146" s="26"/>
      <c r="RY146" s="26"/>
      <c r="RZ146" s="26"/>
      <c r="SA146" s="26"/>
      <c r="SB146" s="26"/>
      <c r="SC146" s="26"/>
      <c r="SD146" s="26"/>
      <c r="SE146" s="26"/>
      <c r="SF146" s="26"/>
      <c r="SG146" s="26"/>
      <c r="SH146" s="26"/>
      <c r="SI146" s="26"/>
      <c r="SJ146" s="26"/>
      <c r="SK146" s="26"/>
      <c r="SL146" s="26"/>
      <c r="SM146" s="26"/>
      <c r="SN146" s="26"/>
      <c r="SO146" s="26"/>
      <c r="SP146" s="26"/>
      <c r="SQ146" s="26"/>
      <c r="SR146" s="26"/>
      <c r="SS146" s="26"/>
      <c r="ST146" s="26"/>
      <c r="SU146" s="26"/>
      <c r="SV146" s="26"/>
      <c r="SW146" s="26"/>
      <c r="SX146" s="26"/>
      <c r="SY146" s="26"/>
      <c r="SZ146" s="26"/>
      <c r="TA146" s="26"/>
      <c r="TB146" s="26"/>
      <c r="TC146" s="26"/>
      <c r="TD146" s="26"/>
      <c r="TE146" s="26"/>
      <c r="TF146" s="26"/>
      <c r="TG146" s="26"/>
      <c r="TH146" s="26"/>
      <c r="TI146" s="26"/>
      <c r="TJ146" s="26"/>
      <c r="TK146" s="26"/>
      <c r="TL146" s="26"/>
      <c r="TM146" s="26"/>
      <c r="TN146" s="26"/>
      <c r="TO146" s="26"/>
      <c r="TP146" s="26"/>
      <c r="TQ146" s="26"/>
      <c r="TR146" s="26"/>
      <c r="TS146" s="26"/>
      <c r="TT146" s="26"/>
      <c r="TU146" s="26"/>
      <c r="TV146" s="26"/>
      <c r="TW146" s="26"/>
      <c r="TX146" s="26"/>
      <c r="TY146" s="26"/>
      <c r="TZ146" s="26"/>
      <c r="UA146" s="26"/>
      <c r="UB146" s="26"/>
      <c r="UC146" s="26"/>
      <c r="UD146" s="26"/>
      <c r="UE146" s="26"/>
      <c r="UF146" s="26"/>
      <c r="UG146" s="26"/>
      <c r="UH146" s="26"/>
      <c r="UI146" s="26"/>
      <c r="UJ146" s="26"/>
      <c r="UK146" s="26"/>
      <c r="UL146" s="26"/>
      <c r="UM146" s="26"/>
      <c r="UN146" s="26"/>
      <c r="UO146" s="26"/>
      <c r="UP146" s="26"/>
      <c r="UQ146" s="26"/>
      <c r="UR146" s="26"/>
      <c r="US146" s="26"/>
      <c r="UT146" s="26"/>
      <c r="UU146" s="26"/>
      <c r="UV146" s="26"/>
      <c r="UW146" s="26"/>
      <c r="UX146" s="26"/>
      <c r="UY146" s="26"/>
      <c r="UZ146" s="26"/>
      <c r="VA146" s="26"/>
      <c r="VB146" s="26"/>
      <c r="VC146" s="26"/>
      <c r="VD146" s="26"/>
      <c r="VE146" s="26"/>
      <c r="VF146" s="26"/>
      <c r="VG146" s="26"/>
      <c r="VH146" s="26"/>
      <c r="VI146" s="26"/>
      <c r="VJ146" s="26"/>
      <c r="VK146" s="26"/>
      <c r="VL146" s="26"/>
      <c r="VM146" s="26"/>
      <c r="VN146" s="26"/>
      <c r="VO146" s="26"/>
      <c r="VP146" s="26"/>
      <c r="VQ146" s="26"/>
      <c r="VR146" s="26"/>
      <c r="VS146" s="26"/>
      <c r="VT146" s="26"/>
      <c r="VU146" s="26"/>
      <c r="VV146" s="26"/>
      <c r="VW146" s="26"/>
      <c r="VX146" s="26"/>
      <c r="VY146" s="26"/>
      <c r="VZ146" s="26"/>
      <c r="WA146" s="26"/>
      <c r="WB146" s="26"/>
      <c r="WC146" s="26"/>
      <c r="WD146" s="26"/>
      <c r="WE146" s="26"/>
      <c r="WF146" s="26"/>
      <c r="WG146" s="26"/>
      <c r="WH146" s="26"/>
      <c r="WI146" s="26"/>
      <c r="WJ146" s="26"/>
      <c r="WK146" s="26"/>
      <c r="WL146" s="26"/>
      <c r="WM146" s="26"/>
      <c r="WN146" s="26"/>
      <c r="WO146" s="26"/>
      <c r="WP146" s="26"/>
      <c r="WQ146" s="26"/>
      <c r="WR146" s="26"/>
      <c r="WS146" s="26"/>
      <c r="WT146" s="26"/>
      <c r="WU146" s="26"/>
      <c r="WV146" s="26"/>
      <c r="WW146" s="26"/>
      <c r="WX146" s="26"/>
      <c r="WY146" s="26"/>
      <c r="WZ146" s="26"/>
      <c r="XA146" s="26"/>
      <c r="XB146" s="26"/>
      <c r="XC146" s="26"/>
      <c r="XD146" s="26"/>
      <c r="XE146" s="26"/>
      <c r="XF146" s="26"/>
      <c r="XG146" s="26"/>
      <c r="XH146" s="26"/>
      <c r="XI146" s="26"/>
      <c r="XJ146" s="26"/>
      <c r="XK146" s="26"/>
      <c r="XL146" s="26"/>
      <c r="XM146" s="26"/>
    </row>
    <row r="147" spans="1:637" ht="15.75" customHeight="1" x14ac:dyDescent="0.35">
      <c r="A147" s="26"/>
      <c r="B147" s="26"/>
      <c r="C147" s="26"/>
      <c r="D147" s="26"/>
      <c r="E147" s="26"/>
      <c r="F147" s="26"/>
      <c r="G147" s="26"/>
      <c r="H147" s="26"/>
      <c r="I147" s="26"/>
      <c r="J147" s="26"/>
      <c r="K147" s="26"/>
      <c r="L147" s="26"/>
      <c r="M147" s="26"/>
      <c r="N147" s="26"/>
      <c r="O147" s="26"/>
      <c r="P147" s="26"/>
      <c r="Q147" s="26"/>
      <c r="R147" s="26"/>
      <c r="S147" s="26"/>
      <c r="T147" s="26"/>
      <c r="U147" s="26"/>
      <c r="V147" s="26"/>
      <c r="W147" s="26"/>
      <c r="X147" s="26"/>
      <c r="Y147" s="26"/>
      <c r="Z147" s="26"/>
      <c r="AA147" s="26"/>
      <c r="AB147" s="26"/>
      <c r="AC147" s="26"/>
      <c r="AD147" s="26"/>
      <c r="AE147" s="26"/>
      <c r="AF147" s="26"/>
      <c r="AG147" s="26"/>
      <c r="AH147" s="26"/>
      <c r="AI147" s="26"/>
      <c r="AJ147" s="26"/>
      <c r="AK147" s="26"/>
      <c r="AL147" s="26"/>
      <c r="AM147" s="26"/>
      <c r="AN147" s="26"/>
      <c r="AO147" s="26"/>
      <c r="AP147" s="26"/>
      <c r="AQ147" s="26"/>
      <c r="AR147" s="26"/>
      <c r="AS147" s="26"/>
      <c r="AT147" s="26"/>
      <c r="AU147" s="26"/>
      <c r="AV147" s="26"/>
      <c r="AW147" s="26"/>
      <c r="AX147" s="26"/>
      <c r="AY147" s="26"/>
      <c r="AZ147" s="26"/>
      <c r="BA147" s="26"/>
      <c r="BB147" s="26"/>
      <c r="BC147" s="26"/>
      <c r="BD147" s="26"/>
      <c r="BE147" s="26"/>
      <c r="BF147" s="26"/>
      <c r="BG147" s="26"/>
      <c r="BH147" s="26"/>
      <c r="BI147" s="26"/>
      <c r="BJ147" s="26"/>
      <c r="BK147" s="26"/>
      <c r="BL147" s="26"/>
      <c r="BM147" s="26"/>
      <c r="BN147" s="26"/>
      <c r="BO147" s="26"/>
      <c r="BP147" s="26"/>
      <c r="BQ147" s="26"/>
      <c r="BR147" s="26"/>
      <c r="BS147" s="26"/>
      <c r="BT147" s="26"/>
      <c r="BU147" s="26"/>
      <c r="BV147" s="26"/>
      <c r="BW147" s="26"/>
      <c r="BX147" s="26"/>
      <c r="BY147" s="26"/>
      <c r="BZ147" s="26"/>
      <c r="CA147" s="26"/>
      <c r="CB147" s="26"/>
      <c r="CC147" s="26"/>
      <c r="CD147" s="26"/>
      <c r="CE147" s="26"/>
      <c r="CF147" s="26"/>
      <c r="CG147" s="26"/>
      <c r="CH147" s="26"/>
      <c r="CI147" s="26"/>
      <c r="CJ147" s="26"/>
      <c r="CK147" s="26"/>
      <c r="CL147" s="26"/>
      <c r="CM147" s="26"/>
      <c r="CN147" s="26"/>
      <c r="CO147" s="26"/>
      <c r="CP147" s="26"/>
      <c r="CQ147" s="26"/>
      <c r="CR147" s="26"/>
      <c r="CS147" s="26"/>
      <c r="CT147" s="26"/>
      <c r="CU147" s="26"/>
      <c r="CV147" s="26"/>
      <c r="CW147" s="26"/>
      <c r="CX147" s="26"/>
      <c r="CY147" s="26"/>
      <c r="CZ147" s="26"/>
      <c r="DA147" s="26"/>
      <c r="DB147" s="26"/>
      <c r="DC147" s="26"/>
      <c r="DD147" s="26"/>
      <c r="DE147" s="26"/>
      <c r="DF147" s="26"/>
      <c r="DG147" s="26"/>
      <c r="DH147" s="26"/>
      <c r="DI147" s="26"/>
      <c r="DJ147" s="26"/>
      <c r="DK147" s="26"/>
      <c r="DL147" s="26"/>
      <c r="DM147" s="26"/>
      <c r="DN147" s="26"/>
      <c r="DO147" s="26"/>
      <c r="DP147" s="26"/>
      <c r="DQ147" s="26"/>
      <c r="DR147" s="26"/>
      <c r="DS147" s="26"/>
      <c r="DT147" s="26"/>
      <c r="DU147" s="26"/>
      <c r="DV147" s="26"/>
      <c r="DW147" s="26"/>
      <c r="DX147" s="26"/>
      <c r="DY147" s="26"/>
      <c r="DZ147" s="26"/>
      <c r="EA147" s="26"/>
      <c r="EB147" s="26"/>
      <c r="EC147" s="26"/>
      <c r="ED147" s="26"/>
      <c r="EE147" s="26"/>
      <c r="EF147" s="26"/>
      <c r="EG147" s="26"/>
      <c r="EH147" s="26"/>
      <c r="EI147" s="26"/>
      <c r="EJ147" s="26"/>
      <c r="EK147" s="26"/>
      <c r="EL147" s="26"/>
      <c r="EM147" s="26"/>
      <c r="EN147" s="26"/>
      <c r="EO147" s="26"/>
      <c r="EP147" s="26"/>
      <c r="EQ147" s="26"/>
      <c r="ER147" s="26"/>
      <c r="ES147" s="26"/>
      <c r="ET147" s="26"/>
      <c r="EU147" s="26"/>
      <c r="EV147" s="26"/>
      <c r="EW147" s="26"/>
      <c r="EX147" s="26"/>
      <c r="EY147" s="26"/>
      <c r="EZ147" s="26"/>
      <c r="FA147" s="26"/>
      <c r="FB147" s="26"/>
      <c r="FC147" s="26"/>
      <c r="FD147" s="26"/>
      <c r="FE147" s="26"/>
      <c r="FF147" s="26"/>
      <c r="FG147" s="26"/>
      <c r="FH147" s="26"/>
      <c r="FI147" s="26"/>
      <c r="FJ147" s="26"/>
      <c r="FK147" s="26"/>
      <c r="FL147" s="26"/>
      <c r="FM147" s="26"/>
      <c r="FN147" s="26"/>
      <c r="FO147" s="26"/>
      <c r="FP147" s="26"/>
      <c r="FQ147" s="26"/>
      <c r="FR147" s="26"/>
      <c r="FS147" s="26"/>
      <c r="FT147" s="26"/>
      <c r="FU147" s="26"/>
      <c r="FV147" s="26"/>
      <c r="FW147" s="26"/>
      <c r="FX147" s="26"/>
      <c r="FY147" s="26"/>
      <c r="FZ147" s="26"/>
      <c r="GA147" s="26"/>
      <c r="GB147" s="26"/>
      <c r="GC147" s="26"/>
      <c r="GD147" s="26"/>
      <c r="GE147" s="26"/>
      <c r="GF147" s="26"/>
      <c r="GG147" s="26"/>
      <c r="GH147" s="26"/>
      <c r="GI147" s="26"/>
      <c r="GJ147" s="26"/>
      <c r="GK147" s="26"/>
      <c r="GL147" s="26"/>
      <c r="GM147" s="26"/>
      <c r="GN147" s="26"/>
      <c r="GO147" s="26"/>
      <c r="GP147" s="26"/>
      <c r="GQ147" s="26"/>
      <c r="GR147" s="26"/>
      <c r="GS147" s="26"/>
      <c r="GT147" s="26"/>
      <c r="GU147" s="26"/>
      <c r="GV147" s="26"/>
      <c r="GW147" s="26"/>
      <c r="GX147" s="26"/>
      <c r="GY147" s="26"/>
      <c r="GZ147" s="26"/>
      <c r="HA147" s="26"/>
      <c r="HB147" s="26"/>
      <c r="HC147" s="26"/>
      <c r="HD147" s="26"/>
      <c r="HE147" s="26"/>
      <c r="HF147" s="26"/>
      <c r="HG147" s="26"/>
      <c r="HH147" s="26"/>
      <c r="HI147" s="26"/>
      <c r="HJ147" s="26"/>
      <c r="HK147" s="26"/>
      <c r="HL147" s="26"/>
      <c r="HM147" s="26"/>
      <c r="HN147" s="26"/>
      <c r="HO147" s="26"/>
      <c r="HP147" s="26"/>
      <c r="HQ147" s="26"/>
      <c r="HR147" s="26"/>
      <c r="HS147" s="26"/>
      <c r="HT147" s="26"/>
      <c r="HU147" s="26"/>
      <c r="HV147" s="26"/>
      <c r="HW147" s="26"/>
      <c r="HX147" s="26"/>
      <c r="HY147" s="26"/>
      <c r="HZ147" s="26"/>
      <c r="IA147" s="26"/>
      <c r="IB147" s="26"/>
      <c r="IC147" s="26"/>
      <c r="ID147" s="26"/>
      <c r="IE147" s="26"/>
      <c r="IF147" s="26"/>
      <c r="IG147" s="26"/>
      <c r="IH147" s="26"/>
      <c r="II147" s="26"/>
      <c r="IJ147" s="26"/>
      <c r="IK147" s="26"/>
      <c r="IL147" s="26"/>
      <c r="IM147" s="26"/>
      <c r="IN147" s="26"/>
      <c r="IO147" s="26"/>
      <c r="IP147" s="26"/>
      <c r="IQ147" s="26"/>
      <c r="IR147" s="26"/>
      <c r="IS147" s="26"/>
      <c r="IT147" s="26"/>
      <c r="IU147" s="26"/>
      <c r="IV147" s="26"/>
      <c r="IW147" s="26"/>
      <c r="IX147" s="26"/>
      <c r="IY147" s="26"/>
      <c r="IZ147" s="26"/>
      <c r="JA147" s="26"/>
      <c r="JB147" s="26"/>
      <c r="JC147" s="26"/>
      <c r="JD147" s="26"/>
      <c r="JE147" s="26"/>
      <c r="JF147" s="26"/>
      <c r="JG147" s="26"/>
      <c r="JH147" s="26"/>
      <c r="JI147" s="26"/>
      <c r="JJ147" s="26"/>
      <c r="JK147" s="26"/>
      <c r="JL147" s="26"/>
      <c r="JM147" s="26"/>
      <c r="JN147" s="26"/>
      <c r="JO147" s="26"/>
      <c r="JP147" s="26"/>
      <c r="JQ147" s="26"/>
      <c r="JR147" s="26"/>
      <c r="JS147" s="26"/>
      <c r="JT147" s="26"/>
      <c r="JU147" s="26"/>
      <c r="JV147" s="26"/>
      <c r="JW147" s="26"/>
      <c r="JX147" s="26"/>
      <c r="JY147" s="26"/>
      <c r="JZ147" s="26"/>
      <c r="KA147" s="26"/>
      <c r="KB147" s="26"/>
      <c r="KC147" s="26"/>
      <c r="KD147" s="26"/>
      <c r="KE147" s="26"/>
      <c r="KF147" s="26"/>
      <c r="KG147" s="26"/>
      <c r="KH147" s="26"/>
      <c r="KI147" s="26"/>
      <c r="KJ147" s="26"/>
      <c r="KK147" s="26"/>
      <c r="KL147" s="26"/>
      <c r="KM147" s="26"/>
      <c r="KN147" s="26"/>
      <c r="KO147" s="26"/>
      <c r="KP147" s="26"/>
      <c r="KQ147" s="26"/>
      <c r="KR147" s="26"/>
      <c r="KS147" s="26"/>
      <c r="KT147" s="26"/>
      <c r="KU147" s="26"/>
      <c r="KV147" s="26"/>
      <c r="KW147" s="26"/>
      <c r="KX147" s="26"/>
      <c r="KY147" s="26"/>
      <c r="KZ147" s="26"/>
      <c r="LA147" s="26"/>
      <c r="LB147" s="26"/>
      <c r="LC147" s="26"/>
      <c r="LD147" s="26"/>
      <c r="LE147" s="26"/>
      <c r="LF147" s="26"/>
      <c r="LG147" s="26"/>
      <c r="LH147" s="26"/>
      <c r="LI147" s="26"/>
      <c r="LJ147" s="26"/>
      <c r="LK147" s="26"/>
      <c r="LL147" s="26"/>
      <c r="LM147" s="26"/>
      <c r="LN147" s="26"/>
      <c r="LO147" s="26"/>
      <c r="LP147" s="26"/>
      <c r="LQ147" s="26"/>
      <c r="LR147" s="26"/>
      <c r="LS147" s="26"/>
      <c r="LT147" s="26"/>
      <c r="LU147" s="26"/>
      <c r="LV147" s="26"/>
      <c r="LW147" s="26"/>
      <c r="LX147" s="26"/>
      <c r="LY147" s="26"/>
      <c r="LZ147" s="26"/>
      <c r="MA147" s="26"/>
      <c r="MB147" s="26"/>
      <c r="MC147" s="26"/>
      <c r="MD147" s="26"/>
      <c r="ME147" s="26"/>
      <c r="MF147" s="26"/>
      <c r="MG147" s="26"/>
      <c r="MH147" s="26"/>
      <c r="MI147" s="26"/>
      <c r="MJ147" s="26"/>
      <c r="MK147" s="26"/>
      <c r="ML147" s="26"/>
      <c r="MM147" s="26"/>
      <c r="MN147" s="26"/>
      <c r="MO147" s="26"/>
      <c r="MP147" s="26"/>
      <c r="MQ147" s="26"/>
      <c r="MR147" s="26"/>
      <c r="MS147" s="26"/>
      <c r="MT147" s="26"/>
      <c r="MU147" s="26"/>
      <c r="MV147" s="26"/>
      <c r="MW147" s="26"/>
      <c r="MX147" s="26"/>
      <c r="MY147" s="26"/>
      <c r="MZ147" s="26"/>
      <c r="NA147" s="26"/>
      <c r="NB147" s="26"/>
      <c r="NC147" s="26"/>
      <c r="ND147" s="26"/>
      <c r="NE147" s="26"/>
      <c r="NF147" s="26"/>
      <c r="NG147" s="26"/>
      <c r="NH147" s="26"/>
      <c r="NI147" s="26"/>
      <c r="NJ147" s="26"/>
      <c r="NK147" s="26"/>
      <c r="NL147" s="26"/>
      <c r="NM147" s="26"/>
      <c r="NN147" s="26"/>
      <c r="NO147" s="26"/>
      <c r="NP147" s="26"/>
      <c r="NQ147" s="26"/>
      <c r="NR147" s="26"/>
      <c r="NS147" s="26"/>
      <c r="NT147" s="26"/>
      <c r="NU147" s="26"/>
      <c r="NV147" s="26"/>
      <c r="NW147" s="26"/>
      <c r="NX147" s="26"/>
      <c r="NY147" s="26"/>
      <c r="NZ147" s="26"/>
      <c r="OA147" s="26"/>
      <c r="OB147" s="26"/>
      <c r="OC147" s="26"/>
      <c r="OD147" s="26"/>
      <c r="OE147" s="26"/>
      <c r="OF147" s="26"/>
      <c r="OG147" s="26"/>
      <c r="OH147" s="26"/>
      <c r="OI147" s="26"/>
      <c r="OJ147" s="26"/>
      <c r="OK147" s="26"/>
      <c r="OL147" s="26"/>
      <c r="OM147" s="26"/>
      <c r="ON147" s="26"/>
      <c r="OO147" s="26"/>
      <c r="OP147" s="26"/>
      <c r="OQ147" s="26"/>
      <c r="OR147" s="26"/>
      <c r="OS147" s="26"/>
      <c r="OT147" s="26"/>
      <c r="OU147" s="26"/>
      <c r="OV147" s="26"/>
      <c r="OW147" s="26"/>
      <c r="OX147" s="26"/>
      <c r="OY147" s="26"/>
      <c r="OZ147" s="26"/>
      <c r="PA147" s="26"/>
      <c r="PB147" s="26"/>
      <c r="PC147" s="26"/>
      <c r="PD147" s="26"/>
      <c r="PE147" s="26"/>
      <c r="PF147" s="26"/>
      <c r="PG147" s="26"/>
      <c r="PH147" s="26"/>
      <c r="PI147" s="26"/>
      <c r="PJ147" s="26"/>
      <c r="PK147" s="26"/>
      <c r="PL147" s="26"/>
      <c r="PM147" s="26"/>
      <c r="PN147" s="26"/>
      <c r="PO147" s="26"/>
      <c r="PP147" s="26"/>
      <c r="PQ147" s="26"/>
      <c r="PR147" s="26"/>
      <c r="PS147" s="26"/>
      <c r="PT147" s="26"/>
      <c r="PU147" s="26"/>
      <c r="PV147" s="26"/>
      <c r="PW147" s="26"/>
      <c r="PX147" s="26"/>
      <c r="PY147" s="26"/>
      <c r="PZ147" s="26"/>
      <c r="QA147" s="26"/>
      <c r="QB147" s="26"/>
      <c r="QC147" s="26"/>
      <c r="QD147" s="26"/>
      <c r="QE147" s="26"/>
      <c r="QF147" s="26"/>
      <c r="QG147" s="26"/>
      <c r="QH147" s="26"/>
      <c r="QI147" s="26"/>
      <c r="QJ147" s="26"/>
      <c r="QK147" s="26"/>
      <c r="QL147" s="26"/>
      <c r="QM147" s="26"/>
      <c r="QN147" s="26"/>
      <c r="QO147" s="26"/>
      <c r="QP147" s="26"/>
      <c r="QQ147" s="26"/>
      <c r="QR147" s="26"/>
      <c r="QS147" s="26"/>
      <c r="QT147" s="26"/>
      <c r="QU147" s="26"/>
      <c r="QV147" s="26"/>
      <c r="QW147" s="26"/>
      <c r="QX147" s="26"/>
      <c r="QY147" s="26"/>
      <c r="QZ147" s="26"/>
      <c r="RA147" s="26"/>
      <c r="RB147" s="26"/>
      <c r="RC147" s="26"/>
      <c r="RD147" s="26"/>
      <c r="RE147" s="26"/>
      <c r="RF147" s="26"/>
      <c r="RG147" s="26"/>
      <c r="RH147" s="26"/>
      <c r="RI147" s="26"/>
      <c r="RJ147" s="26"/>
      <c r="RK147" s="26"/>
      <c r="RL147" s="26"/>
      <c r="RM147" s="26"/>
      <c r="RN147" s="26"/>
      <c r="RO147" s="26"/>
      <c r="RP147" s="26"/>
      <c r="RQ147" s="26"/>
      <c r="RR147" s="26"/>
      <c r="RS147" s="26"/>
      <c r="RT147" s="26"/>
      <c r="RU147" s="26"/>
      <c r="RV147" s="26"/>
      <c r="RW147" s="26"/>
      <c r="RX147" s="26"/>
      <c r="RY147" s="26"/>
      <c r="RZ147" s="26"/>
      <c r="SA147" s="26"/>
      <c r="SB147" s="26"/>
      <c r="SC147" s="26"/>
      <c r="SD147" s="26"/>
      <c r="SE147" s="26"/>
      <c r="SF147" s="26"/>
      <c r="SG147" s="26"/>
      <c r="SH147" s="26"/>
      <c r="SI147" s="26"/>
      <c r="SJ147" s="26"/>
      <c r="SK147" s="26"/>
      <c r="SL147" s="26"/>
      <c r="SM147" s="26"/>
      <c r="SN147" s="26"/>
      <c r="SO147" s="26"/>
      <c r="SP147" s="26"/>
      <c r="SQ147" s="26"/>
      <c r="SR147" s="26"/>
      <c r="SS147" s="26"/>
      <c r="ST147" s="26"/>
      <c r="SU147" s="26"/>
      <c r="SV147" s="26"/>
      <c r="SW147" s="26"/>
      <c r="SX147" s="26"/>
      <c r="SY147" s="26"/>
      <c r="SZ147" s="26"/>
      <c r="TA147" s="26"/>
      <c r="TB147" s="26"/>
      <c r="TC147" s="26"/>
      <c r="TD147" s="26"/>
      <c r="TE147" s="26"/>
      <c r="TF147" s="26"/>
      <c r="TG147" s="26"/>
      <c r="TH147" s="26"/>
      <c r="TI147" s="26"/>
      <c r="TJ147" s="26"/>
      <c r="TK147" s="26"/>
      <c r="TL147" s="26"/>
      <c r="TM147" s="26"/>
      <c r="TN147" s="26"/>
      <c r="TO147" s="26"/>
      <c r="TP147" s="26"/>
      <c r="TQ147" s="26"/>
      <c r="TR147" s="26"/>
      <c r="TS147" s="26"/>
      <c r="TT147" s="26"/>
      <c r="TU147" s="26"/>
      <c r="TV147" s="26"/>
      <c r="TW147" s="26"/>
      <c r="TX147" s="26"/>
      <c r="TY147" s="26"/>
      <c r="TZ147" s="26"/>
      <c r="UA147" s="26"/>
      <c r="UB147" s="26"/>
      <c r="UC147" s="26"/>
      <c r="UD147" s="26"/>
      <c r="UE147" s="26"/>
      <c r="UF147" s="26"/>
      <c r="UG147" s="26"/>
      <c r="UH147" s="26"/>
      <c r="UI147" s="26"/>
      <c r="UJ147" s="26"/>
      <c r="UK147" s="26"/>
      <c r="UL147" s="26"/>
      <c r="UM147" s="26"/>
      <c r="UN147" s="26"/>
      <c r="UO147" s="26"/>
      <c r="UP147" s="26"/>
      <c r="UQ147" s="26"/>
      <c r="UR147" s="26"/>
      <c r="US147" s="26"/>
      <c r="UT147" s="26"/>
      <c r="UU147" s="26"/>
      <c r="UV147" s="26"/>
      <c r="UW147" s="26"/>
      <c r="UX147" s="26"/>
      <c r="UY147" s="26"/>
      <c r="UZ147" s="26"/>
      <c r="VA147" s="26"/>
      <c r="VB147" s="26"/>
      <c r="VC147" s="26"/>
      <c r="VD147" s="26"/>
      <c r="VE147" s="26"/>
      <c r="VF147" s="26"/>
      <c r="VG147" s="26"/>
      <c r="VH147" s="26"/>
      <c r="VI147" s="26"/>
      <c r="VJ147" s="26"/>
      <c r="VK147" s="26"/>
      <c r="VL147" s="26"/>
      <c r="VM147" s="26"/>
      <c r="VN147" s="26"/>
      <c r="VO147" s="26"/>
      <c r="VP147" s="26"/>
      <c r="VQ147" s="26"/>
      <c r="VR147" s="26"/>
      <c r="VS147" s="26"/>
      <c r="VT147" s="26"/>
      <c r="VU147" s="26"/>
      <c r="VV147" s="26"/>
      <c r="VW147" s="26"/>
      <c r="VX147" s="26"/>
      <c r="VY147" s="26"/>
      <c r="VZ147" s="26"/>
      <c r="WA147" s="26"/>
      <c r="WB147" s="26"/>
      <c r="WC147" s="26"/>
      <c r="WD147" s="26"/>
      <c r="WE147" s="26"/>
      <c r="WF147" s="26"/>
      <c r="WG147" s="26"/>
      <c r="WH147" s="26"/>
      <c r="WI147" s="26"/>
      <c r="WJ147" s="26"/>
      <c r="WK147" s="26"/>
      <c r="WL147" s="26"/>
      <c r="WM147" s="26"/>
      <c r="WN147" s="26"/>
      <c r="WO147" s="26"/>
      <c r="WP147" s="26"/>
      <c r="WQ147" s="26"/>
      <c r="WR147" s="26"/>
      <c r="WS147" s="26"/>
      <c r="WT147" s="26"/>
      <c r="WU147" s="26"/>
      <c r="WV147" s="26"/>
      <c r="WW147" s="26"/>
      <c r="WX147" s="26"/>
      <c r="WY147" s="26"/>
      <c r="WZ147" s="26"/>
      <c r="XA147" s="26"/>
      <c r="XB147" s="26"/>
      <c r="XC147" s="26"/>
      <c r="XD147" s="26"/>
      <c r="XE147" s="26"/>
      <c r="XF147" s="26"/>
      <c r="XG147" s="26"/>
      <c r="XH147" s="26"/>
      <c r="XI147" s="26"/>
      <c r="XJ147" s="26"/>
      <c r="XK147" s="26"/>
      <c r="XL147" s="26"/>
      <c r="XM147" s="26"/>
    </row>
    <row r="148" spans="1:637" ht="15.75" customHeight="1" x14ac:dyDescent="0.35">
      <c r="A148" s="26"/>
      <c r="B148" s="26"/>
      <c r="C148" s="26"/>
      <c r="D148" s="26"/>
      <c r="E148" s="26"/>
      <c r="F148" s="26"/>
      <c r="G148" s="26"/>
      <c r="H148" s="26"/>
      <c r="I148" s="26"/>
      <c r="J148" s="26"/>
      <c r="K148" s="26"/>
      <c r="L148" s="26"/>
      <c r="M148" s="26"/>
      <c r="N148" s="26"/>
      <c r="O148" s="26"/>
      <c r="P148" s="26"/>
      <c r="Q148" s="26"/>
      <c r="R148" s="26"/>
      <c r="S148" s="26"/>
      <c r="T148" s="26"/>
      <c r="U148" s="26"/>
      <c r="V148" s="26"/>
      <c r="W148" s="26"/>
      <c r="X148" s="26"/>
      <c r="Y148" s="26"/>
      <c r="Z148" s="26"/>
      <c r="AA148" s="26"/>
      <c r="AB148" s="26"/>
      <c r="AC148" s="26"/>
      <c r="AD148" s="26"/>
      <c r="AE148" s="26"/>
      <c r="AF148" s="26"/>
      <c r="AG148" s="26"/>
      <c r="AH148" s="26"/>
      <c r="AI148" s="26"/>
      <c r="AJ148" s="26"/>
      <c r="AK148" s="26"/>
      <c r="AL148" s="26"/>
      <c r="AM148" s="26"/>
      <c r="AN148" s="26"/>
      <c r="AO148" s="26"/>
      <c r="AP148" s="26"/>
      <c r="AQ148" s="26"/>
      <c r="AR148" s="26"/>
      <c r="AS148" s="26"/>
      <c r="AT148" s="26"/>
      <c r="AU148" s="26"/>
      <c r="AV148" s="26"/>
      <c r="AW148" s="26"/>
      <c r="AX148" s="26"/>
      <c r="AY148" s="26"/>
      <c r="AZ148" s="26"/>
      <c r="BA148" s="26"/>
      <c r="BB148" s="26"/>
      <c r="BC148" s="26"/>
      <c r="BD148" s="26"/>
      <c r="BE148" s="26"/>
      <c r="BF148" s="26"/>
      <c r="BG148" s="26"/>
      <c r="BH148" s="26"/>
      <c r="BI148" s="26"/>
      <c r="BJ148" s="26"/>
      <c r="BK148" s="26"/>
      <c r="BL148" s="26"/>
      <c r="BM148" s="26"/>
      <c r="BN148" s="26"/>
      <c r="BO148" s="26"/>
      <c r="BP148" s="26"/>
      <c r="BQ148" s="26"/>
      <c r="BR148" s="26"/>
      <c r="BS148" s="26"/>
      <c r="BT148" s="26"/>
      <c r="BU148" s="26"/>
      <c r="BV148" s="26"/>
      <c r="BW148" s="26"/>
      <c r="BX148" s="26"/>
      <c r="BY148" s="26"/>
      <c r="BZ148" s="26"/>
      <c r="CA148" s="26"/>
      <c r="CB148" s="26"/>
      <c r="CC148" s="26"/>
      <c r="CD148" s="26"/>
      <c r="CE148" s="26"/>
      <c r="CF148" s="26"/>
      <c r="CG148" s="26"/>
      <c r="CH148" s="26"/>
      <c r="CI148" s="26"/>
      <c r="CJ148" s="26"/>
      <c r="CK148" s="26"/>
      <c r="CL148" s="26"/>
      <c r="CM148" s="26"/>
      <c r="CN148" s="26"/>
      <c r="CO148" s="26"/>
      <c r="CP148" s="26"/>
      <c r="CQ148" s="26"/>
      <c r="CR148" s="26"/>
      <c r="CS148" s="26"/>
      <c r="CT148" s="26"/>
      <c r="CU148" s="26"/>
      <c r="CV148" s="26"/>
      <c r="CW148" s="26"/>
      <c r="CX148" s="26"/>
      <c r="CY148" s="26"/>
      <c r="CZ148" s="26"/>
      <c r="DA148" s="26"/>
      <c r="DB148" s="26"/>
      <c r="DC148" s="26"/>
      <c r="DD148" s="26"/>
      <c r="DE148" s="26"/>
      <c r="DF148" s="26"/>
      <c r="DG148" s="26"/>
      <c r="DH148" s="26"/>
      <c r="DI148" s="26"/>
      <c r="DJ148" s="26"/>
      <c r="DK148" s="26"/>
      <c r="DL148" s="26"/>
      <c r="DM148" s="26"/>
      <c r="DN148" s="26"/>
      <c r="DO148" s="26"/>
      <c r="DP148" s="26"/>
      <c r="DQ148" s="26"/>
      <c r="DR148" s="26"/>
      <c r="DS148" s="26"/>
      <c r="DT148" s="26"/>
      <c r="DU148" s="26"/>
      <c r="DV148" s="26"/>
      <c r="DW148" s="26"/>
      <c r="DX148" s="26"/>
      <c r="DY148" s="26"/>
      <c r="DZ148" s="26"/>
      <c r="EA148" s="26"/>
      <c r="EB148" s="26"/>
      <c r="EC148" s="26"/>
      <c r="ED148" s="26"/>
      <c r="EE148" s="26"/>
      <c r="EF148" s="26"/>
      <c r="EG148" s="26"/>
      <c r="EH148" s="26"/>
      <c r="EI148" s="26"/>
      <c r="EJ148" s="26"/>
      <c r="EK148" s="26"/>
      <c r="EL148" s="26"/>
      <c r="EM148" s="26"/>
      <c r="EN148" s="26"/>
      <c r="EO148" s="26"/>
      <c r="EP148" s="26"/>
      <c r="EQ148" s="26"/>
      <c r="ER148" s="26"/>
      <c r="ES148" s="26"/>
      <c r="ET148" s="26"/>
      <c r="EU148" s="26"/>
      <c r="EV148" s="26"/>
      <c r="EW148" s="26"/>
      <c r="EX148" s="26"/>
      <c r="EY148" s="26"/>
      <c r="EZ148" s="26"/>
      <c r="FA148" s="26"/>
      <c r="FB148" s="26"/>
      <c r="FC148" s="26"/>
      <c r="FD148" s="26"/>
      <c r="FE148" s="26"/>
      <c r="FF148" s="26"/>
      <c r="FG148" s="26"/>
      <c r="FH148" s="26"/>
      <c r="FI148" s="26"/>
      <c r="FJ148" s="26"/>
      <c r="FK148" s="26"/>
      <c r="FL148" s="26"/>
      <c r="FM148" s="26"/>
      <c r="FN148" s="26"/>
      <c r="FO148" s="26"/>
      <c r="FP148" s="26"/>
      <c r="FQ148" s="26"/>
      <c r="FR148" s="26"/>
      <c r="FS148" s="26"/>
      <c r="FT148" s="26"/>
      <c r="FU148" s="26"/>
      <c r="FV148" s="26"/>
      <c r="FW148" s="26"/>
      <c r="FX148" s="26"/>
      <c r="FY148" s="26"/>
      <c r="FZ148" s="26"/>
      <c r="GA148" s="26"/>
      <c r="GB148" s="26"/>
      <c r="GC148" s="26"/>
      <c r="GD148" s="26"/>
      <c r="GE148" s="26"/>
      <c r="GF148" s="26"/>
      <c r="GG148" s="26"/>
      <c r="GH148" s="26"/>
      <c r="GI148" s="26"/>
      <c r="GJ148" s="26"/>
      <c r="GK148" s="26"/>
      <c r="GL148" s="26"/>
      <c r="GM148" s="26"/>
      <c r="GN148" s="26"/>
      <c r="GO148" s="26"/>
      <c r="GP148" s="26"/>
      <c r="GQ148" s="26"/>
      <c r="GR148" s="26"/>
      <c r="GS148" s="26"/>
      <c r="GT148" s="26"/>
      <c r="GU148" s="26"/>
      <c r="GV148" s="26"/>
      <c r="GW148" s="26"/>
      <c r="GX148" s="26"/>
      <c r="GY148" s="26"/>
      <c r="GZ148" s="26"/>
      <c r="HA148" s="26"/>
      <c r="HB148" s="26"/>
      <c r="HC148" s="26"/>
      <c r="HD148" s="26"/>
      <c r="HE148" s="26"/>
      <c r="HF148" s="26"/>
      <c r="HG148" s="26"/>
      <c r="HH148" s="26"/>
      <c r="HI148" s="26"/>
      <c r="HJ148" s="26"/>
      <c r="HK148" s="26"/>
      <c r="HL148" s="26"/>
      <c r="HM148" s="26"/>
      <c r="HN148" s="26"/>
      <c r="HO148" s="26"/>
      <c r="HP148" s="26"/>
      <c r="HQ148" s="26"/>
      <c r="HR148" s="26"/>
      <c r="HS148" s="26"/>
      <c r="HT148" s="26"/>
      <c r="HU148" s="26"/>
      <c r="HV148" s="26"/>
      <c r="HW148" s="26"/>
      <c r="HX148" s="26"/>
      <c r="HY148" s="26"/>
      <c r="HZ148" s="26"/>
      <c r="IA148" s="26"/>
      <c r="IB148" s="26"/>
      <c r="IC148" s="26"/>
      <c r="ID148" s="26"/>
      <c r="IE148" s="26"/>
      <c r="IF148" s="26"/>
      <c r="IG148" s="26"/>
      <c r="IH148" s="26"/>
      <c r="II148" s="26"/>
      <c r="IJ148" s="26"/>
      <c r="IK148" s="26"/>
      <c r="IL148" s="26"/>
      <c r="IM148" s="26"/>
      <c r="IN148" s="26"/>
      <c r="IO148" s="26"/>
      <c r="IP148" s="26"/>
      <c r="IQ148" s="26"/>
      <c r="IR148" s="26"/>
      <c r="IS148" s="26"/>
      <c r="IT148" s="26"/>
      <c r="IU148" s="26"/>
      <c r="IV148" s="26"/>
      <c r="IW148" s="26"/>
      <c r="IX148" s="26"/>
      <c r="IY148" s="26"/>
      <c r="IZ148" s="26"/>
      <c r="JA148" s="26"/>
      <c r="JB148" s="26"/>
      <c r="JC148" s="26"/>
      <c r="JD148" s="26"/>
      <c r="JE148" s="26"/>
      <c r="JF148" s="26"/>
      <c r="JG148" s="26"/>
      <c r="JH148" s="26"/>
      <c r="JI148" s="26"/>
      <c r="JJ148" s="26"/>
      <c r="JK148" s="26"/>
      <c r="JL148" s="26"/>
      <c r="JM148" s="26"/>
      <c r="JN148" s="26"/>
      <c r="JO148" s="26"/>
      <c r="JP148" s="26"/>
      <c r="JQ148" s="26"/>
      <c r="JR148" s="26"/>
      <c r="JS148" s="26"/>
      <c r="JT148" s="26"/>
      <c r="JU148" s="26"/>
      <c r="JV148" s="26"/>
      <c r="JW148" s="26"/>
      <c r="JX148" s="26"/>
      <c r="JY148" s="26"/>
      <c r="JZ148" s="26"/>
      <c r="KA148" s="26"/>
      <c r="KB148" s="26"/>
      <c r="KC148" s="26"/>
      <c r="KD148" s="26"/>
      <c r="KE148" s="26"/>
      <c r="KF148" s="26"/>
      <c r="KG148" s="26"/>
      <c r="KH148" s="26"/>
      <c r="KI148" s="26"/>
      <c r="KJ148" s="26"/>
      <c r="KK148" s="26"/>
      <c r="KL148" s="26"/>
      <c r="KM148" s="26"/>
      <c r="KN148" s="26"/>
      <c r="KO148" s="26"/>
      <c r="KP148" s="26"/>
      <c r="KQ148" s="26"/>
      <c r="KR148" s="26"/>
      <c r="KS148" s="26"/>
      <c r="KT148" s="26"/>
      <c r="KU148" s="26"/>
      <c r="KV148" s="26"/>
      <c r="KW148" s="26"/>
      <c r="KX148" s="26"/>
      <c r="KY148" s="26"/>
      <c r="KZ148" s="26"/>
      <c r="LA148" s="26"/>
      <c r="LB148" s="26"/>
      <c r="LC148" s="26"/>
      <c r="LD148" s="26"/>
      <c r="LE148" s="26"/>
      <c r="LF148" s="26"/>
      <c r="LG148" s="26"/>
      <c r="LH148" s="26"/>
      <c r="LI148" s="26"/>
      <c r="LJ148" s="26"/>
      <c r="LK148" s="26"/>
      <c r="LL148" s="26"/>
      <c r="LM148" s="26"/>
      <c r="LN148" s="26"/>
      <c r="LO148" s="26"/>
      <c r="LP148" s="26"/>
      <c r="LQ148" s="26"/>
      <c r="LR148" s="26"/>
      <c r="LS148" s="26"/>
      <c r="LT148" s="26"/>
      <c r="LU148" s="26"/>
      <c r="LV148" s="26"/>
      <c r="LW148" s="26"/>
      <c r="LX148" s="26"/>
      <c r="LY148" s="26"/>
      <c r="LZ148" s="26"/>
      <c r="MA148" s="26"/>
      <c r="MB148" s="26"/>
      <c r="MC148" s="26"/>
      <c r="MD148" s="26"/>
      <c r="ME148" s="26"/>
      <c r="MF148" s="26"/>
      <c r="MG148" s="26"/>
      <c r="MH148" s="26"/>
      <c r="MI148" s="26"/>
      <c r="MJ148" s="26"/>
      <c r="MK148" s="26"/>
      <c r="ML148" s="26"/>
      <c r="MM148" s="26"/>
      <c r="MN148" s="26"/>
      <c r="MO148" s="26"/>
      <c r="MP148" s="26"/>
      <c r="MQ148" s="26"/>
      <c r="MR148" s="26"/>
      <c r="MS148" s="26"/>
      <c r="MT148" s="26"/>
      <c r="MU148" s="26"/>
      <c r="MV148" s="26"/>
      <c r="MW148" s="26"/>
      <c r="MX148" s="26"/>
      <c r="MY148" s="26"/>
      <c r="MZ148" s="26"/>
      <c r="NA148" s="26"/>
      <c r="NB148" s="26"/>
      <c r="NC148" s="26"/>
      <c r="ND148" s="26"/>
      <c r="NE148" s="26"/>
      <c r="NF148" s="26"/>
      <c r="NG148" s="26"/>
      <c r="NH148" s="26"/>
      <c r="NI148" s="26"/>
      <c r="NJ148" s="26"/>
      <c r="NK148" s="26"/>
      <c r="NL148" s="26"/>
      <c r="NM148" s="26"/>
      <c r="NN148" s="26"/>
      <c r="NO148" s="26"/>
      <c r="NP148" s="26"/>
      <c r="NQ148" s="26"/>
      <c r="NR148" s="26"/>
      <c r="NS148" s="26"/>
      <c r="NT148" s="26"/>
      <c r="NU148" s="26"/>
      <c r="NV148" s="26"/>
      <c r="NW148" s="26"/>
      <c r="NX148" s="26"/>
      <c r="NY148" s="26"/>
      <c r="NZ148" s="26"/>
      <c r="OA148" s="26"/>
      <c r="OB148" s="26"/>
      <c r="OC148" s="26"/>
      <c r="OD148" s="26"/>
      <c r="OE148" s="26"/>
      <c r="OF148" s="26"/>
      <c r="OG148" s="26"/>
      <c r="OH148" s="26"/>
      <c r="OI148" s="26"/>
      <c r="OJ148" s="26"/>
      <c r="OK148" s="26"/>
      <c r="OL148" s="26"/>
      <c r="OM148" s="26"/>
      <c r="ON148" s="26"/>
      <c r="OO148" s="26"/>
      <c r="OP148" s="26"/>
      <c r="OQ148" s="26"/>
      <c r="OR148" s="26"/>
      <c r="OS148" s="26"/>
      <c r="OT148" s="26"/>
      <c r="OU148" s="26"/>
      <c r="OV148" s="26"/>
      <c r="OW148" s="26"/>
      <c r="OX148" s="26"/>
      <c r="OY148" s="26"/>
      <c r="OZ148" s="26"/>
      <c r="PA148" s="26"/>
      <c r="PB148" s="26"/>
      <c r="PC148" s="26"/>
      <c r="PD148" s="26"/>
      <c r="PE148" s="26"/>
      <c r="PF148" s="26"/>
      <c r="PG148" s="26"/>
      <c r="PH148" s="26"/>
      <c r="PI148" s="26"/>
      <c r="PJ148" s="26"/>
      <c r="PK148" s="26"/>
      <c r="PL148" s="26"/>
      <c r="PM148" s="26"/>
      <c r="PN148" s="26"/>
      <c r="PO148" s="26"/>
      <c r="PP148" s="26"/>
      <c r="PQ148" s="26"/>
      <c r="PR148" s="26"/>
      <c r="PS148" s="26"/>
      <c r="PT148" s="26"/>
      <c r="PU148" s="26"/>
      <c r="PV148" s="26"/>
      <c r="PW148" s="26"/>
      <c r="PX148" s="26"/>
      <c r="PY148" s="26"/>
      <c r="PZ148" s="26"/>
      <c r="QA148" s="26"/>
      <c r="QB148" s="26"/>
      <c r="QC148" s="26"/>
      <c r="QD148" s="26"/>
      <c r="QE148" s="26"/>
      <c r="QF148" s="26"/>
      <c r="QG148" s="26"/>
      <c r="QH148" s="26"/>
      <c r="QI148" s="26"/>
      <c r="QJ148" s="26"/>
      <c r="QK148" s="26"/>
      <c r="QL148" s="26"/>
      <c r="QM148" s="26"/>
      <c r="QN148" s="26"/>
      <c r="QO148" s="26"/>
      <c r="QP148" s="26"/>
      <c r="QQ148" s="26"/>
      <c r="QR148" s="26"/>
      <c r="QS148" s="26"/>
      <c r="QT148" s="26"/>
      <c r="QU148" s="26"/>
      <c r="QV148" s="26"/>
      <c r="QW148" s="26"/>
      <c r="QX148" s="26"/>
      <c r="QY148" s="26"/>
      <c r="QZ148" s="26"/>
      <c r="RA148" s="26"/>
      <c r="RB148" s="26"/>
      <c r="RC148" s="26"/>
      <c r="RD148" s="26"/>
      <c r="RE148" s="26"/>
      <c r="RF148" s="26"/>
      <c r="RG148" s="26"/>
      <c r="RH148" s="26"/>
      <c r="RI148" s="26"/>
      <c r="RJ148" s="26"/>
      <c r="RK148" s="26"/>
      <c r="RL148" s="26"/>
      <c r="RM148" s="26"/>
      <c r="RN148" s="26"/>
      <c r="RO148" s="26"/>
      <c r="RP148" s="26"/>
      <c r="RQ148" s="26"/>
      <c r="RR148" s="26"/>
      <c r="RS148" s="26"/>
      <c r="RT148" s="26"/>
      <c r="RU148" s="26"/>
      <c r="RV148" s="26"/>
      <c r="RW148" s="26"/>
      <c r="RX148" s="26"/>
      <c r="RY148" s="26"/>
      <c r="RZ148" s="26"/>
      <c r="SA148" s="26"/>
      <c r="SB148" s="26"/>
      <c r="SC148" s="26"/>
      <c r="SD148" s="26"/>
      <c r="SE148" s="26"/>
      <c r="SF148" s="26"/>
      <c r="SG148" s="26"/>
      <c r="SH148" s="26"/>
      <c r="SI148" s="26"/>
      <c r="SJ148" s="26"/>
      <c r="SK148" s="26"/>
      <c r="SL148" s="26"/>
      <c r="SM148" s="26"/>
      <c r="SN148" s="26"/>
      <c r="SO148" s="26"/>
      <c r="SP148" s="26"/>
      <c r="SQ148" s="26"/>
      <c r="SR148" s="26"/>
      <c r="SS148" s="26"/>
      <c r="ST148" s="26"/>
      <c r="SU148" s="26"/>
      <c r="SV148" s="26"/>
      <c r="SW148" s="26"/>
      <c r="SX148" s="26"/>
      <c r="SY148" s="26"/>
      <c r="SZ148" s="26"/>
      <c r="TA148" s="26"/>
      <c r="TB148" s="26"/>
      <c r="TC148" s="26"/>
      <c r="TD148" s="26"/>
      <c r="TE148" s="26"/>
      <c r="TF148" s="26"/>
      <c r="TG148" s="26"/>
      <c r="TH148" s="26"/>
      <c r="TI148" s="26"/>
      <c r="TJ148" s="26"/>
      <c r="TK148" s="26"/>
      <c r="TL148" s="26"/>
      <c r="TM148" s="26"/>
      <c r="TN148" s="26"/>
      <c r="TO148" s="26"/>
      <c r="TP148" s="26"/>
      <c r="TQ148" s="26"/>
      <c r="TR148" s="26"/>
      <c r="TS148" s="26"/>
      <c r="TT148" s="26"/>
      <c r="TU148" s="26"/>
      <c r="TV148" s="26"/>
      <c r="TW148" s="26"/>
      <c r="TX148" s="26"/>
      <c r="TY148" s="26"/>
      <c r="TZ148" s="26"/>
      <c r="UA148" s="26"/>
      <c r="UB148" s="26"/>
      <c r="UC148" s="26"/>
      <c r="UD148" s="26"/>
      <c r="UE148" s="26"/>
      <c r="UF148" s="26"/>
      <c r="UG148" s="26"/>
      <c r="UH148" s="26"/>
      <c r="UI148" s="26"/>
      <c r="UJ148" s="26"/>
      <c r="UK148" s="26"/>
      <c r="UL148" s="26"/>
      <c r="UM148" s="26"/>
      <c r="UN148" s="26"/>
      <c r="UO148" s="26"/>
      <c r="UP148" s="26"/>
      <c r="UQ148" s="26"/>
      <c r="UR148" s="26"/>
      <c r="US148" s="26"/>
      <c r="UT148" s="26"/>
      <c r="UU148" s="26"/>
      <c r="UV148" s="26"/>
      <c r="UW148" s="26"/>
      <c r="UX148" s="26"/>
      <c r="UY148" s="26"/>
      <c r="UZ148" s="26"/>
      <c r="VA148" s="26"/>
      <c r="VB148" s="26"/>
      <c r="VC148" s="26"/>
      <c r="VD148" s="26"/>
      <c r="VE148" s="26"/>
      <c r="VF148" s="26"/>
      <c r="VG148" s="26"/>
      <c r="VH148" s="26"/>
      <c r="VI148" s="26"/>
      <c r="VJ148" s="26"/>
      <c r="VK148" s="26"/>
      <c r="VL148" s="26"/>
      <c r="VM148" s="26"/>
      <c r="VN148" s="26"/>
      <c r="VO148" s="26"/>
      <c r="VP148" s="26"/>
      <c r="VQ148" s="26"/>
      <c r="VR148" s="26"/>
      <c r="VS148" s="26"/>
      <c r="VT148" s="26"/>
      <c r="VU148" s="26"/>
      <c r="VV148" s="26"/>
      <c r="VW148" s="26"/>
      <c r="VX148" s="26"/>
      <c r="VY148" s="26"/>
      <c r="VZ148" s="26"/>
      <c r="WA148" s="26"/>
      <c r="WB148" s="26"/>
      <c r="WC148" s="26"/>
      <c r="WD148" s="26"/>
      <c r="WE148" s="26"/>
      <c r="WF148" s="26"/>
      <c r="WG148" s="26"/>
      <c r="WH148" s="26"/>
      <c r="WI148" s="26"/>
      <c r="WJ148" s="26"/>
      <c r="WK148" s="26"/>
      <c r="WL148" s="26"/>
      <c r="WM148" s="26"/>
      <c r="WN148" s="26"/>
      <c r="WO148" s="26"/>
      <c r="WP148" s="26"/>
      <c r="WQ148" s="26"/>
      <c r="WR148" s="26"/>
      <c r="WS148" s="26"/>
      <c r="WT148" s="26"/>
      <c r="WU148" s="26"/>
      <c r="WV148" s="26"/>
      <c r="WW148" s="26"/>
      <c r="WX148" s="26"/>
      <c r="WY148" s="26"/>
      <c r="WZ148" s="26"/>
      <c r="XA148" s="26"/>
      <c r="XB148" s="26"/>
      <c r="XC148" s="26"/>
      <c r="XD148" s="26"/>
      <c r="XE148" s="26"/>
      <c r="XF148" s="26"/>
      <c r="XG148" s="26"/>
      <c r="XH148" s="26"/>
      <c r="XI148" s="26"/>
      <c r="XJ148" s="26"/>
      <c r="XK148" s="26"/>
      <c r="XL148" s="26"/>
      <c r="XM148" s="26"/>
    </row>
    <row r="149" spans="1:637" ht="15.75" customHeight="1" x14ac:dyDescent="0.35">
      <c r="A149" s="26"/>
      <c r="B149" s="26"/>
      <c r="C149" s="26"/>
      <c r="D149" s="26"/>
      <c r="E149" s="26"/>
      <c r="F149" s="26"/>
      <c r="G149" s="26"/>
      <c r="H149" s="26"/>
      <c r="I149" s="26"/>
      <c r="J149" s="26"/>
      <c r="K149" s="26"/>
      <c r="L149" s="26"/>
      <c r="M149" s="26"/>
      <c r="N149" s="26"/>
      <c r="O149" s="26"/>
      <c r="P149" s="26"/>
      <c r="Q149" s="26"/>
      <c r="R149" s="26"/>
      <c r="S149" s="26"/>
      <c r="T149" s="26"/>
      <c r="U149" s="26"/>
      <c r="V149" s="26"/>
      <c r="W149" s="26"/>
      <c r="X149" s="26"/>
      <c r="Y149" s="26"/>
      <c r="Z149" s="26"/>
      <c r="AA149" s="26"/>
      <c r="AB149" s="26"/>
      <c r="AC149" s="26"/>
      <c r="AD149" s="26"/>
      <c r="AE149" s="26"/>
      <c r="AF149" s="26"/>
      <c r="AG149" s="26"/>
      <c r="AH149" s="26"/>
      <c r="AI149" s="26"/>
      <c r="AJ149" s="26"/>
      <c r="AK149" s="26"/>
      <c r="AL149" s="26"/>
      <c r="AM149" s="26"/>
      <c r="AN149" s="26"/>
      <c r="AO149" s="26"/>
      <c r="AP149" s="26"/>
      <c r="AQ149" s="26"/>
      <c r="AR149" s="26"/>
      <c r="AS149" s="26"/>
      <c r="AT149" s="26"/>
      <c r="AU149" s="26"/>
      <c r="AV149" s="26"/>
      <c r="AW149" s="26"/>
      <c r="AX149" s="26"/>
      <c r="AY149" s="26"/>
      <c r="AZ149" s="26"/>
      <c r="BA149" s="26"/>
      <c r="BB149" s="26"/>
      <c r="BC149" s="26"/>
      <c r="BD149" s="26"/>
      <c r="BE149" s="26"/>
      <c r="BF149" s="26"/>
      <c r="BG149" s="26"/>
      <c r="BH149" s="26"/>
      <c r="BI149" s="26"/>
      <c r="BJ149" s="26"/>
      <c r="BK149" s="26"/>
      <c r="BL149" s="26"/>
      <c r="BM149" s="26"/>
      <c r="BN149" s="26"/>
      <c r="BO149" s="26"/>
      <c r="BP149" s="26"/>
      <c r="BQ149" s="26"/>
      <c r="BR149" s="26"/>
      <c r="BS149" s="26"/>
      <c r="BT149" s="26"/>
      <c r="BU149" s="26"/>
      <c r="BV149" s="26"/>
      <c r="BW149" s="26"/>
      <c r="BX149" s="26"/>
      <c r="BY149" s="26"/>
      <c r="BZ149" s="26"/>
      <c r="CA149" s="26"/>
      <c r="CB149" s="26"/>
      <c r="CC149" s="26"/>
      <c r="CD149" s="26"/>
      <c r="CE149" s="26"/>
      <c r="CF149" s="26"/>
      <c r="CG149" s="26"/>
      <c r="CH149" s="26"/>
      <c r="CI149" s="26"/>
      <c r="CJ149" s="26"/>
      <c r="CK149" s="26"/>
      <c r="CL149" s="26"/>
      <c r="CM149" s="26"/>
      <c r="CN149" s="26"/>
      <c r="CO149" s="26"/>
      <c r="CP149" s="26"/>
      <c r="CQ149" s="26"/>
      <c r="CR149" s="26"/>
      <c r="CS149" s="26"/>
      <c r="CT149" s="26"/>
      <c r="CU149" s="26"/>
      <c r="CV149" s="26"/>
      <c r="CW149" s="26"/>
      <c r="CX149" s="26"/>
      <c r="CY149" s="26"/>
      <c r="CZ149" s="26"/>
      <c r="DA149" s="26"/>
      <c r="DB149" s="26"/>
      <c r="DC149" s="26"/>
      <c r="DD149" s="26"/>
      <c r="DE149" s="26"/>
      <c r="DF149" s="26"/>
      <c r="DG149" s="26"/>
      <c r="DH149" s="26"/>
      <c r="DI149" s="26"/>
      <c r="DJ149" s="26"/>
      <c r="DK149" s="26"/>
      <c r="DL149" s="26"/>
      <c r="DM149" s="26"/>
      <c r="DN149" s="26"/>
      <c r="DO149" s="26"/>
      <c r="DP149" s="26"/>
      <c r="DQ149" s="26"/>
      <c r="DR149" s="26"/>
      <c r="DS149" s="26"/>
      <c r="DT149" s="26"/>
      <c r="DU149" s="26"/>
      <c r="DV149" s="26"/>
      <c r="DW149" s="26"/>
      <c r="DX149" s="26"/>
      <c r="DY149" s="26"/>
      <c r="DZ149" s="26"/>
      <c r="EA149" s="26"/>
      <c r="EB149" s="26"/>
      <c r="EC149" s="26"/>
      <c r="ED149" s="26"/>
      <c r="EE149" s="26"/>
      <c r="EF149" s="26"/>
      <c r="EG149" s="26"/>
      <c r="EH149" s="26"/>
      <c r="EI149" s="26"/>
      <c r="EJ149" s="26"/>
      <c r="EK149" s="26"/>
      <c r="EL149" s="26"/>
      <c r="EM149" s="26"/>
      <c r="EN149" s="26"/>
      <c r="EO149" s="26"/>
      <c r="EP149" s="26"/>
      <c r="EQ149" s="26"/>
      <c r="ER149" s="26"/>
      <c r="ES149" s="26"/>
      <c r="ET149" s="26"/>
      <c r="EU149" s="26"/>
      <c r="EV149" s="26"/>
      <c r="EW149" s="26"/>
      <c r="EX149" s="26"/>
      <c r="EY149" s="26"/>
      <c r="EZ149" s="26"/>
      <c r="FA149" s="26"/>
      <c r="FB149" s="26"/>
      <c r="FC149" s="26"/>
      <c r="FD149" s="26"/>
      <c r="FE149" s="26"/>
      <c r="FF149" s="26"/>
      <c r="FG149" s="26"/>
      <c r="FH149" s="26"/>
      <c r="FI149" s="26"/>
      <c r="FJ149" s="26"/>
      <c r="FK149" s="26"/>
      <c r="FL149" s="26"/>
      <c r="FM149" s="26"/>
      <c r="FN149" s="26"/>
      <c r="FO149" s="26"/>
      <c r="FP149" s="26"/>
      <c r="FQ149" s="26"/>
      <c r="FR149" s="26"/>
      <c r="FS149" s="26"/>
      <c r="FT149" s="26"/>
      <c r="FU149" s="26"/>
      <c r="FV149" s="26"/>
      <c r="FW149" s="26"/>
      <c r="FX149" s="26"/>
      <c r="FY149" s="26"/>
      <c r="FZ149" s="26"/>
      <c r="GA149" s="26"/>
      <c r="GB149" s="26"/>
      <c r="GC149" s="26"/>
      <c r="GD149" s="26"/>
      <c r="GE149" s="26"/>
      <c r="GF149" s="26"/>
      <c r="GG149" s="26"/>
      <c r="GH149" s="26"/>
      <c r="GI149" s="26"/>
      <c r="GJ149" s="26"/>
      <c r="GK149" s="26"/>
      <c r="GL149" s="26"/>
      <c r="GM149" s="26"/>
      <c r="GN149" s="26"/>
      <c r="GO149" s="26"/>
      <c r="GP149" s="26"/>
      <c r="GQ149" s="26"/>
      <c r="GR149" s="26"/>
      <c r="GS149" s="26"/>
      <c r="GT149" s="26"/>
      <c r="GU149" s="26"/>
      <c r="GV149" s="26"/>
      <c r="GW149" s="26"/>
      <c r="GX149" s="26"/>
      <c r="GY149" s="26"/>
      <c r="GZ149" s="26"/>
      <c r="HA149" s="26"/>
      <c r="HB149" s="26"/>
      <c r="HC149" s="26"/>
      <c r="HD149" s="26"/>
      <c r="HE149" s="26"/>
      <c r="HF149" s="26"/>
      <c r="HG149" s="26"/>
      <c r="HH149" s="26"/>
      <c r="HI149" s="26"/>
      <c r="HJ149" s="26"/>
      <c r="HK149" s="26"/>
      <c r="HL149" s="26"/>
      <c r="HM149" s="26"/>
      <c r="HN149" s="26"/>
      <c r="HO149" s="26"/>
      <c r="HP149" s="26"/>
      <c r="HQ149" s="26"/>
      <c r="HR149" s="26"/>
      <c r="HS149" s="26"/>
      <c r="HT149" s="26"/>
      <c r="HU149" s="26"/>
      <c r="HV149" s="26"/>
      <c r="HW149" s="26"/>
      <c r="HX149" s="26"/>
      <c r="HY149" s="26"/>
      <c r="HZ149" s="26"/>
      <c r="IA149" s="26"/>
      <c r="IB149" s="26"/>
      <c r="IC149" s="26"/>
      <c r="ID149" s="26"/>
      <c r="IE149" s="26"/>
      <c r="IF149" s="26"/>
      <c r="IG149" s="26"/>
      <c r="IH149" s="26"/>
      <c r="II149" s="26"/>
      <c r="IJ149" s="26"/>
      <c r="IK149" s="26"/>
      <c r="IL149" s="26"/>
      <c r="IM149" s="26"/>
      <c r="IN149" s="26"/>
      <c r="IO149" s="26"/>
      <c r="IP149" s="26"/>
      <c r="IQ149" s="26"/>
      <c r="IR149" s="26"/>
      <c r="IS149" s="26"/>
      <c r="IT149" s="26"/>
      <c r="IU149" s="26"/>
      <c r="IV149" s="26"/>
      <c r="IW149" s="26"/>
      <c r="IX149" s="26"/>
      <c r="IY149" s="26"/>
      <c r="IZ149" s="26"/>
      <c r="JA149" s="26"/>
      <c r="JB149" s="26"/>
      <c r="JC149" s="26"/>
      <c r="JD149" s="26"/>
      <c r="JE149" s="26"/>
      <c r="JF149" s="26"/>
      <c r="JG149" s="26"/>
      <c r="JH149" s="26"/>
      <c r="JI149" s="26"/>
      <c r="JJ149" s="26"/>
      <c r="JK149" s="26"/>
      <c r="JL149" s="26"/>
      <c r="JM149" s="26"/>
      <c r="JN149" s="26"/>
      <c r="JO149" s="26"/>
      <c r="JP149" s="26"/>
      <c r="JQ149" s="26"/>
      <c r="JR149" s="26"/>
      <c r="JS149" s="26"/>
      <c r="JT149" s="26"/>
      <c r="JU149" s="26"/>
      <c r="JV149" s="26"/>
      <c r="JW149" s="26"/>
      <c r="JX149" s="26"/>
      <c r="JY149" s="26"/>
      <c r="JZ149" s="26"/>
      <c r="KA149" s="26"/>
      <c r="KB149" s="26"/>
      <c r="KC149" s="26"/>
      <c r="KD149" s="26"/>
      <c r="KE149" s="26"/>
      <c r="KF149" s="26"/>
      <c r="KG149" s="26"/>
      <c r="KH149" s="26"/>
      <c r="KI149" s="26"/>
      <c r="KJ149" s="26"/>
      <c r="KK149" s="26"/>
      <c r="KL149" s="26"/>
      <c r="KM149" s="26"/>
      <c r="KN149" s="26"/>
      <c r="KO149" s="26"/>
      <c r="KP149" s="26"/>
      <c r="KQ149" s="26"/>
      <c r="KR149" s="26"/>
      <c r="KS149" s="26"/>
      <c r="KT149" s="26"/>
      <c r="KU149" s="26"/>
      <c r="KV149" s="26"/>
      <c r="KW149" s="26"/>
      <c r="KX149" s="26"/>
      <c r="KY149" s="26"/>
      <c r="KZ149" s="26"/>
      <c r="LA149" s="26"/>
      <c r="LB149" s="26"/>
      <c r="LC149" s="26"/>
      <c r="LD149" s="26"/>
      <c r="LE149" s="26"/>
      <c r="LF149" s="26"/>
      <c r="LG149" s="26"/>
      <c r="LH149" s="26"/>
      <c r="LI149" s="26"/>
      <c r="LJ149" s="26"/>
      <c r="LK149" s="26"/>
      <c r="LL149" s="26"/>
      <c r="LM149" s="26"/>
      <c r="LN149" s="26"/>
      <c r="LO149" s="26"/>
      <c r="LP149" s="26"/>
      <c r="LQ149" s="26"/>
      <c r="LR149" s="26"/>
      <c r="LS149" s="26"/>
      <c r="LT149" s="26"/>
      <c r="LU149" s="26"/>
      <c r="LV149" s="26"/>
      <c r="LW149" s="26"/>
      <c r="LX149" s="26"/>
      <c r="LY149" s="26"/>
      <c r="LZ149" s="26"/>
      <c r="MA149" s="26"/>
      <c r="MB149" s="26"/>
      <c r="MC149" s="26"/>
      <c r="MD149" s="26"/>
      <c r="ME149" s="26"/>
      <c r="MF149" s="26"/>
      <c r="MG149" s="26"/>
      <c r="MH149" s="26"/>
      <c r="MI149" s="26"/>
      <c r="MJ149" s="26"/>
      <c r="MK149" s="26"/>
      <c r="ML149" s="26"/>
      <c r="MM149" s="26"/>
      <c r="MN149" s="26"/>
      <c r="MO149" s="26"/>
      <c r="MP149" s="26"/>
      <c r="MQ149" s="26"/>
      <c r="MR149" s="26"/>
      <c r="MS149" s="26"/>
      <c r="MT149" s="26"/>
      <c r="MU149" s="26"/>
      <c r="MV149" s="26"/>
      <c r="MW149" s="26"/>
      <c r="MX149" s="26"/>
      <c r="MY149" s="26"/>
      <c r="MZ149" s="26"/>
      <c r="NA149" s="26"/>
      <c r="NB149" s="26"/>
      <c r="NC149" s="26"/>
      <c r="ND149" s="26"/>
      <c r="NE149" s="26"/>
      <c r="NF149" s="26"/>
      <c r="NG149" s="26"/>
      <c r="NH149" s="26"/>
      <c r="NI149" s="26"/>
      <c r="NJ149" s="26"/>
      <c r="NK149" s="26"/>
      <c r="NL149" s="26"/>
      <c r="NM149" s="26"/>
      <c r="NN149" s="26"/>
      <c r="NO149" s="26"/>
      <c r="NP149" s="26"/>
      <c r="NQ149" s="26"/>
      <c r="NR149" s="26"/>
      <c r="NS149" s="26"/>
      <c r="NT149" s="26"/>
      <c r="NU149" s="26"/>
      <c r="NV149" s="26"/>
      <c r="NW149" s="26"/>
      <c r="NX149" s="26"/>
      <c r="NY149" s="26"/>
      <c r="NZ149" s="26"/>
      <c r="OA149" s="26"/>
      <c r="OB149" s="26"/>
      <c r="OC149" s="26"/>
      <c r="OD149" s="26"/>
      <c r="OE149" s="26"/>
      <c r="OF149" s="26"/>
      <c r="OG149" s="26"/>
      <c r="OH149" s="26"/>
      <c r="OI149" s="26"/>
      <c r="OJ149" s="26"/>
      <c r="OK149" s="26"/>
      <c r="OL149" s="26"/>
      <c r="OM149" s="26"/>
      <c r="ON149" s="26"/>
      <c r="OO149" s="26"/>
      <c r="OP149" s="26"/>
      <c r="OQ149" s="26"/>
      <c r="OR149" s="26"/>
      <c r="OS149" s="26"/>
      <c r="OT149" s="26"/>
      <c r="OU149" s="26"/>
      <c r="OV149" s="26"/>
      <c r="OW149" s="26"/>
      <c r="OX149" s="26"/>
      <c r="OY149" s="26"/>
      <c r="OZ149" s="26"/>
      <c r="PA149" s="26"/>
      <c r="PB149" s="26"/>
      <c r="PC149" s="26"/>
      <c r="PD149" s="26"/>
      <c r="PE149" s="26"/>
      <c r="PF149" s="26"/>
      <c r="PG149" s="26"/>
      <c r="PH149" s="26"/>
      <c r="PI149" s="26"/>
      <c r="PJ149" s="26"/>
      <c r="PK149" s="26"/>
      <c r="PL149" s="26"/>
      <c r="PM149" s="26"/>
      <c r="PN149" s="26"/>
      <c r="PO149" s="26"/>
      <c r="PP149" s="26"/>
      <c r="PQ149" s="26"/>
      <c r="PR149" s="26"/>
      <c r="PS149" s="26"/>
      <c r="PT149" s="26"/>
      <c r="PU149" s="26"/>
      <c r="PV149" s="26"/>
      <c r="PW149" s="26"/>
      <c r="PX149" s="26"/>
      <c r="PY149" s="26"/>
      <c r="PZ149" s="26"/>
      <c r="QA149" s="26"/>
      <c r="QB149" s="26"/>
      <c r="QC149" s="26"/>
      <c r="QD149" s="26"/>
      <c r="QE149" s="26"/>
      <c r="QF149" s="26"/>
      <c r="QG149" s="26"/>
      <c r="QH149" s="26"/>
      <c r="QI149" s="26"/>
      <c r="QJ149" s="26"/>
      <c r="QK149" s="26"/>
      <c r="QL149" s="26"/>
      <c r="QM149" s="26"/>
      <c r="QN149" s="26"/>
      <c r="QO149" s="26"/>
      <c r="QP149" s="26"/>
      <c r="QQ149" s="26"/>
      <c r="QR149" s="26"/>
      <c r="QS149" s="26"/>
      <c r="QT149" s="26"/>
      <c r="QU149" s="26"/>
      <c r="QV149" s="26"/>
      <c r="QW149" s="26"/>
      <c r="QX149" s="26"/>
      <c r="QY149" s="26"/>
      <c r="QZ149" s="26"/>
      <c r="RA149" s="26"/>
      <c r="RB149" s="26"/>
      <c r="RC149" s="26"/>
      <c r="RD149" s="26"/>
      <c r="RE149" s="26"/>
      <c r="RF149" s="26"/>
      <c r="RG149" s="26"/>
      <c r="RH149" s="26"/>
      <c r="RI149" s="26"/>
      <c r="RJ149" s="26"/>
      <c r="RK149" s="26"/>
      <c r="RL149" s="26"/>
      <c r="RM149" s="26"/>
      <c r="RN149" s="26"/>
      <c r="RO149" s="26"/>
      <c r="RP149" s="26"/>
      <c r="RQ149" s="26"/>
      <c r="RR149" s="26"/>
      <c r="RS149" s="26"/>
      <c r="RT149" s="26"/>
      <c r="RU149" s="26"/>
      <c r="RV149" s="26"/>
      <c r="RW149" s="26"/>
      <c r="RX149" s="26"/>
      <c r="RY149" s="26"/>
      <c r="RZ149" s="26"/>
      <c r="SA149" s="26"/>
      <c r="SB149" s="26"/>
      <c r="SC149" s="26"/>
      <c r="SD149" s="26"/>
      <c r="SE149" s="26"/>
      <c r="SF149" s="26"/>
      <c r="SG149" s="26"/>
      <c r="SH149" s="26"/>
      <c r="SI149" s="26"/>
      <c r="SJ149" s="26"/>
      <c r="SK149" s="26"/>
      <c r="SL149" s="26"/>
      <c r="SM149" s="26"/>
      <c r="SN149" s="26"/>
      <c r="SO149" s="26"/>
      <c r="SP149" s="26"/>
      <c r="SQ149" s="26"/>
      <c r="SR149" s="26"/>
      <c r="SS149" s="26"/>
      <c r="ST149" s="26"/>
      <c r="SU149" s="26"/>
      <c r="SV149" s="26"/>
      <c r="SW149" s="26"/>
      <c r="SX149" s="26"/>
      <c r="SY149" s="26"/>
      <c r="SZ149" s="26"/>
      <c r="TA149" s="26"/>
      <c r="TB149" s="26"/>
      <c r="TC149" s="26"/>
      <c r="TD149" s="26"/>
      <c r="TE149" s="26"/>
      <c r="TF149" s="26"/>
      <c r="TG149" s="26"/>
      <c r="TH149" s="26"/>
      <c r="TI149" s="26"/>
      <c r="TJ149" s="26"/>
      <c r="TK149" s="26"/>
      <c r="TL149" s="26"/>
      <c r="TM149" s="26"/>
      <c r="TN149" s="26"/>
      <c r="TO149" s="26"/>
      <c r="TP149" s="26"/>
      <c r="TQ149" s="26"/>
      <c r="TR149" s="26"/>
      <c r="TS149" s="26"/>
      <c r="TT149" s="26"/>
      <c r="TU149" s="26"/>
      <c r="TV149" s="26"/>
      <c r="TW149" s="26"/>
      <c r="TX149" s="26"/>
      <c r="TY149" s="26"/>
      <c r="TZ149" s="26"/>
      <c r="UA149" s="26"/>
      <c r="UB149" s="26"/>
      <c r="UC149" s="26"/>
      <c r="UD149" s="26"/>
      <c r="UE149" s="26"/>
      <c r="UF149" s="26"/>
      <c r="UG149" s="26"/>
      <c r="UH149" s="26"/>
      <c r="UI149" s="26"/>
      <c r="UJ149" s="26"/>
      <c r="UK149" s="26"/>
      <c r="UL149" s="26"/>
      <c r="UM149" s="26"/>
      <c r="UN149" s="26"/>
      <c r="UO149" s="26"/>
      <c r="UP149" s="26"/>
      <c r="UQ149" s="26"/>
      <c r="UR149" s="26"/>
      <c r="US149" s="26"/>
      <c r="UT149" s="26"/>
      <c r="UU149" s="26"/>
      <c r="UV149" s="26"/>
      <c r="UW149" s="26"/>
      <c r="UX149" s="26"/>
      <c r="UY149" s="26"/>
      <c r="UZ149" s="26"/>
      <c r="VA149" s="26"/>
      <c r="VB149" s="26"/>
      <c r="VC149" s="26"/>
      <c r="VD149" s="26"/>
      <c r="VE149" s="26"/>
      <c r="VF149" s="26"/>
      <c r="VG149" s="26"/>
      <c r="VH149" s="26"/>
      <c r="VI149" s="26"/>
      <c r="VJ149" s="26"/>
      <c r="VK149" s="26"/>
      <c r="VL149" s="26"/>
      <c r="VM149" s="26"/>
      <c r="VN149" s="26"/>
      <c r="VO149" s="26"/>
      <c r="VP149" s="26"/>
      <c r="VQ149" s="26"/>
      <c r="VR149" s="26"/>
      <c r="VS149" s="26"/>
      <c r="VT149" s="26"/>
      <c r="VU149" s="26"/>
      <c r="VV149" s="26"/>
      <c r="VW149" s="26"/>
      <c r="VX149" s="26"/>
      <c r="VY149" s="26"/>
      <c r="VZ149" s="26"/>
      <c r="WA149" s="26"/>
      <c r="WB149" s="26"/>
      <c r="WC149" s="26"/>
      <c r="WD149" s="26"/>
      <c r="WE149" s="26"/>
      <c r="WF149" s="26"/>
      <c r="WG149" s="26"/>
      <c r="WH149" s="26"/>
      <c r="WI149" s="26"/>
      <c r="WJ149" s="26"/>
      <c r="WK149" s="26"/>
      <c r="WL149" s="26"/>
      <c r="WM149" s="26"/>
      <c r="WN149" s="26"/>
      <c r="WO149" s="26"/>
      <c r="WP149" s="26"/>
      <c r="WQ149" s="26"/>
      <c r="WR149" s="26"/>
      <c r="WS149" s="26"/>
      <c r="WT149" s="26"/>
      <c r="WU149" s="26"/>
      <c r="WV149" s="26"/>
      <c r="WW149" s="26"/>
      <c r="WX149" s="26"/>
      <c r="WY149" s="26"/>
      <c r="WZ149" s="26"/>
      <c r="XA149" s="26"/>
      <c r="XB149" s="26"/>
      <c r="XC149" s="26"/>
      <c r="XD149" s="26"/>
      <c r="XE149" s="26"/>
      <c r="XF149" s="26"/>
      <c r="XG149" s="26"/>
      <c r="XH149" s="26"/>
      <c r="XI149" s="26"/>
      <c r="XJ149" s="26"/>
      <c r="XK149" s="26"/>
      <c r="XL149" s="26"/>
      <c r="XM149" s="26"/>
    </row>
    <row r="150" spans="1:637" ht="15.75" customHeight="1" x14ac:dyDescent="0.35">
      <c r="A150" s="26"/>
      <c r="B150" s="26"/>
      <c r="C150" s="26"/>
      <c r="D150" s="26"/>
      <c r="E150" s="26"/>
      <c r="F150" s="26"/>
      <c r="G150" s="26"/>
      <c r="H150" s="26"/>
      <c r="I150" s="26"/>
      <c r="J150" s="26"/>
      <c r="K150" s="26"/>
      <c r="L150" s="26"/>
      <c r="M150" s="26"/>
      <c r="N150" s="26"/>
      <c r="O150" s="26"/>
      <c r="P150" s="26"/>
      <c r="Q150" s="26"/>
      <c r="R150" s="26"/>
      <c r="S150" s="26"/>
      <c r="T150" s="26"/>
      <c r="U150" s="26"/>
      <c r="V150" s="26"/>
      <c r="W150" s="26"/>
      <c r="X150" s="26"/>
      <c r="Y150" s="26"/>
      <c r="Z150" s="26"/>
      <c r="AA150" s="26"/>
      <c r="AB150" s="26"/>
      <c r="AC150" s="26"/>
      <c r="AD150" s="26"/>
      <c r="AE150" s="26"/>
      <c r="AF150" s="26"/>
      <c r="AG150" s="26"/>
      <c r="AH150" s="26"/>
      <c r="AI150" s="26"/>
      <c r="AJ150" s="26"/>
      <c r="AK150" s="26"/>
      <c r="AL150" s="26"/>
      <c r="AM150" s="26"/>
      <c r="AN150" s="26"/>
      <c r="AO150" s="26"/>
      <c r="AP150" s="26"/>
      <c r="AQ150" s="26"/>
      <c r="AR150" s="26"/>
      <c r="AS150" s="26"/>
      <c r="AT150" s="26"/>
      <c r="AU150" s="26"/>
      <c r="AV150" s="26"/>
      <c r="AW150" s="26"/>
      <c r="AX150" s="26"/>
      <c r="AY150" s="26"/>
      <c r="AZ150" s="26"/>
      <c r="BA150" s="26"/>
      <c r="BB150" s="26"/>
      <c r="BC150" s="26"/>
      <c r="BD150" s="26"/>
      <c r="BE150" s="26"/>
      <c r="BF150" s="26"/>
      <c r="BG150" s="26"/>
      <c r="BH150" s="26"/>
      <c r="BI150" s="26"/>
      <c r="BJ150" s="26"/>
      <c r="BK150" s="26"/>
      <c r="BL150" s="26"/>
      <c r="BM150" s="26"/>
      <c r="BN150" s="26"/>
      <c r="BO150" s="26"/>
      <c r="BP150" s="26"/>
      <c r="BQ150" s="26"/>
      <c r="BR150" s="26"/>
      <c r="BS150" s="26"/>
      <c r="BT150" s="26"/>
      <c r="BU150" s="26"/>
      <c r="BV150" s="26"/>
      <c r="BW150" s="26"/>
      <c r="BX150" s="26"/>
      <c r="BY150" s="26"/>
      <c r="BZ150" s="26"/>
      <c r="CA150" s="26"/>
      <c r="CB150" s="26"/>
      <c r="CC150" s="26"/>
      <c r="CD150" s="26"/>
      <c r="CE150" s="26"/>
      <c r="CF150" s="26"/>
      <c r="CG150" s="26"/>
      <c r="CH150" s="26"/>
      <c r="CI150" s="26"/>
      <c r="CJ150" s="26"/>
      <c r="CK150" s="26"/>
      <c r="CL150" s="26"/>
      <c r="CM150" s="26"/>
      <c r="CN150" s="26"/>
      <c r="CO150" s="26"/>
      <c r="CP150" s="26"/>
      <c r="CQ150" s="26"/>
      <c r="CR150" s="26"/>
      <c r="CS150" s="26"/>
      <c r="CT150" s="26"/>
      <c r="CU150" s="26"/>
      <c r="CV150" s="26"/>
      <c r="CW150" s="26"/>
      <c r="CX150" s="26"/>
      <c r="CY150" s="26"/>
      <c r="CZ150" s="26"/>
      <c r="DA150" s="26"/>
      <c r="DB150" s="26"/>
      <c r="DC150" s="26"/>
      <c r="DD150" s="26"/>
      <c r="DE150" s="26"/>
      <c r="DF150" s="26"/>
      <c r="DG150" s="26"/>
      <c r="DH150" s="26"/>
      <c r="DI150" s="26"/>
      <c r="DJ150" s="26"/>
      <c r="DK150" s="26"/>
      <c r="DL150" s="26"/>
      <c r="DM150" s="26"/>
      <c r="DN150" s="26"/>
      <c r="DO150" s="26"/>
      <c r="DP150" s="26"/>
      <c r="DQ150" s="26"/>
      <c r="DR150" s="26"/>
      <c r="DS150" s="26"/>
      <c r="DT150" s="26"/>
      <c r="DU150" s="26"/>
      <c r="DV150" s="26"/>
      <c r="DW150" s="26"/>
      <c r="DX150" s="26"/>
      <c r="DY150" s="26"/>
      <c r="DZ150" s="26"/>
      <c r="EA150" s="26"/>
      <c r="EB150" s="26"/>
      <c r="EC150" s="26"/>
      <c r="ED150" s="26"/>
      <c r="EE150" s="26"/>
      <c r="EF150" s="26"/>
      <c r="EG150" s="26"/>
      <c r="EH150" s="26"/>
      <c r="EI150" s="26"/>
      <c r="EJ150" s="26"/>
      <c r="EK150" s="26"/>
      <c r="EL150" s="26"/>
      <c r="EM150" s="26"/>
      <c r="EN150" s="26"/>
      <c r="EO150" s="26"/>
      <c r="EP150" s="26"/>
      <c r="EQ150" s="26"/>
      <c r="ER150" s="26"/>
      <c r="ES150" s="26"/>
      <c r="ET150" s="26"/>
      <c r="EU150" s="26"/>
      <c r="EV150" s="26"/>
      <c r="EW150" s="26"/>
      <c r="EX150" s="26"/>
      <c r="EY150" s="26"/>
      <c r="EZ150" s="26"/>
      <c r="FA150" s="26"/>
      <c r="FB150" s="26"/>
      <c r="FC150" s="26"/>
      <c r="FD150" s="26"/>
      <c r="FE150" s="26"/>
      <c r="FF150" s="26"/>
      <c r="FG150" s="26"/>
      <c r="FH150" s="26"/>
      <c r="FI150" s="26"/>
      <c r="FJ150" s="26"/>
      <c r="FK150" s="26"/>
      <c r="FL150" s="26"/>
      <c r="FM150" s="26"/>
      <c r="FN150" s="26"/>
      <c r="FO150" s="26"/>
      <c r="FP150" s="26"/>
      <c r="FQ150" s="26"/>
      <c r="FR150" s="26"/>
      <c r="FS150" s="26"/>
      <c r="FT150" s="26"/>
      <c r="FU150" s="26"/>
      <c r="FV150" s="26"/>
      <c r="FW150" s="26"/>
      <c r="FX150" s="26"/>
      <c r="FY150" s="26"/>
      <c r="FZ150" s="26"/>
      <c r="GA150" s="26"/>
      <c r="GB150" s="26"/>
      <c r="GC150" s="26"/>
      <c r="GD150" s="26"/>
      <c r="GE150" s="26"/>
      <c r="GF150" s="26"/>
      <c r="GG150" s="26"/>
      <c r="GH150" s="26"/>
      <c r="GI150" s="26"/>
      <c r="GJ150" s="26"/>
      <c r="GK150" s="26"/>
      <c r="GL150" s="26"/>
      <c r="GM150" s="26"/>
      <c r="GN150" s="26"/>
      <c r="GO150" s="26"/>
      <c r="GP150" s="26"/>
      <c r="GQ150" s="26"/>
      <c r="GR150" s="26"/>
      <c r="GS150" s="26"/>
      <c r="GT150" s="26"/>
      <c r="GU150" s="26"/>
      <c r="GV150" s="26"/>
      <c r="GW150" s="26"/>
      <c r="GX150" s="26"/>
      <c r="GY150" s="26"/>
      <c r="GZ150" s="26"/>
      <c r="HA150" s="26"/>
      <c r="HB150" s="26"/>
      <c r="HC150" s="26"/>
      <c r="HD150" s="26"/>
      <c r="HE150" s="26"/>
      <c r="HF150" s="26"/>
      <c r="HG150" s="26"/>
      <c r="HH150" s="26"/>
      <c r="HI150" s="26"/>
      <c r="HJ150" s="26"/>
      <c r="HK150" s="26"/>
      <c r="HL150" s="26"/>
      <c r="HM150" s="26"/>
      <c r="HN150" s="26"/>
      <c r="HO150" s="26"/>
      <c r="HP150" s="26"/>
      <c r="HQ150" s="26"/>
      <c r="HR150" s="26"/>
      <c r="HS150" s="26"/>
      <c r="HT150" s="26"/>
      <c r="HU150" s="26"/>
      <c r="HV150" s="26"/>
      <c r="HW150" s="26"/>
      <c r="HX150" s="26"/>
      <c r="HY150" s="26"/>
      <c r="HZ150" s="26"/>
      <c r="IA150" s="26"/>
      <c r="IB150" s="26"/>
      <c r="IC150" s="26"/>
      <c r="ID150" s="26"/>
      <c r="IE150" s="26"/>
      <c r="IF150" s="26"/>
      <c r="IG150" s="26"/>
      <c r="IH150" s="26"/>
      <c r="II150" s="26"/>
      <c r="IJ150" s="26"/>
      <c r="IK150" s="26"/>
      <c r="IL150" s="26"/>
      <c r="IM150" s="26"/>
      <c r="IN150" s="26"/>
      <c r="IO150" s="26"/>
      <c r="IP150" s="26"/>
      <c r="IQ150" s="26"/>
      <c r="IR150" s="26"/>
      <c r="IS150" s="26"/>
      <c r="IT150" s="26"/>
      <c r="IU150" s="26"/>
      <c r="IV150" s="26"/>
      <c r="IW150" s="26"/>
      <c r="IX150" s="26"/>
      <c r="IY150" s="26"/>
      <c r="IZ150" s="26"/>
      <c r="JA150" s="26"/>
      <c r="JB150" s="26"/>
      <c r="JC150" s="26"/>
      <c r="JD150" s="26"/>
      <c r="JE150" s="26"/>
      <c r="JF150" s="26"/>
      <c r="JG150" s="26"/>
      <c r="JH150" s="26"/>
      <c r="JI150" s="26"/>
      <c r="JJ150" s="26"/>
      <c r="JK150" s="26"/>
      <c r="JL150" s="26"/>
      <c r="JM150" s="26"/>
      <c r="JN150" s="26"/>
      <c r="JO150" s="26"/>
      <c r="JP150" s="26"/>
      <c r="JQ150" s="26"/>
      <c r="JR150" s="26"/>
      <c r="JS150" s="26"/>
      <c r="JT150" s="26"/>
      <c r="JU150" s="26"/>
      <c r="JV150" s="26"/>
      <c r="JW150" s="26"/>
      <c r="JX150" s="26"/>
      <c r="JY150" s="26"/>
      <c r="JZ150" s="26"/>
      <c r="KA150" s="26"/>
      <c r="KB150" s="26"/>
      <c r="KC150" s="26"/>
      <c r="KD150" s="26"/>
      <c r="KE150" s="26"/>
      <c r="KF150" s="26"/>
      <c r="KG150" s="26"/>
      <c r="KH150" s="26"/>
      <c r="KI150" s="26"/>
      <c r="KJ150" s="26"/>
      <c r="KK150" s="26"/>
      <c r="KL150" s="26"/>
      <c r="KM150" s="26"/>
      <c r="KN150" s="26"/>
      <c r="KO150" s="26"/>
      <c r="KP150" s="26"/>
      <c r="KQ150" s="26"/>
      <c r="KR150" s="26"/>
      <c r="KS150" s="26"/>
      <c r="KT150" s="26"/>
      <c r="KU150" s="26"/>
      <c r="KV150" s="26"/>
      <c r="KW150" s="26"/>
      <c r="KX150" s="26"/>
      <c r="KY150" s="26"/>
      <c r="KZ150" s="26"/>
      <c r="LA150" s="26"/>
      <c r="LB150" s="26"/>
      <c r="LC150" s="26"/>
      <c r="LD150" s="26"/>
      <c r="LE150" s="26"/>
      <c r="LF150" s="26"/>
      <c r="LG150" s="26"/>
      <c r="LH150" s="26"/>
      <c r="LI150" s="26"/>
      <c r="LJ150" s="26"/>
      <c r="LK150" s="26"/>
      <c r="LL150" s="26"/>
      <c r="LM150" s="26"/>
      <c r="LN150" s="26"/>
      <c r="LO150" s="26"/>
      <c r="LP150" s="26"/>
      <c r="LQ150" s="26"/>
      <c r="LR150" s="26"/>
      <c r="LS150" s="26"/>
      <c r="LT150" s="26"/>
      <c r="LU150" s="26"/>
      <c r="LV150" s="26"/>
      <c r="LW150" s="26"/>
      <c r="LX150" s="26"/>
      <c r="LY150" s="26"/>
      <c r="LZ150" s="26"/>
      <c r="MA150" s="26"/>
      <c r="MB150" s="26"/>
      <c r="MC150" s="26"/>
      <c r="MD150" s="26"/>
      <c r="ME150" s="26"/>
      <c r="MF150" s="26"/>
      <c r="MG150" s="26"/>
      <c r="MH150" s="26"/>
      <c r="MI150" s="26"/>
      <c r="MJ150" s="26"/>
      <c r="MK150" s="26"/>
      <c r="ML150" s="26"/>
      <c r="MM150" s="26"/>
      <c r="MN150" s="26"/>
      <c r="MO150" s="26"/>
      <c r="MP150" s="26"/>
      <c r="MQ150" s="26"/>
      <c r="MR150" s="26"/>
      <c r="MS150" s="26"/>
      <c r="MT150" s="26"/>
      <c r="MU150" s="26"/>
      <c r="MV150" s="26"/>
      <c r="MW150" s="26"/>
      <c r="MX150" s="26"/>
      <c r="MY150" s="26"/>
      <c r="MZ150" s="26"/>
      <c r="NA150" s="26"/>
      <c r="NB150" s="26"/>
      <c r="NC150" s="26"/>
      <c r="ND150" s="26"/>
      <c r="NE150" s="26"/>
      <c r="NF150" s="26"/>
      <c r="NG150" s="26"/>
      <c r="NH150" s="26"/>
      <c r="NI150" s="26"/>
      <c r="NJ150" s="26"/>
      <c r="NK150" s="26"/>
      <c r="NL150" s="26"/>
      <c r="NM150" s="26"/>
      <c r="NN150" s="26"/>
      <c r="NO150" s="26"/>
      <c r="NP150" s="26"/>
      <c r="NQ150" s="26"/>
      <c r="NR150" s="26"/>
      <c r="NS150" s="26"/>
      <c r="NT150" s="26"/>
      <c r="NU150" s="26"/>
      <c r="NV150" s="26"/>
      <c r="NW150" s="26"/>
      <c r="NX150" s="26"/>
      <c r="NY150" s="26"/>
      <c r="NZ150" s="26"/>
      <c r="OA150" s="26"/>
      <c r="OB150" s="26"/>
      <c r="OC150" s="26"/>
      <c r="OD150" s="26"/>
      <c r="OE150" s="26"/>
      <c r="OF150" s="26"/>
      <c r="OG150" s="26"/>
      <c r="OH150" s="26"/>
      <c r="OI150" s="26"/>
      <c r="OJ150" s="26"/>
      <c r="OK150" s="26"/>
      <c r="OL150" s="26"/>
      <c r="OM150" s="26"/>
      <c r="ON150" s="26"/>
      <c r="OO150" s="26"/>
      <c r="OP150" s="26"/>
      <c r="OQ150" s="26"/>
      <c r="OR150" s="26"/>
      <c r="OS150" s="26"/>
      <c r="OT150" s="26"/>
      <c r="OU150" s="26"/>
      <c r="OV150" s="26"/>
      <c r="OW150" s="26"/>
      <c r="OX150" s="26"/>
      <c r="OY150" s="26"/>
      <c r="OZ150" s="26"/>
      <c r="PA150" s="26"/>
      <c r="PB150" s="26"/>
      <c r="PC150" s="26"/>
      <c r="PD150" s="26"/>
      <c r="PE150" s="26"/>
      <c r="PF150" s="26"/>
      <c r="PG150" s="26"/>
      <c r="PH150" s="26"/>
      <c r="PI150" s="26"/>
      <c r="PJ150" s="26"/>
      <c r="PK150" s="26"/>
      <c r="PL150" s="26"/>
      <c r="PM150" s="26"/>
      <c r="PN150" s="26"/>
      <c r="PO150" s="26"/>
      <c r="PP150" s="26"/>
      <c r="PQ150" s="26"/>
      <c r="PR150" s="26"/>
      <c r="PS150" s="26"/>
      <c r="PT150" s="26"/>
      <c r="PU150" s="26"/>
      <c r="PV150" s="26"/>
      <c r="PW150" s="26"/>
      <c r="PX150" s="26"/>
      <c r="PY150" s="26"/>
      <c r="PZ150" s="26"/>
      <c r="QA150" s="26"/>
      <c r="QB150" s="26"/>
      <c r="QC150" s="26"/>
      <c r="QD150" s="26"/>
      <c r="QE150" s="26"/>
      <c r="QF150" s="26"/>
      <c r="QG150" s="26"/>
      <c r="QH150" s="26"/>
      <c r="QI150" s="26"/>
      <c r="QJ150" s="26"/>
      <c r="QK150" s="26"/>
      <c r="QL150" s="26"/>
      <c r="QM150" s="26"/>
      <c r="QN150" s="26"/>
      <c r="QO150" s="26"/>
      <c r="QP150" s="26"/>
      <c r="QQ150" s="26"/>
      <c r="QR150" s="26"/>
      <c r="QS150" s="26"/>
      <c r="QT150" s="26"/>
      <c r="QU150" s="26"/>
      <c r="QV150" s="26"/>
      <c r="QW150" s="26"/>
      <c r="QX150" s="26"/>
      <c r="QY150" s="26"/>
      <c r="QZ150" s="26"/>
      <c r="RA150" s="26"/>
      <c r="RB150" s="26"/>
      <c r="RC150" s="26"/>
      <c r="RD150" s="26"/>
      <c r="RE150" s="26"/>
      <c r="RF150" s="26"/>
      <c r="RG150" s="26"/>
      <c r="RH150" s="26"/>
      <c r="RI150" s="26"/>
      <c r="RJ150" s="26"/>
      <c r="RK150" s="26"/>
      <c r="RL150" s="26"/>
      <c r="RM150" s="26"/>
      <c r="RN150" s="26"/>
      <c r="RO150" s="26"/>
      <c r="RP150" s="26"/>
      <c r="RQ150" s="26"/>
      <c r="RR150" s="26"/>
      <c r="RS150" s="26"/>
      <c r="RT150" s="26"/>
      <c r="RU150" s="26"/>
      <c r="RV150" s="26"/>
      <c r="RW150" s="26"/>
      <c r="RX150" s="26"/>
      <c r="RY150" s="26"/>
      <c r="RZ150" s="26"/>
      <c r="SA150" s="26"/>
      <c r="SB150" s="26"/>
      <c r="SC150" s="26"/>
      <c r="SD150" s="26"/>
      <c r="SE150" s="26"/>
      <c r="SF150" s="26"/>
      <c r="SG150" s="26"/>
      <c r="SH150" s="26"/>
      <c r="SI150" s="26"/>
      <c r="SJ150" s="26"/>
      <c r="SK150" s="26"/>
      <c r="SL150" s="26"/>
      <c r="SM150" s="26"/>
      <c r="SN150" s="26"/>
      <c r="SO150" s="26"/>
      <c r="SP150" s="26"/>
      <c r="SQ150" s="26"/>
      <c r="SR150" s="26"/>
      <c r="SS150" s="26"/>
      <c r="ST150" s="26"/>
      <c r="SU150" s="26"/>
      <c r="SV150" s="26"/>
      <c r="SW150" s="26"/>
      <c r="SX150" s="26"/>
      <c r="SY150" s="26"/>
      <c r="SZ150" s="26"/>
      <c r="TA150" s="26"/>
      <c r="TB150" s="26"/>
      <c r="TC150" s="26"/>
      <c r="TD150" s="26"/>
      <c r="TE150" s="26"/>
      <c r="TF150" s="26"/>
      <c r="TG150" s="26"/>
      <c r="TH150" s="26"/>
      <c r="TI150" s="26"/>
      <c r="TJ150" s="26"/>
      <c r="TK150" s="26"/>
      <c r="TL150" s="26"/>
      <c r="TM150" s="26"/>
      <c r="TN150" s="26"/>
      <c r="TO150" s="26"/>
      <c r="TP150" s="26"/>
      <c r="TQ150" s="26"/>
      <c r="TR150" s="26"/>
      <c r="TS150" s="26"/>
      <c r="TT150" s="26"/>
      <c r="TU150" s="26"/>
      <c r="TV150" s="26"/>
      <c r="TW150" s="26"/>
      <c r="TX150" s="26"/>
      <c r="TY150" s="26"/>
      <c r="TZ150" s="26"/>
      <c r="UA150" s="26"/>
      <c r="UB150" s="26"/>
      <c r="UC150" s="26"/>
      <c r="UD150" s="26"/>
      <c r="UE150" s="26"/>
      <c r="UF150" s="26"/>
      <c r="UG150" s="26"/>
      <c r="UH150" s="26"/>
      <c r="UI150" s="26"/>
      <c r="UJ150" s="26"/>
      <c r="UK150" s="26"/>
      <c r="UL150" s="26"/>
      <c r="UM150" s="26"/>
      <c r="UN150" s="26"/>
      <c r="UO150" s="26"/>
      <c r="UP150" s="26"/>
      <c r="UQ150" s="26"/>
      <c r="UR150" s="26"/>
      <c r="US150" s="26"/>
      <c r="UT150" s="26"/>
      <c r="UU150" s="26"/>
      <c r="UV150" s="26"/>
      <c r="UW150" s="26"/>
      <c r="UX150" s="26"/>
      <c r="UY150" s="26"/>
      <c r="UZ150" s="26"/>
      <c r="VA150" s="26"/>
      <c r="VB150" s="26"/>
      <c r="VC150" s="26"/>
      <c r="VD150" s="26"/>
      <c r="VE150" s="26"/>
      <c r="VF150" s="26"/>
      <c r="VG150" s="26"/>
      <c r="VH150" s="26"/>
      <c r="VI150" s="26"/>
      <c r="VJ150" s="26"/>
      <c r="VK150" s="26"/>
      <c r="VL150" s="26"/>
      <c r="VM150" s="26"/>
      <c r="VN150" s="26"/>
      <c r="VO150" s="26"/>
      <c r="VP150" s="26"/>
      <c r="VQ150" s="26"/>
      <c r="VR150" s="26"/>
      <c r="VS150" s="26"/>
      <c r="VT150" s="26"/>
      <c r="VU150" s="26"/>
      <c r="VV150" s="26"/>
      <c r="VW150" s="26"/>
      <c r="VX150" s="26"/>
      <c r="VY150" s="26"/>
      <c r="VZ150" s="26"/>
      <c r="WA150" s="26"/>
      <c r="WB150" s="26"/>
      <c r="WC150" s="26"/>
      <c r="WD150" s="26"/>
      <c r="WE150" s="26"/>
      <c r="WF150" s="26"/>
      <c r="WG150" s="26"/>
      <c r="WH150" s="26"/>
      <c r="WI150" s="26"/>
      <c r="WJ150" s="26"/>
      <c r="WK150" s="26"/>
      <c r="WL150" s="26"/>
      <c r="WM150" s="26"/>
      <c r="WN150" s="26"/>
      <c r="WO150" s="26"/>
      <c r="WP150" s="26"/>
      <c r="WQ150" s="26"/>
      <c r="WR150" s="26"/>
      <c r="WS150" s="26"/>
      <c r="WT150" s="26"/>
      <c r="WU150" s="26"/>
      <c r="WV150" s="26"/>
      <c r="WW150" s="26"/>
      <c r="WX150" s="26"/>
      <c r="WY150" s="26"/>
      <c r="WZ150" s="26"/>
      <c r="XA150" s="26"/>
      <c r="XB150" s="26"/>
      <c r="XC150" s="26"/>
      <c r="XD150" s="26"/>
      <c r="XE150" s="26"/>
      <c r="XF150" s="26"/>
      <c r="XG150" s="26"/>
      <c r="XH150" s="26"/>
      <c r="XI150" s="26"/>
      <c r="XJ150" s="26"/>
      <c r="XK150" s="26"/>
      <c r="XL150" s="26"/>
      <c r="XM150" s="26"/>
    </row>
    <row r="151" spans="1:637" ht="15.75" customHeight="1" x14ac:dyDescent="0.35">
      <c r="A151" s="26"/>
      <c r="B151" s="26"/>
      <c r="C151" s="26"/>
      <c r="D151" s="26"/>
      <c r="E151" s="26"/>
      <c r="F151" s="26"/>
      <c r="G151" s="26"/>
      <c r="H151" s="26"/>
      <c r="I151" s="26"/>
      <c r="J151" s="26"/>
      <c r="K151" s="26"/>
      <c r="L151" s="26"/>
      <c r="M151" s="26"/>
      <c r="N151" s="26"/>
      <c r="O151" s="26"/>
      <c r="P151" s="26"/>
      <c r="Q151" s="26"/>
      <c r="R151" s="26"/>
      <c r="S151" s="26"/>
      <c r="T151" s="26"/>
      <c r="U151" s="26"/>
      <c r="V151" s="26"/>
      <c r="W151" s="26"/>
      <c r="X151" s="26"/>
      <c r="Y151" s="26"/>
      <c r="Z151" s="26"/>
      <c r="AA151" s="26"/>
      <c r="AB151" s="26"/>
      <c r="AC151" s="26"/>
      <c r="AD151" s="26"/>
      <c r="AE151" s="26"/>
      <c r="AF151" s="26"/>
      <c r="AG151" s="26"/>
      <c r="AH151" s="26"/>
      <c r="AI151" s="26"/>
      <c r="AJ151" s="26"/>
      <c r="AK151" s="26"/>
      <c r="AL151" s="26"/>
      <c r="AM151" s="26"/>
      <c r="AN151" s="26"/>
      <c r="AO151" s="26"/>
      <c r="AP151" s="26"/>
      <c r="AQ151" s="26"/>
      <c r="AR151" s="26"/>
      <c r="AS151" s="26"/>
      <c r="AT151" s="26"/>
      <c r="AU151" s="26"/>
      <c r="AV151" s="26"/>
      <c r="AW151" s="26"/>
      <c r="AX151" s="26"/>
      <c r="AY151" s="26"/>
      <c r="AZ151" s="26"/>
      <c r="BA151" s="26"/>
      <c r="BB151" s="26"/>
      <c r="BC151" s="26"/>
      <c r="BD151" s="26"/>
      <c r="BE151" s="26"/>
      <c r="BF151" s="26"/>
      <c r="BG151" s="26"/>
      <c r="BH151" s="26"/>
      <c r="BI151" s="26"/>
      <c r="BJ151" s="26"/>
      <c r="BK151" s="26"/>
      <c r="BL151" s="26"/>
      <c r="BM151" s="26"/>
      <c r="BN151" s="26"/>
      <c r="BO151" s="26"/>
      <c r="BP151" s="26"/>
      <c r="BQ151" s="26"/>
      <c r="BR151" s="26"/>
      <c r="BS151" s="26"/>
      <c r="BT151" s="26"/>
      <c r="BU151" s="26"/>
      <c r="BV151" s="26"/>
      <c r="BW151" s="26"/>
      <c r="BX151" s="26"/>
      <c r="BY151" s="26"/>
      <c r="BZ151" s="26"/>
      <c r="CA151" s="26"/>
      <c r="CB151" s="26"/>
      <c r="CC151" s="26"/>
      <c r="CD151" s="26"/>
      <c r="CE151" s="26"/>
      <c r="CF151" s="26"/>
      <c r="CG151" s="26"/>
      <c r="CH151" s="26"/>
      <c r="CI151" s="26"/>
      <c r="CJ151" s="26"/>
      <c r="CK151" s="26"/>
      <c r="CL151" s="26"/>
      <c r="CM151" s="26"/>
      <c r="CN151" s="26"/>
      <c r="CO151" s="26"/>
      <c r="CP151" s="26"/>
      <c r="CQ151" s="26"/>
      <c r="CR151" s="26"/>
      <c r="CS151" s="26"/>
      <c r="CT151" s="26"/>
      <c r="CU151" s="26"/>
      <c r="CV151" s="26"/>
      <c r="CW151" s="26"/>
      <c r="CX151" s="26"/>
      <c r="CY151" s="26"/>
      <c r="CZ151" s="26"/>
      <c r="DA151" s="26"/>
      <c r="DB151" s="26"/>
      <c r="DC151" s="26"/>
      <c r="DD151" s="26"/>
      <c r="DE151" s="26"/>
      <c r="DF151" s="26"/>
      <c r="DG151" s="26"/>
      <c r="DH151" s="26"/>
      <c r="DI151" s="26"/>
      <c r="DJ151" s="26"/>
      <c r="DK151" s="26"/>
      <c r="DL151" s="26"/>
      <c r="DM151" s="26"/>
      <c r="DN151" s="26"/>
      <c r="DO151" s="26"/>
      <c r="DP151" s="26"/>
      <c r="DQ151" s="26"/>
      <c r="DR151" s="26"/>
      <c r="DS151" s="26"/>
      <c r="DT151" s="26"/>
      <c r="DU151" s="26"/>
      <c r="DV151" s="26"/>
      <c r="DW151" s="26"/>
      <c r="DX151" s="26"/>
      <c r="DY151" s="26"/>
      <c r="DZ151" s="26"/>
      <c r="EA151" s="26"/>
      <c r="EB151" s="26"/>
      <c r="EC151" s="26"/>
      <c r="ED151" s="26"/>
      <c r="EE151" s="26"/>
      <c r="EF151" s="26"/>
      <c r="EG151" s="26"/>
      <c r="EH151" s="26"/>
      <c r="EI151" s="26"/>
      <c r="EJ151" s="26"/>
      <c r="EK151" s="26"/>
      <c r="EL151" s="26"/>
      <c r="EM151" s="26"/>
      <c r="EN151" s="26"/>
      <c r="EO151" s="26"/>
      <c r="EP151" s="26"/>
      <c r="EQ151" s="26"/>
      <c r="ER151" s="26"/>
      <c r="ES151" s="26"/>
      <c r="ET151" s="26"/>
      <c r="EU151" s="26"/>
      <c r="EV151" s="26"/>
      <c r="EW151" s="26"/>
      <c r="EX151" s="26"/>
      <c r="EY151" s="26"/>
      <c r="EZ151" s="26"/>
      <c r="FA151" s="26"/>
      <c r="FB151" s="26"/>
      <c r="FC151" s="26"/>
      <c r="FD151" s="26"/>
      <c r="FE151" s="26"/>
      <c r="FF151" s="26"/>
      <c r="FG151" s="26"/>
      <c r="FH151" s="26"/>
      <c r="FI151" s="26"/>
      <c r="FJ151" s="26"/>
      <c r="FK151" s="26"/>
      <c r="FL151" s="26"/>
      <c r="FM151" s="26"/>
      <c r="FN151" s="26"/>
      <c r="FO151" s="26"/>
      <c r="FP151" s="26"/>
      <c r="FQ151" s="26"/>
      <c r="FR151" s="26"/>
      <c r="FS151" s="26"/>
      <c r="FT151" s="26"/>
      <c r="FU151" s="26"/>
      <c r="FV151" s="26"/>
      <c r="FW151" s="26"/>
      <c r="FX151" s="26"/>
      <c r="FY151" s="26"/>
      <c r="FZ151" s="26"/>
      <c r="GA151" s="26"/>
      <c r="GB151" s="26"/>
      <c r="GC151" s="26"/>
      <c r="GD151" s="26"/>
      <c r="GE151" s="26"/>
      <c r="GF151" s="26"/>
      <c r="GG151" s="26"/>
      <c r="GH151" s="26"/>
      <c r="GI151" s="26"/>
      <c r="GJ151" s="26"/>
      <c r="GK151" s="26"/>
      <c r="GL151" s="26"/>
      <c r="GM151" s="26"/>
      <c r="GN151" s="26"/>
      <c r="GO151" s="26"/>
      <c r="GP151" s="26"/>
      <c r="GQ151" s="26"/>
      <c r="GR151" s="26"/>
      <c r="GS151" s="26"/>
      <c r="GT151" s="26"/>
      <c r="GU151" s="26"/>
      <c r="GV151" s="26"/>
      <c r="GW151" s="26"/>
      <c r="GX151" s="26"/>
      <c r="GY151" s="26"/>
      <c r="GZ151" s="26"/>
      <c r="HA151" s="26"/>
      <c r="HB151" s="26"/>
      <c r="HC151" s="26"/>
      <c r="HD151" s="26"/>
      <c r="HE151" s="26"/>
      <c r="HF151" s="26"/>
      <c r="HG151" s="26"/>
      <c r="HH151" s="26"/>
      <c r="HI151" s="26"/>
      <c r="HJ151" s="26"/>
      <c r="HK151" s="26"/>
      <c r="HL151" s="26"/>
      <c r="HM151" s="26"/>
      <c r="HN151" s="26"/>
      <c r="HO151" s="26"/>
      <c r="HP151" s="26"/>
      <c r="HQ151" s="26"/>
      <c r="HR151" s="26"/>
      <c r="HS151" s="26"/>
      <c r="HT151" s="26"/>
      <c r="HU151" s="26"/>
      <c r="HV151" s="26"/>
      <c r="HW151" s="26"/>
      <c r="HX151" s="26"/>
      <c r="HY151" s="26"/>
      <c r="HZ151" s="26"/>
      <c r="IA151" s="26"/>
      <c r="IB151" s="26"/>
      <c r="IC151" s="26"/>
      <c r="ID151" s="26"/>
      <c r="IE151" s="26"/>
      <c r="IF151" s="26"/>
      <c r="IG151" s="26"/>
      <c r="IH151" s="26"/>
      <c r="II151" s="26"/>
      <c r="IJ151" s="26"/>
      <c r="IK151" s="26"/>
      <c r="IL151" s="26"/>
      <c r="IM151" s="26"/>
      <c r="IN151" s="26"/>
      <c r="IO151" s="26"/>
      <c r="IP151" s="26"/>
      <c r="IQ151" s="26"/>
      <c r="IR151" s="26"/>
      <c r="IS151" s="26"/>
      <c r="IT151" s="26"/>
      <c r="IU151" s="26"/>
      <c r="IV151" s="26"/>
      <c r="IW151" s="26"/>
      <c r="IX151" s="26"/>
      <c r="IY151" s="26"/>
      <c r="IZ151" s="26"/>
      <c r="JA151" s="26"/>
      <c r="JB151" s="26"/>
      <c r="JC151" s="26"/>
      <c r="JD151" s="26"/>
      <c r="JE151" s="26"/>
      <c r="JF151" s="26"/>
      <c r="JG151" s="26"/>
      <c r="JH151" s="26"/>
      <c r="JI151" s="26"/>
      <c r="JJ151" s="26"/>
      <c r="JK151" s="26"/>
      <c r="JL151" s="26"/>
      <c r="JM151" s="26"/>
      <c r="JN151" s="26"/>
      <c r="JO151" s="26"/>
      <c r="JP151" s="26"/>
      <c r="JQ151" s="26"/>
      <c r="JR151" s="26"/>
      <c r="JS151" s="26"/>
      <c r="JT151" s="26"/>
      <c r="JU151" s="26"/>
      <c r="JV151" s="26"/>
      <c r="JW151" s="26"/>
      <c r="JX151" s="26"/>
      <c r="JY151" s="26"/>
      <c r="JZ151" s="26"/>
      <c r="KA151" s="26"/>
      <c r="KB151" s="26"/>
      <c r="KC151" s="26"/>
      <c r="KD151" s="26"/>
      <c r="KE151" s="26"/>
      <c r="KF151" s="26"/>
      <c r="KG151" s="26"/>
      <c r="KH151" s="26"/>
      <c r="KI151" s="26"/>
      <c r="KJ151" s="26"/>
      <c r="KK151" s="26"/>
      <c r="KL151" s="26"/>
      <c r="KM151" s="26"/>
      <c r="KN151" s="26"/>
      <c r="KO151" s="26"/>
      <c r="KP151" s="26"/>
      <c r="KQ151" s="26"/>
      <c r="KR151" s="26"/>
      <c r="KS151" s="26"/>
      <c r="KT151" s="26"/>
      <c r="KU151" s="26"/>
      <c r="KV151" s="26"/>
      <c r="KW151" s="26"/>
      <c r="KX151" s="26"/>
      <c r="KY151" s="26"/>
      <c r="KZ151" s="26"/>
      <c r="LA151" s="26"/>
      <c r="LB151" s="26"/>
      <c r="LC151" s="26"/>
      <c r="LD151" s="26"/>
      <c r="LE151" s="26"/>
      <c r="LF151" s="26"/>
      <c r="LG151" s="26"/>
      <c r="LH151" s="26"/>
      <c r="LI151" s="26"/>
      <c r="LJ151" s="26"/>
      <c r="LK151" s="26"/>
      <c r="LL151" s="26"/>
      <c r="LM151" s="26"/>
      <c r="LN151" s="26"/>
      <c r="LO151" s="26"/>
      <c r="LP151" s="26"/>
      <c r="LQ151" s="26"/>
      <c r="LR151" s="26"/>
      <c r="LS151" s="26"/>
      <c r="LT151" s="26"/>
      <c r="LU151" s="26"/>
      <c r="LV151" s="26"/>
      <c r="LW151" s="26"/>
      <c r="LX151" s="26"/>
      <c r="LY151" s="26"/>
      <c r="LZ151" s="26"/>
      <c r="MA151" s="26"/>
      <c r="MB151" s="26"/>
      <c r="MC151" s="26"/>
      <c r="MD151" s="26"/>
      <c r="ME151" s="26"/>
      <c r="MF151" s="26"/>
      <c r="MG151" s="26"/>
      <c r="MH151" s="26"/>
      <c r="MI151" s="26"/>
      <c r="MJ151" s="26"/>
      <c r="MK151" s="26"/>
      <c r="ML151" s="26"/>
      <c r="MM151" s="26"/>
      <c r="MN151" s="26"/>
      <c r="MO151" s="26"/>
      <c r="MP151" s="26"/>
      <c r="MQ151" s="26"/>
      <c r="MR151" s="26"/>
      <c r="MS151" s="26"/>
      <c r="MT151" s="26"/>
      <c r="MU151" s="26"/>
      <c r="MV151" s="26"/>
      <c r="MW151" s="26"/>
      <c r="MX151" s="26"/>
      <c r="MY151" s="26"/>
      <c r="MZ151" s="26"/>
      <c r="NA151" s="26"/>
      <c r="NB151" s="26"/>
      <c r="NC151" s="26"/>
      <c r="ND151" s="26"/>
      <c r="NE151" s="26"/>
      <c r="NF151" s="26"/>
      <c r="NG151" s="26"/>
      <c r="NH151" s="26"/>
      <c r="NI151" s="26"/>
      <c r="NJ151" s="26"/>
      <c r="NK151" s="26"/>
      <c r="NL151" s="26"/>
      <c r="NM151" s="26"/>
      <c r="NN151" s="26"/>
      <c r="NO151" s="26"/>
      <c r="NP151" s="26"/>
      <c r="NQ151" s="26"/>
      <c r="NR151" s="26"/>
      <c r="NS151" s="26"/>
      <c r="NT151" s="26"/>
      <c r="NU151" s="26"/>
      <c r="NV151" s="26"/>
      <c r="NW151" s="26"/>
      <c r="NX151" s="26"/>
      <c r="NY151" s="26"/>
      <c r="NZ151" s="26"/>
      <c r="OA151" s="26"/>
      <c r="OB151" s="26"/>
      <c r="OC151" s="26"/>
      <c r="OD151" s="26"/>
      <c r="OE151" s="26"/>
      <c r="OF151" s="26"/>
      <c r="OG151" s="26"/>
      <c r="OH151" s="26"/>
      <c r="OI151" s="26"/>
      <c r="OJ151" s="26"/>
      <c r="OK151" s="26"/>
      <c r="OL151" s="26"/>
      <c r="OM151" s="26"/>
      <c r="ON151" s="26"/>
      <c r="OO151" s="26"/>
      <c r="OP151" s="26"/>
      <c r="OQ151" s="26"/>
      <c r="OR151" s="26"/>
      <c r="OS151" s="26"/>
      <c r="OT151" s="26"/>
      <c r="OU151" s="26"/>
      <c r="OV151" s="26"/>
      <c r="OW151" s="26"/>
      <c r="OX151" s="26"/>
      <c r="OY151" s="26"/>
      <c r="OZ151" s="26"/>
      <c r="PA151" s="26"/>
      <c r="PB151" s="26"/>
      <c r="PC151" s="26"/>
      <c r="PD151" s="26"/>
      <c r="PE151" s="26"/>
      <c r="PF151" s="26"/>
      <c r="PG151" s="26"/>
      <c r="PH151" s="26"/>
      <c r="PI151" s="26"/>
      <c r="PJ151" s="26"/>
      <c r="PK151" s="26"/>
      <c r="PL151" s="26"/>
      <c r="PM151" s="26"/>
      <c r="PN151" s="26"/>
      <c r="PO151" s="26"/>
      <c r="PP151" s="26"/>
      <c r="PQ151" s="26"/>
      <c r="PR151" s="26"/>
      <c r="PS151" s="26"/>
      <c r="PT151" s="26"/>
      <c r="PU151" s="26"/>
      <c r="PV151" s="26"/>
      <c r="PW151" s="26"/>
      <c r="PX151" s="26"/>
      <c r="PY151" s="26"/>
      <c r="PZ151" s="26"/>
      <c r="QA151" s="26"/>
      <c r="QB151" s="26"/>
      <c r="QC151" s="26"/>
      <c r="QD151" s="26"/>
      <c r="QE151" s="26"/>
      <c r="QF151" s="26"/>
      <c r="QG151" s="26"/>
      <c r="QH151" s="26"/>
      <c r="QI151" s="26"/>
      <c r="QJ151" s="26"/>
      <c r="QK151" s="26"/>
      <c r="QL151" s="26"/>
      <c r="QM151" s="26"/>
      <c r="QN151" s="26"/>
      <c r="QO151" s="26"/>
      <c r="QP151" s="26"/>
      <c r="QQ151" s="26"/>
      <c r="QR151" s="26"/>
      <c r="QS151" s="26"/>
      <c r="QT151" s="26"/>
      <c r="QU151" s="26"/>
      <c r="QV151" s="26"/>
      <c r="QW151" s="26"/>
      <c r="QX151" s="26"/>
      <c r="QY151" s="26"/>
      <c r="QZ151" s="26"/>
      <c r="RA151" s="26"/>
      <c r="RB151" s="26"/>
      <c r="RC151" s="26"/>
      <c r="RD151" s="26"/>
      <c r="RE151" s="26"/>
      <c r="RF151" s="26"/>
      <c r="RG151" s="26"/>
      <c r="RH151" s="26"/>
      <c r="RI151" s="26"/>
      <c r="RJ151" s="26"/>
      <c r="RK151" s="26"/>
      <c r="RL151" s="26"/>
      <c r="RM151" s="26"/>
      <c r="RN151" s="26"/>
      <c r="RO151" s="26"/>
      <c r="RP151" s="26"/>
      <c r="RQ151" s="26"/>
      <c r="RR151" s="26"/>
      <c r="RS151" s="26"/>
      <c r="RT151" s="26"/>
      <c r="RU151" s="26"/>
      <c r="RV151" s="26"/>
      <c r="RW151" s="26"/>
      <c r="RX151" s="26"/>
      <c r="RY151" s="26"/>
      <c r="RZ151" s="26"/>
      <c r="SA151" s="26"/>
      <c r="SB151" s="26"/>
      <c r="SC151" s="26"/>
      <c r="SD151" s="26"/>
      <c r="SE151" s="26"/>
      <c r="SF151" s="26"/>
      <c r="SG151" s="26"/>
      <c r="SH151" s="26"/>
      <c r="SI151" s="26"/>
      <c r="SJ151" s="26"/>
      <c r="SK151" s="26"/>
      <c r="SL151" s="26"/>
      <c r="SM151" s="26"/>
      <c r="SN151" s="26"/>
      <c r="SO151" s="26"/>
      <c r="SP151" s="26"/>
      <c r="SQ151" s="26"/>
      <c r="SR151" s="26"/>
      <c r="SS151" s="26"/>
      <c r="ST151" s="26"/>
      <c r="SU151" s="26"/>
      <c r="SV151" s="26"/>
      <c r="SW151" s="26"/>
      <c r="SX151" s="26"/>
      <c r="SY151" s="26"/>
      <c r="SZ151" s="26"/>
      <c r="TA151" s="26"/>
      <c r="TB151" s="26"/>
      <c r="TC151" s="26"/>
      <c r="TD151" s="26"/>
      <c r="TE151" s="26"/>
      <c r="TF151" s="26"/>
      <c r="TG151" s="26"/>
      <c r="TH151" s="26"/>
      <c r="TI151" s="26"/>
      <c r="TJ151" s="26"/>
      <c r="TK151" s="26"/>
      <c r="TL151" s="26"/>
      <c r="TM151" s="26"/>
      <c r="TN151" s="26"/>
      <c r="TO151" s="26"/>
      <c r="TP151" s="26"/>
      <c r="TQ151" s="26"/>
      <c r="TR151" s="26"/>
      <c r="TS151" s="26"/>
      <c r="TT151" s="26"/>
      <c r="TU151" s="26"/>
      <c r="TV151" s="26"/>
      <c r="TW151" s="26"/>
      <c r="TX151" s="26"/>
      <c r="TY151" s="26"/>
      <c r="TZ151" s="26"/>
      <c r="UA151" s="26"/>
      <c r="UB151" s="26"/>
      <c r="UC151" s="26"/>
      <c r="UD151" s="26"/>
      <c r="UE151" s="26"/>
      <c r="UF151" s="26"/>
      <c r="UG151" s="26"/>
      <c r="UH151" s="26"/>
      <c r="UI151" s="26"/>
      <c r="UJ151" s="26"/>
      <c r="UK151" s="26"/>
      <c r="UL151" s="26"/>
      <c r="UM151" s="26"/>
      <c r="UN151" s="26"/>
      <c r="UO151" s="26"/>
      <c r="UP151" s="26"/>
      <c r="UQ151" s="26"/>
      <c r="UR151" s="26"/>
      <c r="US151" s="26"/>
      <c r="UT151" s="26"/>
      <c r="UU151" s="26"/>
      <c r="UV151" s="26"/>
      <c r="UW151" s="26"/>
      <c r="UX151" s="26"/>
      <c r="UY151" s="26"/>
      <c r="UZ151" s="26"/>
      <c r="VA151" s="26"/>
      <c r="VB151" s="26"/>
      <c r="VC151" s="26"/>
      <c r="VD151" s="26"/>
      <c r="VE151" s="26"/>
      <c r="VF151" s="26"/>
      <c r="VG151" s="26"/>
      <c r="VH151" s="26"/>
      <c r="VI151" s="26"/>
      <c r="VJ151" s="26"/>
      <c r="VK151" s="26"/>
      <c r="VL151" s="26"/>
      <c r="VM151" s="26"/>
      <c r="VN151" s="26"/>
      <c r="VO151" s="26"/>
      <c r="VP151" s="26"/>
      <c r="VQ151" s="26"/>
      <c r="VR151" s="26"/>
      <c r="VS151" s="26"/>
      <c r="VT151" s="26"/>
      <c r="VU151" s="26"/>
      <c r="VV151" s="26"/>
      <c r="VW151" s="26"/>
      <c r="VX151" s="26"/>
      <c r="VY151" s="26"/>
      <c r="VZ151" s="26"/>
      <c r="WA151" s="26"/>
      <c r="WB151" s="26"/>
      <c r="WC151" s="26"/>
      <c r="WD151" s="26"/>
      <c r="WE151" s="26"/>
      <c r="WF151" s="26"/>
      <c r="WG151" s="26"/>
      <c r="WH151" s="26"/>
      <c r="WI151" s="26"/>
      <c r="WJ151" s="26"/>
      <c r="WK151" s="26"/>
      <c r="WL151" s="26"/>
      <c r="WM151" s="26"/>
      <c r="WN151" s="26"/>
      <c r="WO151" s="26"/>
      <c r="WP151" s="26"/>
      <c r="WQ151" s="26"/>
      <c r="WR151" s="26"/>
      <c r="WS151" s="26"/>
      <c r="WT151" s="26"/>
      <c r="WU151" s="26"/>
      <c r="WV151" s="26"/>
      <c r="WW151" s="26"/>
      <c r="WX151" s="26"/>
      <c r="WY151" s="26"/>
      <c r="WZ151" s="26"/>
      <c r="XA151" s="26"/>
      <c r="XB151" s="26"/>
      <c r="XC151" s="26"/>
      <c r="XD151" s="26"/>
      <c r="XE151" s="26"/>
      <c r="XF151" s="26"/>
      <c r="XG151" s="26"/>
      <c r="XH151" s="26"/>
      <c r="XI151" s="26"/>
      <c r="XJ151" s="26"/>
      <c r="XK151" s="26"/>
      <c r="XL151" s="26"/>
      <c r="XM151" s="26"/>
    </row>
    <row r="152" spans="1:637" ht="15.75" customHeight="1" x14ac:dyDescent="0.35">
      <c r="A152" s="26"/>
      <c r="B152" s="26"/>
      <c r="C152" s="26"/>
      <c r="D152" s="26"/>
      <c r="E152" s="26"/>
      <c r="F152" s="26"/>
      <c r="G152" s="26"/>
      <c r="H152" s="26"/>
      <c r="I152" s="26"/>
      <c r="J152" s="26"/>
      <c r="K152" s="26"/>
      <c r="L152" s="26"/>
      <c r="M152" s="26"/>
      <c r="N152" s="26"/>
      <c r="O152" s="26"/>
      <c r="P152" s="26"/>
      <c r="Q152" s="26"/>
      <c r="R152" s="26"/>
      <c r="S152" s="26"/>
      <c r="T152" s="26"/>
      <c r="U152" s="26"/>
      <c r="V152" s="26"/>
      <c r="W152" s="26"/>
      <c r="X152" s="26"/>
      <c r="Y152" s="26"/>
      <c r="Z152" s="26"/>
      <c r="AA152" s="26"/>
      <c r="AB152" s="26"/>
      <c r="AC152" s="26"/>
      <c r="AD152" s="26"/>
      <c r="AE152" s="26"/>
      <c r="AF152" s="26"/>
      <c r="AG152" s="26"/>
      <c r="AH152" s="26"/>
      <c r="AI152" s="26"/>
      <c r="AJ152" s="26"/>
      <c r="AK152" s="26"/>
      <c r="AL152" s="26"/>
      <c r="AM152" s="26"/>
      <c r="AN152" s="26"/>
      <c r="AO152" s="26"/>
      <c r="AP152" s="26"/>
      <c r="AQ152" s="26"/>
      <c r="AR152" s="26"/>
      <c r="AS152" s="26"/>
      <c r="AT152" s="26"/>
      <c r="AU152" s="26"/>
      <c r="AV152" s="26"/>
      <c r="AW152" s="26"/>
      <c r="AX152" s="26"/>
      <c r="AY152" s="26"/>
      <c r="AZ152" s="26"/>
      <c r="BA152" s="26"/>
      <c r="BB152" s="26"/>
      <c r="BC152" s="26"/>
      <c r="BD152" s="26"/>
      <c r="BE152" s="26"/>
      <c r="BF152" s="26"/>
      <c r="BG152" s="26"/>
      <c r="BH152" s="26"/>
      <c r="BI152" s="26"/>
      <c r="BJ152" s="26"/>
      <c r="BK152" s="26"/>
      <c r="BL152" s="26"/>
      <c r="BM152" s="26"/>
      <c r="BN152" s="26"/>
      <c r="BO152" s="26"/>
      <c r="BP152" s="26"/>
      <c r="BQ152" s="26"/>
      <c r="BR152" s="26"/>
      <c r="BS152" s="26"/>
      <c r="BT152" s="26"/>
      <c r="BU152" s="26"/>
      <c r="BV152" s="26"/>
      <c r="BW152" s="26"/>
      <c r="BX152" s="26"/>
      <c r="BY152" s="26"/>
      <c r="BZ152" s="26"/>
      <c r="CA152" s="26"/>
      <c r="CB152" s="26"/>
      <c r="CC152" s="26"/>
      <c r="CD152" s="26"/>
      <c r="CE152" s="26"/>
      <c r="CF152" s="26"/>
      <c r="CG152" s="26"/>
      <c r="CH152" s="26"/>
      <c r="CI152" s="26"/>
      <c r="CJ152" s="26"/>
      <c r="CK152" s="26"/>
      <c r="CL152" s="26"/>
      <c r="CM152" s="26"/>
      <c r="CN152" s="26"/>
      <c r="CO152" s="26"/>
      <c r="CP152" s="26"/>
      <c r="CQ152" s="26"/>
      <c r="CR152" s="26"/>
      <c r="CS152" s="26"/>
      <c r="CT152" s="26"/>
      <c r="CU152" s="26"/>
      <c r="CV152" s="26"/>
      <c r="CW152" s="26"/>
      <c r="CX152" s="26"/>
      <c r="CY152" s="26"/>
      <c r="CZ152" s="26"/>
      <c r="DA152" s="26"/>
      <c r="DB152" s="26"/>
      <c r="DC152" s="26"/>
      <c r="DD152" s="26"/>
      <c r="DE152" s="26"/>
      <c r="DF152" s="26"/>
      <c r="DG152" s="26"/>
      <c r="DH152" s="26"/>
      <c r="DI152" s="26"/>
      <c r="DJ152" s="26"/>
      <c r="DK152" s="26"/>
      <c r="DL152" s="26"/>
      <c r="DM152" s="26"/>
      <c r="DN152" s="26"/>
      <c r="DO152" s="26"/>
      <c r="DP152" s="26"/>
      <c r="DQ152" s="26"/>
      <c r="DR152" s="26"/>
      <c r="DS152" s="26"/>
      <c r="DT152" s="26"/>
      <c r="DU152" s="26"/>
      <c r="DV152" s="26"/>
      <c r="DW152" s="26"/>
      <c r="DX152" s="26"/>
      <c r="DY152" s="26"/>
      <c r="DZ152" s="26"/>
      <c r="EA152" s="26"/>
      <c r="EB152" s="26"/>
      <c r="EC152" s="26"/>
      <c r="ED152" s="26"/>
      <c r="EE152" s="26"/>
      <c r="EF152" s="26"/>
      <c r="EG152" s="26"/>
      <c r="EH152" s="26"/>
      <c r="EI152" s="26"/>
      <c r="EJ152" s="26"/>
      <c r="EK152" s="26"/>
      <c r="EL152" s="26"/>
      <c r="EM152" s="26"/>
      <c r="EN152" s="26"/>
      <c r="EO152" s="26"/>
      <c r="EP152" s="26"/>
      <c r="EQ152" s="26"/>
      <c r="ER152" s="26"/>
      <c r="ES152" s="26"/>
      <c r="ET152" s="26"/>
      <c r="EU152" s="26"/>
      <c r="EV152" s="26"/>
      <c r="EW152" s="26"/>
      <c r="EX152" s="26"/>
      <c r="EY152" s="26"/>
      <c r="EZ152" s="26"/>
      <c r="FA152" s="26"/>
      <c r="FB152" s="26"/>
      <c r="FC152" s="26"/>
      <c r="FD152" s="26"/>
      <c r="FE152" s="26"/>
      <c r="FF152" s="26"/>
      <c r="FG152" s="26"/>
      <c r="FH152" s="26"/>
      <c r="FI152" s="26"/>
      <c r="FJ152" s="26"/>
      <c r="FK152" s="26"/>
      <c r="FL152" s="26"/>
      <c r="FM152" s="26"/>
      <c r="FN152" s="26"/>
      <c r="FO152" s="26"/>
      <c r="FP152" s="26"/>
      <c r="FQ152" s="26"/>
      <c r="FR152" s="26"/>
      <c r="FS152" s="26"/>
      <c r="FT152" s="26"/>
      <c r="FU152" s="26"/>
      <c r="FV152" s="26"/>
      <c r="FW152" s="26"/>
      <c r="FX152" s="26"/>
      <c r="FY152" s="26"/>
      <c r="FZ152" s="26"/>
      <c r="GA152" s="26"/>
      <c r="GB152" s="26"/>
      <c r="GC152" s="26"/>
      <c r="GD152" s="26"/>
      <c r="GE152" s="26"/>
      <c r="GF152" s="26"/>
      <c r="GG152" s="26"/>
      <c r="GH152" s="26"/>
      <c r="GI152" s="26"/>
      <c r="GJ152" s="26"/>
      <c r="GK152" s="26"/>
      <c r="GL152" s="26"/>
      <c r="GM152" s="26"/>
      <c r="GN152" s="26"/>
      <c r="GO152" s="26"/>
      <c r="GP152" s="26"/>
      <c r="GQ152" s="26"/>
      <c r="GR152" s="26"/>
      <c r="GS152" s="26"/>
      <c r="GT152" s="26"/>
      <c r="GU152" s="26"/>
      <c r="GV152" s="26"/>
      <c r="GW152" s="26"/>
      <c r="GX152" s="26"/>
      <c r="GY152" s="26"/>
      <c r="GZ152" s="26"/>
      <c r="HA152" s="26"/>
      <c r="HB152" s="26"/>
      <c r="HC152" s="26"/>
      <c r="HD152" s="26"/>
      <c r="HE152" s="26"/>
      <c r="HF152" s="26"/>
      <c r="HG152" s="26"/>
      <c r="HH152" s="26"/>
      <c r="HI152" s="26"/>
      <c r="HJ152" s="26"/>
      <c r="HK152" s="26"/>
      <c r="HL152" s="26"/>
      <c r="HM152" s="26"/>
      <c r="HN152" s="26"/>
      <c r="HO152" s="26"/>
      <c r="HP152" s="26"/>
      <c r="HQ152" s="26"/>
      <c r="HR152" s="26"/>
      <c r="HS152" s="26"/>
      <c r="HT152" s="26"/>
      <c r="HU152" s="26"/>
      <c r="HV152" s="26"/>
      <c r="HW152" s="26"/>
      <c r="HX152" s="26"/>
      <c r="HY152" s="26"/>
      <c r="HZ152" s="26"/>
      <c r="IA152" s="26"/>
      <c r="IB152" s="26"/>
      <c r="IC152" s="26"/>
      <c r="ID152" s="26"/>
      <c r="IE152" s="26"/>
      <c r="IF152" s="26"/>
      <c r="IG152" s="26"/>
      <c r="IH152" s="26"/>
      <c r="II152" s="26"/>
      <c r="IJ152" s="26"/>
      <c r="IK152" s="26"/>
      <c r="IL152" s="26"/>
      <c r="IM152" s="26"/>
      <c r="IN152" s="26"/>
      <c r="IO152" s="26"/>
      <c r="IP152" s="26"/>
      <c r="IQ152" s="26"/>
      <c r="IR152" s="26"/>
      <c r="IS152" s="26"/>
      <c r="IT152" s="26"/>
      <c r="IU152" s="26"/>
      <c r="IV152" s="26"/>
      <c r="IW152" s="26"/>
      <c r="IX152" s="26"/>
      <c r="IY152" s="26"/>
      <c r="IZ152" s="26"/>
      <c r="JA152" s="26"/>
      <c r="JB152" s="26"/>
      <c r="JC152" s="26"/>
      <c r="JD152" s="26"/>
      <c r="JE152" s="26"/>
      <c r="JF152" s="26"/>
      <c r="JG152" s="26"/>
      <c r="JH152" s="26"/>
      <c r="JI152" s="26"/>
      <c r="JJ152" s="26"/>
      <c r="JK152" s="26"/>
      <c r="JL152" s="26"/>
      <c r="JM152" s="26"/>
      <c r="JN152" s="26"/>
      <c r="JO152" s="26"/>
      <c r="JP152" s="26"/>
      <c r="JQ152" s="26"/>
      <c r="JR152" s="26"/>
      <c r="JS152" s="26"/>
      <c r="JT152" s="26"/>
      <c r="JU152" s="26"/>
      <c r="JV152" s="26"/>
      <c r="JW152" s="26"/>
      <c r="JX152" s="26"/>
      <c r="JY152" s="26"/>
      <c r="JZ152" s="26"/>
      <c r="KA152" s="26"/>
      <c r="KB152" s="26"/>
      <c r="KC152" s="26"/>
      <c r="KD152" s="26"/>
      <c r="KE152" s="26"/>
      <c r="KF152" s="26"/>
      <c r="KG152" s="26"/>
      <c r="KH152" s="26"/>
      <c r="KI152" s="26"/>
      <c r="KJ152" s="26"/>
      <c r="KK152" s="26"/>
      <c r="KL152" s="26"/>
      <c r="KM152" s="26"/>
      <c r="KN152" s="26"/>
      <c r="KO152" s="26"/>
      <c r="KP152" s="26"/>
      <c r="KQ152" s="26"/>
      <c r="KR152" s="26"/>
      <c r="KS152" s="26"/>
      <c r="KT152" s="26"/>
      <c r="KU152" s="26"/>
      <c r="KV152" s="26"/>
      <c r="KW152" s="26"/>
      <c r="KX152" s="26"/>
      <c r="KY152" s="26"/>
      <c r="KZ152" s="26"/>
      <c r="LA152" s="26"/>
      <c r="LB152" s="26"/>
      <c r="LC152" s="26"/>
      <c r="LD152" s="26"/>
      <c r="LE152" s="26"/>
      <c r="LF152" s="26"/>
      <c r="LG152" s="26"/>
      <c r="LH152" s="26"/>
      <c r="LI152" s="26"/>
      <c r="LJ152" s="26"/>
      <c r="LK152" s="26"/>
      <c r="LL152" s="26"/>
      <c r="LM152" s="26"/>
      <c r="LN152" s="26"/>
      <c r="LO152" s="26"/>
      <c r="LP152" s="26"/>
      <c r="LQ152" s="26"/>
      <c r="LR152" s="26"/>
      <c r="LS152" s="26"/>
      <c r="LT152" s="26"/>
      <c r="LU152" s="26"/>
      <c r="LV152" s="26"/>
      <c r="LW152" s="26"/>
      <c r="LX152" s="26"/>
      <c r="LY152" s="26"/>
      <c r="LZ152" s="26"/>
      <c r="MA152" s="26"/>
      <c r="MB152" s="26"/>
      <c r="MC152" s="26"/>
      <c r="MD152" s="26"/>
      <c r="ME152" s="26"/>
      <c r="MF152" s="26"/>
      <c r="MG152" s="26"/>
      <c r="MH152" s="26"/>
      <c r="MI152" s="26"/>
      <c r="MJ152" s="26"/>
      <c r="MK152" s="26"/>
      <c r="ML152" s="26"/>
      <c r="MM152" s="26"/>
      <c r="MN152" s="26"/>
      <c r="MO152" s="26"/>
      <c r="MP152" s="26"/>
      <c r="MQ152" s="26"/>
      <c r="MR152" s="26"/>
      <c r="MS152" s="26"/>
      <c r="MT152" s="26"/>
      <c r="MU152" s="26"/>
      <c r="MV152" s="26"/>
      <c r="MW152" s="26"/>
      <c r="MX152" s="26"/>
      <c r="MY152" s="26"/>
      <c r="MZ152" s="26"/>
      <c r="NA152" s="26"/>
      <c r="NB152" s="26"/>
      <c r="NC152" s="26"/>
      <c r="ND152" s="26"/>
      <c r="NE152" s="26"/>
      <c r="NF152" s="26"/>
      <c r="NG152" s="26"/>
      <c r="NH152" s="26"/>
      <c r="NI152" s="26"/>
      <c r="NJ152" s="26"/>
      <c r="NK152" s="26"/>
      <c r="NL152" s="26"/>
      <c r="NM152" s="26"/>
      <c r="NN152" s="26"/>
      <c r="NO152" s="26"/>
      <c r="NP152" s="26"/>
      <c r="NQ152" s="26"/>
      <c r="NR152" s="26"/>
      <c r="NS152" s="26"/>
      <c r="NT152" s="26"/>
      <c r="NU152" s="26"/>
      <c r="NV152" s="26"/>
      <c r="NW152" s="26"/>
      <c r="NX152" s="26"/>
      <c r="NY152" s="26"/>
      <c r="NZ152" s="26"/>
      <c r="OA152" s="26"/>
      <c r="OB152" s="26"/>
      <c r="OC152" s="26"/>
      <c r="OD152" s="26"/>
      <c r="OE152" s="26"/>
      <c r="OF152" s="26"/>
      <c r="OG152" s="26"/>
      <c r="OH152" s="26"/>
      <c r="OI152" s="26"/>
      <c r="OJ152" s="26"/>
      <c r="OK152" s="26"/>
      <c r="OL152" s="26"/>
      <c r="OM152" s="26"/>
      <c r="ON152" s="26"/>
      <c r="OO152" s="26"/>
      <c r="OP152" s="26"/>
      <c r="OQ152" s="26"/>
      <c r="OR152" s="26"/>
      <c r="OS152" s="26"/>
      <c r="OT152" s="26"/>
      <c r="OU152" s="26"/>
      <c r="OV152" s="26"/>
      <c r="OW152" s="26"/>
      <c r="OX152" s="26"/>
      <c r="OY152" s="26"/>
      <c r="OZ152" s="26"/>
      <c r="PA152" s="26"/>
      <c r="PB152" s="26"/>
      <c r="PC152" s="26"/>
      <c r="PD152" s="26"/>
      <c r="PE152" s="26"/>
      <c r="PF152" s="26"/>
      <c r="PG152" s="26"/>
      <c r="PH152" s="26"/>
      <c r="PI152" s="26"/>
      <c r="PJ152" s="26"/>
      <c r="PK152" s="26"/>
      <c r="PL152" s="26"/>
      <c r="PM152" s="26"/>
      <c r="PN152" s="26"/>
      <c r="PO152" s="26"/>
      <c r="PP152" s="26"/>
      <c r="PQ152" s="26"/>
      <c r="PR152" s="26"/>
      <c r="PS152" s="26"/>
      <c r="PT152" s="26"/>
      <c r="PU152" s="26"/>
      <c r="PV152" s="26"/>
      <c r="PW152" s="26"/>
      <c r="PX152" s="26"/>
      <c r="PY152" s="26"/>
      <c r="PZ152" s="26"/>
      <c r="QA152" s="26"/>
      <c r="QB152" s="26"/>
      <c r="QC152" s="26"/>
      <c r="QD152" s="26"/>
      <c r="QE152" s="26"/>
      <c r="QF152" s="26"/>
      <c r="QG152" s="26"/>
      <c r="QH152" s="26"/>
      <c r="QI152" s="26"/>
      <c r="QJ152" s="26"/>
      <c r="QK152" s="26"/>
      <c r="QL152" s="26"/>
      <c r="QM152" s="26"/>
      <c r="QN152" s="26"/>
      <c r="QO152" s="26"/>
      <c r="QP152" s="26"/>
      <c r="QQ152" s="26"/>
      <c r="QR152" s="26"/>
      <c r="QS152" s="26"/>
      <c r="QT152" s="26"/>
      <c r="QU152" s="26"/>
      <c r="QV152" s="26"/>
      <c r="QW152" s="26"/>
      <c r="QX152" s="26"/>
      <c r="QY152" s="26"/>
      <c r="QZ152" s="26"/>
      <c r="RA152" s="26"/>
      <c r="RB152" s="26"/>
      <c r="RC152" s="26"/>
      <c r="RD152" s="26"/>
      <c r="RE152" s="26"/>
      <c r="RF152" s="26"/>
      <c r="RG152" s="26"/>
      <c r="RH152" s="26"/>
      <c r="RI152" s="26"/>
      <c r="RJ152" s="26"/>
      <c r="RK152" s="26"/>
      <c r="RL152" s="26"/>
      <c r="RM152" s="26"/>
      <c r="RN152" s="26"/>
      <c r="RO152" s="26"/>
      <c r="RP152" s="26"/>
      <c r="RQ152" s="26"/>
      <c r="RR152" s="26"/>
      <c r="RS152" s="26"/>
      <c r="RT152" s="26"/>
      <c r="RU152" s="26"/>
      <c r="RV152" s="26"/>
      <c r="RW152" s="26"/>
      <c r="RX152" s="26"/>
      <c r="RY152" s="26"/>
      <c r="RZ152" s="26"/>
      <c r="SA152" s="26"/>
      <c r="SB152" s="26"/>
      <c r="SC152" s="26"/>
      <c r="SD152" s="26"/>
      <c r="SE152" s="26"/>
      <c r="SF152" s="26"/>
      <c r="SG152" s="26"/>
      <c r="SH152" s="26"/>
      <c r="SI152" s="26"/>
      <c r="SJ152" s="26"/>
      <c r="SK152" s="26"/>
      <c r="SL152" s="26"/>
      <c r="SM152" s="26"/>
      <c r="SN152" s="26"/>
      <c r="SO152" s="26"/>
      <c r="SP152" s="26"/>
      <c r="SQ152" s="26"/>
      <c r="SR152" s="26"/>
      <c r="SS152" s="26"/>
      <c r="ST152" s="26"/>
      <c r="SU152" s="26"/>
      <c r="SV152" s="26"/>
      <c r="SW152" s="26"/>
      <c r="SX152" s="26"/>
      <c r="SY152" s="26"/>
      <c r="SZ152" s="26"/>
      <c r="TA152" s="26"/>
      <c r="TB152" s="26"/>
      <c r="TC152" s="26"/>
      <c r="TD152" s="26"/>
      <c r="TE152" s="26"/>
      <c r="TF152" s="26"/>
      <c r="TG152" s="26"/>
      <c r="TH152" s="26"/>
      <c r="TI152" s="26"/>
      <c r="TJ152" s="26"/>
      <c r="TK152" s="26"/>
      <c r="TL152" s="26"/>
      <c r="TM152" s="26"/>
      <c r="TN152" s="26"/>
      <c r="TO152" s="26"/>
      <c r="TP152" s="26"/>
      <c r="TQ152" s="26"/>
      <c r="TR152" s="26"/>
      <c r="TS152" s="26"/>
      <c r="TT152" s="26"/>
      <c r="TU152" s="26"/>
      <c r="TV152" s="26"/>
      <c r="TW152" s="26"/>
      <c r="TX152" s="26"/>
      <c r="TY152" s="26"/>
      <c r="TZ152" s="26"/>
      <c r="UA152" s="26"/>
      <c r="UB152" s="26"/>
      <c r="UC152" s="26"/>
      <c r="UD152" s="26"/>
      <c r="UE152" s="26"/>
      <c r="UF152" s="26"/>
      <c r="UG152" s="26"/>
      <c r="UH152" s="26"/>
      <c r="UI152" s="26"/>
      <c r="UJ152" s="26"/>
      <c r="UK152" s="26"/>
      <c r="UL152" s="26"/>
      <c r="UM152" s="26"/>
      <c r="UN152" s="26"/>
      <c r="UO152" s="26"/>
      <c r="UP152" s="26"/>
      <c r="UQ152" s="26"/>
      <c r="UR152" s="26"/>
      <c r="US152" s="26"/>
      <c r="UT152" s="26"/>
      <c r="UU152" s="26"/>
      <c r="UV152" s="26"/>
      <c r="UW152" s="26"/>
      <c r="UX152" s="26"/>
      <c r="UY152" s="26"/>
      <c r="UZ152" s="26"/>
      <c r="VA152" s="26"/>
      <c r="VB152" s="26"/>
      <c r="VC152" s="26"/>
      <c r="VD152" s="26"/>
      <c r="VE152" s="26"/>
      <c r="VF152" s="26"/>
      <c r="VG152" s="26"/>
      <c r="VH152" s="26"/>
      <c r="VI152" s="26"/>
      <c r="VJ152" s="26"/>
      <c r="VK152" s="26"/>
      <c r="VL152" s="26"/>
      <c r="VM152" s="26"/>
      <c r="VN152" s="26"/>
      <c r="VO152" s="26"/>
      <c r="VP152" s="26"/>
      <c r="VQ152" s="26"/>
      <c r="VR152" s="26"/>
      <c r="VS152" s="26"/>
      <c r="VT152" s="26"/>
      <c r="VU152" s="26"/>
      <c r="VV152" s="26"/>
      <c r="VW152" s="26"/>
      <c r="VX152" s="26"/>
      <c r="VY152" s="26"/>
      <c r="VZ152" s="26"/>
      <c r="WA152" s="26"/>
      <c r="WB152" s="26"/>
      <c r="WC152" s="26"/>
      <c r="WD152" s="26"/>
      <c r="WE152" s="26"/>
      <c r="WF152" s="26"/>
      <c r="WG152" s="26"/>
      <c r="WH152" s="26"/>
      <c r="WI152" s="26"/>
      <c r="WJ152" s="26"/>
      <c r="WK152" s="26"/>
      <c r="WL152" s="26"/>
      <c r="WM152" s="26"/>
      <c r="WN152" s="26"/>
      <c r="WO152" s="26"/>
      <c r="WP152" s="26"/>
      <c r="WQ152" s="26"/>
      <c r="WR152" s="26"/>
      <c r="WS152" s="26"/>
      <c r="WT152" s="26"/>
      <c r="WU152" s="26"/>
      <c r="WV152" s="26"/>
      <c r="WW152" s="26"/>
      <c r="WX152" s="26"/>
      <c r="WY152" s="26"/>
      <c r="WZ152" s="26"/>
      <c r="XA152" s="26"/>
      <c r="XB152" s="26"/>
      <c r="XC152" s="26"/>
      <c r="XD152" s="26"/>
      <c r="XE152" s="26"/>
      <c r="XF152" s="26"/>
      <c r="XG152" s="26"/>
      <c r="XH152" s="26"/>
      <c r="XI152" s="26"/>
      <c r="XJ152" s="26"/>
      <c r="XK152" s="26"/>
      <c r="XL152" s="26"/>
      <c r="XM152" s="26"/>
    </row>
    <row r="153" spans="1:637" ht="15.75" customHeight="1" x14ac:dyDescent="0.35">
      <c r="A153" s="26"/>
      <c r="B153" s="26"/>
      <c r="C153" s="26"/>
      <c r="D153" s="26"/>
      <c r="E153" s="26"/>
      <c r="F153" s="26"/>
      <c r="G153" s="26"/>
      <c r="H153" s="26"/>
      <c r="I153" s="26"/>
      <c r="J153" s="26"/>
      <c r="K153" s="26"/>
      <c r="L153" s="26"/>
      <c r="M153" s="26"/>
      <c r="N153" s="26"/>
      <c r="O153" s="26"/>
      <c r="P153" s="26"/>
      <c r="Q153" s="26"/>
      <c r="R153" s="26"/>
      <c r="S153" s="26"/>
      <c r="T153" s="26"/>
      <c r="U153" s="26"/>
      <c r="V153" s="26"/>
      <c r="W153" s="26"/>
      <c r="X153" s="26"/>
      <c r="Y153" s="26"/>
      <c r="Z153" s="26"/>
      <c r="AA153" s="26"/>
      <c r="AB153" s="26"/>
      <c r="AC153" s="26"/>
      <c r="AD153" s="26"/>
      <c r="AE153" s="26"/>
      <c r="AF153" s="26"/>
      <c r="AG153" s="26"/>
      <c r="AH153" s="26"/>
      <c r="AI153" s="26"/>
      <c r="AJ153" s="26"/>
      <c r="AK153" s="26"/>
      <c r="AL153" s="26"/>
      <c r="AM153" s="26"/>
      <c r="AN153" s="26"/>
      <c r="AO153" s="26"/>
      <c r="AP153" s="26"/>
      <c r="AQ153" s="26"/>
      <c r="AR153" s="26"/>
      <c r="AS153" s="26"/>
      <c r="AT153" s="26"/>
      <c r="AU153" s="26"/>
      <c r="AV153" s="26"/>
      <c r="AW153" s="26"/>
      <c r="AX153" s="26"/>
      <c r="AY153" s="26"/>
      <c r="AZ153" s="26"/>
      <c r="BA153" s="26"/>
      <c r="BB153" s="26"/>
      <c r="BC153" s="26"/>
      <c r="BD153" s="26"/>
      <c r="BE153" s="26"/>
      <c r="BF153" s="26"/>
      <c r="BG153" s="26"/>
      <c r="BH153" s="26"/>
      <c r="BI153" s="26"/>
      <c r="BJ153" s="26"/>
      <c r="BK153" s="26"/>
      <c r="BL153" s="26"/>
      <c r="BM153" s="26"/>
      <c r="BN153" s="26"/>
      <c r="BO153" s="26"/>
      <c r="BP153" s="26"/>
      <c r="BQ153" s="26"/>
      <c r="BR153" s="26"/>
      <c r="BS153" s="26"/>
      <c r="BT153" s="26"/>
      <c r="BU153" s="26"/>
      <c r="BV153" s="26"/>
      <c r="BW153" s="26"/>
      <c r="BX153" s="26"/>
      <c r="BY153" s="26"/>
      <c r="BZ153" s="26"/>
      <c r="CA153" s="26"/>
      <c r="CB153" s="26"/>
      <c r="CC153" s="26"/>
      <c r="CD153" s="26"/>
      <c r="CE153" s="26"/>
      <c r="CF153" s="26"/>
      <c r="CG153" s="26"/>
      <c r="CH153" s="26"/>
      <c r="CI153" s="26"/>
      <c r="CJ153" s="26"/>
      <c r="CK153" s="26"/>
      <c r="CL153" s="26"/>
      <c r="CM153" s="26"/>
      <c r="CN153" s="26"/>
      <c r="CO153" s="26"/>
      <c r="CP153" s="26"/>
      <c r="CQ153" s="26"/>
      <c r="CR153" s="26"/>
      <c r="CS153" s="26"/>
      <c r="CT153" s="26"/>
      <c r="CU153" s="26"/>
      <c r="CV153" s="26"/>
      <c r="CW153" s="26"/>
      <c r="CX153" s="26"/>
      <c r="CY153" s="26"/>
      <c r="CZ153" s="26"/>
      <c r="DA153" s="26"/>
      <c r="DB153" s="26"/>
      <c r="DC153" s="26"/>
      <c r="DD153" s="26"/>
      <c r="DE153" s="26"/>
      <c r="DF153" s="26"/>
      <c r="DG153" s="26"/>
      <c r="DH153" s="26"/>
      <c r="DI153" s="26"/>
      <c r="DJ153" s="26"/>
      <c r="DK153" s="26"/>
      <c r="DL153" s="26"/>
      <c r="DM153" s="26"/>
      <c r="DN153" s="26"/>
      <c r="DO153" s="26"/>
      <c r="DP153" s="26"/>
      <c r="DQ153" s="26"/>
      <c r="DR153" s="26"/>
      <c r="DS153" s="26"/>
      <c r="DT153" s="26"/>
      <c r="DU153" s="26"/>
      <c r="DV153" s="26"/>
      <c r="DW153" s="26"/>
      <c r="DX153" s="26"/>
      <c r="DY153" s="26"/>
      <c r="DZ153" s="26"/>
      <c r="EA153" s="26"/>
      <c r="EB153" s="26"/>
      <c r="EC153" s="26"/>
      <c r="ED153" s="26"/>
      <c r="EE153" s="26"/>
      <c r="EF153" s="26"/>
      <c r="EG153" s="26"/>
      <c r="EH153" s="26"/>
      <c r="EI153" s="26"/>
      <c r="EJ153" s="26"/>
      <c r="EK153" s="26"/>
      <c r="EL153" s="26"/>
      <c r="EM153" s="26"/>
      <c r="EN153" s="26"/>
      <c r="EO153" s="26"/>
      <c r="EP153" s="26"/>
      <c r="EQ153" s="26"/>
      <c r="ER153" s="26"/>
      <c r="ES153" s="26"/>
      <c r="ET153" s="26"/>
      <c r="EU153" s="26"/>
      <c r="EV153" s="26"/>
      <c r="EW153" s="26"/>
      <c r="EX153" s="26"/>
      <c r="EY153" s="26"/>
      <c r="EZ153" s="26"/>
      <c r="FA153" s="26"/>
      <c r="FB153" s="26"/>
      <c r="FC153" s="26"/>
      <c r="FD153" s="26"/>
      <c r="FE153" s="26"/>
      <c r="FF153" s="26"/>
      <c r="FG153" s="26"/>
      <c r="FH153" s="26"/>
      <c r="FI153" s="26"/>
      <c r="FJ153" s="26"/>
      <c r="FK153" s="26"/>
      <c r="FL153" s="26"/>
      <c r="FM153" s="26"/>
      <c r="FN153" s="26"/>
      <c r="FO153" s="26"/>
      <c r="FP153" s="26"/>
      <c r="FQ153" s="26"/>
      <c r="FR153" s="26"/>
      <c r="FS153" s="26"/>
      <c r="FT153" s="26"/>
      <c r="FU153" s="26"/>
      <c r="FV153" s="26"/>
      <c r="FW153" s="26"/>
      <c r="FX153" s="26"/>
      <c r="FY153" s="26"/>
      <c r="FZ153" s="26"/>
      <c r="GA153" s="26"/>
      <c r="GB153" s="26"/>
      <c r="GC153" s="26"/>
      <c r="GD153" s="26"/>
      <c r="GE153" s="26"/>
      <c r="GF153" s="26"/>
      <c r="GG153" s="26"/>
      <c r="GH153" s="26"/>
      <c r="GI153" s="26"/>
      <c r="GJ153" s="26"/>
      <c r="GK153" s="26"/>
      <c r="GL153" s="26"/>
      <c r="GM153" s="26"/>
      <c r="GN153" s="26"/>
      <c r="GO153" s="26"/>
      <c r="GP153" s="26"/>
      <c r="GQ153" s="26"/>
      <c r="GR153" s="26"/>
      <c r="GS153" s="26"/>
      <c r="GT153" s="26"/>
      <c r="GU153" s="26"/>
      <c r="GV153" s="26"/>
      <c r="GW153" s="26"/>
      <c r="GX153" s="26"/>
      <c r="GY153" s="26"/>
      <c r="GZ153" s="26"/>
      <c r="HA153" s="26"/>
      <c r="HB153" s="26"/>
      <c r="HC153" s="26"/>
      <c r="HD153" s="26"/>
      <c r="HE153" s="26"/>
      <c r="HF153" s="26"/>
      <c r="HG153" s="26"/>
      <c r="HH153" s="26"/>
      <c r="HI153" s="26"/>
      <c r="HJ153" s="26"/>
      <c r="HK153" s="26"/>
      <c r="HL153" s="26"/>
      <c r="HM153" s="26"/>
      <c r="HN153" s="26"/>
      <c r="HO153" s="26"/>
      <c r="HP153" s="26"/>
      <c r="HQ153" s="26"/>
      <c r="HR153" s="26"/>
      <c r="HS153" s="26"/>
      <c r="HT153" s="26"/>
      <c r="HU153" s="26"/>
      <c r="HV153" s="26"/>
      <c r="HW153" s="26"/>
      <c r="HX153" s="26"/>
      <c r="HY153" s="26"/>
      <c r="HZ153" s="26"/>
      <c r="IA153" s="26"/>
      <c r="IB153" s="26"/>
      <c r="IC153" s="26"/>
      <c r="ID153" s="26"/>
      <c r="IE153" s="26"/>
      <c r="IF153" s="26"/>
      <c r="IG153" s="26"/>
      <c r="IH153" s="26"/>
      <c r="II153" s="26"/>
      <c r="IJ153" s="26"/>
      <c r="IK153" s="26"/>
      <c r="IL153" s="26"/>
      <c r="IM153" s="26"/>
      <c r="IN153" s="26"/>
      <c r="IO153" s="26"/>
      <c r="IP153" s="26"/>
      <c r="IQ153" s="26"/>
      <c r="IR153" s="26"/>
      <c r="IS153" s="26"/>
      <c r="IT153" s="26"/>
      <c r="IU153" s="26"/>
      <c r="IV153" s="26"/>
      <c r="IW153" s="26"/>
      <c r="IX153" s="26"/>
      <c r="IY153" s="26"/>
      <c r="IZ153" s="26"/>
      <c r="JA153" s="26"/>
      <c r="JB153" s="26"/>
      <c r="JC153" s="26"/>
      <c r="JD153" s="26"/>
      <c r="JE153" s="26"/>
      <c r="JF153" s="26"/>
      <c r="JG153" s="26"/>
      <c r="JH153" s="26"/>
      <c r="JI153" s="26"/>
      <c r="JJ153" s="26"/>
      <c r="JK153" s="26"/>
      <c r="JL153" s="26"/>
      <c r="JM153" s="26"/>
      <c r="JN153" s="26"/>
      <c r="JO153" s="26"/>
      <c r="JP153" s="26"/>
      <c r="JQ153" s="26"/>
      <c r="JR153" s="26"/>
      <c r="JS153" s="26"/>
      <c r="JT153" s="26"/>
      <c r="JU153" s="26"/>
      <c r="JV153" s="26"/>
      <c r="JW153" s="26"/>
      <c r="JX153" s="26"/>
      <c r="JY153" s="26"/>
      <c r="JZ153" s="26"/>
      <c r="KA153" s="26"/>
      <c r="KB153" s="26"/>
      <c r="KC153" s="26"/>
      <c r="KD153" s="26"/>
      <c r="KE153" s="26"/>
      <c r="KF153" s="26"/>
      <c r="KG153" s="26"/>
      <c r="KH153" s="26"/>
      <c r="KI153" s="26"/>
      <c r="KJ153" s="26"/>
      <c r="KK153" s="26"/>
      <c r="KL153" s="26"/>
      <c r="KM153" s="26"/>
      <c r="KN153" s="26"/>
      <c r="KO153" s="26"/>
      <c r="KP153" s="26"/>
      <c r="KQ153" s="26"/>
      <c r="KR153" s="26"/>
      <c r="KS153" s="26"/>
      <c r="KT153" s="26"/>
      <c r="KU153" s="26"/>
      <c r="KV153" s="26"/>
      <c r="KW153" s="26"/>
      <c r="KX153" s="26"/>
      <c r="KY153" s="26"/>
      <c r="KZ153" s="26"/>
      <c r="LA153" s="26"/>
      <c r="LB153" s="26"/>
      <c r="LC153" s="26"/>
      <c r="LD153" s="26"/>
      <c r="LE153" s="26"/>
      <c r="LF153" s="26"/>
      <c r="LG153" s="26"/>
      <c r="LH153" s="26"/>
      <c r="LI153" s="26"/>
      <c r="LJ153" s="26"/>
      <c r="LK153" s="26"/>
      <c r="LL153" s="26"/>
      <c r="LM153" s="26"/>
      <c r="LN153" s="26"/>
      <c r="LO153" s="26"/>
      <c r="LP153" s="26"/>
      <c r="LQ153" s="26"/>
      <c r="LR153" s="26"/>
      <c r="LS153" s="26"/>
      <c r="LT153" s="26"/>
      <c r="LU153" s="26"/>
      <c r="LV153" s="26"/>
      <c r="LW153" s="26"/>
      <c r="LX153" s="26"/>
      <c r="LY153" s="26"/>
      <c r="LZ153" s="26"/>
      <c r="MA153" s="26"/>
      <c r="MB153" s="26"/>
      <c r="MC153" s="26"/>
      <c r="MD153" s="26"/>
      <c r="ME153" s="26"/>
      <c r="MF153" s="26"/>
      <c r="MG153" s="26"/>
      <c r="MH153" s="26"/>
      <c r="MI153" s="26"/>
      <c r="MJ153" s="26"/>
      <c r="MK153" s="26"/>
      <c r="ML153" s="26"/>
      <c r="MM153" s="26"/>
      <c r="MN153" s="26"/>
      <c r="MO153" s="26"/>
      <c r="MP153" s="26"/>
      <c r="MQ153" s="26"/>
      <c r="MR153" s="26"/>
      <c r="MS153" s="26"/>
      <c r="MT153" s="26"/>
      <c r="MU153" s="26"/>
      <c r="MV153" s="26"/>
      <c r="MW153" s="26"/>
      <c r="MX153" s="26"/>
      <c r="MY153" s="26"/>
      <c r="MZ153" s="26"/>
      <c r="NA153" s="26"/>
      <c r="NB153" s="26"/>
      <c r="NC153" s="26"/>
      <c r="ND153" s="26"/>
      <c r="NE153" s="26"/>
      <c r="NF153" s="26"/>
      <c r="NG153" s="26"/>
      <c r="NH153" s="26"/>
      <c r="NI153" s="26"/>
      <c r="NJ153" s="26"/>
      <c r="NK153" s="26"/>
      <c r="NL153" s="26"/>
      <c r="NM153" s="26"/>
      <c r="NN153" s="26"/>
      <c r="NO153" s="26"/>
      <c r="NP153" s="26"/>
      <c r="NQ153" s="26"/>
      <c r="NR153" s="26"/>
      <c r="NS153" s="26"/>
      <c r="NT153" s="26"/>
      <c r="NU153" s="26"/>
      <c r="NV153" s="26"/>
      <c r="NW153" s="26"/>
      <c r="NX153" s="26"/>
      <c r="NY153" s="26"/>
      <c r="NZ153" s="26"/>
      <c r="OA153" s="26"/>
      <c r="OB153" s="26"/>
      <c r="OC153" s="26"/>
      <c r="OD153" s="26"/>
      <c r="OE153" s="26"/>
      <c r="OF153" s="26"/>
      <c r="OG153" s="26"/>
      <c r="OH153" s="26"/>
      <c r="OI153" s="26"/>
      <c r="OJ153" s="26"/>
      <c r="OK153" s="26"/>
      <c r="OL153" s="26"/>
      <c r="OM153" s="26"/>
      <c r="ON153" s="26"/>
      <c r="OO153" s="26"/>
      <c r="OP153" s="26"/>
      <c r="OQ153" s="26"/>
      <c r="OR153" s="26"/>
      <c r="OS153" s="26"/>
      <c r="OT153" s="26"/>
      <c r="OU153" s="26"/>
      <c r="OV153" s="26"/>
      <c r="OW153" s="26"/>
      <c r="OX153" s="26"/>
      <c r="OY153" s="26"/>
      <c r="OZ153" s="26"/>
      <c r="PA153" s="26"/>
      <c r="PB153" s="26"/>
      <c r="PC153" s="26"/>
      <c r="PD153" s="26"/>
      <c r="PE153" s="26"/>
      <c r="PF153" s="26"/>
      <c r="PG153" s="26"/>
      <c r="PH153" s="26"/>
      <c r="PI153" s="26"/>
      <c r="PJ153" s="26"/>
      <c r="PK153" s="26"/>
      <c r="PL153" s="26"/>
      <c r="PM153" s="26"/>
      <c r="PN153" s="26"/>
      <c r="PO153" s="26"/>
      <c r="PP153" s="26"/>
      <c r="PQ153" s="26"/>
      <c r="PR153" s="26"/>
      <c r="PS153" s="26"/>
      <c r="PT153" s="26"/>
      <c r="PU153" s="26"/>
      <c r="PV153" s="26"/>
      <c r="PW153" s="26"/>
      <c r="PX153" s="26"/>
      <c r="PY153" s="26"/>
      <c r="PZ153" s="26"/>
      <c r="QA153" s="26"/>
      <c r="QB153" s="26"/>
      <c r="QC153" s="26"/>
      <c r="QD153" s="26"/>
      <c r="QE153" s="26"/>
      <c r="QF153" s="26"/>
      <c r="QG153" s="26"/>
      <c r="QH153" s="26"/>
      <c r="QI153" s="26"/>
      <c r="QJ153" s="26"/>
      <c r="QK153" s="26"/>
      <c r="QL153" s="26"/>
      <c r="QM153" s="26"/>
      <c r="QN153" s="26"/>
      <c r="QO153" s="26"/>
      <c r="QP153" s="26"/>
      <c r="QQ153" s="26"/>
      <c r="QR153" s="26"/>
      <c r="QS153" s="26"/>
      <c r="QT153" s="26"/>
      <c r="QU153" s="26"/>
      <c r="QV153" s="26"/>
      <c r="QW153" s="26"/>
      <c r="QX153" s="26"/>
      <c r="QY153" s="26"/>
      <c r="QZ153" s="26"/>
      <c r="RA153" s="26"/>
      <c r="RB153" s="26"/>
      <c r="RC153" s="26"/>
      <c r="RD153" s="26"/>
      <c r="RE153" s="26"/>
      <c r="RF153" s="26"/>
      <c r="RG153" s="26"/>
      <c r="RH153" s="26"/>
      <c r="RI153" s="26"/>
      <c r="RJ153" s="26"/>
      <c r="RK153" s="26"/>
      <c r="RL153" s="26"/>
      <c r="RM153" s="26"/>
      <c r="RN153" s="26"/>
      <c r="RO153" s="26"/>
      <c r="RP153" s="26"/>
      <c r="RQ153" s="26"/>
      <c r="RR153" s="26"/>
      <c r="RS153" s="26"/>
      <c r="RT153" s="26"/>
      <c r="RU153" s="26"/>
      <c r="RV153" s="26"/>
      <c r="RW153" s="26"/>
      <c r="RX153" s="26"/>
      <c r="RY153" s="26"/>
      <c r="RZ153" s="26"/>
      <c r="SA153" s="26"/>
      <c r="SB153" s="26"/>
      <c r="SC153" s="26"/>
      <c r="SD153" s="26"/>
      <c r="SE153" s="26"/>
      <c r="SF153" s="26"/>
      <c r="SG153" s="26"/>
      <c r="SH153" s="26"/>
      <c r="SI153" s="26"/>
      <c r="SJ153" s="26"/>
      <c r="SK153" s="26"/>
      <c r="SL153" s="26"/>
      <c r="SM153" s="26"/>
      <c r="SN153" s="26"/>
      <c r="SO153" s="26"/>
      <c r="SP153" s="26"/>
      <c r="SQ153" s="26"/>
      <c r="SR153" s="26"/>
      <c r="SS153" s="26"/>
      <c r="ST153" s="26"/>
      <c r="SU153" s="26"/>
      <c r="SV153" s="26"/>
      <c r="SW153" s="26"/>
      <c r="SX153" s="26"/>
      <c r="SY153" s="26"/>
      <c r="SZ153" s="26"/>
      <c r="TA153" s="26"/>
      <c r="TB153" s="26"/>
      <c r="TC153" s="26"/>
      <c r="TD153" s="26"/>
      <c r="TE153" s="26"/>
      <c r="TF153" s="26"/>
      <c r="TG153" s="26"/>
      <c r="TH153" s="26"/>
      <c r="TI153" s="26"/>
      <c r="TJ153" s="26"/>
      <c r="TK153" s="26"/>
      <c r="TL153" s="26"/>
      <c r="TM153" s="26"/>
      <c r="TN153" s="26"/>
      <c r="TO153" s="26"/>
      <c r="TP153" s="26"/>
      <c r="TQ153" s="26"/>
      <c r="TR153" s="26"/>
      <c r="TS153" s="26"/>
      <c r="TT153" s="26"/>
      <c r="TU153" s="26"/>
      <c r="TV153" s="26"/>
      <c r="TW153" s="26"/>
      <c r="TX153" s="26"/>
      <c r="TY153" s="26"/>
      <c r="TZ153" s="26"/>
      <c r="UA153" s="26"/>
      <c r="UB153" s="26"/>
      <c r="UC153" s="26"/>
      <c r="UD153" s="26"/>
      <c r="UE153" s="26"/>
      <c r="UF153" s="26"/>
      <c r="UG153" s="26"/>
      <c r="UH153" s="26"/>
      <c r="UI153" s="26"/>
      <c r="UJ153" s="26"/>
      <c r="UK153" s="26"/>
      <c r="UL153" s="26"/>
      <c r="UM153" s="26"/>
      <c r="UN153" s="26"/>
      <c r="UO153" s="26"/>
      <c r="UP153" s="26"/>
      <c r="UQ153" s="26"/>
      <c r="UR153" s="26"/>
      <c r="US153" s="26"/>
      <c r="UT153" s="26"/>
      <c r="UU153" s="26"/>
      <c r="UV153" s="26"/>
      <c r="UW153" s="26"/>
      <c r="UX153" s="26"/>
      <c r="UY153" s="26"/>
      <c r="UZ153" s="26"/>
      <c r="VA153" s="26"/>
      <c r="VB153" s="26"/>
      <c r="VC153" s="26"/>
      <c r="VD153" s="26"/>
      <c r="VE153" s="26"/>
      <c r="VF153" s="26"/>
      <c r="VG153" s="26"/>
      <c r="VH153" s="26"/>
      <c r="VI153" s="26"/>
      <c r="VJ153" s="26"/>
      <c r="VK153" s="26"/>
      <c r="VL153" s="26"/>
      <c r="VM153" s="26"/>
      <c r="VN153" s="26"/>
      <c r="VO153" s="26"/>
      <c r="VP153" s="26"/>
      <c r="VQ153" s="26"/>
      <c r="VR153" s="26"/>
      <c r="VS153" s="26"/>
      <c r="VT153" s="26"/>
      <c r="VU153" s="26"/>
      <c r="VV153" s="26"/>
      <c r="VW153" s="26"/>
      <c r="VX153" s="26"/>
      <c r="VY153" s="26"/>
      <c r="VZ153" s="26"/>
      <c r="WA153" s="26"/>
      <c r="WB153" s="26"/>
      <c r="WC153" s="26"/>
      <c r="WD153" s="26"/>
      <c r="WE153" s="26"/>
      <c r="WF153" s="26"/>
      <c r="WG153" s="26"/>
      <c r="WH153" s="26"/>
      <c r="WI153" s="26"/>
      <c r="WJ153" s="26"/>
      <c r="WK153" s="26"/>
      <c r="WL153" s="26"/>
      <c r="WM153" s="26"/>
      <c r="WN153" s="26"/>
      <c r="WO153" s="26"/>
      <c r="WP153" s="26"/>
      <c r="WQ153" s="26"/>
      <c r="WR153" s="26"/>
      <c r="WS153" s="26"/>
      <c r="WT153" s="26"/>
      <c r="WU153" s="26"/>
      <c r="WV153" s="26"/>
      <c r="WW153" s="26"/>
      <c r="WX153" s="26"/>
      <c r="WY153" s="26"/>
      <c r="WZ153" s="26"/>
      <c r="XA153" s="26"/>
      <c r="XB153" s="26"/>
      <c r="XC153" s="26"/>
      <c r="XD153" s="26"/>
      <c r="XE153" s="26"/>
      <c r="XF153" s="26"/>
      <c r="XG153" s="26"/>
      <c r="XH153" s="26"/>
      <c r="XI153" s="26"/>
      <c r="XJ153" s="26"/>
      <c r="XK153" s="26"/>
      <c r="XL153" s="26"/>
      <c r="XM153" s="26"/>
    </row>
    <row r="154" spans="1:637" ht="15.75" customHeight="1" x14ac:dyDescent="0.35">
      <c r="A154" s="26"/>
      <c r="B154" s="26"/>
      <c r="C154" s="26"/>
      <c r="D154" s="26"/>
      <c r="E154" s="26"/>
      <c r="F154" s="26"/>
      <c r="G154" s="26"/>
      <c r="H154" s="26"/>
      <c r="I154" s="26"/>
      <c r="J154" s="26"/>
      <c r="K154" s="26"/>
      <c r="L154" s="26"/>
      <c r="M154" s="26"/>
      <c r="N154" s="26"/>
      <c r="O154" s="26"/>
      <c r="P154" s="26"/>
      <c r="Q154" s="26"/>
      <c r="R154" s="26"/>
      <c r="S154" s="26"/>
      <c r="T154" s="26"/>
      <c r="U154" s="26"/>
      <c r="V154" s="26"/>
      <c r="W154" s="26"/>
      <c r="X154" s="26"/>
      <c r="Y154" s="26"/>
      <c r="Z154" s="26"/>
      <c r="AA154" s="26"/>
      <c r="AB154" s="26"/>
      <c r="AC154" s="26"/>
      <c r="AD154" s="26"/>
      <c r="AE154" s="26"/>
      <c r="AF154" s="26"/>
      <c r="AG154" s="26"/>
      <c r="AH154" s="26"/>
      <c r="AI154" s="26"/>
      <c r="AJ154" s="26"/>
      <c r="AK154" s="26"/>
      <c r="AL154" s="26"/>
      <c r="AM154" s="26"/>
      <c r="AN154" s="26"/>
      <c r="AO154" s="26"/>
      <c r="AP154" s="26"/>
      <c r="AQ154" s="26"/>
      <c r="AR154" s="26"/>
      <c r="AS154" s="26"/>
      <c r="AT154" s="26"/>
      <c r="AU154" s="26"/>
      <c r="AV154" s="26"/>
      <c r="AW154" s="26"/>
      <c r="AX154" s="26"/>
      <c r="AY154" s="26"/>
      <c r="AZ154" s="26"/>
      <c r="BA154" s="26"/>
      <c r="BB154" s="26"/>
      <c r="BC154" s="26"/>
      <c r="BD154" s="26"/>
      <c r="BE154" s="26"/>
      <c r="BF154" s="26"/>
      <c r="BG154" s="26"/>
      <c r="BH154" s="26"/>
      <c r="BI154" s="26"/>
      <c r="BJ154" s="26"/>
      <c r="BK154" s="26"/>
      <c r="BL154" s="26"/>
      <c r="BM154" s="26"/>
      <c r="BN154" s="26"/>
      <c r="BO154" s="26"/>
      <c r="BP154" s="26"/>
      <c r="BQ154" s="26"/>
      <c r="BR154" s="26"/>
      <c r="BS154" s="26"/>
      <c r="BT154" s="26"/>
      <c r="BU154" s="26"/>
      <c r="BV154" s="26"/>
      <c r="BW154" s="26"/>
      <c r="BX154" s="26"/>
      <c r="BY154" s="26"/>
      <c r="BZ154" s="26"/>
      <c r="CA154" s="26"/>
      <c r="CB154" s="26"/>
      <c r="CC154" s="26"/>
      <c r="CD154" s="26"/>
      <c r="CE154" s="26"/>
      <c r="CF154" s="26"/>
      <c r="CG154" s="26"/>
      <c r="CH154" s="26"/>
      <c r="CI154" s="26"/>
      <c r="CJ154" s="26"/>
      <c r="CK154" s="26"/>
      <c r="CL154" s="26"/>
      <c r="CM154" s="26"/>
      <c r="CN154" s="26"/>
      <c r="CO154" s="26"/>
      <c r="CP154" s="26"/>
      <c r="CQ154" s="26"/>
      <c r="CR154" s="26"/>
      <c r="CS154" s="26"/>
      <c r="CT154" s="26"/>
      <c r="CU154" s="26"/>
      <c r="CV154" s="26"/>
      <c r="CW154" s="26"/>
      <c r="CX154" s="26"/>
      <c r="CY154" s="26"/>
      <c r="CZ154" s="26"/>
      <c r="DA154" s="26"/>
      <c r="DB154" s="26"/>
      <c r="DC154" s="26"/>
      <c r="DD154" s="26"/>
      <c r="DE154" s="26"/>
      <c r="DF154" s="26"/>
      <c r="DG154" s="26"/>
      <c r="DH154" s="26"/>
      <c r="DI154" s="26"/>
      <c r="DJ154" s="26"/>
      <c r="DK154" s="26"/>
      <c r="DL154" s="26"/>
      <c r="DM154" s="26"/>
      <c r="DN154" s="26"/>
      <c r="DO154" s="26"/>
      <c r="DP154" s="26"/>
      <c r="DQ154" s="26"/>
      <c r="DR154" s="26"/>
      <c r="DS154" s="26"/>
      <c r="DT154" s="26"/>
      <c r="DU154" s="26"/>
      <c r="DV154" s="26"/>
      <c r="DW154" s="26"/>
      <c r="DX154" s="26"/>
      <c r="DY154" s="26"/>
      <c r="DZ154" s="26"/>
      <c r="EA154" s="26"/>
      <c r="EB154" s="26"/>
      <c r="EC154" s="26"/>
      <c r="ED154" s="26"/>
      <c r="EE154" s="26"/>
      <c r="EF154" s="26"/>
      <c r="EG154" s="26"/>
      <c r="EH154" s="26"/>
      <c r="EI154" s="26"/>
      <c r="EJ154" s="26"/>
      <c r="EK154" s="26"/>
      <c r="EL154" s="26"/>
      <c r="EM154" s="26"/>
      <c r="EN154" s="26"/>
      <c r="EO154" s="26"/>
      <c r="EP154" s="26"/>
      <c r="EQ154" s="26"/>
      <c r="ER154" s="26"/>
      <c r="ES154" s="26"/>
      <c r="ET154" s="26"/>
      <c r="EU154" s="26"/>
      <c r="EV154" s="26"/>
      <c r="EW154" s="26"/>
      <c r="EX154" s="26"/>
      <c r="EY154" s="26"/>
      <c r="EZ154" s="26"/>
      <c r="FA154" s="26"/>
      <c r="FB154" s="26"/>
      <c r="FC154" s="26"/>
      <c r="FD154" s="26"/>
      <c r="FE154" s="26"/>
      <c r="FF154" s="26"/>
      <c r="FG154" s="26"/>
      <c r="FH154" s="26"/>
      <c r="FI154" s="26"/>
      <c r="FJ154" s="26"/>
      <c r="FK154" s="26"/>
      <c r="FL154" s="26"/>
      <c r="FM154" s="26"/>
      <c r="FN154" s="26"/>
      <c r="FO154" s="26"/>
      <c r="FP154" s="26"/>
      <c r="FQ154" s="26"/>
      <c r="FR154" s="26"/>
      <c r="FS154" s="26"/>
      <c r="FT154" s="26"/>
      <c r="FU154" s="26"/>
      <c r="FV154" s="26"/>
      <c r="FW154" s="26"/>
      <c r="FX154" s="26"/>
      <c r="FY154" s="26"/>
      <c r="FZ154" s="26"/>
      <c r="GA154" s="26"/>
      <c r="GB154" s="26"/>
      <c r="GC154" s="26"/>
      <c r="GD154" s="26"/>
      <c r="GE154" s="26"/>
      <c r="GF154" s="26"/>
      <c r="GG154" s="26"/>
      <c r="GH154" s="26"/>
      <c r="GI154" s="26"/>
      <c r="GJ154" s="26"/>
      <c r="GK154" s="26"/>
      <c r="GL154" s="26"/>
      <c r="GM154" s="26"/>
      <c r="GN154" s="26"/>
      <c r="GO154" s="26"/>
      <c r="GP154" s="26"/>
      <c r="GQ154" s="26"/>
      <c r="GR154" s="26"/>
      <c r="GS154" s="26"/>
      <c r="GT154" s="26"/>
      <c r="GU154" s="26"/>
      <c r="GV154" s="26"/>
      <c r="GW154" s="26"/>
      <c r="GX154" s="26"/>
      <c r="GY154" s="26"/>
      <c r="GZ154" s="26"/>
      <c r="HA154" s="26"/>
      <c r="HB154" s="26"/>
      <c r="HC154" s="26"/>
      <c r="HD154" s="26"/>
      <c r="HE154" s="26"/>
      <c r="HF154" s="26"/>
      <c r="HG154" s="26"/>
      <c r="HH154" s="26"/>
      <c r="HI154" s="26"/>
      <c r="HJ154" s="26"/>
      <c r="HK154" s="26"/>
      <c r="HL154" s="26"/>
      <c r="HM154" s="26"/>
      <c r="HN154" s="26"/>
      <c r="HO154" s="26"/>
      <c r="HP154" s="26"/>
      <c r="HQ154" s="26"/>
      <c r="HR154" s="26"/>
      <c r="HS154" s="26"/>
      <c r="HT154" s="26"/>
      <c r="HU154" s="26"/>
      <c r="HV154" s="26"/>
      <c r="HW154" s="26"/>
      <c r="HX154" s="26"/>
      <c r="HY154" s="26"/>
      <c r="HZ154" s="26"/>
      <c r="IA154" s="26"/>
      <c r="IB154" s="26"/>
      <c r="IC154" s="26"/>
      <c r="ID154" s="26"/>
      <c r="IE154" s="26"/>
      <c r="IF154" s="26"/>
      <c r="IG154" s="26"/>
      <c r="IH154" s="26"/>
      <c r="II154" s="26"/>
      <c r="IJ154" s="26"/>
      <c r="IK154" s="26"/>
      <c r="IL154" s="26"/>
      <c r="IM154" s="26"/>
      <c r="IN154" s="26"/>
      <c r="IO154" s="26"/>
      <c r="IP154" s="26"/>
      <c r="IQ154" s="26"/>
      <c r="IR154" s="26"/>
      <c r="IS154" s="26"/>
      <c r="IT154" s="26"/>
      <c r="IU154" s="26"/>
      <c r="IV154" s="26"/>
      <c r="IW154" s="26"/>
      <c r="IX154" s="26"/>
      <c r="IY154" s="26"/>
      <c r="IZ154" s="26"/>
      <c r="JA154" s="26"/>
      <c r="JB154" s="26"/>
      <c r="JC154" s="26"/>
      <c r="JD154" s="26"/>
      <c r="JE154" s="26"/>
      <c r="JF154" s="26"/>
      <c r="JG154" s="26"/>
      <c r="JH154" s="26"/>
      <c r="JI154" s="26"/>
      <c r="JJ154" s="26"/>
      <c r="JK154" s="26"/>
      <c r="JL154" s="26"/>
      <c r="JM154" s="26"/>
      <c r="JN154" s="26"/>
      <c r="JO154" s="26"/>
      <c r="JP154" s="26"/>
      <c r="JQ154" s="26"/>
      <c r="JR154" s="26"/>
      <c r="JS154" s="26"/>
      <c r="JT154" s="26"/>
      <c r="JU154" s="26"/>
      <c r="JV154" s="26"/>
      <c r="JW154" s="26"/>
      <c r="JX154" s="26"/>
      <c r="JY154" s="26"/>
      <c r="JZ154" s="26"/>
      <c r="KA154" s="26"/>
      <c r="KB154" s="26"/>
      <c r="KC154" s="26"/>
      <c r="KD154" s="26"/>
      <c r="KE154" s="26"/>
      <c r="KF154" s="26"/>
      <c r="KG154" s="26"/>
      <c r="KH154" s="26"/>
      <c r="KI154" s="26"/>
      <c r="KJ154" s="26"/>
      <c r="KK154" s="26"/>
      <c r="KL154" s="26"/>
      <c r="KM154" s="26"/>
      <c r="KN154" s="26"/>
      <c r="KO154" s="26"/>
      <c r="KP154" s="26"/>
      <c r="KQ154" s="26"/>
      <c r="KR154" s="26"/>
      <c r="KS154" s="26"/>
      <c r="KT154" s="26"/>
      <c r="KU154" s="26"/>
      <c r="KV154" s="26"/>
      <c r="KW154" s="26"/>
      <c r="KX154" s="26"/>
      <c r="KY154" s="26"/>
      <c r="KZ154" s="26"/>
      <c r="LA154" s="26"/>
      <c r="LB154" s="26"/>
      <c r="LC154" s="26"/>
      <c r="LD154" s="26"/>
      <c r="LE154" s="26"/>
      <c r="LF154" s="26"/>
      <c r="LG154" s="26"/>
      <c r="LH154" s="26"/>
      <c r="LI154" s="26"/>
      <c r="LJ154" s="26"/>
      <c r="LK154" s="26"/>
      <c r="LL154" s="26"/>
      <c r="LM154" s="26"/>
      <c r="LN154" s="26"/>
      <c r="LO154" s="26"/>
      <c r="LP154" s="26"/>
      <c r="LQ154" s="26"/>
      <c r="LR154" s="26"/>
      <c r="LS154" s="26"/>
      <c r="LT154" s="26"/>
      <c r="LU154" s="26"/>
      <c r="LV154" s="26"/>
      <c r="LW154" s="26"/>
      <c r="LX154" s="26"/>
      <c r="LY154" s="26"/>
      <c r="LZ154" s="26"/>
      <c r="MA154" s="26"/>
      <c r="MB154" s="26"/>
      <c r="MC154" s="26"/>
      <c r="MD154" s="26"/>
      <c r="ME154" s="26"/>
      <c r="MF154" s="26"/>
      <c r="MG154" s="26"/>
      <c r="MH154" s="26"/>
      <c r="MI154" s="26"/>
      <c r="MJ154" s="26"/>
      <c r="MK154" s="26"/>
      <c r="ML154" s="26"/>
      <c r="MM154" s="26"/>
      <c r="MN154" s="26"/>
      <c r="MO154" s="26"/>
      <c r="MP154" s="26"/>
      <c r="MQ154" s="26"/>
      <c r="MR154" s="26"/>
      <c r="MS154" s="26"/>
      <c r="MT154" s="26"/>
      <c r="MU154" s="26"/>
      <c r="MV154" s="26"/>
      <c r="MW154" s="26"/>
      <c r="MX154" s="26"/>
      <c r="MY154" s="26"/>
      <c r="MZ154" s="26"/>
      <c r="NA154" s="26"/>
      <c r="NB154" s="26"/>
      <c r="NC154" s="26"/>
      <c r="ND154" s="26"/>
      <c r="NE154" s="26"/>
      <c r="NF154" s="26"/>
      <c r="NG154" s="26"/>
      <c r="NH154" s="26"/>
      <c r="NI154" s="26"/>
      <c r="NJ154" s="26"/>
      <c r="NK154" s="26"/>
      <c r="NL154" s="26"/>
      <c r="NM154" s="26"/>
      <c r="NN154" s="26"/>
      <c r="NO154" s="26"/>
      <c r="NP154" s="26"/>
      <c r="NQ154" s="26"/>
      <c r="NR154" s="26"/>
      <c r="NS154" s="26"/>
      <c r="NT154" s="26"/>
      <c r="NU154" s="26"/>
      <c r="NV154" s="26"/>
      <c r="NW154" s="26"/>
      <c r="NX154" s="26"/>
      <c r="NY154" s="26"/>
      <c r="NZ154" s="26"/>
      <c r="OA154" s="26"/>
      <c r="OB154" s="26"/>
      <c r="OC154" s="26"/>
      <c r="OD154" s="26"/>
      <c r="OE154" s="26"/>
      <c r="OF154" s="26"/>
      <c r="OG154" s="26"/>
      <c r="OH154" s="26"/>
      <c r="OI154" s="26"/>
      <c r="OJ154" s="26"/>
      <c r="OK154" s="26"/>
      <c r="OL154" s="26"/>
      <c r="OM154" s="26"/>
      <c r="ON154" s="26"/>
      <c r="OO154" s="26"/>
      <c r="OP154" s="26"/>
      <c r="OQ154" s="26"/>
      <c r="OR154" s="26"/>
      <c r="OS154" s="26"/>
      <c r="OT154" s="26"/>
      <c r="OU154" s="26"/>
      <c r="OV154" s="26"/>
      <c r="OW154" s="26"/>
      <c r="OX154" s="26"/>
      <c r="OY154" s="26"/>
      <c r="OZ154" s="26"/>
      <c r="PA154" s="26"/>
      <c r="PB154" s="26"/>
      <c r="PC154" s="26"/>
      <c r="PD154" s="26"/>
      <c r="PE154" s="26"/>
      <c r="PF154" s="26"/>
      <c r="PG154" s="26"/>
      <c r="PH154" s="26"/>
      <c r="PI154" s="26"/>
      <c r="PJ154" s="26"/>
      <c r="PK154" s="26"/>
      <c r="PL154" s="26"/>
      <c r="PM154" s="26"/>
      <c r="PN154" s="26"/>
      <c r="PO154" s="26"/>
      <c r="PP154" s="26"/>
      <c r="PQ154" s="26"/>
      <c r="PR154" s="26"/>
      <c r="PS154" s="26"/>
      <c r="PT154" s="26"/>
      <c r="PU154" s="26"/>
      <c r="PV154" s="26"/>
      <c r="PW154" s="26"/>
      <c r="PX154" s="26"/>
      <c r="PY154" s="26"/>
      <c r="PZ154" s="26"/>
      <c r="QA154" s="26"/>
      <c r="QB154" s="26"/>
      <c r="QC154" s="26"/>
      <c r="QD154" s="26"/>
      <c r="QE154" s="26"/>
      <c r="QF154" s="26"/>
      <c r="QG154" s="26"/>
      <c r="QH154" s="26"/>
      <c r="QI154" s="26"/>
      <c r="QJ154" s="26"/>
      <c r="QK154" s="26"/>
      <c r="QL154" s="26"/>
      <c r="QM154" s="26"/>
      <c r="QN154" s="26"/>
      <c r="QO154" s="26"/>
      <c r="QP154" s="26"/>
      <c r="QQ154" s="26"/>
      <c r="QR154" s="26"/>
      <c r="QS154" s="26"/>
      <c r="QT154" s="26"/>
      <c r="QU154" s="26"/>
      <c r="QV154" s="26"/>
      <c r="QW154" s="26"/>
      <c r="QX154" s="26"/>
      <c r="QY154" s="26"/>
      <c r="QZ154" s="26"/>
      <c r="RA154" s="26"/>
      <c r="RB154" s="26"/>
      <c r="RC154" s="26"/>
      <c r="RD154" s="26"/>
      <c r="RE154" s="26"/>
      <c r="RF154" s="26"/>
      <c r="RG154" s="26"/>
      <c r="RH154" s="26"/>
      <c r="RI154" s="26"/>
      <c r="RJ154" s="26"/>
      <c r="RK154" s="26"/>
      <c r="RL154" s="26"/>
      <c r="RM154" s="26"/>
      <c r="RN154" s="26"/>
      <c r="RO154" s="26"/>
      <c r="RP154" s="26"/>
      <c r="RQ154" s="26"/>
      <c r="RR154" s="26"/>
      <c r="RS154" s="26"/>
      <c r="RT154" s="26"/>
      <c r="RU154" s="26"/>
      <c r="RV154" s="26"/>
      <c r="RW154" s="26"/>
      <c r="RX154" s="26"/>
      <c r="RY154" s="26"/>
      <c r="RZ154" s="26"/>
      <c r="SA154" s="26"/>
      <c r="SB154" s="26"/>
      <c r="SC154" s="26"/>
      <c r="SD154" s="26"/>
      <c r="SE154" s="26"/>
      <c r="SF154" s="26"/>
      <c r="SG154" s="26"/>
      <c r="SH154" s="26"/>
      <c r="SI154" s="26"/>
      <c r="SJ154" s="26"/>
      <c r="SK154" s="26"/>
      <c r="SL154" s="26"/>
      <c r="SM154" s="26"/>
      <c r="SN154" s="26"/>
      <c r="SO154" s="26"/>
      <c r="SP154" s="26"/>
      <c r="SQ154" s="26"/>
      <c r="SR154" s="26"/>
      <c r="SS154" s="26"/>
      <c r="ST154" s="26"/>
      <c r="SU154" s="26"/>
      <c r="SV154" s="26"/>
      <c r="SW154" s="26"/>
      <c r="SX154" s="26"/>
      <c r="SY154" s="26"/>
      <c r="SZ154" s="26"/>
      <c r="TA154" s="26"/>
      <c r="TB154" s="26"/>
      <c r="TC154" s="26"/>
      <c r="TD154" s="26"/>
      <c r="TE154" s="26"/>
      <c r="TF154" s="26"/>
      <c r="TG154" s="26"/>
      <c r="TH154" s="26"/>
      <c r="TI154" s="26"/>
      <c r="TJ154" s="26"/>
      <c r="TK154" s="26"/>
      <c r="TL154" s="26"/>
      <c r="TM154" s="26"/>
      <c r="TN154" s="26"/>
      <c r="TO154" s="26"/>
      <c r="TP154" s="26"/>
      <c r="TQ154" s="26"/>
      <c r="TR154" s="26"/>
      <c r="TS154" s="26"/>
      <c r="TT154" s="26"/>
      <c r="TU154" s="26"/>
      <c r="TV154" s="26"/>
      <c r="TW154" s="26"/>
      <c r="TX154" s="26"/>
      <c r="TY154" s="26"/>
      <c r="TZ154" s="26"/>
      <c r="UA154" s="26"/>
      <c r="UB154" s="26"/>
      <c r="UC154" s="26"/>
      <c r="UD154" s="26"/>
      <c r="UE154" s="26"/>
      <c r="UF154" s="26"/>
      <c r="UG154" s="26"/>
      <c r="UH154" s="26"/>
      <c r="UI154" s="26"/>
      <c r="UJ154" s="26"/>
      <c r="UK154" s="26"/>
      <c r="UL154" s="26"/>
      <c r="UM154" s="26"/>
      <c r="UN154" s="26"/>
      <c r="UO154" s="26"/>
      <c r="UP154" s="26"/>
      <c r="UQ154" s="26"/>
      <c r="UR154" s="26"/>
      <c r="US154" s="26"/>
      <c r="UT154" s="26"/>
      <c r="UU154" s="26"/>
      <c r="UV154" s="26"/>
      <c r="UW154" s="26"/>
      <c r="UX154" s="26"/>
      <c r="UY154" s="26"/>
      <c r="UZ154" s="26"/>
      <c r="VA154" s="26"/>
      <c r="VB154" s="26"/>
      <c r="VC154" s="26"/>
      <c r="VD154" s="26"/>
      <c r="VE154" s="26"/>
      <c r="VF154" s="26"/>
      <c r="VG154" s="26"/>
      <c r="VH154" s="26"/>
      <c r="VI154" s="26"/>
      <c r="VJ154" s="26"/>
      <c r="VK154" s="26"/>
      <c r="VL154" s="26"/>
      <c r="VM154" s="26"/>
      <c r="VN154" s="26"/>
      <c r="VO154" s="26"/>
      <c r="VP154" s="26"/>
      <c r="VQ154" s="26"/>
      <c r="VR154" s="26"/>
      <c r="VS154" s="26"/>
      <c r="VT154" s="26"/>
      <c r="VU154" s="26"/>
      <c r="VV154" s="26"/>
      <c r="VW154" s="26"/>
      <c r="VX154" s="26"/>
      <c r="VY154" s="26"/>
      <c r="VZ154" s="26"/>
      <c r="WA154" s="26"/>
      <c r="WB154" s="26"/>
      <c r="WC154" s="26"/>
      <c r="WD154" s="26"/>
      <c r="WE154" s="26"/>
      <c r="WF154" s="26"/>
      <c r="WG154" s="26"/>
      <c r="WH154" s="26"/>
      <c r="WI154" s="26"/>
      <c r="WJ154" s="26"/>
      <c r="WK154" s="26"/>
      <c r="WL154" s="26"/>
      <c r="WM154" s="26"/>
      <c r="WN154" s="26"/>
      <c r="WO154" s="26"/>
      <c r="WP154" s="26"/>
      <c r="WQ154" s="26"/>
      <c r="WR154" s="26"/>
      <c r="WS154" s="26"/>
      <c r="WT154" s="26"/>
      <c r="WU154" s="26"/>
      <c r="WV154" s="26"/>
      <c r="WW154" s="26"/>
      <c r="WX154" s="26"/>
      <c r="WY154" s="26"/>
      <c r="WZ154" s="26"/>
      <c r="XA154" s="26"/>
      <c r="XB154" s="26"/>
      <c r="XC154" s="26"/>
      <c r="XD154" s="26"/>
      <c r="XE154" s="26"/>
      <c r="XF154" s="26"/>
      <c r="XG154" s="26"/>
      <c r="XH154" s="26"/>
      <c r="XI154" s="26"/>
      <c r="XJ154" s="26"/>
      <c r="XK154" s="26"/>
      <c r="XL154" s="26"/>
      <c r="XM154" s="26"/>
    </row>
    <row r="155" spans="1:637" ht="15.75" customHeight="1" x14ac:dyDescent="0.35">
      <c r="A155" s="26"/>
      <c r="B155" s="26"/>
      <c r="C155" s="26"/>
      <c r="D155" s="26"/>
      <c r="E155" s="26"/>
      <c r="F155" s="26"/>
      <c r="G155" s="26"/>
      <c r="H155" s="26"/>
      <c r="I155" s="26"/>
      <c r="J155" s="26"/>
      <c r="K155" s="26"/>
      <c r="L155" s="26"/>
      <c r="M155" s="26"/>
      <c r="N155" s="26"/>
      <c r="O155" s="26"/>
      <c r="P155" s="26"/>
      <c r="Q155" s="26"/>
      <c r="R155" s="26"/>
      <c r="S155" s="26"/>
      <c r="T155" s="26"/>
      <c r="U155" s="26"/>
      <c r="V155" s="26"/>
      <c r="W155" s="26"/>
      <c r="X155" s="26"/>
      <c r="Y155" s="26"/>
      <c r="Z155" s="26"/>
      <c r="AA155" s="26"/>
      <c r="AB155" s="26"/>
      <c r="AC155" s="26"/>
      <c r="AD155" s="26"/>
      <c r="AE155" s="26"/>
      <c r="AF155" s="26"/>
      <c r="AG155" s="26"/>
      <c r="AH155" s="26"/>
      <c r="AI155" s="26"/>
      <c r="AJ155" s="26"/>
      <c r="AK155" s="26"/>
      <c r="AL155" s="26"/>
      <c r="AM155" s="26"/>
      <c r="AN155" s="26"/>
      <c r="AO155" s="26"/>
      <c r="AP155" s="26"/>
      <c r="AQ155" s="26"/>
      <c r="AR155" s="26"/>
      <c r="AS155" s="26"/>
      <c r="AT155" s="26"/>
      <c r="AU155" s="26"/>
      <c r="AV155" s="26"/>
      <c r="AW155" s="26"/>
      <c r="AX155" s="26"/>
      <c r="AY155" s="26"/>
      <c r="AZ155" s="26"/>
      <c r="BA155" s="26"/>
      <c r="BB155" s="26"/>
      <c r="BC155" s="26"/>
      <c r="BD155" s="26"/>
      <c r="BE155" s="26"/>
      <c r="BF155" s="26"/>
      <c r="BG155" s="26"/>
      <c r="BH155" s="26"/>
      <c r="BI155" s="26"/>
      <c r="BJ155" s="26"/>
      <c r="BK155" s="26"/>
      <c r="BL155" s="26"/>
      <c r="BM155" s="26"/>
      <c r="BN155" s="26"/>
      <c r="BO155" s="26"/>
      <c r="BP155" s="26"/>
      <c r="BQ155" s="26"/>
      <c r="BR155" s="26"/>
      <c r="BS155" s="26"/>
      <c r="BT155" s="26"/>
      <c r="BU155" s="26"/>
      <c r="BV155" s="26"/>
      <c r="BW155" s="26"/>
      <c r="BX155" s="26"/>
      <c r="BY155" s="26"/>
      <c r="BZ155" s="26"/>
      <c r="CA155" s="26"/>
      <c r="CB155" s="26"/>
      <c r="CC155" s="26"/>
      <c r="CD155" s="26"/>
      <c r="CE155" s="26"/>
      <c r="CF155" s="26"/>
      <c r="CG155" s="26"/>
      <c r="CH155" s="26"/>
      <c r="CI155" s="26"/>
      <c r="CJ155" s="26"/>
      <c r="CK155" s="26"/>
      <c r="CL155" s="26"/>
      <c r="CM155" s="26"/>
      <c r="CN155" s="26"/>
      <c r="CO155" s="26"/>
      <c r="CP155" s="26"/>
      <c r="CQ155" s="26"/>
      <c r="CR155" s="26"/>
      <c r="CS155" s="26"/>
      <c r="CT155" s="26"/>
      <c r="CU155" s="26"/>
      <c r="CV155" s="26"/>
      <c r="CW155" s="26"/>
      <c r="CX155" s="26"/>
      <c r="CY155" s="26"/>
      <c r="CZ155" s="26"/>
      <c r="DA155" s="26"/>
      <c r="DB155" s="26"/>
      <c r="DC155" s="26"/>
      <c r="DD155" s="26"/>
      <c r="DE155" s="26"/>
      <c r="DF155" s="26"/>
      <c r="DG155" s="26"/>
      <c r="DH155" s="26"/>
      <c r="DI155" s="26"/>
      <c r="DJ155" s="26"/>
      <c r="DK155" s="26"/>
      <c r="DL155" s="26"/>
      <c r="DM155" s="26"/>
      <c r="DN155" s="26"/>
      <c r="DO155" s="26"/>
      <c r="DP155" s="26"/>
      <c r="DQ155" s="26"/>
      <c r="DR155" s="26"/>
      <c r="DS155" s="26"/>
      <c r="DT155" s="26"/>
      <c r="DU155" s="26"/>
      <c r="DV155" s="26"/>
      <c r="DW155" s="26"/>
      <c r="DX155" s="26"/>
      <c r="DY155" s="26"/>
      <c r="DZ155" s="26"/>
      <c r="EA155" s="26"/>
      <c r="EB155" s="26"/>
      <c r="EC155" s="26"/>
      <c r="ED155" s="26"/>
      <c r="EE155" s="26"/>
      <c r="EF155" s="26"/>
      <c r="EG155" s="26"/>
      <c r="EH155" s="26"/>
      <c r="EI155" s="26"/>
      <c r="EJ155" s="26"/>
      <c r="EK155" s="26"/>
      <c r="EL155" s="26"/>
      <c r="EM155" s="26"/>
      <c r="EN155" s="26"/>
      <c r="EO155" s="26"/>
      <c r="EP155" s="26"/>
      <c r="EQ155" s="26"/>
      <c r="ER155" s="26"/>
      <c r="ES155" s="26"/>
      <c r="ET155" s="26"/>
      <c r="EU155" s="26"/>
      <c r="EV155" s="26"/>
      <c r="EW155" s="26"/>
      <c r="EX155" s="26"/>
      <c r="EY155" s="26"/>
      <c r="EZ155" s="26"/>
      <c r="FA155" s="26"/>
      <c r="FB155" s="26"/>
      <c r="FC155" s="26"/>
      <c r="FD155" s="26"/>
      <c r="FE155" s="26"/>
      <c r="FF155" s="26"/>
      <c r="FG155" s="26"/>
      <c r="FH155" s="26"/>
      <c r="FI155" s="26"/>
      <c r="FJ155" s="26"/>
      <c r="FK155" s="26"/>
      <c r="FL155" s="26"/>
      <c r="FM155" s="26"/>
      <c r="FN155" s="26"/>
      <c r="FO155" s="26"/>
      <c r="FP155" s="26"/>
      <c r="FQ155" s="26"/>
      <c r="FR155" s="26"/>
      <c r="FS155" s="26"/>
      <c r="FT155" s="26"/>
      <c r="FU155" s="26"/>
      <c r="FV155" s="26"/>
      <c r="FW155" s="26"/>
      <c r="FX155" s="26"/>
      <c r="FY155" s="26"/>
      <c r="FZ155" s="26"/>
      <c r="GA155" s="26"/>
      <c r="GB155" s="26"/>
      <c r="GC155" s="26"/>
      <c r="GD155" s="26"/>
      <c r="GE155" s="26"/>
      <c r="GF155" s="26"/>
      <c r="GG155" s="26"/>
      <c r="GH155" s="26"/>
      <c r="GI155" s="26"/>
      <c r="GJ155" s="26"/>
      <c r="GK155" s="26"/>
      <c r="GL155" s="26"/>
      <c r="GM155" s="26"/>
      <c r="GN155" s="26"/>
      <c r="GO155" s="26"/>
      <c r="GP155" s="26"/>
      <c r="GQ155" s="26"/>
      <c r="GR155" s="26"/>
      <c r="GS155" s="26"/>
      <c r="GT155" s="26"/>
      <c r="GU155" s="26"/>
      <c r="GV155" s="26"/>
      <c r="GW155" s="26"/>
      <c r="GX155" s="26"/>
      <c r="GY155" s="26"/>
      <c r="GZ155" s="26"/>
      <c r="HA155" s="26"/>
      <c r="HB155" s="26"/>
      <c r="HC155" s="26"/>
      <c r="HD155" s="26"/>
      <c r="HE155" s="26"/>
      <c r="HF155" s="26"/>
      <c r="HG155" s="26"/>
      <c r="HH155" s="26"/>
      <c r="HI155" s="26"/>
      <c r="HJ155" s="26"/>
      <c r="HK155" s="26"/>
      <c r="HL155" s="26"/>
      <c r="HM155" s="26"/>
      <c r="HN155" s="26"/>
      <c r="HO155" s="26"/>
      <c r="HP155" s="26"/>
      <c r="HQ155" s="26"/>
      <c r="HR155" s="26"/>
      <c r="HS155" s="26"/>
      <c r="HT155" s="26"/>
      <c r="HU155" s="26"/>
      <c r="HV155" s="26"/>
      <c r="HW155" s="26"/>
      <c r="HX155" s="26"/>
      <c r="HY155" s="26"/>
      <c r="HZ155" s="26"/>
      <c r="IA155" s="26"/>
      <c r="IB155" s="26"/>
      <c r="IC155" s="26"/>
      <c r="ID155" s="26"/>
      <c r="IE155" s="26"/>
      <c r="IF155" s="26"/>
      <c r="IG155" s="26"/>
      <c r="IH155" s="26"/>
      <c r="II155" s="26"/>
      <c r="IJ155" s="26"/>
      <c r="IK155" s="26"/>
      <c r="IL155" s="26"/>
      <c r="IM155" s="26"/>
      <c r="IN155" s="26"/>
      <c r="IO155" s="26"/>
      <c r="IP155" s="26"/>
      <c r="IQ155" s="26"/>
      <c r="IR155" s="26"/>
      <c r="IS155" s="26"/>
      <c r="IT155" s="26"/>
      <c r="IU155" s="26"/>
      <c r="IV155" s="26"/>
      <c r="IW155" s="26"/>
      <c r="IX155" s="26"/>
      <c r="IY155" s="26"/>
      <c r="IZ155" s="26"/>
      <c r="JA155" s="26"/>
      <c r="JB155" s="26"/>
      <c r="JC155" s="26"/>
      <c r="JD155" s="26"/>
      <c r="JE155" s="26"/>
      <c r="JF155" s="26"/>
      <c r="JG155" s="26"/>
      <c r="JH155" s="26"/>
      <c r="JI155" s="26"/>
      <c r="JJ155" s="26"/>
      <c r="JK155" s="26"/>
      <c r="JL155" s="26"/>
      <c r="JM155" s="26"/>
      <c r="JN155" s="26"/>
      <c r="JO155" s="26"/>
      <c r="JP155" s="26"/>
      <c r="JQ155" s="26"/>
      <c r="JR155" s="26"/>
      <c r="JS155" s="26"/>
      <c r="JT155" s="26"/>
      <c r="JU155" s="26"/>
      <c r="JV155" s="26"/>
      <c r="JW155" s="26"/>
      <c r="JX155" s="26"/>
      <c r="JY155" s="26"/>
      <c r="JZ155" s="26"/>
      <c r="KA155" s="26"/>
      <c r="KB155" s="26"/>
      <c r="KC155" s="26"/>
      <c r="KD155" s="26"/>
      <c r="KE155" s="26"/>
      <c r="KF155" s="26"/>
      <c r="KG155" s="26"/>
      <c r="KH155" s="26"/>
      <c r="KI155" s="26"/>
      <c r="KJ155" s="26"/>
      <c r="KK155" s="26"/>
      <c r="KL155" s="26"/>
      <c r="KM155" s="26"/>
      <c r="KN155" s="26"/>
      <c r="KO155" s="26"/>
      <c r="KP155" s="26"/>
      <c r="KQ155" s="26"/>
      <c r="KR155" s="26"/>
      <c r="KS155" s="26"/>
      <c r="KT155" s="26"/>
      <c r="KU155" s="26"/>
      <c r="KV155" s="26"/>
      <c r="KW155" s="26"/>
      <c r="KX155" s="26"/>
      <c r="KY155" s="26"/>
      <c r="KZ155" s="26"/>
      <c r="LA155" s="26"/>
      <c r="LB155" s="26"/>
      <c r="LC155" s="26"/>
      <c r="LD155" s="26"/>
      <c r="LE155" s="26"/>
      <c r="LF155" s="26"/>
      <c r="LG155" s="26"/>
      <c r="LH155" s="26"/>
      <c r="LI155" s="26"/>
      <c r="LJ155" s="26"/>
      <c r="LK155" s="26"/>
      <c r="LL155" s="26"/>
      <c r="LM155" s="26"/>
      <c r="LN155" s="26"/>
      <c r="LO155" s="26"/>
      <c r="LP155" s="26"/>
      <c r="LQ155" s="26"/>
      <c r="LR155" s="26"/>
      <c r="LS155" s="26"/>
      <c r="LT155" s="26"/>
      <c r="LU155" s="26"/>
      <c r="LV155" s="26"/>
      <c r="LW155" s="26"/>
      <c r="LX155" s="26"/>
      <c r="LY155" s="26"/>
      <c r="LZ155" s="26"/>
      <c r="MA155" s="26"/>
      <c r="MB155" s="26"/>
      <c r="MC155" s="26"/>
      <c r="MD155" s="26"/>
      <c r="ME155" s="26"/>
      <c r="MF155" s="26"/>
      <c r="MG155" s="26"/>
      <c r="MH155" s="26"/>
      <c r="MI155" s="26"/>
      <c r="MJ155" s="26"/>
      <c r="MK155" s="26"/>
      <c r="ML155" s="26"/>
      <c r="MM155" s="26"/>
      <c r="MN155" s="26"/>
      <c r="MO155" s="26"/>
      <c r="MP155" s="26"/>
      <c r="MQ155" s="26"/>
      <c r="MR155" s="26"/>
      <c r="MS155" s="26"/>
      <c r="MT155" s="26"/>
      <c r="MU155" s="26"/>
      <c r="MV155" s="26"/>
      <c r="MW155" s="26"/>
      <c r="MX155" s="26"/>
      <c r="MY155" s="26"/>
      <c r="MZ155" s="26"/>
      <c r="NA155" s="26"/>
      <c r="NB155" s="26"/>
      <c r="NC155" s="26"/>
      <c r="ND155" s="26"/>
      <c r="NE155" s="26"/>
      <c r="NF155" s="26"/>
      <c r="NG155" s="26"/>
      <c r="NH155" s="26"/>
      <c r="NI155" s="26"/>
      <c r="NJ155" s="26"/>
      <c r="NK155" s="26"/>
      <c r="NL155" s="26"/>
      <c r="NM155" s="26"/>
      <c r="NN155" s="26"/>
      <c r="NO155" s="26"/>
      <c r="NP155" s="26"/>
      <c r="NQ155" s="26"/>
      <c r="NR155" s="26"/>
      <c r="NS155" s="26"/>
      <c r="NT155" s="26"/>
      <c r="NU155" s="26"/>
      <c r="NV155" s="26"/>
      <c r="NW155" s="26"/>
      <c r="NX155" s="26"/>
      <c r="NY155" s="26"/>
      <c r="NZ155" s="26"/>
      <c r="OA155" s="26"/>
      <c r="OB155" s="26"/>
      <c r="OC155" s="26"/>
      <c r="OD155" s="26"/>
      <c r="OE155" s="26"/>
      <c r="OF155" s="26"/>
      <c r="OG155" s="26"/>
      <c r="OH155" s="26"/>
      <c r="OI155" s="26"/>
      <c r="OJ155" s="26"/>
      <c r="OK155" s="26"/>
      <c r="OL155" s="26"/>
      <c r="OM155" s="26"/>
      <c r="ON155" s="26"/>
      <c r="OO155" s="26"/>
      <c r="OP155" s="26"/>
      <c r="OQ155" s="26"/>
      <c r="OR155" s="26"/>
      <c r="OS155" s="26"/>
      <c r="OT155" s="26"/>
      <c r="OU155" s="26"/>
      <c r="OV155" s="26"/>
      <c r="OW155" s="26"/>
      <c r="OX155" s="26"/>
      <c r="OY155" s="26"/>
      <c r="OZ155" s="26"/>
      <c r="PA155" s="26"/>
      <c r="PB155" s="26"/>
      <c r="PC155" s="26"/>
      <c r="PD155" s="26"/>
      <c r="PE155" s="26"/>
      <c r="PF155" s="26"/>
      <c r="PG155" s="26"/>
      <c r="PH155" s="26"/>
      <c r="PI155" s="26"/>
      <c r="PJ155" s="26"/>
      <c r="PK155" s="26"/>
      <c r="PL155" s="26"/>
      <c r="PM155" s="26"/>
      <c r="PN155" s="26"/>
      <c r="PO155" s="26"/>
      <c r="PP155" s="26"/>
      <c r="PQ155" s="26"/>
      <c r="PR155" s="26"/>
      <c r="PS155" s="26"/>
      <c r="PT155" s="26"/>
      <c r="PU155" s="26"/>
      <c r="PV155" s="26"/>
      <c r="PW155" s="26"/>
      <c r="PX155" s="26"/>
      <c r="PY155" s="26"/>
      <c r="PZ155" s="26"/>
      <c r="QA155" s="26"/>
      <c r="QB155" s="26"/>
      <c r="QC155" s="26"/>
      <c r="QD155" s="26"/>
      <c r="QE155" s="26"/>
      <c r="QF155" s="26"/>
      <c r="QG155" s="26"/>
      <c r="QH155" s="26"/>
      <c r="QI155" s="26"/>
      <c r="QJ155" s="26"/>
      <c r="QK155" s="26"/>
      <c r="QL155" s="26"/>
      <c r="QM155" s="26"/>
      <c r="QN155" s="26"/>
      <c r="QO155" s="26"/>
      <c r="QP155" s="26"/>
      <c r="QQ155" s="26"/>
      <c r="QR155" s="26"/>
      <c r="QS155" s="26"/>
      <c r="QT155" s="26"/>
      <c r="QU155" s="26"/>
      <c r="QV155" s="26"/>
      <c r="QW155" s="26"/>
      <c r="QX155" s="26"/>
      <c r="QY155" s="26"/>
      <c r="QZ155" s="26"/>
      <c r="RA155" s="26"/>
      <c r="RB155" s="26"/>
      <c r="RC155" s="26"/>
      <c r="RD155" s="26"/>
      <c r="RE155" s="26"/>
      <c r="RF155" s="26"/>
      <c r="RG155" s="26"/>
      <c r="RH155" s="26"/>
      <c r="RI155" s="26"/>
      <c r="RJ155" s="26"/>
      <c r="RK155" s="26"/>
      <c r="RL155" s="26"/>
      <c r="RM155" s="26"/>
      <c r="RN155" s="26"/>
      <c r="RO155" s="26"/>
      <c r="RP155" s="26"/>
      <c r="RQ155" s="26"/>
      <c r="RR155" s="26"/>
      <c r="RS155" s="26"/>
      <c r="RT155" s="26"/>
      <c r="RU155" s="26"/>
      <c r="RV155" s="26"/>
      <c r="RW155" s="26"/>
      <c r="RX155" s="26"/>
      <c r="RY155" s="26"/>
      <c r="RZ155" s="26"/>
      <c r="SA155" s="26"/>
      <c r="SB155" s="26"/>
      <c r="SC155" s="26"/>
      <c r="SD155" s="26"/>
      <c r="SE155" s="26"/>
      <c r="SF155" s="26"/>
      <c r="SG155" s="26"/>
      <c r="SH155" s="26"/>
      <c r="SI155" s="26"/>
      <c r="SJ155" s="26"/>
      <c r="SK155" s="26"/>
      <c r="SL155" s="26"/>
      <c r="SM155" s="26"/>
      <c r="SN155" s="26"/>
      <c r="SO155" s="26"/>
      <c r="SP155" s="26"/>
      <c r="SQ155" s="26"/>
      <c r="SR155" s="26"/>
      <c r="SS155" s="26"/>
      <c r="ST155" s="26"/>
      <c r="SU155" s="26"/>
      <c r="SV155" s="26"/>
      <c r="SW155" s="26"/>
      <c r="SX155" s="26"/>
      <c r="SY155" s="26"/>
      <c r="SZ155" s="26"/>
      <c r="TA155" s="26"/>
      <c r="TB155" s="26"/>
      <c r="TC155" s="26"/>
      <c r="TD155" s="26"/>
      <c r="TE155" s="26"/>
      <c r="TF155" s="26"/>
      <c r="TG155" s="26"/>
      <c r="TH155" s="26"/>
      <c r="TI155" s="26"/>
      <c r="TJ155" s="26"/>
      <c r="TK155" s="26"/>
      <c r="TL155" s="26"/>
      <c r="TM155" s="26"/>
      <c r="TN155" s="26"/>
      <c r="TO155" s="26"/>
      <c r="TP155" s="26"/>
      <c r="TQ155" s="26"/>
      <c r="TR155" s="26"/>
      <c r="TS155" s="26"/>
      <c r="TT155" s="26"/>
      <c r="TU155" s="26"/>
      <c r="TV155" s="26"/>
      <c r="TW155" s="26"/>
      <c r="TX155" s="26"/>
      <c r="TY155" s="26"/>
      <c r="TZ155" s="26"/>
      <c r="UA155" s="26"/>
      <c r="UB155" s="26"/>
      <c r="UC155" s="26"/>
      <c r="UD155" s="26"/>
      <c r="UE155" s="26"/>
      <c r="UF155" s="26"/>
      <c r="UG155" s="26"/>
      <c r="UH155" s="26"/>
      <c r="UI155" s="26"/>
      <c r="UJ155" s="26"/>
      <c r="UK155" s="26"/>
      <c r="UL155" s="26"/>
      <c r="UM155" s="26"/>
      <c r="UN155" s="26"/>
      <c r="UO155" s="26"/>
      <c r="UP155" s="26"/>
      <c r="UQ155" s="26"/>
      <c r="UR155" s="26"/>
      <c r="US155" s="26"/>
      <c r="UT155" s="26"/>
      <c r="UU155" s="26"/>
      <c r="UV155" s="26"/>
      <c r="UW155" s="26"/>
      <c r="UX155" s="26"/>
      <c r="UY155" s="26"/>
      <c r="UZ155" s="26"/>
      <c r="VA155" s="26"/>
      <c r="VB155" s="26"/>
      <c r="VC155" s="26"/>
      <c r="VD155" s="26"/>
      <c r="VE155" s="26"/>
      <c r="VF155" s="26"/>
      <c r="VG155" s="26"/>
      <c r="VH155" s="26"/>
      <c r="VI155" s="26"/>
      <c r="VJ155" s="26"/>
      <c r="VK155" s="26"/>
      <c r="VL155" s="26"/>
      <c r="VM155" s="26"/>
      <c r="VN155" s="26"/>
      <c r="VO155" s="26"/>
      <c r="VP155" s="26"/>
      <c r="VQ155" s="26"/>
      <c r="VR155" s="26"/>
      <c r="VS155" s="26"/>
      <c r="VT155" s="26"/>
      <c r="VU155" s="26"/>
      <c r="VV155" s="26"/>
      <c r="VW155" s="26"/>
      <c r="VX155" s="26"/>
      <c r="VY155" s="26"/>
      <c r="VZ155" s="26"/>
      <c r="WA155" s="26"/>
      <c r="WB155" s="26"/>
      <c r="WC155" s="26"/>
      <c r="WD155" s="26"/>
      <c r="WE155" s="26"/>
      <c r="WF155" s="26"/>
      <c r="WG155" s="26"/>
      <c r="WH155" s="26"/>
      <c r="WI155" s="26"/>
      <c r="WJ155" s="26"/>
      <c r="WK155" s="26"/>
      <c r="WL155" s="26"/>
      <c r="WM155" s="26"/>
      <c r="WN155" s="26"/>
      <c r="WO155" s="26"/>
      <c r="WP155" s="26"/>
      <c r="WQ155" s="26"/>
      <c r="WR155" s="26"/>
      <c r="WS155" s="26"/>
      <c r="WT155" s="26"/>
      <c r="WU155" s="26"/>
      <c r="WV155" s="26"/>
      <c r="WW155" s="26"/>
      <c r="WX155" s="26"/>
      <c r="WY155" s="26"/>
      <c r="WZ155" s="26"/>
      <c r="XA155" s="26"/>
      <c r="XB155" s="26"/>
      <c r="XC155" s="26"/>
      <c r="XD155" s="26"/>
      <c r="XE155" s="26"/>
      <c r="XF155" s="26"/>
      <c r="XG155" s="26"/>
      <c r="XH155" s="26"/>
      <c r="XI155" s="26"/>
      <c r="XJ155" s="26"/>
      <c r="XK155" s="26"/>
      <c r="XL155" s="26"/>
      <c r="XM155" s="26"/>
    </row>
    <row r="156" spans="1:637" ht="15.75" customHeight="1" x14ac:dyDescent="0.35">
      <c r="A156" s="26"/>
      <c r="B156" s="26"/>
      <c r="C156" s="26"/>
      <c r="D156" s="26"/>
      <c r="E156" s="26"/>
      <c r="F156" s="26"/>
      <c r="G156" s="26"/>
      <c r="H156" s="26"/>
      <c r="I156" s="26"/>
      <c r="J156" s="26"/>
      <c r="K156" s="26"/>
      <c r="L156" s="26"/>
      <c r="M156" s="26"/>
      <c r="N156" s="26"/>
      <c r="O156" s="26"/>
      <c r="P156" s="26"/>
      <c r="Q156" s="26"/>
      <c r="R156" s="26"/>
      <c r="S156" s="26"/>
      <c r="T156" s="26"/>
      <c r="U156" s="26"/>
      <c r="V156" s="26"/>
      <c r="W156" s="26"/>
      <c r="X156" s="26"/>
      <c r="Y156" s="26"/>
      <c r="Z156" s="26"/>
      <c r="AA156" s="26"/>
      <c r="AB156" s="26"/>
      <c r="AC156" s="26"/>
      <c r="AD156" s="26"/>
      <c r="AE156" s="26"/>
      <c r="AF156" s="26"/>
      <c r="AG156" s="26"/>
      <c r="AH156" s="26"/>
      <c r="AI156" s="26"/>
      <c r="AJ156" s="26"/>
      <c r="AK156" s="26"/>
      <c r="AL156" s="26"/>
      <c r="AM156" s="26"/>
      <c r="AN156" s="26"/>
      <c r="AO156" s="26"/>
      <c r="AP156" s="26"/>
      <c r="AQ156" s="26"/>
      <c r="AR156" s="26"/>
      <c r="AS156" s="26"/>
      <c r="AT156" s="26"/>
      <c r="AU156" s="26"/>
      <c r="AV156" s="26"/>
      <c r="AW156" s="26"/>
      <c r="AX156" s="26"/>
      <c r="AY156" s="26"/>
      <c r="AZ156" s="26"/>
      <c r="BA156" s="26"/>
      <c r="BB156" s="26"/>
      <c r="BC156" s="26"/>
      <c r="BD156" s="26"/>
      <c r="BE156" s="26"/>
      <c r="BF156" s="26"/>
      <c r="BG156" s="26"/>
      <c r="BH156" s="26"/>
      <c r="BI156" s="26"/>
      <c r="BJ156" s="26"/>
      <c r="BK156" s="26"/>
      <c r="BL156" s="26"/>
      <c r="BM156" s="26"/>
      <c r="BN156" s="26"/>
      <c r="BO156" s="26"/>
      <c r="BP156" s="26"/>
      <c r="BQ156" s="26"/>
      <c r="BR156" s="26"/>
      <c r="BS156" s="26"/>
      <c r="BT156" s="26"/>
      <c r="BU156" s="26"/>
      <c r="BV156" s="26"/>
      <c r="BW156" s="26"/>
      <c r="BX156" s="26"/>
      <c r="BY156" s="26"/>
      <c r="BZ156" s="26"/>
      <c r="CA156" s="26"/>
      <c r="CB156" s="26"/>
      <c r="CC156" s="26"/>
      <c r="CD156" s="26"/>
      <c r="CE156" s="26"/>
      <c r="CF156" s="26"/>
      <c r="CG156" s="26"/>
      <c r="CH156" s="26"/>
      <c r="CI156" s="26"/>
      <c r="CJ156" s="26"/>
      <c r="CK156" s="26"/>
      <c r="CL156" s="26"/>
      <c r="CM156" s="26"/>
      <c r="CN156" s="26"/>
      <c r="CO156" s="26"/>
      <c r="CP156" s="26"/>
      <c r="CQ156" s="26"/>
      <c r="CR156" s="26"/>
      <c r="CS156" s="26"/>
      <c r="CT156" s="26"/>
      <c r="CU156" s="26"/>
      <c r="CV156" s="26"/>
      <c r="CW156" s="26"/>
      <c r="CX156" s="26"/>
      <c r="CY156" s="26"/>
      <c r="CZ156" s="26"/>
      <c r="DA156" s="26"/>
      <c r="DB156" s="26"/>
      <c r="DC156" s="26"/>
      <c r="DD156" s="26"/>
      <c r="DE156" s="26"/>
      <c r="DF156" s="26"/>
      <c r="DG156" s="26"/>
      <c r="DH156" s="26"/>
      <c r="DI156" s="26"/>
      <c r="DJ156" s="26"/>
      <c r="DK156" s="26"/>
      <c r="DL156" s="26"/>
      <c r="DM156" s="26"/>
      <c r="DN156" s="26"/>
      <c r="DO156" s="26"/>
      <c r="DP156" s="26"/>
      <c r="DQ156" s="26"/>
      <c r="DR156" s="26"/>
      <c r="DS156" s="26"/>
      <c r="DT156" s="26"/>
      <c r="DU156" s="26"/>
      <c r="DV156" s="26"/>
      <c r="DW156" s="26"/>
      <c r="DX156" s="26"/>
      <c r="DY156" s="26"/>
      <c r="DZ156" s="26"/>
      <c r="EA156" s="26"/>
      <c r="EB156" s="26"/>
      <c r="EC156" s="26"/>
      <c r="ED156" s="26"/>
      <c r="EE156" s="26"/>
      <c r="EF156" s="26"/>
      <c r="EG156" s="26"/>
      <c r="EH156" s="26"/>
      <c r="EI156" s="26"/>
      <c r="EJ156" s="26"/>
      <c r="EK156" s="26"/>
      <c r="EL156" s="26"/>
      <c r="EM156" s="26"/>
      <c r="EN156" s="26"/>
      <c r="EO156" s="26"/>
      <c r="EP156" s="26"/>
      <c r="EQ156" s="26"/>
      <c r="ER156" s="26"/>
      <c r="ES156" s="26"/>
      <c r="ET156" s="26"/>
      <c r="EU156" s="26"/>
      <c r="EV156" s="26"/>
      <c r="EW156" s="26"/>
      <c r="EX156" s="26"/>
      <c r="EY156" s="26"/>
      <c r="EZ156" s="26"/>
      <c r="FA156" s="26"/>
      <c r="FB156" s="26"/>
      <c r="FC156" s="26"/>
      <c r="FD156" s="26"/>
      <c r="FE156" s="26"/>
      <c r="FF156" s="26"/>
      <c r="FG156" s="26"/>
      <c r="FH156" s="26"/>
      <c r="FI156" s="26"/>
      <c r="FJ156" s="26"/>
      <c r="FK156" s="26"/>
      <c r="FL156" s="26"/>
      <c r="FM156" s="26"/>
      <c r="FN156" s="26"/>
      <c r="FO156" s="26"/>
      <c r="FP156" s="26"/>
      <c r="FQ156" s="26"/>
      <c r="FR156" s="26"/>
      <c r="FS156" s="26"/>
      <c r="FT156" s="26"/>
      <c r="FU156" s="26"/>
      <c r="FV156" s="26"/>
      <c r="FW156" s="26"/>
      <c r="FX156" s="26"/>
      <c r="FY156" s="26"/>
      <c r="FZ156" s="26"/>
      <c r="GA156" s="26"/>
      <c r="GB156" s="26"/>
      <c r="GC156" s="26"/>
      <c r="GD156" s="26"/>
      <c r="GE156" s="26"/>
      <c r="GF156" s="26"/>
      <c r="GG156" s="26"/>
      <c r="GH156" s="26"/>
      <c r="GI156" s="26"/>
      <c r="GJ156" s="26"/>
      <c r="GK156" s="26"/>
      <c r="GL156" s="26"/>
      <c r="GM156" s="26"/>
      <c r="GN156" s="26"/>
      <c r="GO156" s="26"/>
      <c r="GP156" s="26"/>
      <c r="GQ156" s="26"/>
      <c r="GR156" s="26"/>
      <c r="GS156" s="26"/>
      <c r="GT156" s="26"/>
      <c r="GU156" s="26"/>
      <c r="GV156" s="26"/>
      <c r="GW156" s="26"/>
      <c r="GX156" s="26"/>
      <c r="GY156" s="26"/>
      <c r="GZ156" s="26"/>
      <c r="HA156" s="26"/>
      <c r="HB156" s="26"/>
      <c r="HC156" s="26"/>
      <c r="HD156" s="26"/>
      <c r="HE156" s="26"/>
      <c r="HF156" s="26"/>
      <c r="HG156" s="26"/>
      <c r="HH156" s="26"/>
      <c r="HI156" s="26"/>
      <c r="HJ156" s="26"/>
      <c r="HK156" s="26"/>
      <c r="HL156" s="26"/>
      <c r="HM156" s="26"/>
      <c r="HN156" s="26"/>
      <c r="HO156" s="26"/>
      <c r="HP156" s="26"/>
      <c r="HQ156" s="26"/>
      <c r="HR156" s="26"/>
      <c r="HS156" s="26"/>
      <c r="HT156" s="26"/>
      <c r="HU156" s="26"/>
      <c r="HV156" s="26"/>
      <c r="HW156" s="26"/>
      <c r="HX156" s="26"/>
      <c r="HY156" s="26"/>
      <c r="HZ156" s="26"/>
      <c r="IA156" s="26"/>
      <c r="IB156" s="26"/>
      <c r="IC156" s="26"/>
      <c r="ID156" s="26"/>
      <c r="IE156" s="26"/>
      <c r="IF156" s="26"/>
      <c r="IG156" s="26"/>
      <c r="IH156" s="26"/>
      <c r="II156" s="26"/>
      <c r="IJ156" s="26"/>
      <c r="IK156" s="26"/>
      <c r="IL156" s="26"/>
      <c r="IM156" s="26"/>
      <c r="IN156" s="26"/>
      <c r="IO156" s="26"/>
      <c r="IP156" s="26"/>
      <c r="IQ156" s="26"/>
      <c r="IR156" s="26"/>
      <c r="IS156" s="26"/>
      <c r="IT156" s="26"/>
      <c r="IU156" s="26"/>
      <c r="IV156" s="26"/>
      <c r="IW156" s="26"/>
      <c r="IX156" s="26"/>
      <c r="IY156" s="26"/>
      <c r="IZ156" s="26"/>
      <c r="JA156" s="26"/>
      <c r="JB156" s="26"/>
      <c r="JC156" s="26"/>
      <c r="JD156" s="26"/>
      <c r="JE156" s="26"/>
      <c r="JF156" s="26"/>
      <c r="JG156" s="26"/>
      <c r="JH156" s="26"/>
      <c r="JI156" s="26"/>
      <c r="JJ156" s="26"/>
      <c r="JK156" s="26"/>
      <c r="JL156" s="26"/>
      <c r="JM156" s="26"/>
      <c r="JN156" s="26"/>
      <c r="JO156" s="26"/>
      <c r="JP156" s="26"/>
      <c r="JQ156" s="26"/>
      <c r="JR156" s="26"/>
      <c r="JS156" s="26"/>
      <c r="JT156" s="26"/>
      <c r="JU156" s="26"/>
      <c r="JV156" s="26"/>
      <c r="JW156" s="26"/>
      <c r="JX156" s="26"/>
      <c r="JY156" s="26"/>
      <c r="JZ156" s="26"/>
      <c r="KA156" s="26"/>
      <c r="KB156" s="26"/>
      <c r="KC156" s="26"/>
      <c r="KD156" s="26"/>
      <c r="KE156" s="26"/>
      <c r="KF156" s="26"/>
      <c r="KG156" s="26"/>
      <c r="KH156" s="26"/>
      <c r="KI156" s="26"/>
      <c r="KJ156" s="26"/>
      <c r="KK156" s="26"/>
      <c r="KL156" s="26"/>
      <c r="KM156" s="26"/>
      <c r="KN156" s="26"/>
      <c r="KO156" s="26"/>
      <c r="KP156" s="26"/>
      <c r="KQ156" s="26"/>
      <c r="KR156" s="26"/>
      <c r="KS156" s="26"/>
      <c r="KT156" s="26"/>
      <c r="KU156" s="26"/>
      <c r="KV156" s="26"/>
      <c r="KW156" s="26"/>
      <c r="KX156" s="26"/>
      <c r="KY156" s="26"/>
      <c r="KZ156" s="26"/>
      <c r="LA156" s="26"/>
      <c r="LB156" s="26"/>
      <c r="LC156" s="26"/>
      <c r="LD156" s="26"/>
      <c r="LE156" s="26"/>
      <c r="LF156" s="26"/>
      <c r="LG156" s="26"/>
      <c r="LH156" s="26"/>
      <c r="LI156" s="26"/>
      <c r="LJ156" s="26"/>
      <c r="LK156" s="26"/>
      <c r="LL156" s="26"/>
      <c r="LM156" s="26"/>
      <c r="LN156" s="26"/>
      <c r="LO156" s="26"/>
      <c r="LP156" s="26"/>
      <c r="LQ156" s="26"/>
      <c r="LR156" s="26"/>
      <c r="LS156" s="26"/>
      <c r="LT156" s="26"/>
      <c r="LU156" s="26"/>
      <c r="LV156" s="26"/>
      <c r="LW156" s="26"/>
      <c r="LX156" s="26"/>
      <c r="LY156" s="26"/>
      <c r="LZ156" s="26"/>
      <c r="MA156" s="26"/>
      <c r="MB156" s="26"/>
      <c r="MC156" s="26"/>
      <c r="MD156" s="26"/>
      <c r="ME156" s="26"/>
      <c r="MF156" s="26"/>
      <c r="MG156" s="26"/>
      <c r="MH156" s="26"/>
      <c r="MI156" s="26"/>
      <c r="MJ156" s="26"/>
      <c r="MK156" s="26"/>
      <c r="ML156" s="26"/>
      <c r="MM156" s="26"/>
      <c r="MN156" s="26"/>
      <c r="MO156" s="26"/>
      <c r="MP156" s="26"/>
      <c r="MQ156" s="26"/>
      <c r="MR156" s="26"/>
      <c r="MS156" s="26"/>
      <c r="MT156" s="26"/>
      <c r="MU156" s="26"/>
      <c r="MV156" s="26"/>
      <c r="MW156" s="26"/>
      <c r="MX156" s="26"/>
      <c r="MY156" s="26"/>
      <c r="MZ156" s="26"/>
      <c r="NA156" s="26"/>
      <c r="NB156" s="26"/>
      <c r="NC156" s="26"/>
      <c r="ND156" s="26"/>
      <c r="NE156" s="26"/>
      <c r="NF156" s="26"/>
      <c r="NG156" s="26"/>
      <c r="NH156" s="26"/>
      <c r="NI156" s="26"/>
      <c r="NJ156" s="26"/>
      <c r="NK156" s="26"/>
      <c r="NL156" s="26"/>
      <c r="NM156" s="26"/>
      <c r="NN156" s="26"/>
      <c r="NO156" s="26"/>
      <c r="NP156" s="26"/>
      <c r="NQ156" s="26"/>
      <c r="NR156" s="26"/>
      <c r="NS156" s="26"/>
      <c r="NT156" s="26"/>
      <c r="NU156" s="26"/>
      <c r="NV156" s="26"/>
      <c r="NW156" s="26"/>
      <c r="NX156" s="26"/>
      <c r="NY156" s="26"/>
      <c r="NZ156" s="26"/>
      <c r="OA156" s="26"/>
      <c r="OB156" s="26"/>
      <c r="OC156" s="26"/>
      <c r="OD156" s="26"/>
      <c r="OE156" s="26"/>
      <c r="OF156" s="26"/>
      <c r="OG156" s="26"/>
      <c r="OH156" s="26"/>
      <c r="OI156" s="26"/>
      <c r="OJ156" s="26"/>
      <c r="OK156" s="26"/>
      <c r="OL156" s="26"/>
      <c r="OM156" s="26"/>
      <c r="ON156" s="26"/>
      <c r="OO156" s="26"/>
      <c r="OP156" s="26"/>
      <c r="OQ156" s="26"/>
      <c r="OR156" s="26"/>
      <c r="OS156" s="26"/>
      <c r="OT156" s="26"/>
      <c r="OU156" s="26"/>
      <c r="OV156" s="26"/>
      <c r="OW156" s="26"/>
      <c r="OX156" s="26"/>
      <c r="OY156" s="26"/>
      <c r="OZ156" s="26"/>
      <c r="PA156" s="26"/>
      <c r="PB156" s="26"/>
      <c r="PC156" s="26"/>
      <c r="PD156" s="26"/>
      <c r="PE156" s="26"/>
      <c r="PF156" s="26"/>
      <c r="PG156" s="26"/>
      <c r="PH156" s="26"/>
      <c r="PI156" s="26"/>
      <c r="PJ156" s="26"/>
      <c r="PK156" s="26"/>
      <c r="PL156" s="26"/>
      <c r="PM156" s="26"/>
      <c r="PN156" s="26"/>
      <c r="PO156" s="26"/>
      <c r="PP156" s="26"/>
      <c r="PQ156" s="26"/>
      <c r="PR156" s="26"/>
      <c r="PS156" s="26"/>
      <c r="PT156" s="26"/>
      <c r="PU156" s="26"/>
      <c r="PV156" s="26"/>
      <c r="PW156" s="26"/>
      <c r="PX156" s="26"/>
      <c r="PY156" s="26"/>
      <c r="PZ156" s="26"/>
      <c r="QA156" s="26"/>
      <c r="QB156" s="26"/>
      <c r="QC156" s="26"/>
      <c r="QD156" s="26"/>
      <c r="QE156" s="26"/>
      <c r="QF156" s="26"/>
      <c r="QG156" s="26"/>
      <c r="QH156" s="26"/>
      <c r="QI156" s="26"/>
      <c r="QJ156" s="26"/>
      <c r="QK156" s="26"/>
      <c r="QL156" s="26"/>
      <c r="QM156" s="26"/>
      <c r="QN156" s="26"/>
      <c r="QO156" s="26"/>
      <c r="QP156" s="26"/>
      <c r="QQ156" s="26"/>
      <c r="QR156" s="26"/>
      <c r="QS156" s="26"/>
      <c r="QT156" s="26"/>
      <c r="QU156" s="26"/>
      <c r="QV156" s="26"/>
      <c r="QW156" s="26"/>
      <c r="QX156" s="26"/>
      <c r="QY156" s="26"/>
      <c r="QZ156" s="26"/>
      <c r="RA156" s="26"/>
      <c r="RB156" s="26"/>
      <c r="RC156" s="26"/>
      <c r="RD156" s="26"/>
      <c r="RE156" s="26"/>
      <c r="RF156" s="26"/>
      <c r="RG156" s="26"/>
      <c r="RH156" s="26"/>
      <c r="RI156" s="26"/>
      <c r="RJ156" s="26"/>
      <c r="RK156" s="26"/>
      <c r="RL156" s="26"/>
      <c r="RM156" s="26"/>
      <c r="RN156" s="26"/>
      <c r="RO156" s="26"/>
      <c r="RP156" s="26"/>
      <c r="RQ156" s="26"/>
      <c r="RR156" s="26"/>
      <c r="RS156" s="26"/>
      <c r="RT156" s="26"/>
      <c r="RU156" s="26"/>
      <c r="RV156" s="26"/>
      <c r="RW156" s="26"/>
      <c r="RX156" s="26"/>
      <c r="RY156" s="26"/>
      <c r="RZ156" s="26"/>
      <c r="SA156" s="26"/>
      <c r="SB156" s="26"/>
      <c r="SC156" s="26"/>
      <c r="SD156" s="26"/>
      <c r="SE156" s="26"/>
      <c r="SF156" s="26"/>
      <c r="SG156" s="26"/>
      <c r="SH156" s="26"/>
      <c r="SI156" s="26"/>
      <c r="SJ156" s="26"/>
      <c r="SK156" s="26"/>
      <c r="SL156" s="26"/>
      <c r="SM156" s="26"/>
      <c r="SN156" s="26"/>
      <c r="SO156" s="26"/>
      <c r="SP156" s="26"/>
      <c r="SQ156" s="26"/>
      <c r="SR156" s="26"/>
      <c r="SS156" s="26"/>
      <c r="ST156" s="26"/>
      <c r="SU156" s="26"/>
      <c r="SV156" s="26"/>
      <c r="SW156" s="26"/>
      <c r="SX156" s="26"/>
      <c r="SY156" s="26"/>
      <c r="SZ156" s="26"/>
      <c r="TA156" s="26"/>
      <c r="TB156" s="26"/>
      <c r="TC156" s="26"/>
      <c r="TD156" s="26"/>
      <c r="TE156" s="26"/>
      <c r="TF156" s="26"/>
      <c r="TG156" s="26"/>
      <c r="TH156" s="26"/>
      <c r="TI156" s="26"/>
      <c r="TJ156" s="26"/>
      <c r="TK156" s="26"/>
      <c r="TL156" s="26"/>
      <c r="TM156" s="26"/>
      <c r="TN156" s="26"/>
      <c r="TO156" s="26"/>
      <c r="TP156" s="26"/>
      <c r="TQ156" s="26"/>
      <c r="TR156" s="26"/>
      <c r="TS156" s="26"/>
      <c r="TT156" s="26"/>
      <c r="TU156" s="26"/>
      <c r="TV156" s="26"/>
      <c r="TW156" s="26"/>
      <c r="TX156" s="26"/>
      <c r="TY156" s="26"/>
      <c r="TZ156" s="26"/>
      <c r="UA156" s="26"/>
      <c r="UB156" s="26"/>
      <c r="UC156" s="26"/>
      <c r="UD156" s="26"/>
      <c r="UE156" s="26"/>
      <c r="UF156" s="26"/>
      <c r="UG156" s="26"/>
      <c r="UH156" s="26"/>
      <c r="UI156" s="26"/>
      <c r="UJ156" s="26"/>
      <c r="UK156" s="26"/>
      <c r="UL156" s="26"/>
      <c r="UM156" s="26"/>
      <c r="UN156" s="26"/>
      <c r="UO156" s="26"/>
      <c r="UP156" s="26"/>
      <c r="UQ156" s="26"/>
      <c r="UR156" s="26"/>
      <c r="US156" s="26"/>
      <c r="UT156" s="26"/>
      <c r="UU156" s="26"/>
      <c r="UV156" s="26"/>
      <c r="UW156" s="26"/>
      <c r="UX156" s="26"/>
      <c r="UY156" s="26"/>
      <c r="UZ156" s="26"/>
      <c r="VA156" s="26"/>
      <c r="VB156" s="26"/>
      <c r="VC156" s="26"/>
      <c r="VD156" s="26"/>
      <c r="VE156" s="26"/>
      <c r="VF156" s="26"/>
      <c r="VG156" s="26"/>
      <c r="VH156" s="26"/>
      <c r="VI156" s="26"/>
      <c r="VJ156" s="26"/>
      <c r="VK156" s="26"/>
      <c r="VL156" s="26"/>
      <c r="VM156" s="26"/>
      <c r="VN156" s="26"/>
      <c r="VO156" s="26"/>
      <c r="VP156" s="26"/>
      <c r="VQ156" s="26"/>
      <c r="VR156" s="26"/>
      <c r="VS156" s="26"/>
      <c r="VT156" s="26"/>
      <c r="VU156" s="26"/>
      <c r="VV156" s="26"/>
      <c r="VW156" s="26"/>
      <c r="VX156" s="26"/>
      <c r="VY156" s="26"/>
      <c r="VZ156" s="26"/>
      <c r="WA156" s="26"/>
      <c r="WB156" s="26"/>
      <c r="WC156" s="26"/>
      <c r="WD156" s="26"/>
      <c r="WE156" s="26"/>
      <c r="WF156" s="26"/>
      <c r="WG156" s="26"/>
      <c r="WH156" s="26"/>
      <c r="WI156" s="26"/>
      <c r="WJ156" s="26"/>
      <c r="WK156" s="26"/>
      <c r="WL156" s="26"/>
      <c r="WM156" s="26"/>
      <c r="WN156" s="26"/>
      <c r="WO156" s="26"/>
      <c r="WP156" s="26"/>
      <c r="WQ156" s="26"/>
      <c r="WR156" s="26"/>
      <c r="WS156" s="26"/>
      <c r="WT156" s="26"/>
      <c r="WU156" s="26"/>
      <c r="WV156" s="26"/>
      <c r="WW156" s="26"/>
      <c r="WX156" s="26"/>
      <c r="WY156" s="26"/>
      <c r="WZ156" s="26"/>
      <c r="XA156" s="26"/>
      <c r="XB156" s="26"/>
      <c r="XC156" s="26"/>
      <c r="XD156" s="26"/>
      <c r="XE156" s="26"/>
      <c r="XF156" s="26"/>
      <c r="XG156" s="26"/>
      <c r="XH156" s="26"/>
      <c r="XI156" s="26"/>
      <c r="XJ156" s="26"/>
      <c r="XK156" s="26"/>
      <c r="XL156" s="26"/>
      <c r="XM156" s="26"/>
    </row>
    <row r="157" spans="1:637" ht="15.75" customHeight="1" x14ac:dyDescent="0.35">
      <c r="A157" s="26"/>
      <c r="B157" s="26"/>
      <c r="C157" s="26"/>
      <c r="D157" s="26"/>
      <c r="E157" s="26"/>
      <c r="F157" s="26"/>
      <c r="G157" s="26"/>
      <c r="H157" s="26"/>
      <c r="I157" s="26"/>
      <c r="J157" s="26"/>
      <c r="K157" s="26"/>
      <c r="L157" s="26"/>
      <c r="M157" s="26"/>
      <c r="N157" s="26"/>
      <c r="O157" s="26"/>
      <c r="P157" s="26"/>
      <c r="Q157" s="26"/>
      <c r="R157" s="26"/>
      <c r="S157" s="26"/>
      <c r="T157" s="26"/>
      <c r="U157" s="26"/>
      <c r="V157" s="26"/>
      <c r="W157" s="26"/>
      <c r="X157" s="26"/>
      <c r="Y157" s="26"/>
      <c r="Z157" s="26"/>
      <c r="AA157" s="26"/>
      <c r="AB157" s="26"/>
      <c r="AC157" s="26"/>
      <c r="AD157" s="26"/>
      <c r="AE157" s="26"/>
      <c r="AF157" s="26"/>
      <c r="AG157" s="26"/>
      <c r="AH157" s="26"/>
      <c r="AI157" s="26"/>
      <c r="AJ157" s="26"/>
      <c r="AK157" s="26"/>
      <c r="AL157" s="26"/>
      <c r="AM157" s="26"/>
      <c r="AN157" s="26"/>
      <c r="AO157" s="26"/>
      <c r="AP157" s="26"/>
      <c r="AQ157" s="26"/>
      <c r="AR157" s="26"/>
      <c r="AS157" s="26"/>
      <c r="AT157" s="26"/>
      <c r="AU157" s="26"/>
      <c r="AV157" s="26"/>
      <c r="AW157" s="26"/>
      <c r="AX157" s="26"/>
      <c r="AY157" s="26"/>
      <c r="AZ157" s="26"/>
      <c r="BA157" s="26"/>
      <c r="BB157" s="26"/>
      <c r="BC157" s="26"/>
      <c r="BD157" s="26"/>
      <c r="BE157" s="26"/>
      <c r="BF157" s="26"/>
      <c r="BG157" s="26"/>
      <c r="BH157" s="26"/>
      <c r="BI157" s="26"/>
      <c r="BJ157" s="26"/>
      <c r="BK157" s="26"/>
      <c r="BL157" s="26"/>
      <c r="BM157" s="26"/>
      <c r="BN157" s="26"/>
      <c r="BO157" s="26"/>
      <c r="BP157" s="26"/>
      <c r="BQ157" s="26"/>
      <c r="BR157" s="26"/>
      <c r="BS157" s="26"/>
      <c r="BT157" s="26"/>
      <c r="BU157" s="26"/>
      <c r="BV157" s="26"/>
      <c r="BW157" s="26"/>
      <c r="BX157" s="26"/>
      <c r="BY157" s="26"/>
      <c r="BZ157" s="26"/>
      <c r="CA157" s="26"/>
      <c r="CB157" s="26"/>
      <c r="CC157" s="26"/>
      <c r="CD157" s="26"/>
      <c r="CE157" s="26"/>
      <c r="CF157" s="26"/>
      <c r="CG157" s="26"/>
      <c r="CH157" s="26"/>
      <c r="CI157" s="26"/>
      <c r="CJ157" s="26"/>
      <c r="CK157" s="26"/>
      <c r="CL157" s="26"/>
      <c r="CM157" s="26"/>
      <c r="CN157" s="26"/>
      <c r="CO157" s="26"/>
      <c r="CP157" s="26"/>
      <c r="CQ157" s="26"/>
      <c r="CR157" s="26"/>
      <c r="CS157" s="26"/>
      <c r="CT157" s="26"/>
      <c r="CU157" s="26"/>
      <c r="CV157" s="26"/>
      <c r="CW157" s="26"/>
      <c r="CX157" s="26"/>
      <c r="CY157" s="26"/>
      <c r="CZ157" s="26"/>
      <c r="DA157" s="26"/>
      <c r="DB157" s="26"/>
      <c r="DC157" s="26"/>
      <c r="DD157" s="26"/>
      <c r="DE157" s="26"/>
      <c r="DF157" s="26"/>
      <c r="DG157" s="26"/>
      <c r="DH157" s="26"/>
      <c r="DI157" s="26"/>
      <c r="DJ157" s="26"/>
      <c r="DK157" s="26"/>
      <c r="DL157" s="26"/>
      <c r="DM157" s="26"/>
      <c r="DN157" s="26"/>
      <c r="DO157" s="26"/>
      <c r="DP157" s="26"/>
      <c r="DQ157" s="26"/>
      <c r="DR157" s="26"/>
      <c r="DS157" s="26"/>
      <c r="DT157" s="26"/>
      <c r="DU157" s="26"/>
      <c r="DV157" s="26"/>
      <c r="DW157" s="26"/>
      <c r="DX157" s="26"/>
      <c r="DY157" s="26"/>
      <c r="DZ157" s="26"/>
      <c r="EA157" s="26"/>
      <c r="EB157" s="26"/>
      <c r="EC157" s="26"/>
      <c r="ED157" s="26"/>
      <c r="EE157" s="26"/>
      <c r="EF157" s="26"/>
      <c r="EG157" s="26"/>
      <c r="EH157" s="26"/>
      <c r="EI157" s="26"/>
      <c r="EJ157" s="26"/>
      <c r="EK157" s="26"/>
      <c r="EL157" s="26"/>
      <c r="EM157" s="26"/>
      <c r="EN157" s="26"/>
      <c r="EO157" s="26"/>
      <c r="EP157" s="26"/>
      <c r="EQ157" s="26"/>
      <c r="ER157" s="26"/>
      <c r="ES157" s="26"/>
      <c r="ET157" s="26"/>
      <c r="EU157" s="26"/>
      <c r="EV157" s="26"/>
      <c r="EW157" s="26"/>
      <c r="EX157" s="26"/>
      <c r="EY157" s="26"/>
      <c r="EZ157" s="26"/>
      <c r="FA157" s="26"/>
      <c r="FB157" s="26"/>
      <c r="FC157" s="26"/>
      <c r="FD157" s="26"/>
      <c r="FE157" s="26"/>
      <c r="FF157" s="26"/>
      <c r="FG157" s="26"/>
      <c r="FH157" s="26"/>
      <c r="FI157" s="26"/>
      <c r="FJ157" s="26"/>
      <c r="FK157" s="26"/>
      <c r="FL157" s="26"/>
      <c r="FM157" s="26"/>
      <c r="FN157" s="26"/>
      <c r="FO157" s="26"/>
      <c r="FP157" s="26"/>
      <c r="FQ157" s="26"/>
      <c r="FR157" s="26"/>
      <c r="FS157" s="26"/>
      <c r="FT157" s="26"/>
      <c r="FU157" s="26"/>
      <c r="FV157" s="26"/>
      <c r="FW157" s="26"/>
      <c r="FX157" s="26"/>
      <c r="FY157" s="26"/>
      <c r="FZ157" s="26"/>
      <c r="GA157" s="26"/>
      <c r="GB157" s="26"/>
      <c r="GC157" s="26"/>
      <c r="GD157" s="26"/>
      <c r="GE157" s="26"/>
      <c r="GF157" s="26"/>
      <c r="GG157" s="26"/>
      <c r="GH157" s="26"/>
      <c r="GI157" s="26"/>
      <c r="GJ157" s="26"/>
      <c r="GK157" s="26"/>
      <c r="GL157" s="26"/>
      <c r="GM157" s="26"/>
      <c r="GN157" s="26"/>
      <c r="GO157" s="26"/>
      <c r="GP157" s="26"/>
      <c r="GQ157" s="26"/>
      <c r="GR157" s="26"/>
      <c r="GS157" s="26"/>
      <c r="GT157" s="26"/>
      <c r="GU157" s="26"/>
      <c r="GV157" s="26"/>
      <c r="GW157" s="26"/>
      <c r="GX157" s="26"/>
      <c r="GY157" s="26"/>
      <c r="GZ157" s="26"/>
      <c r="HA157" s="26"/>
      <c r="HB157" s="26"/>
      <c r="HC157" s="26"/>
      <c r="HD157" s="26"/>
      <c r="HE157" s="26"/>
      <c r="HF157" s="26"/>
      <c r="HG157" s="26"/>
      <c r="HH157" s="26"/>
      <c r="HI157" s="26"/>
      <c r="HJ157" s="26"/>
      <c r="HK157" s="26"/>
      <c r="HL157" s="26"/>
      <c r="HM157" s="26"/>
      <c r="HN157" s="26"/>
      <c r="HO157" s="26"/>
      <c r="HP157" s="26"/>
      <c r="HQ157" s="26"/>
      <c r="HR157" s="26"/>
      <c r="HS157" s="26"/>
      <c r="HT157" s="26"/>
      <c r="HU157" s="26"/>
      <c r="HV157" s="26"/>
      <c r="HW157" s="26"/>
      <c r="HX157" s="26"/>
      <c r="HY157" s="26"/>
      <c r="HZ157" s="26"/>
      <c r="IA157" s="26"/>
      <c r="IB157" s="26"/>
      <c r="IC157" s="26"/>
      <c r="ID157" s="26"/>
      <c r="IE157" s="26"/>
      <c r="IF157" s="26"/>
      <c r="IG157" s="26"/>
      <c r="IH157" s="26"/>
      <c r="II157" s="26"/>
      <c r="IJ157" s="26"/>
      <c r="IK157" s="26"/>
      <c r="IL157" s="26"/>
      <c r="IM157" s="26"/>
      <c r="IN157" s="26"/>
      <c r="IO157" s="26"/>
      <c r="IP157" s="26"/>
      <c r="IQ157" s="26"/>
      <c r="IR157" s="26"/>
      <c r="IS157" s="26"/>
      <c r="IT157" s="26"/>
      <c r="IU157" s="26"/>
      <c r="IV157" s="26"/>
      <c r="IW157" s="26"/>
      <c r="IX157" s="26"/>
      <c r="IY157" s="26"/>
      <c r="IZ157" s="26"/>
      <c r="JA157" s="26"/>
      <c r="JB157" s="26"/>
      <c r="JC157" s="26"/>
      <c r="JD157" s="26"/>
      <c r="JE157" s="26"/>
      <c r="JF157" s="26"/>
      <c r="JG157" s="26"/>
      <c r="JH157" s="26"/>
      <c r="JI157" s="26"/>
      <c r="JJ157" s="26"/>
      <c r="JK157" s="26"/>
      <c r="JL157" s="26"/>
      <c r="JM157" s="26"/>
      <c r="JN157" s="26"/>
      <c r="JO157" s="26"/>
      <c r="JP157" s="26"/>
      <c r="JQ157" s="26"/>
      <c r="JR157" s="26"/>
      <c r="JS157" s="26"/>
      <c r="JT157" s="26"/>
      <c r="JU157" s="26"/>
      <c r="JV157" s="26"/>
      <c r="JW157" s="26"/>
      <c r="JX157" s="26"/>
      <c r="JY157" s="26"/>
      <c r="JZ157" s="26"/>
      <c r="KA157" s="26"/>
      <c r="KB157" s="26"/>
      <c r="KC157" s="26"/>
      <c r="KD157" s="26"/>
      <c r="KE157" s="26"/>
      <c r="KF157" s="26"/>
      <c r="KG157" s="26"/>
      <c r="KH157" s="26"/>
      <c r="KI157" s="26"/>
      <c r="KJ157" s="26"/>
      <c r="KK157" s="26"/>
      <c r="KL157" s="26"/>
      <c r="KM157" s="26"/>
      <c r="KN157" s="26"/>
      <c r="KO157" s="26"/>
      <c r="KP157" s="26"/>
      <c r="KQ157" s="26"/>
      <c r="KR157" s="26"/>
      <c r="KS157" s="26"/>
      <c r="KT157" s="26"/>
      <c r="KU157" s="26"/>
      <c r="KV157" s="26"/>
      <c r="KW157" s="26"/>
      <c r="KX157" s="26"/>
      <c r="KY157" s="26"/>
      <c r="KZ157" s="26"/>
      <c r="LA157" s="26"/>
      <c r="LB157" s="26"/>
      <c r="LC157" s="26"/>
      <c r="LD157" s="26"/>
      <c r="LE157" s="26"/>
      <c r="LF157" s="26"/>
      <c r="LG157" s="26"/>
      <c r="LH157" s="26"/>
      <c r="LI157" s="26"/>
      <c r="LJ157" s="26"/>
      <c r="LK157" s="26"/>
      <c r="LL157" s="26"/>
      <c r="LM157" s="26"/>
      <c r="LN157" s="26"/>
      <c r="LO157" s="26"/>
      <c r="LP157" s="26"/>
      <c r="LQ157" s="26"/>
      <c r="LR157" s="26"/>
      <c r="LS157" s="26"/>
      <c r="LT157" s="26"/>
      <c r="LU157" s="26"/>
      <c r="LV157" s="26"/>
      <c r="LW157" s="26"/>
      <c r="LX157" s="26"/>
      <c r="LY157" s="26"/>
      <c r="LZ157" s="26"/>
      <c r="MA157" s="26"/>
      <c r="MB157" s="26"/>
      <c r="MC157" s="26"/>
      <c r="MD157" s="26"/>
      <c r="ME157" s="26"/>
      <c r="MF157" s="26"/>
      <c r="MG157" s="26"/>
      <c r="MH157" s="26"/>
      <c r="MI157" s="26"/>
      <c r="MJ157" s="26"/>
      <c r="MK157" s="26"/>
      <c r="ML157" s="26"/>
      <c r="MM157" s="26"/>
      <c r="MN157" s="26"/>
      <c r="MO157" s="26"/>
      <c r="MP157" s="26"/>
      <c r="MQ157" s="26"/>
      <c r="MR157" s="26"/>
      <c r="MS157" s="26"/>
      <c r="MT157" s="26"/>
      <c r="MU157" s="26"/>
      <c r="MV157" s="26"/>
      <c r="MW157" s="26"/>
      <c r="MX157" s="26"/>
      <c r="MY157" s="26"/>
      <c r="MZ157" s="26"/>
      <c r="NA157" s="26"/>
      <c r="NB157" s="26"/>
      <c r="NC157" s="26"/>
      <c r="ND157" s="26"/>
      <c r="NE157" s="26"/>
      <c r="NF157" s="26"/>
      <c r="NG157" s="26"/>
      <c r="NH157" s="26"/>
      <c r="NI157" s="26"/>
      <c r="NJ157" s="26"/>
      <c r="NK157" s="26"/>
      <c r="NL157" s="26"/>
      <c r="NM157" s="26"/>
      <c r="NN157" s="26"/>
      <c r="NO157" s="26"/>
      <c r="NP157" s="26"/>
      <c r="NQ157" s="26"/>
      <c r="NR157" s="26"/>
      <c r="NS157" s="26"/>
      <c r="NT157" s="26"/>
      <c r="NU157" s="26"/>
      <c r="NV157" s="26"/>
      <c r="NW157" s="26"/>
      <c r="NX157" s="26"/>
      <c r="NY157" s="26"/>
      <c r="NZ157" s="26"/>
      <c r="OA157" s="26"/>
      <c r="OB157" s="26"/>
      <c r="OC157" s="26"/>
      <c r="OD157" s="26"/>
      <c r="OE157" s="26"/>
      <c r="OF157" s="26"/>
      <c r="OG157" s="26"/>
      <c r="OH157" s="26"/>
      <c r="OI157" s="26"/>
      <c r="OJ157" s="26"/>
      <c r="OK157" s="26"/>
      <c r="OL157" s="26"/>
      <c r="OM157" s="26"/>
      <c r="ON157" s="26"/>
      <c r="OO157" s="26"/>
      <c r="OP157" s="26"/>
      <c r="OQ157" s="26"/>
      <c r="OR157" s="26"/>
      <c r="OS157" s="26"/>
      <c r="OT157" s="26"/>
      <c r="OU157" s="26"/>
      <c r="OV157" s="26"/>
      <c r="OW157" s="26"/>
      <c r="OX157" s="26"/>
      <c r="OY157" s="26"/>
      <c r="OZ157" s="26"/>
      <c r="PA157" s="26"/>
      <c r="PB157" s="26"/>
      <c r="PC157" s="26"/>
      <c r="PD157" s="26"/>
      <c r="PE157" s="26"/>
      <c r="PF157" s="26"/>
      <c r="PG157" s="26"/>
      <c r="PH157" s="26"/>
      <c r="PI157" s="26"/>
      <c r="PJ157" s="26"/>
      <c r="PK157" s="26"/>
      <c r="PL157" s="26"/>
      <c r="PM157" s="26"/>
      <c r="PN157" s="26"/>
      <c r="PO157" s="26"/>
      <c r="PP157" s="26"/>
      <c r="PQ157" s="26"/>
      <c r="PR157" s="26"/>
      <c r="PS157" s="26"/>
      <c r="PT157" s="26"/>
      <c r="PU157" s="26"/>
      <c r="PV157" s="26"/>
      <c r="PW157" s="26"/>
      <c r="PX157" s="26"/>
      <c r="PY157" s="26"/>
      <c r="PZ157" s="26"/>
      <c r="QA157" s="26"/>
      <c r="QB157" s="26"/>
      <c r="QC157" s="26"/>
      <c r="QD157" s="26"/>
      <c r="QE157" s="26"/>
      <c r="QF157" s="26"/>
      <c r="QG157" s="26"/>
      <c r="QH157" s="26"/>
      <c r="QI157" s="26"/>
      <c r="QJ157" s="26"/>
      <c r="QK157" s="26"/>
      <c r="QL157" s="26"/>
      <c r="QM157" s="26"/>
      <c r="QN157" s="26"/>
      <c r="QO157" s="26"/>
      <c r="QP157" s="26"/>
      <c r="QQ157" s="26"/>
      <c r="QR157" s="26"/>
      <c r="QS157" s="26"/>
      <c r="QT157" s="26"/>
      <c r="QU157" s="26"/>
      <c r="QV157" s="26"/>
      <c r="QW157" s="26"/>
      <c r="QX157" s="26"/>
      <c r="QY157" s="26"/>
      <c r="QZ157" s="26"/>
      <c r="RA157" s="26"/>
      <c r="RB157" s="26"/>
      <c r="RC157" s="26"/>
      <c r="RD157" s="26"/>
      <c r="RE157" s="26"/>
      <c r="RF157" s="26"/>
      <c r="RG157" s="26"/>
      <c r="RH157" s="26"/>
      <c r="RI157" s="26"/>
      <c r="RJ157" s="26"/>
      <c r="RK157" s="26"/>
      <c r="RL157" s="26"/>
      <c r="RM157" s="26"/>
      <c r="RN157" s="26"/>
      <c r="RO157" s="26"/>
      <c r="RP157" s="26"/>
      <c r="RQ157" s="26"/>
      <c r="RR157" s="26"/>
      <c r="RS157" s="26"/>
      <c r="RT157" s="26"/>
      <c r="RU157" s="26"/>
      <c r="RV157" s="26"/>
      <c r="RW157" s="26"/>
      <c r="RX157" s="26"/>
      <c r="RY157" s="26"/>
      <c r="RZ157" s="26"/>
      <c r="SA157" s="26"/>
      <c r="SB157" s="26"/>
      <c r="SC157" s="26"/>
      <c r="SD157" s="26"/>
      <c r="SE157" s="26"/>
      <c r="SF157" s="26"/>
      <c r="SG157" s="26"/>
      <c r="SH157" s="26"/>
      <c r="SI157" s="26"/>
      <c r="SJ157" s="26"/>
      <c r="SK157" s="26"/>
      <c r="SL157" s="26"/>
      <c r="SM157" s="26"/>
      <c r="SN157" s="26"/>
      <c r="SO157" s="26"/>
      <c r="SP157" s="26"/>
      <c r="SQ157" s="26"/>
      <c r="SR157" s="26"/>
      <c r="SS157" s="26"/>
      <c r="ST157" s="26"/>
      <c r="SU157" s="26"/>
      <c r="SV157" s="26"/>
      <c r="SW157" s="26"/>
      <c r="SX157" s="26"/>
      <c r="SY157" s="26"/>
      <c r="SZ157" s="26"/>
      <c r="TA157" s="26"/>
      <c r="TB157" s="26"/>
      <c r="TC157" s="26"/>
      <c r="TD157" s="26"/>
      <c r="TE157" s="26"/>
      <c r="TF157" s="26"/>
      <c r="TG157" s="26"/>
      <c r="TH157" s="26"/>
      <c r="TI157" s="26"/>
      <c r="TJ157" s="26"/>
      <c r="TK157" s="26"/>
      <c r="TL157" s="26"/>
      <c r="TM157" s="26"/>
      <c r="TN157" s="26"/>
      <c r="TO157" s="26"/>
      <c r="TP157" s="26"/>
      <c r="TQ157" s="26"/>
      <c r="TR157" s="26"/>
      <c r="TS157" s="26"/>
      <c r="TT157" s="26"/>
      <c r="TU157" s="26"/>
      <c r="TV157" s="26"/>
      <c r="TW157" s="26"/>
      <c r="TX157" s="26"/>
      <c r="TY157" s="26"/>
      <c r="TZ157" s="26"/>
      <c r="UA157" s="26"/>
      <c r="UB157" s="26"/>
      <c r="UC157" s="26"/>
      <c r="UD157" s="26"/>
      <c r="UE157" s="26"/>
      <c r="UF157" s="26"/>
      <c r="UG157" s="26"/>
      <c r="UH157" s="26"/>
      <c r="UI157" s="26"/>
      <c r="UJ157" s="26"/>
      <c r="UK157" s="26"/>
      <c r="UL157" s="26"/>
      <c r="UM157" s="26"/>
      <c r="UN157" s="26"/>
      <c r="UO157" s="26"/>
      <c r="UP157" s="26"/>
      <c r="UQ157" s="26"/>
      <c r="UR157" s="26"/>
      <c r="US157" s="26"/>
      <c r="UT157" s="26"/>
      <c r="UU157" s="26"/>
      <c r="UV157" s="26"/>
      <c r="UW157" s="26"/>
      <c r="UX157" s="26"/>
      <c r="UY157" s="26"/>
      <c r="UZ157" s="26"/>
      <c r="VA157" s="26"/>
      <c r="VB157" s="26"/>
      <c r="VC157" s="26"/>
      <c r="VD157" s="26"/>
      <c r="VE157" s="26"/>
      <c r="VF157" s="26"/>
      <c r="VG157" s="26"/>
      <c r="VH157" s="26"/>
      <c r="VI157" s="26"/>
      <c r="VJ157" s="26"/>
      <c r="VK157" s="26"/>
      <c r="VL157" s="26"/>
      <c r="VM157" s="26"/>
      <c r="VN157" s="26"/>
      <c r="VO157" s="26"/>
      <c r="VP157" s="26"/>
      <c r="VQ157" s="26"/>
      <c r="VR157" s="26"/>
      <c r="VS157" s="26"/>
      <c r="VT157" s="26"/>
      <c r="VU157" s="26"/>
      <c r="VV157" s="26"/>
      <c r="VW157" s="26"/>
      <c r="VX157" s="26"/>
      <c r="VY157" s="26"/>
      <c r="VZ157" s="26"/>
      <c r="WA157" s="26"/>
      <c r="WB157" s="26"/>
      <c r="WC157" s="26"/>
      <c r="WD157" s="26"/>
      <c r="WE157" s="26"/>
      <c r="WF157" s="26"/>
      <c r="WG157" s="26"/>
      <c r="WH157" s="26"/>
      <c r="WI157" s="26"/>
      <c r="WJ157" s="26"/>
      <c r="WK157" s="26"/>
      <c r="WL157" s="26"/>
      <c r="WM157" s="26"/>
      <c r="WN157" s="26"/>
      <c r="WO157" s="26"/>
      <c r="WP157" s="26"/>
      <c r="WQ157" s="26"/>
      <c r="WR157" s="26"/>
      <c r="WS157" s="26"/>
      <c r="WT157" s="26"/>
      <c r="WU157" s="26"/>
      <c r="WV157" s="26"/>
      <c r="WW157" s="26"/>
      <c r="WX157" s="26"/>
      <c r="WY157" s="26"/>
      <c r="WZ157" s="26"/>
      <c r="XA157" s="26"/>
      <c r="XB157" s="26"/>
      <c r="XC157" s="26"/>
      <c r="XD157" s="26"/>
      <c r="XE157" s="26"/>
      <c r="XF157" s="26"/>
      <c r="XG157" s="26"/>
      <c r="XH157" s="26"/>
      <c r="XI157" s="26"/>
      <c r="XJ157" s="26"/>
      <c r="XK157" s="26"/>
      <c r="XL157" s="26"/>
      <c r="XM157" s="26"/>
    </row>
    <row r="158" spans="1:637" ht="15.75" customHeight="1" x14ac:dyDescent="0.35">
      <c r="A158" s="26"/>
      <c r="B158" s="26"/>
      <c r="C158" s="26"/>
      <c r="D158" s="26"/>
      <c r="E158" s="26"/>
      <c r="F158" s="26"/>
      <c r="G158" s="26"/>
      <c r="H158" s="26"/>
      <c r="I158" s="26"/>
      <c r="J158" s="26"/>
      <c r="K158" s="26"/>
      <c r="L158" s="26"/>
      <c r="M158" s="26"/>
      <c r="N158" s="26"/>
      <c r="O158" s="26"/>
      <c r="P158" s="26"/>
      <c r="Q158" s="26"/>
      <c r="R158" s="26"/>
      <c r="S158" s="26"/>
      <c r="T158" s="26"/>
      <c r="U158" s="26"/>
      <c r="V158" s="26"/>
      <c r="W158" s="26"/>
      <c r="X158" s="26"/>
      <c r="Y158" s="26"/>
      <c r="Z158" s="26"/>
      <c r="AA158" s="26"/>
      <c r="AB158" s="26"/>
      <c r="AC158" s="26"/>
      <c r="AD158" s="26"/>
      <c r="AE158" s="26"/>
      <c r="AF158" s="26"/>
      <c r="AG158" s="26"/>
      <c r="AH158" s="26"/>
      <c r="AI158" s="26"/>
      <c r="AJ158" s="26"/>
      <c r="AK158" s="26"/>
      <c r="AL158" s="26"/>
      <c r="AM158" s="26"/>
      <c r="AN158" s="26"/>
      <c r="AO158" s="26"/>
      <c r="AP158" s="26"/>
      <c r="AQ158" s="26"/>
      <c r="AR158" s="26"/>
      <c r="AS158" s="26"/>
      <c r="AT158" s="26"/>
      <c r="AU158" s="26"/>
      <c r="AV158" s="26"/>
      <c r="AW158" s="26"/>
      <c r="AX158" s="26"/>
      <c r="AY158" s="26"/>
      <c r="AZ158" s="26"/>
      <c r="BA158" s="26"/>
      <c r="BB158" s="26"/>
      <c r="BC158" s="26"/>
      <c r="BD158" s="26"/>
      <c r="BE158" s="26"/>
      <c r="BF158" s="26"/>
      <c r="BG158" s="26"/>
      <c r="BH158" s="26"/>
      <c r="BI158" s="26"/>
      <c r="BJ158" s="26"/>
      <c r="BK158" s="26"/>
      <c r="BL158" s="26"/>
      <c r="BM158" s="26"/>
      <c r="BN158" s="26"/>
      <c r="BO158" s="26"/>
      <c r="BP158" s="26"/>
      <c r="BQ158" s="26"/>
      <c r="BR158" s="26"/>
      <c r="BS158" s="26"/>
      <c r="BT158" s="26"/>
      <c r="BU158" s="26"/>
      <c r="BV158" s="26"/>
      <c r="BW158" s="26"/>
      <c r="BX158" s="26"/>
      <c r="BY158" s="26"/>
      <c r="BZ158" s="26"/>
      <c r="CA158" s="26"/>
      <c r="CB158" s="26"/>
      <c r="CC158" s="26"/>
      <c r="CD158" s="26"/>
      <c r="CE158" s="26"/>
      <c r="CF158" s="26"/>
      <c r="CG158" s="26"/>
      <c r="CH158" s="26"/>
      <c r="CI158" s="26"/>
      <c r="CJ158" s="26"/>
      <c r="CK158" s="26"/>
      <c r="CL158" s="26"/>
      <c r="CM158" s="26"/>
      <c r="CN158" s="26"/>
      <c r="CO158" s="26"/>
      <c r="CP158" s="26"/>
      <c r="CQ158" s="26"/>
      <c r="CR158" s="26"/>
      <c r="CS158" s="26"/>
      <c r="CT158" s="26"/>
      <c r="CU158" s="26"/>
      <c r="CV158" s="26"/>
      <c r="CW158" s="26"/>
      <c r="CX158" s="26"/>
      <c r="CY158" s="26"/>
      <c r="CZ158" s="26"/>
      <c r="DA158" s="26"/>
      <c r="DB158" s="26"/>
      <c r="DC158" s="26"/>
      <c r="DD158" s="26"/>
      <c r="DE158" s="26"/>
      <c r="DF158" s="26"/>
      <c r="DG158" s="26"/>
      <c r="DH158" s="26"/>
      <c r="DI158" s="26"/>
      <c r="DJ158" s="26"/>
      <c r="DK158" s="26"/>
      <c r="DL158" s="26"/>
      <c r="DM158" s="26"/>
      <c r="DN158" s="26"/>
      <c r="DO158" s="26"/>
      <c r="DP158" s="26"/>
      <c r="DQ158" s="26"/>
      <c r="DR158" s="26"/>
      <c r="DS158" s="26"/>
      <c r="DT158" s="26"/>
      <c r="DU158" s="26"/>
      <c r="DV158" s="26"/>
      <c r="DW158" s="26"/>
      <c r="DX158" s="26"/>
      <c r="DY158" s="26"/>
      <c r="DZ158" s="26"/>
      <c r="EA158" s="26"/>
      <c r="EB158" s="26"/>
      <c r="EC158" s="26"/>
      <c r="ED158" s="26"/>
      <c r="EE158" s="26"/>
      <c r="EF158" s="26"/>
      <c r="EG158" s="26"/>
      <c r="EH158" s="26"/>
      <c r="EI158" s="26"/>
      <c r="EJ158" s="26"/>
      <c r="EK158" s="26"/>
      <c r="EL158" s="26"/>
      <c r="EM158" s="26"/>
      <c r="EN158" s="26"/>
      <c r="EO158" s="26"/>
      <c r="EP158" s="26"/>
      <c r="EQ158" s="26"/>
      <c r="ER158" s="26"/>
      <c r="ES158" s="26"/>
      <c r="ET158" s="26"/>
      <c r="EU158" s="26"/>
      <c r="EV158" s="26"/>
      <c r="EW158" s="26"/>
      <c r="EX158" s="26"/>
      <c r="EY158" s="26"/>
      <c r="EZ158" s="26"/>
      <c r="FA158" s="26"/>
      <c r="FB158" s="26"/>
      <c r="FC158" s="26"/>
      <c r="FD158" s="26"/>
      <c r="FE158" s="26"/>
      <c r="FF158" s="26"/>
      <c r="FG158" s="26"/>
      <c r="FH158" s="26"/>
      <c r="FI158" s="26"/>
      <c r="FJ158" s="26"/>
      <c r="FK158" s="26"/>
      <c r="FL158" s="26"/>
      <c r="FM158" s="26"/>
      <c r="FN158" s="26"/>
      <c r="FO158" s="26"/>
      <c r="FP158" s="26"/>
      <c r="FQ158" s="26"/>
      <c r="FR158" s="26"/>
      <c r="FS158" s="26"/>
      <c r="FT158" s="26"/>
      <c r="FU158" s="26"/>
      <c r="FV158" s="26"/>
      <c r="FW158" s="26"/>
      <c r="FX158" s="26"/>
      <c r="FY158" s="26"/>
      <c r="FZ158" s="26"/>
      <c r="GA158" s="26"/>
      <c r="GB158" s="26"/>
      <c r="GC158" s="26"/>
      <c r="GD158" s="26"/>
      <c r="GE158" s="26"/>
      <c r="GF158" s="26"/>
      <c r="GG158" s="26"/>
      <c r="GH158" s="26"/>
      <c r="GI158" s="26"/>
      <c r="GJ158" s="26"/>
      <c r="GK158" s="26"/>
      <c r="GL158" s="26"/>
      <c r="GM158" s="26"/>
      <c r="GN158" s="26"/>
      <c r="GO158" s="26"/>
      <c r="GP158" s="26"/>
      <c r="GQ158" s="26"/>
      <c r="GR158" s="26"/>
      <c r="GS158" s="26"/>
      <c r="GT158" s="26"/>
      <c r="GU158" s="26"/>
      <c r="GV158" s="26"/>
      <c r="GW158" s="26"/>
      <c r="GX158" s="26"/>
      <c r="GY158" s="26"/>
      <c r="GZ158" s="26"/>
      <c r="HA158" s="26"/>
      <c r="HB158" s="26"/>
      <c r="HC158" s="26"/>
      <c r="HD158" s="26"/>
      <c r="HE158" s="26"/>
      <c r="HF158" s="26"/>
      <c r="HG158" s="26"/>
      <c r="HH158" s="26"/>
      <c r="HI158" s="26"/>
      <c r="HJ158" s="26"/>
      <c r="HK158" s="26"/>
      <c r="HL158" s="26"/>
      <c r="HM158" s="26"/>
      <c r="HN158" s="26"/>
      <c r="HO158" s="26"/>
      <c r="HP158" s="26"/>
      <c r="HQ158" s="26"/>
      <c r="HR158" s="26"/>
      <c r="HS158" s="26"/>
      <c r="HT158" s="26"/>
      <c r="HU158" s="26"/>
      <c r="HV158" s="26"/>
      <c r="HW158" s="26"/>
      <c r="HX158" s="26"/>
      <c r="HY158" s="26"/>
      <c r="HZ158" s="26"/>
      <c r="IA158" s="26"/>
      <c r="IB158" s="26"/>
      <c r="IC158" s="26"/>
      <c r="ID158" s="26"/>
      <c r="IE158" s="26"/>
      <c r="IF158" s="26"/>
      <c r="IG158" s="26"/>
      <c r="IH158" s="26"/>
      <c r="II158" s="26"/>
      <c r="IJ158" s="26"/>
      <c r="IK158" s="26"/>
      <c r="IL158" s="26"/>
      <c r="IM158" s="26"/>
      <c r="IN158" s="26"/>
      <c r="IO158" s="26"/>
      <c r="IP158" s="26"/>
      <c r="IQ158" s="26"/>
      <c r="IR158" s="26"/>
      <c r="IS158" s="26"/>
      <c r="IT158" s="26"/>
      <c r="IU158" s="26"/>
      <c r="IV158" s="26"/>
      <c r="IW158" s="26"/>
      <c r="IX158" s="26"/>
      <c r="IY158" s="26"/>
      <c r="IZ158" s="26"/>
      <c r="JA158" s="26"/>
      <c r="JB158" s="26"/>
      <c r="JC158" s="26"/>
      <c r="JD158" s="26"/>
      <c r="JE158" s="26"/>
      <c r="JF158" s="26"/>
      <c r="JG158" s="26"/>
      <c r="JH158" s="26"/>
      <c r="JI158" s="26"/>
      <c r="JJ158" s="26"/>
      <c r="JK158" s="26"/>
      <c r="JL158" s="26"/>
      <c r="JM158" s="26"/>
      <c r="JN158" s="26"/>
      <c r="JO158" s="26"/>
      <c r="JP158" s="26"/>
      <c r="JQ158" s="26"/>
      <c r="JR158" s="26"/>
      <c r="JS158" s="26"/>
      <c r="JT158" s="26"/>
      <c r="JU158" s="26"/>
      <c r="JV158" s="26"/>
      <c r="JW158" s="26"/>
      <c r="JX158" s="26"/>
      <c r="JY158" s="26"/>
      <c r="JZ158" s="26"/>
      <c r="KA158" s="26"/>
      <c r="KB158" s="26"/>
      <c r="KC158" s="26"/>
      <c r="KD158" s="26"/>
      <c r="KE158" s="26"/>
      <c r="KF158" s="26"/>
      <c r="KG158" s="26"/>
      <c r="KH158" s="26"/>
      <c r="KI158" s="26"/>
      <c r="KJ158" s="26"/>
      <c r="KK158" s="26"/>
      <c r="KL158" s="26"/>
      <c r="KM158" s="26"/>
      <c r="KN158" s="26"/>
      <c r="KO158" s="26"/>
      <c r="KP158" s="26"/>
      <c r="KQ158" s="26"/>
      <c r="KR158" s="26"/>
      <c r="KS158" s="26"/>
      <c r="KT158" s="26"/>
      <c r="KU158" s="26"/>
      <c r="KV158" s="26"/>
      <c r="KW158" s="26"/>
      <c r="KX158" s="26"/>
      <c r="KY158" s="26"/>
      <c r="KZ158" s="26"/>
      <c r="LA158" s="26"/>
      <c r="LB158" s="26"/>
      <c r="LC158" s="26"/>
      <c r="LD158" s="26"/>
      <c r="LE158" s="26"/>
      <c r="LF158" s="26"/>
      <c r="LG158" s="26"/>
      <c r="LH158" s="26"/>
      <c r="LI158" s="26"/>
      <c r="LJ158" s="26"/>
      <c r="LK158" s="26"/>
      <c r="LL158" s="26"/>
      <c r="LM158" s="26"/>
      <c r="LN158" s="26"/>
      <c r="LO158" s="26"/>
      <c r="LP158" s="26"/>
      <c r="LQ158" s="26"/>
      <c r="LR158" s="26"/>
      <c r="LS158" s="26"/>
      <c r="LT158" s="26"/>
      <c r="LU158" s="26"/>
      <c r="LV158" s="26"/>
      <c r="LW158" s="26"/>
      <c r="LX158" s="26"/>
      <c r="LY158" s="26"/>
      <c r="LZ158" s="26"/>
      <c r="MA158" s="26"/>
      <c r="MB158" s="26"/>
      <c r="MC158" s="26"/>
      <c r="MD158" s="26"/>
      <c r="ME158" s="26"/>
      <c r="MF158" s="26"/>
      <c r="MG158" s="26"/>
      <c r="MH158" s="26"/>
      <c r="MI158" s="26"/>
      <c r="MJ158" s="26"/>
      <c r="MK158" s="26"/>
      <c r="ML158" s="26"/>
      <c r="MM158" s="26"/>
      <c r="MN158" s="26"/>
      <c r="MO158" s="26"/>
      <c r="MP158" s="26"/>
      <c r="MQ158" s="26"/>
      <c r="MR158" s="26"/>
      <c r="MS158" s="26"/>
      <c r="MT158" s="26"/>
      <c r="MU158" s="26"/>
      <c r="MV158" s="26"/>
      <c r="MW158" s="26"/>
      <c r="MX158" s="26"/>
      <c r="MY158" s="26"/>
      <c r="MZ158" s="26"/>
      <c r="NA158" s="26"/>
      <c r="NB158" s="26"/>
      <c r="NC158" s="26"/>
      <c r="ND158" s="26"/>
      <c r="NE158" s="26"/>
      <c r="NF158" s="26"/>
      <c r="NG158" s="26"/>
      <c r="NH158" s="26"/>
      <c r="NI158" s="26"/>
      <c r="NJ158" s="26"/>
      <c r="NK158" s="26"/>
      <c r="NL158" s="26"/>
      <c r="NM158" s="26"/>
      <c r="NN158" s="26"/>
      <c r="NO158" s="26"/>
      <c r="NP158" s="26"/>
      <c r="NQ158" s="26"/>
      <c r="NR158" s="26"/>
      <c r="NS158" s="26"/>
      <c r="NT158" s="26"/>
      <c r="NU158" s="26"/>
      <c r="NV158" s="26"/>
      <c r="NW158" s="26"/>
      <c r="NX158" s="26"/>
      <c r="NY158" s="26"/>
      <c r="NZ158" s="26"/>
      <c r="OA158" s="26"/>
      <c r="OB158" s="26"/>
      <c r="OC158" s="26"/>
      <c r="OD158" s="26"/>
      <c r="OE158" s="26"/>
      <c r="OF158" s="26"/>
      <c r="OG158" s="26"/>
      <c r="OH158" s="26"/>
      <c r="OI158" s="26"/>
      <c r="OJ158" s="26"/>
      <c r="OK158" s="26"/>
      <c r="OL158" s="26"/>
      <c r="OM158" s="26"/>
      <c r="ON158" s="26"/>
      <c r="OO158" s="26"/>
      <c r="OP158" s="26"/>
      <c r="OQ158" s="26"/>
      <c r="OR158" s="26"/>
      <c r="OS158" s="26"/>
      <c r="OT158" s="26"/>
      <c r="OU158" s="26"/>
      <c r="OV158" s="26"/>
      <c r="OW158" s="26"/>
      <c r="OX158" s="26"/>
      <c r="OY158" s="26"/>
      <c r="OZ158" s="26"/>
      <c r="PA158" s="26"/>
      <c r="PB158" s="26"/>
      <c r="PC158" s="26"/>
      <c r="PD158" s="26"/>
      <c r="PE158" s="26"/>
      <c r="PF158" s="26"/>
      <c r="PG158" s="26"/>
      <c r="PH158" s="26"/>
      <c r="PI158" s="26"/>
      <c r="PJ158" s="26"/>
      <c r="PK158" s="26"/>
      <c r="PL158" s="26"/>
      <c r="PM158" s="26"/>
      <c r="PN158" s="26"/>
      <c r="PO158" s="26"/>
      <c r="PP158" s="26"/>
      <c r="PQ158" s="26"/>
      <c r="PR158" s="26"/>
      <c r="PS158" s="26"/>
      <c r="PT158" s="26"/>
      <c r="PU158" s="26"/>
      <c r="PV158" s="26"/>
      <c r="PW158" s="26"/>
      <c r="PX158" s="26"/>
      <c r="PY158" s="26"/>
      <c r="PZ158" s="26"/>
      <c r="QA158" s="26"/>
      <c r="QB158" s="26"/>
      <c r="QC158" s="26"/>
      <c r="QD158" s="26"/>
      <c r="QE158" s="26"/>
      <c r="QF158" s="26"/>
      <c r="QG158" s="26"/>
      <c r="QH158" s="26"/>
      <c r="QI158" s="26"/>
      <c r="QJ158" s="26"/>
      <c r="QK158" s="26"/>
      <c r="QL158" s="26"/>
      <c r="QM158" s="26"/>
      <c r="QN158" s="26"/>
      <c r="QO158" s="26"/>
      <c r="QP158" s="26"/>
      <c r="QQ158" s="26"/>
      <c r="QR158" s="26"/>
      <c r="QS158" s="26"/>
      <c r="QT158" s="26"/>
      <c r="QU158" s="26"/>
      <c r="QV158" s="26"/>
      <c r="QW158" s="26"/>
      <c r="QX158" s="26"/>
      <c r="QY158" s="26"/>
      <c r="QZ158" s="26"/>
      <c r="RA158" s="26"/>
      <c r="RB158" s="26"/>
      <c r="RC158" s="26"/>
      <c r="RD158" s="26"/>
      <c r="RE158" s="26"/>
      <c r="RF158" s="26"/>
      <c r="RG158" s="26"/>
      <c r="RH158" s="26"/>
      <c r="RI158" s="26"/>
      <c r="RJ158" s="26"/>
      <c r="RK158" s="26"/>
      <c r="RL158" s="26"/>
      <c r="RM158" s="26"/>
      <c r="RN158" s="26"/>
      <c r="RO158" s="26"/>
      <c r="RP158" s="26"/>
      <c r="RQ158" s="26"/>
      <c r="RR158" s="26"/>
      <c r="RS158" s="26"/>
      <c r="RT158" s="26"/>
      <c r="RU158" s="26"/>
      <c r="RV158" s="26"/>
      <c r="RW158" s="26"/>
      <c r="RX158" s="26"/>
      <c r="RY158" s="26"/>
      <c r="RZ158" s="26"/>
      <c r="SA158" s="26"/>
      <c r="SB158" s="26"/>
      <c r="SC158" s="26"/>
      <c r="SD158" s="26"/>
      <c r="SE158" s="26"/>
      <c r="SF158" s="26"/>
      <c r="SG158" s="26"/>
      <c r="SH158" s="26"/>
      <c r="SI158" s="26"/>
      <c r="SJ158" s="26"/>
      <c r="SK158" s="26"/>
      <c r="SL158" s="26"/>
      <c r="SM158" s="26"/>
      <c r="SN158" s="26"/>
      <c r="SO158" s="26"/>
      <c r="SP158" s="26"/>
      <c r="SQ158" s="26"/>
      <c r="SR158" s="26"/>
      <c r="SS158" s="26"/>
      <c r="ST158" s="26"/>
      <c r="SU158" s="26"/>
      <c r="SV158" s="26"/>
      <c r="SW158" s="26"/>
      <c r="SX158" s="26"/>
      <c r="SY158" s="26"/>
      <c r="SZ158" s="26"/>
      <c r="TA158" s="26"/>
      <c r="TB158" s="26"/>
      <c r="TC158" s="26"/>
      <c r="TD158" s="26"/>
      <c r="TE158" s="26"/>
      <c r="TF158" s="26"/>
      <c r="TG158" s="26"/>
      <c r="TH158" s="26"/>
      <c r="TI158" s="26"/>
      <c r="TJ158" s="26"/>
      <c r="TK158" s="26"/>
      <c r="TL158" s="26"/>
      <c r="TM158" s="26"/>
      <c r="TN158" s="26"/>
      <c r="TO158" s="26"/>
      <c r="TP158" s="26"/>
      <c r="TQ158" s="26"/>
      <c r="TR158" s="26"/>
      <c r="TS158" s="26"/>
      <c r="TT158" s="26"/>
      <c r="TU158" s="26"/>
      <c r="TV158" s="26"/>
      <c r="TW158" s="26"/>
      <c r="TX158" s="26"/>
      <c r="TY158" s="26"/>
      <c r="TZ158" s="26"/>
      <c r="UA158" s="26"/>
      <c r="UB158" s="26"/>
      <c r="UC158" s="26"/>
      <c r="UD158" s="26"/>
      <c r="UE158" s="26"/>
      <c r="UF158" s="26"/>
      <c r="UG158" s="26"/>
      <c r="UH158" s="26"/>
      <c r="UI158" s="26"/>
      <c r="UJ158" s="26"/>
      <c r="UK158" s="26"/>
      <c r="UL158" s="26"/>
      <c r="UM158" s="26"/>
      <c r="UN158" s="26"/>
      <c r="UO158" s="26"/>
      <c r="UP158" s="26"/>
      <c r="UQ158" s="26"/>
      <c r="UR158" s="26"/>
      <c r="US158" s="26"/>
      <c r="UT158" s="26"/>
      <c r="UU158" s="26"/>
      <c r="UV158" s="26"/>
      <c r="UW158" s="26"/>
      <c r="UX158" s="26"/>
      <c r="UY158" s="26"/>
      <c r="UZ158" s="26"/>
      <c r="VA158" s="26"/>
      <c r="VB158" s="26"/>
      <c r="VC158" s="26"/>
      <c r="VD158" s="26"/>
      <c r="VE158" s="26"/>
      <c r="VF158" s="26"/>
      <c r="VG158" s="26"/>
      <c r="VH158" s="26"/>
      <c r="VI158" s="26"/>
      <c r="VJ158" s="26"/>
      <c r="VK158" s="26"/>
      <c r="VL158" s="26"/>
      <c r="VM158" s="26"/>
      <c r="VN158" s="26"/>
      <c r="VO158" s="26"/>
      <c r="VP158" s="26"/>
      <c r="VQ158" s="26"/>
      <c r="VR158" s="26"/>
      <c r="VS158" s="26"/>
      <c r="VT158" s="26"/>
      <c r="VU158" s="26"/>
      <c r="VV158" s="26"/>
      <c r="VW158" s="26"/>
      <c r="VX158" s="26"/>
      <c r="VY158" s="26"/>
      <c r="VZ158" s="26"/>
      <c r="WA158" s="26"/>
      <c r="WB158" s="26"/>
      <c r="WC158" s="26"/>
      <c r="WD158" s="26"/>
      <c r="WE158" s="26"/>
      <c r="WF158" s="26"/>
      <c r="WG158" s="26"/>
      <c r="WH158" s="26"/>
      <c r="WI158" s="26"/>
      <c r="WJ158" s="26"/>
      <c r="WK158" s="26"/>
      <c r="WL158" s="26"/>
      <c r="WM158" s="26"/>
      <c r="WN158" s="26"/>
      <c r="WO158" s="26"/>
      <c r="WP158" s="26"/>
      <c r="WQ158" s="26"/>
      <c r="WR158" s="26"/>
      <c r="WS158" s="26"/>
      <c r="WT158" s="26"/>
      <c r="WU158" s="26"/>
      <c r="WV158" s="26"/>
      <c r="WW158" s="26"/>
      <c r="WX158" s="26"/>
      <c r="WY158" s="26"/>
      <c r="WZ158" s="26"/>
      <c r="XA158" s="26"/>
      <c r="XB158" s="26"/>
      <c r="XC158" s="26"/>
      <c r="XD158" s="26"/>
      <c r="XE158" s="26"/>
      <c r="XF158" s="26"/>
      <c r="XG158" s="26"/>
      <c r="XH158" s="26"/>
      <c r="XI158" s="26"/>
      <c r="XJ158" s="26"/>
      <c r="XK158" s="26"/>
      <c r="XL158" s="26"/>
      <c r="XM158" s="26"/>
    </row>
    <row r="159" spans="1:637" ht="15.75" customHeight="1" x14ac:dyDescent="0.35">
      <c r="A159" s="26"/>
      <c r="B159" s="26"/>
      <c r="C159" s="26"/>
      <c r="D159" s="26"/>
      <c r="E159" s="26"/>
      <c r="F159" s="26"/>
      <c r="G159" s="26"/>
      <c r="H159" s="26"/>
      <c r="I159" s="26"/>
      <c r="J159" s="26"/>
      <c r="K159" s="26"/>
      <c r="L159" s="26"/>
      <c r="M159" s="26"/>
      <c r="N159" s="26"/>
      <c r="O159" s="26"/>
      <c r="P159" s="26"/>
      <c r="Q159" s="26"/>
      <c r="R159" s="26"/>
      <c r="S159" s="26"/>
      <c r="T159" s="26"/>
      <c r="U159" s="26"/>
      <c r="V159" s="26"/>
      <c r="W159" s="26"/>
      <c r="X159" s="26"/>
      <c r="Y159" s="26"/>
      <c r="Z159" s="26"/>
      <c r="AA159" s="26"/>
      <c r="AB159" s="26"/>
      <c r="AC159" s="26"/>
      <c r="AD159" s="26"/>
      <c r="AE159" s="26"/>
      <c r="AF159" s="26"/>
      <c r="AG159" s="26"/>
      <c r="AH159" s="26"/>
      <c r="AI159" s="26"/>
      <c r="AJ159" s="26"/>
      <c r="AK159" s="26"/>
      <c r="AL159" s="26"/>
      <c r="AM159" s="26"/>
      <c r="AN159" s="26"/>
      <c r="AO159" s="26"/>
      <c r="AP159" s="26"/>
      <c r="AQ159" s="26"/>
      <c r="AR159" s="26"/>
      <c r="AS159" s="26"/>
      <c r="AT159" s="26"/>
      <c r="AU159" s="26"/>
      <c r="AV159" s="26"/>
      <c r="AW159" s="26"/>
      <c r="AX159" s="26"/>
      <c r="AY159" s="26"/>
      <c r="AZ159" s="26"/>
      <c r="BA159" s="26"/>
      <c r="BB159" s="26"/>
      <c r="BC159" s="26"/>
      <c r="BD159" s="26"/>
      <c r="BE159" s="26"/>
      <c r="BF159" s="26"/>
      <c r="BG159" s="26"/>
      <c r="BH159" s="26"/>
      <c r="BI159" s="26"/>
      <c r="BJ159" s="26"/>
      <c r="BK159" s="26"/>
      <c r="BL159" s="26"/>
      <c r="BM159" s="26"/>
      <c r="BN159" s="26"/>
      <c r="BO159" s="26"/>
      <c r="BP159" s="26"/>
      <c r="BQ159" s="26"/>
      <c r="BR159" s="26"/>
      <c r="BS159" s="26"/>
      <c r="BT159" s="26"/>
      <c r="BU159" s="26"/>
      <c r="BV159" s="26"/>
      <c r="BW159" s="26"/>
      <c r="BX159" s="26"/>
      <c r="BY159" s="26"/>
      <c r="BZ159" s="26"/>
      <c r="CA159" s="26"/>
      <c r="CB159" s="26"/>
      <c r="CC159" s="26"/>
      <c r="CD159" s="26"/>
      <c r="CE159" s="26"/>
      <c r="CF159" s="26"/>
      <c r="CG159" s="26"/>
      <c r="CH159" s="26"/>
      <c r="CI159" s="26"/>
      <c r="CJ159" s="26"/>
      <c r="CK159" s="26"/>
      <c r="CL159" s="26"/>
      <c r="CM159" s="26"/>
      <c r="CN159" s="26"/>
      <c r="CO159" s="26"/>
      <c r="CP159" s="26"/>
      <c r="CQ159" s="26"/>
      <c r="CR159" s="26"/>
      <c r="CS159" s="26"/>
      <c r="CT159" s="26"/>
      <c r="CU159" s="26"/>
      <c r="CV159" s="26"/>
      <c r="CW159" s="26"/>
      <c r="CX159" s="26"/>
      <c r="CY159" s="26"/>
      <c r="CZ159" s="26"/>
      <c r="DA159" s="26"/>
      <c r="DB159" s="26"/>
      <c r="DC159" s="26"/>
      <c r="DD159" s="26"/>
      <c r="DE159" s="26"/>
      <c r="DF159" s="26"/>
      <c r="DG159" s="26"/>
      <c r="DH159" s="26"/>
      <c r="DI159" s="26"/>
      <c r="DJ159" s="26"/>
      <c r="DK159" s="26"/>
      <c r="DL159" s="26"/>
      <c r="DM159" s="26"/>
      <c r="DN159" s="26"/>
      <c r="DO159" s="26"/>
      <c r="DP159" s="26"/>
      <c r="DQ159" s="26"/>
      <c r="DR159" s="26"/>
      <c r="DS159" s="26"/>
      <c r="DT159" s="26"/>
      <c r="DU159" s="26"/>
      <c r="DV159" s="26"/>
      <c r="DW159" s="26"/>
      <c r="DX159" s="26"/>
      <c r="DY159" s="26"/>
      <c r="DZ159" s="26"/>
      <c r="EA159" s="26"/>
      <c r="EB159" s="26"/>
      <c r="EC159" s="26"/>
      <c r="ED159" s="26"/>
      <c r="EE159" s="26"/>
      <c r="EF159" s="26"/>
      <c r="EG159" s="26"/>
      <c r="EH159" s="26"/>
      <c r="EI159" s="26"/>
      <c r="EJ159" s="26"/>
      <c r="EK159" s="26"/>
      <c r="EL159" s="26"/>
      <c r="EM159" s="26"/>
      <c r="EN159" s="26"/>
      <c r="EO159" s="26"/>
      <c r="EP159" s="26"/>
      <c r="EQ159" s="26"/>
      <c r="ER159" s="26"/>
      <c r="ES159" s="26"/>
      <c r="ET159" s="26"/>
      <c r="EU159" s="26"/>
      <c r="EV159" s="26"/>
      <c r="EW159" s="26"/>
      <c r="EX159" s="26"/>
      <c r="EY159" s="26"/>
      <c r="EZ159" s="26"/>
      <c r="FA159" s="26"/>
      <c r="FB159" s="26"/>
      <c r="FC159" s="26"/>
      <c r="FD159" s="26"/>
      <c r="FE159" s="26"/>
      <c r="FF159" s="26"/>
      <c r="FG159" s="26"/>
      <c r="FH159" s="26"/>
      <c r="FI159" s="26"/>
      <c r="FJ159" s="26"/>
      <c r="FK159" s="26"/>
      <c r="FL159" s="26"/>
      <c r="FM159" s="26"/>
      <c r="FN159" s="26"/>
      <c r="FO159" s="26"/>
      <c r="FP159" s="26"/>
      <c r="FQ159" s="26"/>
      <c r="FR159" s="26"/>
      <c r="FS159" s="26"/>
      <c r="FT159" s="26"/>
      <c r="FU159" s="26"/>
      <c r="FV159" s="26"/>
      <c r="FW159" s="26"/>
      <c r="FX159" s="26"/>
      <c r="FY159" s="26"/>
      <c r="FZ159" s="26"/>
      <c r="GA159" s="26"/>
      <c r="GB159" s="26"/>
      <c r="GC159" s="26"/>
      <c r="GD159" s="26"/>
      <c r="GE159" s="26"/>
      <c r="GF159" s="26"/>
      <c r="GG159" s="26"/>
      <c r="GH159" s="26"/>
      <c r="GI159" s="26"/>
      <c r="GJ159" s="26"/>
      <c r="GK159" s="26"/>
      <c r="GL159" s="26"/>
      <c r="GM159" s="26"/>
      <c r="GN159" s="26"/>
      <c r="GO159" s="26"/>
      <c r="GP159" s="26"/>
      <c r="GQ159" s="26"/>
      <c r="GR159" s="26"/>
      <c r="GS159" s="26"/>
      <c r="GT159" s="26"/>
      <c r="GU159" s="26"/>
      <c r="GV159" s="26"/>
      <c r="GW159" s="26"/>
      <c r="GX159" s="26"/>
      <c r="GY159" s="26"/>
      <c r="GZ159" s="26"/>
      <c r="HA159" s="26"/>
      <c r="HB159" s="26"/>
      <c r="HC159" s="26"/>
      <c r="HD159" s="26"/>
      <c r="HE159" s="26"/>
      <c r="HF159" s="26"/>
      <c r="HG159" s="26"/>
      <c r="HH159" s="26"/>
      <c r="HI159" s="26"/>
      <c r="HJ159" s="26"/>
      <c r="HK159" s="26"/>
      <c r="HL159" s="26"/>
      <c r="HM159" s="26"/>
      <c r="HN159" s="26"/>
      <c r="HO159" s="26"/>
      <c r="HP159" s="26"/>
      <c r="HQ159" s="26"/>
      <c r="HR159" s="26"/>
      <c r="HS159" s="26"/>
      <c r="HT159" s="26"/>
      <c r="HU159" s="26"/>
      <c r="HV159" s="26"/>
      <c r="HW159" s="26"/>
      <c r="HX159" s="26"/>
      <c r="HY159" s="26"/>
      <c r="HZ159" s="26"/>
      <c r="IA159" s="26"/>
      <c r="IB159" s="26"/>
      <c r="IC159" s="26"/>
      <c r="ID159" s="26"/>
      <c r="IE159" s="26"/>
      <c r="IF159" s="26"/>
      <c r="IG159" s="26"/>
      <c r="IH159" s="26"/>
      <c r="II159" s="26"/>
      <c r="IJ159" s="26"/>
      <c r="IK159" s="26"/>
      <c r="IL159" s="26"/>
      <c r="IM159" s="26"/>
      <c r="IN159" s="26"/>
      <c r="IO159" s="26"/>
      <c r="IP159" s="26"/>
      <c r="IQ159" s="26"/>
      <c r="IR159" s="26"/>
      <c r="IS159" s="26"/>
      <c r="IT159" s="26"/>
      <c r="IU159" s="26"/>
      <c r="IV159" s="26"/>
      <c r="IW159" s="26"/>
      <c r="IX159" s="26"/>
      <c r="IY159" s="26"/>
      <c r="IZ159" s="26"/>
      <c r="JA159" s="26"/>
      <c r="JB159" s="26"/>
      <c r="JC159" s="26"/>
      <c r="JD159" s="26"/>
      <c r="JE159" s="26"/>
      <c r="JF159" s="26"/>
      <c r="JG159" s="26"/>
      <c r="JH159" s="26"/>
      <c r="JI159" s="26"/>
      <c r="JJ159" s="26"/>
      <c r="JK159" s="26"/>
      <c r="JL159" s="26"/>
      <c r="JM159" s="26"/>
      <c r="JN159" s="26"/>
      <c r="JO159" s="26"/>
      <c r="JP159" s="26"/>
      <c r="JQ159" s="26"/>
      <c r="JR159" s="26"/>
      <c r="JS159" s="26"/>
      <c r="JT159" s="26"/>
      <c r="JU159" s="26"/>
      <c r="JV159" s="26"/>
      <c r="JW159" s="26"/>
      <c r="JX159" s="26"/>
      <c r="JY159" s="26"/>
      <c r="JZ159" s="26"/>
      <c r="KA159" s="26"/>
      <c r="KB159" s="26"/>
      <c r="KC159" s="26"/>
      <c r="KD159" s="26"/>
      <c r="KE159" s="26"/>
      <c r="KF159" s="26"/>
      <c r="KG159" s="26"/>
      <c r="KH159" s="26"/>
      <c r="KI159" s="26"/>
      <c r="KJ159" s="26"/>
      <c r="KK159" s="26"/>
      <c r="KL159" s="26"/>
      <c r="KM159" s="26"/>
      <c r="KN159" s="26"/>
      <c r="KO159" s="26"/>
      <c r="KP159" s="26"/>
      <c r="KQ159" s="26"/>
      <c r="KR159" s="26"/>
      <c r="KS159" s="26"/>
      <c r="KT159" s="26"/>
      <c r="KU159" s="26"/>
      <c r="KV159" s="26"/>
      <c r="KW159" s="26"/>
      <c r="KX159" s="26"/>
      <c r="KY159" s="26"/>
      <c r="KZ159" s="26"/>
      <c r="LA159" s="26"/>
      <c r="LB159" s="26"/>
      <c r="LC159" s="26"/>
      <c r="LD159" s="26"/>
      <c r="LE159" s="26"/>
      <c r="LF159" s="26"/>
      <c r="LG159" s="26"/>
      <c r="LH159" s="26"/>
      <c r="LI159" s="26"/>
      <c r="LJ159" s="26"/>
      <c r="LK159" s="26"/>
      <c r="LL159" s="26"/>
      <c r="LM159" s="26"/>
      <c r="LN159" s="26"/>
      <c r="LO159" s="26"/>
      <c r="LP159" s="26"/>
      <c r="LQ159" s="26"/>
      <c r="LR159" s="26"/>
      <c r="LS159" s="26"/>
      <c r="LT159" s="26"/>
      <c r="LU159" s="26"/>
      <c r="LV159" s="26"/>
      <c r="LW159" s="26"/>
      <c r="LX159" s="26"/>
      <c r="LY159" s="26"/>
      <c r="LZ159" s="26"/>
      <c r="MA159" s="26"/>
      <c r="MB159" s="26"/>
      <c r="MC159" s="26"/>
      <c r="MD159" s="26"/>
      <c r="ME159" s="26"/>
      <c r="MF159" s="26"/>
      <c r="MG159" s="26"/>
      <c r="MH159" s="26"/>
      <c r="MI159" s="26"/>
      <c r="MJ159" s="26"/>
      <c r="MK159" s="26"/>
      <c r="ML159" s="26"/>
      <c r="MM159" s="26"/>
      <c r="MN159" s="26"/>
      <c r="MO159" s="26"/>
      <c r="MP159" s="26"/>
      <c r="MQ159" s="26"/>
      <c r="MR159" s="26"/>
      <c r="MS159" s="26"/>
      <c r="MT159" s="26"/>
      <c r="MU159" s="26"/>
      <c r="MV159" s="26"/>
      <c r="MW159" s="26"/>
      <c r="MX159" s="26"/>
      <c r="MY159" s="26"/>
      <c r="MZ159" s="26"/>
      <c r="NA159" s="26"/>
      <c r="NB159" s="26"/>
      <c r="NC159" s="26"/>
      <c r="ND159" s="26"/>
      <c r="NE159" s="26"/>
      <c r="NF159" s="26"/>
      <c r="NG159" s="26"/>
      <c r="NH159" s="26"/>
      <c r="NI159" s="26"/>
      <c r="NJ159" s="26"/>
      <c r="NK159" s="26"/>
      <c r="NL159" s="26"/>
      <c r="NM159" s="26"/>
      <c r="NN159" s="26"/>
      <c r="NO159" s="26"/>
      <c r="NP159" s="26"/>
      <c r="NQ159" s="26"/>
      <c r="NR159" s="26"/>
      <c r="NS159" s="26"/>
      <c r="NT159" s="26"/>
      <c r="NU159" s="26"/>
      <c r="NV159" s="26"/>
      <c r="NW159" s="26"/>
      <c r="NX159" s="26"/>
      <c r="NY159" s="26"/>
      <c r="NZ159" s="26"/>
      <c r="OA159" s="26"/>
      <c r="OB159" s="26"/>
      <c r="OC159" s="26"/>
      <c r="OD159" s="26"/>
      <c r="OE159" s="26"/>
      <c r="OF159" s="26"/>
      <c r="OG159" s="26"/>
      <c r="OH159" s="26"/>
      <c r="OI159" s="26"/>
      <c r="OJ159" s="26"/>
      <c r="OK159" s="26"/>
      <c r="OL159" s="26"/>
      <c r="OM159" s="26"/>
      <c r="ON159" s="26"/>
      <c r="OO159" s="26"/>
      <c r="OP159" s="26"/>
      <c r="OQ159" s="26"/>
      <c r="OR159" s="26"/>
      <c r="OS159" s="26"/>
      <c r="OT159" s="26"/>
      <c r="OU159" s="26"/>
      <c r="OV159" s="26"/>
      <c r="OW159" s="26"/>
      <c r="OX159" s="26"/>
      <c r="OY159" s="26"/>
      <c r="OZ159" s="26"/>
      <c r="PA159" s="26"/>
      <c r="PB159" s="26"/>
      <c r="PC159" s="26"/>
      <c r="PD159" s="26"/>
      <c r="PE159" s="26"/>
      <c r="PF159" s="26"/>
      <c r="PG159" s="26"/>
      <c r="PH159" s="26"/>
      <c r="PI159" s="26"/>
      <c r="PJ159" s="26"/>
      <c r="PK159" s="26"/>
      <c r="PL159" s="26"/>
      <c r="PM159" s="26"/>
      <c r="PN159" s="26"/>
      <c r="PO159" s="26"/>
      <c r="PP159" s="26"/>
      <c r="PQ159" s="26"/>
      <c r="PR159" s="26"/>
      <c r="PS159" s="26"/>
      <c r="PT159" s="26"/>
      <c r="PU159" s="26"/>
      <c r="PV159" s="26"/>
      <c r="PW159" s="26"/>
      <c r="PX159" s="26"/>
      <c r="PY159" s="26"/>
      <c r="PZ159" s="26"/>
      <c r="QA159" s="26"/>
      <c r="QB159" s="26"/>
      <c r="QC159" s="26"/>
      <c r="QD159" s="26"/>
      <c r="QE159" s="26"/>
      <c r="QF159" s="26"/>
      <c r="QG159" s="26"/>
      <c r="QH159" s="26"/>
      <c r="QI159" s="26"/>
      <c r="QJ159" s="26"/>
      <c r="QK159" s="26"/>
      <c r="QL159" s="26"/>
      <c r="QM159" s="26"/>
      <c r="QN159" s="26"/>
      <c r="QO159" s="26"/>
      <c r="QP159" s="26"/>
      <c r="QQ159" s="26"/>
      <c r="QR159" s="26"/>
      <c r="QS159" s="26"/>
      <c r="QT159" s="26"/>
      <c r="QU159" s="26"/>
      <c r="QV159" s="26"/>
      <c r="QW159" s="26"/>
      <c r="QX159" s="26"/>
      <c r="QY159" s="26"/>
      <c r="QZ159" s="26"/>
      <c r="RA159" s="26"/>
      <c r="RB159" s="26"/>
      <c r="RC159" s="26"/>
      <c r="RD159" s="26"/>
      <c r="RE159" s="26"/>
      <c r="RF159" s="26"/>
      <c r="RG159" s="26"/>
      <c r="RH159" s="26"/>
      <c r="RI159" s="26"/>
      <c r="RJ159" s="26"/>
      <c r="RK159" s="26"/>
      <c r="RL159" s="26"/>
      <c r="RM159" s="26"/>
      <c r="RN159" s="26"/>
      <c r="RO159" s="26"/>
      <c r="RP159" s="26"/>
      <c r="RQ159" s="26"/>
      <c r="RR159" s="26"/>
      <c r="RS159" s="26"/>
      <c r="RT159" s="26"/>
      <c r="RU159" s="26"/>
      <c r="RV159" s="26"/>
      <c r="RW159" s="26"/>
      <c r="RX159" s="26"/>
      <c r="RY159" s="26"/>
      <c r="RZ159" s="26"/>
      <c r="SA159" s="26"/>
      <c r="SB159" s="26"/>
      <c r="SC159" s="26"/>
      <c r="SD159" s="26"/>
      <c r="SE159" s="26"/>
      <c r="SF159" s="26"/>
      <c r="SG159" s="26"/>
      <c r="SH159" s="26"/>
      <c r="SI159" s="26"/>
      <c r="SJ159" s="26"/>
      <c r="SK159" s="26"/>
      <c r="SL159" s="26"/>
      <c r="SM159" s="26"/>
      <c r="SN159" s="26"/>
      <c r="SO159" s="26"/>
      <c r="SP159" s="26"/>
      <c r="SQ159" s="26"/>
      <c r="SR159" s="26"/>
      <c r="SS159" s="26"/>
      <c r="ST159" s="26"/>
      <c r="SU159" s="26"/>
      <c r="SV159" s="26"/>
      <c r="SW159" s="26"/>
      <c r="SX159" s="26"/>
      <c r="SY159" s="26"/>
      <c r="SZ159" s="26"/>
      <c r="TA159" s="26"/>
      <c r="TB159" s="26"/>
      <c r="TC159" s="26"/>
      <c r="TD159" s="26"/>
      <c r="TE159" s="26"/>
      <c r="TF159" s="26"/>
      <c r="TG159" s="26"/>
      <c r="TH159" s="26"/>
      <c r="TI159" s="26"/>
      <c r="TJ159" s="26"/>
      <c r="TK159" s="26"/>
      <c r="TL159" s="26"/>
      <c r="TM159" s="26"/>
      <c r="TN159" s="26"/>
      <c r="TO159" s="26"/>
      <c r="TP159" s="26"/>
      <c r="TQ159" s="26"/>
      <c r="TR159" s="26"/>
      <c r="TS159" s="26"/>
      <c r="TT159" s="26"/>
      <c r="TU159" s="26"/>
      <c r="TV159" s="26"/>
      <c r="TW159" s="26"/>
      <c r="TX159" s="26"/>
      <c r="TY159" s="26"/>
      <c r="TZ159" s="26"/>
      <c r="UA159" s="26"/>
      <c r="UB159" s="26"/>
      <c r="UC159" s="26"/>
      <c r="UD159" s="26"/>
      <c r="UE159" s="26"/>
      <c r="UF159" s="26"/>
      <c r="UG159" s="26"/>
      <c r="UH159" s="26"/>
      <c r="UI159" s="26"/>
      <c r="UJ159" s="26"/>
      <c r="UK159" s="26"/>
      <c r="UL159" s="26"/>
      <c r="UM159" s="26"/>
      <c r="UN159" s="26"/>
      <c r="UO159" s="26"/>
      <c r="UP159" s="26"/>
      <c r="UQ159" s="26"/>
      <c r="UR159" s="26"/>
      <c r="US159" s="26"/>
      <c r="UT159" s="26"/>
      <c r="UU159" s="26"/>
      <c r="UV159" s="26"/>
      <c r="UW159" s="26"/>
      <c r="UX159" s="26"/>
      <c r="UY159" s="26"/>
      <c r="UZ159" s="26"/>
      <c r="VA159" s="26"/>
      <c r="VB159" s="26"/>
      <c r="VC159" s="26"/>
      <c r="VD159" s="26"/>
      <c r="VE159" s="26"/>
      <c r="VF159" s="26"/>
      <c r="VG159" s="26"/>
      <c r="VH159" s="26"/>
      <c r="VI159" s="26"/>
      <c r="VJ159" s="26"/>
      <c r="VK159" s="26"/>
      <c r="VL159" s="26"/>
      <c r="VM159" s="26"/>
      <c r="VN159" s="26"/>
      <c r="VO159" s="26"/>
      <c r="VP159" s="26"/>
      <c r="VQ159" s="26"/>
      <c r="VR159" s="26"/>
      <c r="VS159" s="26"/>
      <c r="VT159" s="26"/>
      <c r="VU159" s="26"/>
      <c r="VV159" s="26"/>
      <c r="VW159" s="26"/>
      <c r="VX159" s="26"/>
      <c r="VY159" s="26"/>
      <c r="VZ159" s="26"/>
      <c r="WA159" s="26"/>
      <c r="WB159" s="26"/>
      <c r="WC159" s="26"/>
      <c r="WD159" s="26"/>
      <c r="WE159" s="26"/>
      <c r="WF159" s="26"/>
      <c r="WG159" s="26"/>
      <c r="WH159" s="26"/>
      <c r="WI159" s="26"/>
      <c r="WJ159" s="26"/>
      <c r="WK159" s="26"/>
      <c r="WL159" s="26"/>
      <c r="WM159" s="26"/>
      <c r="WN159" s="26"/>
      <c r="WO159" s="26"/>
      <c r="WP159" s="26"/>
      <c r="WQ159" s="26"/>
      <c r="WR159" s="26"/>
      <c r="WS159" s="26"/>
      <c r="WT159" s="26"/>
      <c r="WU159" s="26"/>
      <c r="WV159" s="26"/>
      <c r="WW159" s="26"/>
      <c r="WX159" s="26"/>
      <c r="WY159" s="26"/>
      <c r="WZ159" s="26"/>
      <c r="XA159" s="26"/>
      <c r="XB159" s="26"/>
      <c r="XC159" s="26"/>
      <c r="XD159" s="26"/>
      <c r="XE159" s="26"/>
      <c r="XF159" s="26"/>
      <c r="XG159" s="26"/>
      <c r="XH159" s="26"/>
      <c r="XI159" s="26"/>
      <c r="XJ159" s="26"/>
      <c r="XK159" s="26"/>
      <c r="XL159" s="26"/>
      <c r="XM159" s="26"/>
    </row>
    <row r="160" spans="1:637" ht="15.75" customHeight="1" x14ac:dyDescent="0.35">
      <c r="A160" s="26"/>
      <c r="B160" s="26"/>
      <c r="C160" s="26"/>
      <c r="D160" s="26"/>
      <c r="E160" s="26"/>
      <c r="F160" s="26"/>
      <c r="G160" s="26"/>
      <c r="H160" s="26"/>
      <c r="I160" s="26"/>
      <c r="J160" s="26"/>
      <c r="K160" s="26"/>
      <c r="L160" s="26"/>
      <c r="M160" s="26"/>
      <c r="N160" s="26"/>
      <c r="O160" s="26"/>
      <c r="P160" s="26"/>
      <c r="Q160" s="26"/>
      <c r="R160" s="26"/>
      <c r="S160" s="26"/>
      <c r="T160" s="26"/>
      <c r="U160" s="26"/>
      <c r="V160" s="26"/>
      <c r="W160" s="26"/>
      <c r="X160" s="26"/>
      <c r="Y160" s="26"/>
      <c r="Z160" s="26"/>
      <c r="AA160" s="26"/>
      <c r="AB160" s="26"/>
      <c r="AC160" s="26"/>
      <c r="AD160" s="26"/>
      <c r="AE160" s="26"/>
      <c r="AF160" s="26"/>
      <c r="AG160" s="26"/>
      <c r="AH160" s="26"/>
      <c r="AI160" s="26"/>
      <c r="AJ160" s="26"/>
      <c r="AK160" s="26"/>
      <c r="AL160" s="26"/>
      <c r="AM160" s="26"/>
      <c r="AN160" s="26"/>
      <c r="AO160" s="26"/>
      <c r="AP160" s="26"/>
      <c r="AQ160" s="26"/>
      <c r="AR160" s="26"/>
      <c r="AS160" s="26"/>
      <c r="AT160" s="26"/>
      <c r="AU160" s="26"/>
      <c r="AV160" s="26"/>
      <c r="AW160" s="26"/>
      <c r="AX160" s="26"/>
      <c r="AY160" s="26"/>
      <c r="AZ160" s="26"/>
      <c r="BA160" s="26"/>
      <c r="BB160" s="26"/>
      <c r="BC160" s="26"/>
      <c r="BD160" s="26"/>
      <c r="BE160" s="26"/>
      <c r="BF160" s="26"/>
      <c r="BG160" s="26"/>
      <c r="BH160" s="26"/>
      <c r="BI160" s="26"/>
      <c r="BJ160" s="26"/>
      <c r="BK160" s="26"/>
      <c r="BL160" s="26"/>
      <c r="BM160" s="26"/>
      <c r="BN160" s="26"/>
      <c r="BO160" s="26"/>
      <c r="BP160" s="26"/>
      <c r="BQ160" s="26"/>
      <c r="BR160" s="26"/>
      <c r="BS160" s="26"/>
      <c r="BT160" s="26"/>
      <c r="BU160" s="26"/>
      <c r="BV160" s="26"/>
      <c r="BW160" s="26"/>
      <c r="BX160" s="26"/>
      <c r="BY160" s="26"/>
      <c r="BZ160" s="26"/>
      <c r="CA160" s="26"/>
      <c r="CB160" s="26"/>
      <c r="CC160" s="26"/>
      <c r="CD160" s="26"/>
      <c r="CE160" s="26"/>
      <c r="CF160" s="26"/>
      <c r="CG160" s="26"/>
      <c r="CH160" s="26"/>
      <c r="CI160" s="26"/>
      <c r="CJ160" s="26"/>
      <c r="CK160" s="26"/>
      <c r="CL160" s="26"/>
      <c r="CM160" s="26"/>
      <c r="CN160" s="26"/>
      <c r="CO160" s="26"/>
      <c r="CP160" s="26"/>
      <c r="CQ160" s="26"/>
      <c r="CR160" s="26"/>
      <c r="CS160" s="26"/>
      <c r="CT160" s="26"/>
      <c r="CU160" s="26"/>
      <c r="CV160" s="26"/>
      <c r="CW160" s="26"/>
      <c r="CX160" s="26"/>
      <c r="CY160" s="26"/>
      <c r="CZ160" s="26"/>
      <c r="DA160" s="26"/>
      <c r="DB160" s="26"/>
      <c r="DC160" s="26"/>
      <c r="DD160" s="26"/>
      <c r="DE160" s="26"/>
      <c r="DF160" s="26"/>
      <c r="DG160" s="26"/>
      <c r="DH160" s="26"/>
      <c r="DI160" s="26"/>
      <c r="DJ160" s="26"/>
      <c r="DK160" s="26"/>
      <c r="DL160" s="26"/>
      <c r="DM160" s="26"/>
      <c r="DN160" s="26"/>
      <c r="DO160" s="26"/>
      <c r="DP160" s="26"/>
      <c r="DQ160" s="26"/>
      <c r="DR160" s="26"/>
      <c r="DS160" s="26"/>
      <c r="DT160" s="26"/>
      <c r="DU160" s="26"/>
      <c r="DV160" s="26"/>
      <c r="DW160" s="26"/>
      <c r="DX160" s="26"/>
      <c r="DY160" s="26"/>
      <c r="DZ160" s="26"/>
      <c r="EA160" s="26"/>
      <c r="EB160" s="26"/>
      <c r="EC160" s="26"/>
      <c r="ED160" s="26"/>
      <c r="EE160" s="26"/>
      <c r="EF160" s="26"/>
      <c r="EG160" s="26"/>
      <c r="EH160" s="26"/>
      <c r="EI160" s="26"/>
      <c r="EJ160" s="26"/>
      <c r="EK160" s="26"/>
      <c r="EL160" s="26"/>
      <c r="EM160" s="26"/>
      <c r="EN160" s="26"/>
      <c r="EO160" s="26"/>
      <c r="EP160" s="26"/>
      <c r="EQ160" s="26"/>
      <c r="ER160" s="26"/>
      <c r="ES160" s="26"/>
      <c r="ET160" s="26"/>
      <c r="EU160" s="26"/>
      <c r="EV160" s="26"/>
      <c r="EW160" s="26"/>
      <c r="EX160" s="26"/>
      <c r="EY160" s="26"/>
      <c r="EZ160" s="26"/>
      <c r="FA160" s="26"/>
      <c r="FB160" s="26"/>
      <c r="FC160" s="26"/>
      <c r="FD160" s="26"/>
      <c r="FE160" s="26"/>
      <c r="FF160" s="26"/>
      <c r="FG160" s="26"/>
      <c r="FH160" s="26"/>
      <c r="FI160" s="26"/>
      <c r="FJ160" s="26"/>
      <c r="FK160" s="26"/>
      <c r="FL160" s="26"/>
      <c r="FM160" s="26"/>
      <c r="FN160" s="26"/>
      <c r="FO160" s="26"/>
      <c r="FP160" s="26"/>
      <c r="FQ160" s="26"/>
      <c r="FR160" s="26"/>
      <c r="FS160" s="26"/>
      <c r="FT160" s="26"/>
      <c r="FU160" s="26"/>
      <c r="FV160" s="26"/>
      <c r="FW160" s="26"/>
      <c r="FX160" s="26"/>
      <c r="FY160" s="26"/>
      <c r="FZ160" s="26"/>
      <c r="GA160" s="26"/>
      <c r="GB160" s="26"/>
      <c r="GC160" s="26"/>
      <c r="GD160" s="26"/>
      <c r="GE160" s="26"/>
      <c r="GF160" s="26"/>
      <c r="GG160" s="26"/>
      <c r="GH160" s="26"/>
      <c r="GI160" s="26"/>
      <c r="GJ160" s="26"/>
      <c r="GK160" s="26"/>
      <c r="GL160" s="26"/>
      <c r="GM160" s="26"/>
      <c r="GN160" s="26"/>
      <c r="GO160" s="26"/>
      <c r="GP160" s="26"/>
      <c r="GQ160" s="26"/>
      <c r="GR160" s="26"/>
      <c r="GS160" s="26"/>
      <c r="GT160" s="26"/>
      <c r="GU160" s="26"/>
      <c r="GV160" s="26"/>
      <c r="GW160" s="26"/>
      <c r="GX160" s="26"/>
      <c r="GY160" s="26"/>
      <c r="GZ160" s="26"/>
      <c r="HA160" s="26"/>
      <c r="HB160" s="26"/>
      <c r="HC160" s="26"/>
      <c r="HD160" s="26"/>
      <c r="HE160" s="26"/>
      <c r="HF160" s="26"/>
      <c r="HG160" s="26"/>
      <c r="HH160" s="26"/>
      <c r="HI160" s="26"/>
      <c r="HJ160" s="26"/>
      <c r="HK160" s="26"/>
      <c r="HL160" s="26"/>
      <c r="HM160" s="26"/>
      <c r="HN160" s="26"/>
      <c r="HO160" s="26"/>
      <c r="HP160" s="26"/>
      <c r="HQ160" s="26"/>
      <c r="HR160" s="26"/>
      <c r="HS160" s="26"/>
      <c r="HT160" s="26"/>
      <c r="HU160" s="26"/>
      <c r="HV160" s="26"/>
      <c r="HW160" s="26"/>
      <c r="HX160" s="26"/>
      <c r="HY160" s="26"/>
      <c r="HZ160" s="26"/>
      <c r="IA160" s="26"/>
      <c r="IB160" s="26"/>
      <c r="IC160" s="26"/>
      <c r="ID160" s="26"/>
      <c r="IE160" s="26"/>
      <c r="IF160" s="26"/>
      <c r="IG160" s="26"/>
      <c r="IH160" s="26"/>
      <c r="II160" s="26"/>
      <c r="IJ160" s="26"/>
      <c r="IK160" s="26"/>
      <c r="IL160" s="26"/>
      <c r="IM160" s="26"/>
      <c r="IN160" s="26"/>
      <c r="IO160" s="26"/>
      <c r="IP160" s="26"/>
      <c r="IQ160" s="26"/>
      <c r="IR160" s="26"/>
      <c r="IS160" s="26"/>
      <c r="IT160" s="26"/>
      <c r="IU160" s="26"/>
      <c r="IV160" s="26"/>
      <c r="IW160" s="26"/>
      <c r="IX160" s="26"/>
      <c r="IY160" s="26"/>
      <c r="IZ160" s="26"/>
      <c r="JA160" s="26"/>
      <c r="JB160" s="26"/>
      <c r="JC160" s="26"/>
      <c r="JD160" s="26"/>
      <c r="JE160" s="26"/>
      <c r="JF160" s="26"/>
      <c r="JG160" s="26"/>
      <c r="JH160" s="26"/>
      <c r="JI160" s="26"/>
      <c r="JJ160" s="26"/>
      <c r="JK160" s="26"/>
      <c r="JL160" s="26"/>
      <c r="JM160" s="26"/>
      <c r="JN160" s="26"/>
      <c r="JO160" s="26"/>
      <c r="JP160" s="26"/>
      <c r="JQ160" s="26"/>
      <c r="JR160" s="26"/>
      <c r="JS160" s="26"/>
      <c r="JT160" s="26"/>
      <c r="JU160" s="26"/>
      <c r="JV160" s="26"/>
      <c r="JW160" s="26"/>
      <c r="JX160" s="26"/>
      <c r="JY160" s="26"/>
      <c r="JZ160" s="26"/>
      <c r="KA160" s="26"/>
      <c r="KB160" s="26"/>
      <c r="KC160" s="26"/>
      <c r="KD160" s="26"/>
      <c r="KE160" s="26"/>
      <c r="KF160" s="26"/>
      <c r="KG160" s="26"/>
      <c r="KH160" s="26"/>
      <c r="KI160" s="26"/>
      <c r="KJ160" s="26"/>
      <c r="KK160" s="26"/>
      <c r="KL160" s="26"/>
      <c r="KM160" s="26"/>
      <c r="KN160" s="26"/>
      <c r="KO160" s="26"/>
      <c r="KP160" s="26"/>
      <c r="KQ160" s="26"/>
      <c r="KR160" s="26"/>
      <c r="KS160" s="26"/>
      <c r="KT160" s="26"/>
      <c r="KU160" s="26"/>
      <c r="KV160" s="26"/>
      <c r="KW160" s="26"/>
      <c r="KX160" s="26"/>
      <c r="KY160" s="26"/>
      <c r="KZ160" s="26"/>
      <c r="LA160" s="26"/>
      <c r="LB160" s="26"/>
      <c r="LC160" s="26"/>
      <c r="LD160" s="26"/>
      <c r="LE160" s="26"/>
      <c r="LF160" s="26"/>
      <c r="LG160" s="26"/>
      <c r="LH160" s="26"/>
      <c r="LI160" s="26"/>
      <c r="LJ160" s="26"/>
      <c r="LK160" s="26"/>
      <c r="LL160" s="26"/>
      <c r="LM160" s="26"/>
      <c r="LN160" s="26"/>
      <c r="LO160" s="26"/>
      <c r="LP160" s="26"/>
      <c r="LQ160" s="26"/>
      <c r="LR160" s="26"/>
      <c r="LS160" s="26"/>
      <c r="LT160" s="26"/>
      <c r="LU160" s="26"/>
      <c r="LV160" s="26"/>
      <c r="LW160" s="26"/>
      <c r="LX160" s="26"/>
      <c r="LY160" s="26"/>
      <c r="LZ160" s="26"/>
      <c r="MA160" s="26"/>
      <c r="MB160" s="26"/>
      <c r="MC160" s="26"/>
      <c r="MD160" s="26"/>
      <c r="ME160" s="26"/>
      <c r="MF160" s="26"/>
      <c r="MG160" s="26"/>
      <c r="MH160" s="26"/>
      <c r="MI160" s="26"/>
      <c r="MJ160" s="26"/>
      <c r="MK160" s="26"/>
      <c r="ML160" s="26"/>
      <c r="MM160" s="26"/>
      <c r="MN160" s="26"/>
      <c r="MO160" s="26"/>
      <c r="MP160" s="26"/>
      <c r="MQ160" s="26"/>
      <c r="MR160" s="26"/>
      <c r="MS160" s="26"/>
      <c r="MT160" s="26"/>
      <c r="MU160" s="26"/>
      <c r="MV160" s="26"/>
      <c r="MW160" s="26"/>
      <c r="MX160" s="26"/>
      <c r="MY160" s="26"/>
      <c r="MZ160" s="26"/>
      <c r="NA160" s="26"/>
      <c r="NB160" s="26"/>
      <c r="NC160" s="26"/>
      <c r="ND160" s="26"/>
      <c r="NE160" s="26"/>
      <c r="NF160" s="26"/>
      <c r="NG160" s="26"/>
      <c r="NH160" s="26"/>
      <c r="NI160" s="26"/>
      <c r="NJ160" s="26"/>
      <c r="NK160" s="26"/>
      <c r="NL160" s="26"/>
      <c r="NM160" s="26"/>
      <c r="NN160" s="26"/>
      <c r="NO160" s="26"/>
      <c r="NP160" s="26"/>
      <c r="NQ160" s="26"/>
      <c r="NR160" s="26"/>
      <c r="NS160" s="26"/>
      <c r="NT160" s="26"/>
      <c r="NU160" s="26"/>
      <c r="NV160" s="26"/>
      <c r="NW160" s="26"/>
      <c r="NX160" s="26"/>
      <c r="NY160" s="26"/>
      <c r="NZ160" s="26"/>
      <c r="OA160" s="26"/>
      <c r="OB160" s="26"/>
      <c r="OC160" s="26"/>
      <c r="OD160" s="26"/>
      <c r="OE160" s="26"/>
      <c r="OF160" s="26"/>
      <c r="OG160" s="26"/>
      <c r="OH160" s="26"/>
      <c r="OI160" s="26"/>
      <c r="OJ160" s="26"/>
      <c r="OK160" s="26"/>
      <c r="OL160" s="26"/>
      <c r="OM160" s="26"/>
      <c r="ON160" s="26"/>
      <c r="OO160" s="26"/>
      <c r="OP160" s="26"/>
      <c r="OQ160" s="26"/>
      <c r="OR160" s="26"/>
      <c r="OS160" s="26"/>
      <c r="OT160" s="26"/>
      <c r="OU160" s="26"/>
      <c r="OV160" s="26"/>
      <c r="OW160" s="26"/>
      <c r="OX160" s="26"/>
      <c r="OY160" s="26"/>
      <c r="OZ160" s="26"/>
      <c r="PA160" s="26"/>
      <c r="PB160" s="26"/>
      <c r="PC160" s="26"/>
      <c r="PD160" s="26"/>
      <c r="PE160" s="26"/>
      <c r="PF160" s="26"/>
      <c r="PG160" s="26"/>
      <c r="PH160" s="26"/>
      <c r="PI160" s="26"/>
      <c r="PJ160" s="26"/>
      <c r="PK160" s="26"/>
      <c r="PL160" s="26"/>
      <c r="PM160" s="26"/>
      <c r="PN160" s="26"/>
      <c r="PO160" s="26"/>
      <c r="PP160" s="26"/>
      <c r="PQ160" s="26"/>
      <c r="PR160" s="26"/>
      <c r="PS160" s="26"/>
      <c r="PT160" s="26"/>
      <c r="PU160" s="26"/>
      <c r="PV160" s="26"/>
      <c r="PW160" s="26"/>
      <c r="PX160" s="26"/>
      <c r="PY160" s="26"/>
      <c r="PZ160" s="26"/>
      <c r="QA160" s="26"/>
      <c r="QB160" s="26"/>
      <c r="QC160" s="26"/>
      <c r="QD160" s="26"/>
      <c r="QE160" s="26"/>
      <c r="QF160" s="26"/>
      <c r="QG160" s="26"/>
      <c r="QH160" s="26"/>
      <c r="QI160" s="26"/>
      <c r="QJ160" s="26"/>
      <c r="QK160" s="26"/>
      <c r="QL160" s="26"/>
      <c r="QM160" s="26"/>
      <c r="QN160" s="26"/>
      <c r="QO160" s="26"/>
      <c r="QP160" s="26"/>
      <c r="QQ160" s="26"/>
      <c r="QR160" s="26"/>
      <c r="QS160" s="26"/>
      <c r="QT160" s="26"/>
      <c r="QU160" s="26"/>
      <c r="QV160" s="26"/>
      <c r="QW160" s="26"/>
      <c r="QX160" s="26"/>
      <c r="QY160" s="26"/>
      <c r="QZ160" s="26"/>
      <c r="RA160" s="26"/>
      <c r="RB160" s="26"/>
      <c r="RC160" s="26"/>
      <c r="RD160" s="26"/>
      <c r="RE160" s="26"/>
      <c r="RF160" s="26"/>
      <c r="RG160" s="26"/>
      <c r="RH160" s="26"/>
      <c r="RI160" s="26"/>
      <c r="RJ160" s="26"/>
      <c r="RK160" s="26"/>
      <c r="RL160" s="26"/>
      <c r="RM160" s="26"/>
      <c r="RN160" s="26"/>
      <c r="RO160" s="26"/>
      <c r="RP160" s="26"/>
      <c r="RQ160" s="26"/>
      <c r="RR160" s="26"/>
      <c r="RS160" s="26"/>
      <c r="RT160" s="26"/>
      <c r="RU160" s="26"/>
      <c r="RV160" s="26"/>
      <c r="RW160" s="26"/>
      <c r="RX160" s="26"/>
      <c r="RY160" s="26"/>
      <c r="RZ160" s="26"/>
      <c r="SA160" s="26"/>
      <c r="SB160" s="26"/>
      <c r="SC160" s="26"/>
      <c r="SD160" s="26"/>
      <c r="SE160" s="26"/>
      <c r="SF160" s="26"/>
      <c r="SG160" s="26"/>
      <c r="SH160" s="26"/>
      <c r="SI160" s="26"/>
      <c r="SJ160" s="26"/>
      <c r="SK160" s="26"/>
      <c r="SL160" s="26"/>
      <c r="SM160" s="26"/>
      <c r="SN160" s="26"/>
      <c r="SO160" s="26"/>
      <c r="SP160" s="26"/>
      <c r="SQ160" s="26"/>
      <c r="SR160" s="26"/>
      <c r="SS160" s="26"/>
      <c r="ST160" s="26"/>
      <c r="SU160" s="26"/>
      <c r="SV160" s="26"/>
      <c r="SW160" s="26"/>
      <c r="SX160" s="26"/>
      <c r="SY160" s="26"/>
      <c r="SZ160" s="26"/>
      <c r="TA160" s="26"/>
      <c r="TB160" s="26"/>
      <c r="TC160" s="26"/>
      <c r="TD160" s="26"/>
      <c r="TE160" s="26"/>
      <c r="TF160" s="26"/>
      <c r="TG160" s="26"/>
      <c r="TH160" s="26"/>
      <c r="TI160" s="26"/>
      <c r="TJ160" s="26"/>
      <c r="TK160" s="26"/>
      <c r="TL160" s="26"/>
      <c r="TM160" s="26"/>
      <c r="TN160" s="26"/>
      <c r="TO160" s="26"/>
      <c r="TP160" s="26"/>
      <c r="TQ160" s="26"/>
      <c r="TR160" s="26"/>
      <c r="TS160" s="26"/>
      <c r="TT160" s="26"/>
      <c r="TU160" s="26"/>
      <c r="TV160" s="26"/>
      <c r="TW160" s="26"/>
      <c r="TX160" s="26"/>
      <c r="TY160" s="26"/>
      <c r="TZ160" s="26"/>
      <c r="UA160" s="26"/>
      <c r="UB160" s="26"/>
      <c r="UC160" s="26"/>
      <c r="UD160" s="26"/>
      <c r="UE160" s="26"/>
      <c r="UF160" s="26"/>
      <c r="UG160" s="26"/>
      <c r="UH160" s="26"/>
      <c r="UI160" s="26"/>
      <c r="UJ160" s="26"/>
      <c r="UK160" s="26"/>
      <c r="UL160" s="26"/>
      <c r="UM160" s="26"/>
      <c r="UN160" s="26"/>
      <c r="UO160" s="26"/>
      <c r="UP160" s="26"/>
      <c r="UQ160" s="26"/>
      <c r="UR160" s="26"/>
      <c r="US160" s="26"/>
      <c r="UT160" s="26"/>
      <c r="UU160" s="26"/>
      <c r="UV160" s="26"/>
      <c r="UW160" s="26"/>
      <c r="UX160" s="26"/>
      <c r="UY160" s="26"/>
      <c r="UZ160" s="26"/>
      <c r="VA160" s="26"/>
      <c r="VB160" s="26"/>
      <c r="VC160" s="26"/>
      <c r="VD160" s="26"/>
      <c r="VE160" s="26"/>
      <c r="VF160" s="26"/>
      <c r="VG160" s="26"/>
      <c r="VH160" s="26"/>
      <c r="VI160" s="26"/>
      <c r="VJ160" s="26"/>
      <c r="VK160" s="26"/>
      <c r="VL160" s="26"/>
      <c r="VM160" s="26"/>
      <c r="VN160" s="26"/>
      <c r="VO160" s="26"/>
      <c r="VP160" s="26"/>
      <c r="VQ160" s="26"/>
      <c r="VR160" s="26"/>
      <c r="VS160" s="26"/>
      <c r="VT160" s="26"/>
      <c r="VU160" s="26"/>
      <c r="VV160" s="26"/>
      <c r="VW160" s="26"/>
      <c r="VX160" s="26"/>
      <c r="VY160" s="26"/>
      <c r="VZ160" s="26"/>
      <c r="WA160" s="26"/>
      <c r="WB160" s="26"/>
      <c r="WC160" s="26"/>
      <c r="WD160" s="26"/>
      <c r="WE160" s="26"/>
      <c r="WF160" s="26"/>
      <c r="WG160" s="26"/>
      <c r="WH160" s="26"/>
      <c r="WI160" s="26"/>
      <c r="WJ160" s="26"/>
      <c r="WK160" s="26"/>
      <c r="WL160" s="26"/>
      <c r="WM160" s="26"/>
      <c r="WN160" s="26"/>
      <c r="WO160" s="26"/>
      <c r="WP160" s="26"/>
      <c r="WQ160" s="26"/>
      <c r="WR160" s="26"/>
      <c r="WS160" s="26"/>
      <c r="WT160" s="26"/>
      <c r="WU160" s="26"/>
      <c r="WV160" s="26"/>
      <c r="WW160" s="26"/>
      <c r="WX160" s="26"/>
      <c r="WY160" s="26"/>
      <c r="WZ160" s="26"/>
      <c r="XA160" s="26"/>
      <c r="XB160" s="26"/>
      <c r="XC160" s="26"/>
      <c r="XD160" s="26"/>
      <c r="XE160" s="26"/>
      <c r="XF160" s="26"/>
      <c r="XG160" s="26"/>
      <c r="XH160" s="26"/>
      <c r="XI160" s="26"/>
      <c r="XJ160" s="26"/>
      <c r="XK160" s="26"/>
      <c r="XL160" s="26"/>
      <c r="XM160" s="26"/>
    </row>
    <row r="161" spans="1:637" ht="15.75" customHeight="1" x14ac:dyDescent="0.35">
      <c r="A161" s="26"/>
      <c r="B161" s="26"/>
      <c r="C161" s="26"/>
      <c r="D161" s="26"/>
      <c r="E161" s="26"/>
      <c r="F161" s="26"/>
      <c r="G161" s="26"/>
      <c r="H161" s="26"/>
      <c r="I161" s="26"/>
      <c r="J161" s="26"/>
      <c r="K161" s="26"/>
      <c r="L161" s="26"/>
      <c r="M161" s="26"/>
      <c r="N161" s="26"/>
      <c r="O161" s="26"/>
      <c r="P161" s="26"/>
      <c r="Q161" s="26"/>
      <c r="R161" s="26"/>
      <c r="S161" s="26"/>
      <c r="T161" s="26"/>
      <c r="U161" s="26"/>
      <c r="V161" s="26"/>
      <c r="W161" s="26"/>
      <c r="X161" s="26"/>
      <c r="Y161" s="26"/>
      <c r="Z161" s="26"/>
      <c r="AA161" s="26"/>
      <c r="AB161" s="26"/>
      <c r="AC161" s="26"/>
      <c r="AD161" s="26"/>
      <c r="AE161" s="26"/>
      <c r="AF161" s="26"/>
      <c r="AG161" s="26"/>
      <c r="AH161" s="26"/>
      <c r="AI161" s="26"/>
      <c r="AJ161" s="26"/>
      <c r="AK161" s="26"/>
      <c r="AL161" s="26"/>
      <c r="AM161" s="26"/>
      <c r="AN161" s="26"/>
      <c r="AO161" s="26"/>
      <c r="AP161" s="26"/>
      <c r="AQ161" s="26"/>
      <c r="AR161" s="26"/>
      <c r="AS161" s="26"/>
      <c r="AT161" s="26"/>
      <c r="AU161" s="26"/>
      <c r="AV161" s="26"/>
      <c r="AW161" s="26"/>
      <c r="AX161" s="26"/>
      <c r="AY161" s="26"/>
      <c r="AZ161" s="26"/>
      <c r="BA161" s="26"/>
      <c r="BB161" s="26"/>
      <c r="BC161" s="26"/>
      <c r="BD161" s="26"/>
      <c r="BE161" s="26"/>
      <c r="BF161" s="26"/>
      <c r="BG161" s="26"/>
      <c r="BH161" s="26"/>
      <c r="BI161" s="26"/>
      <c r="BJ161" s="26"/>
      <c r="BK161" s="26"/>
      <c r="BL161" s="26"/>
      <c r="BM161" s="26"/>
      <c r="BN161" s="26"/>
      <c r="BO161" s="26"/>
      <c r="BP161" s="26"/>
      <c r="BQ161" s="26"/>
      <c r="BR161" s="26"/>
      <c r="BS161" s="26"/>
      <c r="BT161" s="26"/>
      <c r="BU161" s="26"/>
      <c r="BV161" s="26"/>
      <c r="BW161" s="26"/>
      <c r="BX161" s="26"/>
      <c r="BY161" s="26"/>
      <c r="BZ161" s="26"/>
      <c r="CA161" s="26"/>
      <c r="CB161" s="26"/>
      <c r="CC161" s="26"/>
      <c r="CD161" s="26"/>
      <c r="CE161" s="26"/>
      <c r="CF161" s="26"/>
      <c r="CG161" s="26"/>
      <c r="CH161" s="26"/>
      <c r="CI161" s="26"/>
      <c r="CJ161" s="26"/>
      <c r="CK161" s="26"/>
      <c r="CL161" s="26"/>
      <c r="CM161" s="26"/>
      <c r="CN161" s="26"/>
      <c r="CO161" s="26"/>
      <c r="CP161" s="26"/>
      <c r="CQ161" s="26"/>
      <c r="CR161" s="26"/>
      <c r="CS161" s="26"/>
      <c r="CT161" s="26"/>
      <c r="CU161" s="26"/>
      <c r="CV161" s="26"/>
      <c r="CW161" s="26"/>
      <c r="CX161" s="26"/>
      <c r="CY161" s="26"/>
      <c r="CZ161" s="26"/>
      <c r="DA161" s="26"/>
      <c r="DB161" s="26"/>
      <c r="DC161" s="26"/>
      <c r="DD161" s="26"/>
      <c r="DE161" s="26"/>
      <c r="DF161" s="26"/>
      <c r="DG161" s="26"/>
      <c r="DH161" s="26"/>
      <c r="DI161" s="26"/>
      <c r="DJ161" s="26"/>
      <c r="DK161" s="26"/>
      <c r="DL161" s="26"/>
      <c r="DM161" s="26"/>
      <c r="DN161" s="26"/>
      <c r="DO161" s="26"/>
      <c r="DP161" s="26"/>
      <c r="DQ161" s="26"/>
      <c r="DR161" s="26"/>
      <c r="DS161" s="26"/>
      <c r="DT161" s="26"/>
      <c r="DU161" s="26"/>
      <c r="DV161" s="26"/>
      <c r="DW161" s="26"/>
      <c r="DX161" s="26"/>
      <c r="DY161" s="26"/>
      <c r="DZ161" s="26"/>
      <c r="EA161" s="26"/>
      <c r="EB161" s="26"/>
      <c r="EC161" s="26"/>
      <c r="ED161" s="26"/>
      <c r="EE161" s="26"/>
      <c r="EF161" s="26"/>
      <c r="EG161" s="26"/>
      <c r="EH161" s="26"/>
      <c r="EI161" s="26"/>
      <c r="EJ161" s="26"/>
      <c r="EK161" s="26"/>
      <c r="EL161" s="26"/>
      <c r="EM161" s="26"/>
      <c r="EN161" s="26"/>
      <c r="EO161" s="26"/>
      <c r="EP161" s="26"/>
      <c r="EQ161" s="26"/>
      <c r="ER161" s="26"/>
      <c r="ES161" s="26"/>
      <c r="ET161" s="26"/>
      <c r="EU161" s="26"/>
      <c r="EV161" s="26"/>
      <c r="EW161" s="26"/>
      <c r="EX161" s="26"/>
      <c r="EY161" s="26"/>
      <c r="EZ161" s="26"/>
      <c r="FA161" s="26"/>
      <c r="FB161" s="26"/>
      <c r="FC161" s="26"/>
      <c r="FD161" s="26"/>
      <c r="FE161" s="26"/>
      <c r="FF161" s="26"/>
      <c r="FG161" s="26"/>
      <c r="FH161" s="26"/>
      <c r="FI161" s="26"/>
      <c r="FJ161" s="26"/>
      <c r="FK161" s="26"/>
      <c r="FL161" s="26"/>
      <c r="FM161" s="26"/>
      <c r="FN161" s="26"/>
      <c r="FO161" s="26"/>
      <c r="FP161" s="26"/>
      <c r="FQ161" s="26"/>
      <c r="FR161" s="26"/>
      <c r="FS161" s="26"/>
      <c r="FT161" s="26"/>
      <c r="FU161" s="26"/>
      <c r="FV161" s="26"/>
      <c r="FW161" s="26"/>
      <c r="FX161" s="26"/>
      <c r="FY161" s="26"/>
      <c r="FZ161" s="26"/>
      <c r="GA161" s="26"/>
      <c r="GB161" s="26"/>
      <c r="GC161" s="26"/>
      <c r="GD161" s="26"/>
      <c r="GE161" s="26"/>
      <c r="GF161" s="26"/>
      <c r="GG161" s="26"/>
      <c r="GH161" s="26"/>
      <c r="GI161" s="26"/>
      <c r="GJ161" s="26"/>
      <c r="GK161" s="26"/>
      <c r="GL161" s="26"/>
      <c r="GM161" s="26"/>
      <c r="GN161" s="26"/>
      <c r="GO161" s="26"/>
      <c r="GP161" s="26"/>
      <c r="GQ161" s="26"/>
      <c r="GR161" s="26"/>
      <c r="GS161" s="26"/>
      <c r="GT161" s="26"/>
      <c r="GU161" s="26"/>
      <c r="GV161" s="26"/>
      <c r="GW161" s="26"/>
      <c r="GX161" s="26"/>
      <c r="GY161" s="26"/>
      <c r="GZ161" s="26"/>
      <c r="HA161" s="26"/>
      <c r="HB161" s="26"/>
      <c r="HC161" s="26"/>
      <c r="HD161" s="26"/>
      <c r="HE161" s="26"/>
      <c r="HF161" s="26"/>
      <c r="HG161" s="26"/>
      <c r="HH161" s="26"/>
      <c r="HI161" s="26"/>
      <c r="HJ161" s="26"/>
      <c r="HK161" s="26"/>
      <c r="HL161" s="26"/>
      <c r="HM161" s="26"/>
      <c r="HN161" s="26"/>
      <c r="HO161" s="26"/>
      <c r="HP161" s="26"/>
      <c r="HQ161" s="26"/>
      <c r="HR161" s="26"/>
      <c r="HS161" s="26"/>
      <c r="HT161" s="26"/>
      <c r="HU161" s="26"/>
      <c r="HV161" s="26"/>
      <c r="HW161" s="26"/>
      <c r="HX161" s="26"/>
      <c r="HY161" s="26"/>
      <c r="HZ161" s="26"/>
      <c r="IA161" s="26"/>
      <c r="IB161" s="26"/>
      <c r="IC161" s="26"/>
      <c r="ID161" s="26"/>
      <c r="IE161" s="26"/>
      <c r="IF161" s="26"/>
      <c r="IG161" s="26"/>
      <c r="IH161" s="26"/>
      <c r="II161" s="26"/>
      <c r="IJ161" s="26"/>
      <c r="IK161" s="26"/>
      <c r="IL161" s="26"/>
      <c r="IM161" s="26"/>
      <c r="IN161" s="26"/>
      <c r="IO161" s="26"/>
      <c r="IP161" s="26"/>
      <c r="IQ161" s="26"/>
      <c r="IR161" s="26"/>
      <c r="IS161" s="26"/>
      <c r="IT161" s="26"/>
      <c r="IU161" s="26"/>
      <c r="IV161" s="26"/>
      <c r="IW161" s="26"/>
      <c r="IX161" s="26"/>
      <c r="IY161" s="26"/>
      <c r="IZ161" s="26"/>
      <c r="JA161" s="26"/>
      <c r="JB161" s="26"/>
      <c r="JC161" s="26"/>
      <c r="JD161" s="26"/>
      <c r="JE161" s="26"/>
      <c r="JF161" s="26"/>
      <c r="JG161" s="26"/>
      <c r="JH161" s="26"/>
      <c r="JI161" s="26"/>
      <c r="JJ161" s="26"/>
      <c r="JK161" s="26"/>
      <c r="JL161" s="26"/>
      <c r="JM161" s="26"/>
      <c r="JN161" s="26"/>
      <c r="JO161" s="26"/>
      <c r="JP161" s="26"/>
      <c r="JQ161" s="26"/>
      <c r="JR161" s="26"/>
      <c r="JS161" s="26"/>
      <c r="JT161" s="26"/>
      <c r="JU161" s="26"/>
      <c r="JV161" s="26"/>
      <c r="JW161" s="26"/>
      <c r="JX161" s="26"/>
      <c r="JY161" s="26"/>
      <c r="JZ161" s="26"/>
      <c r="KA161" s="26"/>
      <c r="KB161" s="26"/>
      <c r="KC161" s="26"/>
      <c r="KD161" s="26"/>
      <c r="KE161" s="26"/>
      <c r="KF161" s="26"/>
      <c r="KG161" s="26"/>
      <c r="KH161" s="26"/>
      <c r="KI161" s="26"/>
      <c r="KJ161" s="26"/>
      <c r="KK161" s="26"/>
      <c r="KL161" s="26"/>
      <c r="KM161" s="26"/>
      <c r="KN161" s="26"/>
      <c r="KO161" s="26"/>
      <c r="KP161" s="26"/>
      <c r="KQ161" s="26"/>
      <c r="KR161" s="26"/>
      <c r="KS161" s="26"/>
      <c r="KT161" s="26"/>
      <c r="KU161" s="26"/>
      <c r="KV161" s="26"/>
      <c r="KW161" s="26"/>
      <c r="KX161" s="26"/>
      <c r="KY161" s="26"/>
      <c r="KZ161" s="26"/>
      <c r="LA161" s="26"/>
      <c r="LB161" s="26"/>
      <c r="LC161" s="26"/>
      <c r="LD161" s="26"/>
      <c r="LE161" s="26"/>
      <c r="LF161" s="26"/>
      <c r="LG161" s="26"/>
      <c r="LH161" s="26"/>
      <c r="LI161" s="26"/>
      <c r="LJ161" s="26"/>
      <c r="LK161" s="26"/>
      <c r="LL161" s="26"/>
      <c r="LM161" s="26"/>
      <c r="LN161" s="26"/>
      <c r="LO161" s="26"/>
      <c r="LP161" s="26"/>
      <c r="LQ161" s="26"/>
      <c r="LR161" s="26"/>
      <c r="LS161" s="26"/>
      <c r="LT161" s="26"/>
      <c r="LU161" s="26"/>
      <c r="LV161" s="26"/>
      <c r="LW161" s="26"/>
      <c r="LX161" s="26"/>
      <c r="LY161" s="26"/>
      <c r="LZ161" s="26"/>
      <c r="MA161" s="26"/>
      <c r="MB161" s="26"/>
      <c r="MC161" s="26"/>
      <c r="MD161" s="26"/>
      <c r="ME161" s="26"/>
      <c r="MF161" s="26"/>
      <c r="MG161" s="26"/>
      <c r="MH161" s="26"/>
      <c r="MI161" s="26"/>
      <c r="MJ161" s="26"/>
      <c r="MK161" s="26"/>
      <c r="ML161" s="26"/>
      <c r="MM161" s="26"/>
      <c r="MN161" s="26"/>
      <c r="MO161" s="26"/>
      <c r="MP161" s="26"/>
      <c r="MQ161" s="26"/>
      <c r="MR161" s="26"/>
      <c r="MS161" s="26"/>
      <c r="MT161" s="26"/>
      <c r="MU161" s="26"/>
      <c r="MV161" s="26"/>
      <c r="MW161" s="26"/>
      <c r="MX161" s="26"/>
      <c r="MY161" s="26"/>
      <c r="MZ161" s="26"/>
      <c r="NA161" s="26"/>
      <c r="NB161" s="26"/>
      <c r="NC161" s="26"/>
      <c r="ND161" s="26"/>
      <c r="NE161" s="26"/>
      <c r="NF161" s="26"/>
      <c r="NG161" s="26"/>
      <c r="NH161" s="26"/>
      <c r="NI161" s="26"/>
      <c r="NJ161" s="26"/>
      <c r="NK161" s="26"/>
      <c r="NL161" s="26"/>
      <c r="NM161" s="26"/>
      <c r="NN161" s="26"/>
      <c r="NO161" s="26"/>
      <c r="NP161" s="26"/>
      <c r="NQ161" s="26"/>
      <c r="NR161" s="26"/>
      <c r="NS161" s="26"/>
      <c r="NT161" s="26"/>
      <c r="NU161" s="26"/>
      <c r="NV161" s="26"/>
      <c r="NW161" s="26"/>
      <c r="NX161" s="26"/>
      <c r="NY161" s="26"/>
      <c r="NZ161" s="26"/>
      <c r="OA161" s="26"/>
      <c r="OB161" s="26"/>
      <c r="OC161" s="26"/>
      <c r="OD161" s="26"/>
      <c r="OE161" s="26"/>
      <c r="OF161" s="26"/>
      <c r="OG161" s="26"/>
      <c r="OH161" s="26"/>
      <c r="OI161" s="26"/>
      <c r="OJ161" s="26"/>
      <c r="OK161" s="26"/>
      <c r="OL161" s="26"/>
      <c r="OM161" s="26"/>
      <c r="ON161" s="26"/>
      <c r="OO161" s="26"/>
      <c r="OP161" s="26"/>
      <c r="OQ161" s="26"/>
      <c r="OR161" s="26"/>
      <c r="OS161" s="26"/>
      <c r="OT161" s="26"/>
      <c r="OU161" s="26"/>
      <c r="OV161" s="26"/>
      <c r="OW161" s="26"/>
      <c r="OX161" s="26"/>
      <c r="OY161" s="26"/>
      <c r="OZ161" s="26"/>
      <c r="PA161" s="26"/>
      <c r="PB161" s="26"/>
      <c r="PC161" s="26"/>
      <c r="PD161" s="26"/>
      <c r="PE161" s="26"/>
      <c r="PF161" s="26"/>
      <c r="PG161" s="26"/>
      <c r="PH161" s="26"/>
      <c r="PI161" s="26"/>
      <c r="PJ161" s="26"/>
      <c r="PK161" s="26"/>
      <c r="PL161" s="26"/>
      <c r="PM161" s="26"/>
      <c r="PN161" s="26"/>
      <c r="PO161" s="26"/>
      <c r="PP161" s="26"/>
      <c r="PQ161" s="26"/>
      <c r="PR161" s="26"/>
      <c r="PS161" s="26"/>
      <c r="PT161" s="26"/>
      <c r="PU161" s="26"/>
      <c r="PV161" s="26"/>
      <c r="PW161" s="26"/>
      <c r="PX161" s="26"/>
      <c r="PY161" s="26"/>
      <c r="PZ161" s="26"/>
      <c r="QA161" s="26"/>
      <c r="QB161" s="26"/>
      <c r="QC161" s="26"/>
      <c r="QD161" s="26"/>
      <c r="QE161" s="26"/>
      <c r="QF161" s="26"/>
      <c r="QG161" s="26"/>
      <c r="QH161" s="26"/>
      <c r="QI161" s="26"/>
      <c r="QJ161" s="26"/>
      <c r="QK161" s="26"/>
      <c r="QL161" s="26"/>
      <c r="QM161" s="26"/>
      <c r="QN161" s="26"/>
      <c r="QO161" s="26"/>
      <c r="QP161" s="26"/>
      <c r="QQ161" s="26"/>
      <c r="QR161" s="26"/>
      <c r="QS161" s="26"/>
      <c r="QT161" s="26"/>
      <c r="QU161" s="26"/>
      <c r="QV161" s="26"/>
      <c r="QW161" s="26"/>
      <c r="QX161" s="26"/>
      <c r="QY161" s="26"/>
      <c r="QZ161" s="26"/>
      <c r="RA161" s="26"/>
      <c r="RB161" s="26"/>
      <c r="RC161" s="26"/>
      <c r="RD161" s="26"/>
      <c r="RE161" s="26"/>
      <c r="RF161" s="26"/>
      <c r="RG161" s="26"/>
      <c r="RH161" s="26"/>
      <c r="RI161" s="26"/>
      <c r="RJ161" s="26"/>
      <c r="RK161" s="26"/>
      <c r="RL161" s="26"/>
      <c r="RM161" s="26"/>
      <c r="RN161" s="26"/>
      <c r="RO161" s="26"/>
      <c r="RP161" s="26"/>
      <c r="RQ161" s="26"/>
      <c r="RR161" s="26"/>
      <c r="RS161" s="26"/>
      <c r="RT161" s="26"/>
      <c r="RU161" s="26"/>
      <c r="RV161" s="26"/>
      <c r="RW161" s="26"/>
      <c r="RX161" s="26"/>
      <c r="RY161" s="26"/>
      <c r="RZ161" s="26"/>
      <c r="SA161" s="26"/>
      <c r="SB161" s="26"/>
      <c r="SC161" s="26"/>
      <c r="SD161" s="26"/>
      <c r="SE161" s="26"/>
      <c r="SF161" s="26"/>
      <c r="SG161" s="26"/>
      <c r="SH161" s="26"/>
      <c r="SI161" s="26"/>
      <c r="SJ161" s="26"/>
      <c r="SK161" s="26"/>
      <c r="SL161" s="26"/>
      <c r="SM161" s="26"/>
      <c r="SN161" s="26"/>
      <c r="SO161" s="26"/>
      <c r="SP161" s="26"/>
      <c r="SQ161" s="26"/>
      <c r="SR161" s="26"/>
      <c r="SS161" s="26"/>
      <c r="ST161" s="26"/>
      <c r="SU161" s="26"/>
      <c r="SV161" s="26"/>
      <c r="SW161" s="26"/>
      <c r="SX161" s="26"/>
      <c r="SY161" s="26"/>
      <c r="SZ161" s="26"/>
      <c r="TA161" s="26"/>
      <c r="TB161" s="26"/>
      <c r="TC161" s="26"/>
      <c r="TD161" s="26"/>
      <c r="TE161" s="26"/>
      <c r="TF161" s="26"/>
      <c r="TG161" s="26"/>
      <c r="TH161" s="26"/>
      <c r="TI161" s="26"/>
      <c r="TJ161" s="26"/>
      <c r="TK161" s="26"/>
      <c r="TL161" s="26"/>
      <c r="TM161" s="26"/>
      <c r="TN161" s="26"/>
      <c r="TO161" s="26"/>
      <c r="TP161" s="26"/>
      <c r="TQ161" s="26"/>
      <c r="TR161" s="26"/>
      <c r="TS161" s="26"/>
      <c r="TT161" s="26"/>
      <c r="TU161" s="26"/>
      <c r="TV161" s="26"/>
      <c r="TW161" s="26"/>
      <c r="TX161" s="26"/>
      <c r="TY161" s="26"/>
      <c r="TZ161" s="26"/>
      <c r="UA161" s="26"/>
      <c r="UB161" s="26"/>
      <c r="UC161" s="26"/>
      <c r="UD161" s="26"/>
      <c r="UE161" s="26"/>
      <c r="UF161" s="26"/>
      <c r="UG161" s="26"/>
      <c r="UH161" s="26"/>
      <c r="UI161" s="26"/>
      <c r="UJ161" s="26"/>
      <c r="UK161" s="26"/>
      <c r="UL161" s="26"/>
      <c r="UM161" s="26"/>
      <c r="UN161" s="26"/>
      <c r="UO161" s="26"/>
      <c r="UP161" s="26"/>
      <c r="UQ161" s="26"/>
      <c r="UR161" s="26"/>
      <c r="US161" s="26"/>
      <c r="UT161" s="26"/>
      <c r="UU161" s="26"/>
      <c r="UV161" s="26"/>
      <c r="UW161" s="26"/>
      <c r="UX161" s="26"/>
      <c r="UY161" s="26"/>
      <c r="UZ161" s="26"/>
      <c r="VA161" s="26"/>
      <c r="VB161" s="26"/>
      <c r="VC161" s="26"/>
      <c r="VD161" s="26"/>
      <c r="VE161" s="26"/>
      <c r="VF161" s="26"/>
      <c r="VG161" s="26"/>
      <c r="VH161" s="26"/>
      <c r="VI161" s="26"/>
      <c r="VJ161" s="26"/>
      <c r="VK161" s="26"/>
      <c r="VL161" s="26"/>
      <c r="VM161" s="26"/>
      <c r="VN161" s="26"/>
      <c r="VO161" s="26"/>
      <c r="VP161" s="26"/>
      <c r="VQ161" s="26"/>
      <c r="VR161" s="26"/>
      <c r="VS161" s="26"/>
      <c r="VT161" s="26"/>
      <c r="VU161" s="26"/>
      <c r="VV161" s="26"/>
      <c r="VW161" s="26"/>
      <c r="VX161" s="26"/>
      <c r="VY161" s="26"/>
      <c r="VZ161" s="26"/>
      <c r="WA161" s="26"/>
      <c r="WB161" s="26"/>
      <c r="WC161" s="26"/>
      <c r="WD161" s="26"/>
      <c r="WE161" s="26"/>
      <c r="WF161" s="26"/>
      <c r="WG161" s="26"/>
      <c r="WH161" s="26"/>
      <c r="WI161" s="26"/>
      <c r="WJ161" s="26"/>
      <c r="WK161" s="26"/>
      <c r="WL161" s="26"/>
      <c r="WM161" s="26"/>
      <c r="WN161" s="26"/>
      <c r="WO161" s="26"/>
      <c r="WP161" s="26"/>
      <c r="WQ161" s="26"/>
      <c r="WR161" s="26"/>
      <c r="WS161" s="26"/>
      <c r="WT161" s="26"/>
      <c r="WU161" s="26"/>
      <c r="WV161" s="26"/>
      <c r="WW161" s="26"/>
      <c r="WX161" s="26"/>
      <c r="WY161" s="26"/>
      <c r="WZ161" s="26"/>
      <c r="XA161" s="26"/>
      <c r="XB161" s="26"/>
      <c r="XC161" s="26"/>
      <c r="XD161" s="26"/>
      <c r="XE161" s="26"/>
      <c r="XF161" s="26"/>
      <c r="XG161" s="26"/>
      <c r="XH161" s="26"/>
      <c r="XI161" s="26"/>
      <c r="XJ161" s="26"/>
      <c r="XK161" s="26"/>
      <c r="XL161" s="26"/>
      <c r="XM161" s="26"/>
    </row>
    <row r="162" spans="1:637" ht="15.75" customHeight="1" x14ac:dyDescent="0.35">
      <c r="A162" s="26"/>
      <c r="B162" s="26"/>
      <c r="C162" s="26"/>
      <c r="D162" s="26"/>
      <c r="E162" s="26"/>
      <c r="F162" s="26"/>
      <c r="G162" s="26"/>
      <c r="H162" s="26"/>
      <c r="I162" s="26"/>
      <c r="J162" s="26"/>
      <c r="K162" s="26"/>
      <c r="L162" s="26"/>
      <c r="M162" s="26"/>
      <c r="N162" s="26"/>
      <c r="O162" s="26"/>
      <c r="P162" s="26"/>
      <c r="Q162" s="26"/>
      <c r="R162" s="26"/>
      <c r="S162" s="26"/>
      <c r="T162" s="26"/>
      <c r="U162" s="26"/>
      <c r="V162" s="26"/>
      <c r="W162" s="26"/>
      <c r="X162" s="26"/>
      <c r="Y162" s="26"/>
      <c r="Z162" s="26"/>
      <c r="AA162" s="26"/>
      <c r="AB162" s="26"/>
      <c r="AC162" s="26"/>
      <c r="AD162" s="26"/>
      <c r="AE162" s="26"/>
      <c r="AF162" s="26"/>
      <c r="AG162" s="26"/>
      <c r="AH162" s="26"/>
      <c r="AI162" s="26"/>
      <c r="AJ162" s="26"/>
      <c r="AK162" s="26"/>
      <c r="AL162" s="26"/>
      <c r="AM162" s="26"/>
      <c r="AN162" s="26"/>
      <c r="AO162" s="26"/>
      <c r="AP162" s="26"/>
      <c r="AQ162" s="26"/>
      <c r="AR162" s="26"/>
      <c r="AS162" s="26"/>
      <c r="AT162" s="26"/>
      <c r="AU162" s="26"/>
      <c r="AV162" s="26"/>
      <c r="AW162" s="26"/>
      <c r="AX162" s="26"/>
      <c r="AY162" s="26"/>
      <c r="AZ162" s="26"/>
      <c r="BA162" s="26"/>
      <c r="BB162" s="26"/>
      <c r="BC162" s="26"/>
      <c r="BD162" s="26"/>
      <c r="BE162" s="26"/>
      <c r="BF162" s="26"/>
      <c r="BG162" s="26"/>
      <c r="BH162" s="26"/>
      <c r="BI162" s="26"/>
      <c r="BJ162" s="26"/>
      <c r="BK162" s="26"/>
      <c r="BL162" s="26"/>
      <c r="BM162" s="26"/>
      <c r="BN162" s="26"/>
      <c r="BO162" s="26"/>
      <c r="BP162" s="26"/>
      <c r="BQ162" s="26"/>
      <c r="BR162" s="26"/>
      <c r="BS162" s="26"/>
      <c r="BT162" s="26"/>
      <c r="BU162" s="26"/>
      <c r="BV162" s="26"/>
      <c r="BW162" s="26"/>
      <c r="BX162" s="26"/>
      <c r="BY162" s="26"/>
      <c r="BZ162" s="26"/>
      <c r="CA162" s="26"/>
      <c r="CB162" s="26"/>
      <c r="CC162" s="26"/>
      <c r="CD162" s="26"/>
      <c r="CE162" s="26"/>
      <c r="CF162" s="26"/>
      <c r="CG162" s="26"/>
      <c r="CH162" s="26"/>
      <c r="CI162" s="26"/>
      <c r="CJ162" s="26"/>
      <c r="CK162" s="26"/>
      <c r="CL162" s="26"/>
      <c r="CM162" s="26"/>
      <c r="CN162" s="26"/>
      <c r="CO162" s="26"/>
      <c r="CP162" s="26"/>
      <c r="CQ162" s="26"/>
      <c r="CR162" s="26"/>
      <c r="CS162" s="26"/>
      <c r="CT162" s="26"/>
      <c r="CU162" s="26"/>
      <c r="CV162" s="26"/>
      <c r="CW162" s="26"/>
      <c r="CX162" s="26"/>
      <c r="CY162" s="26"/>
      <c r="CZ162" s="26"/>
      <c r="DA162" s="26"/>
      <c r="DB162" s="26"/>
      <c r="DC162" s="26"/>
      <c r="DD162" s="26"/>
      <c r="DE162" s="26"/>
      <c r="DF162" s="26"/>
      <c r="DG162" s="26"/>
      <c r="DH162" s="26"/>
      <c r="DI162" s="26"/>
      <c r="DJ162" s="26"/>
      <c r="DK162" s="26"/>
      <c r="DL162" s="26"/>
      <c r="DM162" s="26"/>
      <c r="DN162" s="26"/>
      <c r="DO162" s="26"/>
      <c r="DP162" s="26"/>
      <c r="DQ162" s="26"/>
      <c r="DR162" s="26"/>
      <c r="DS162" s="26"/>
      <c r="DT162" s="26"/>
      <c r="DU162" s="26"/>
      <c r="DV162" s="26"/>
      <c r="DW162" s="26"/>
      <c r="DX162" s="26"/>
      <c r="DY162" s="26"/>
      <c r="DZ162" s="26"/>
      <c r="EA162" s="26"/>
      <c r="EB162" s="26"/>
      <c r="EC162" s="26"/>
      <c r="ED162" s="26"/>
      <c r="EE162" s="26"/>
      <c r="EF162" s="26"/>
      <c r="EG162" s="26"/>
      <c r="EH162" s="26"/>
      <c r="EI162" s="26"/>
      <c r="EJ162" s="26"/>
      <c r="EK162" s="26"/>
      <c r="EL162" s="26"/>
      <c r="EM162" s="26"/>
      <c r="EN162" s="26"/>
      <c r="EO162" s="26"/>
      <c r="EP162" s="26"/>
      <c r="EQ162" s="26"/>
      <c r="ER162" s="26"/>
      <c r="ES162" s="26"/>
      <c r="ET162" s="26"/>
      <c r="EU162" s="26"/>
      <c r="EV162" s="26"/>
      <c r="EW162" s="26"/>
      <c r="EX162" s="26"/>
      <c r="EY162" s="26"/>
      <c r="EZ162" s="26"/>
      <c r="FA162" s="26"/>
      <c r="FB162" s="26"/>
      <c r="FC162" s="26"/>
      <c r="FD162" s="26"/>
      <c r="FE162" s="26"/>
      <c r="FF162" s="26"/>
      <c r="FG162" s="26"/>
      <c r="FH162" s="26"/>
      <c r="FI162" s="26"/>
      <c r="FJ162" s="26"/>
      <c r="FK162" s="26"/>
      <c r="FL162" s="26"/>
      <c r="FM162" s="26"/>
      <c r="FN162" s="26"/>
      <c r="FO162" s="26"/>
      <c r="FP162" s="26"/>
      <c r="FQ162" s="26"/>
      <c r="FR162" s="26"/>
      <c r="FS162" s="26"/>
      <c r="FT162" s="26"/>
      <c r="FU162" s="26"/>
      <c r="FV162" s="26"/>
      <c r="FW162" s="26"/>
      <c r="FX162" s="26"/>
      <c r="FY162" s="26"/>
      <c r="FZ162" s="26"/>
      <c r="GA162" s="26"/>
      <c r="GB162" s="26"/>
      <c r="GC162" s="26"/>
      <c r="GD162" s="26"/>
      <c r="GE162" s="26"/>
      <c r="GF162" s="26"/>
      <c r="GG162" s="26"/>
      <c r="GH162" s="26"/>
      <c r="GI162" s="26"/>
      <c r="GJ162" s="26"/>
      <c r="GK162" s="26"/>
      <c r="GL162" s="26"/>
      <c r="GM162" s="26"/>
      <c r="GN162" s="26"/>
      <c r="GO162" s="26"/>
      <c r="GP162" s="26"/>
      <c r="GQ162" s="26"/>
      <c r="GR162" s="26"/>
      <c r="GS162" s="26"/>
      <c r="GT162" s="26"/>
      <c r="GU162" s="26"/>
      <c r="GV162" s="26"/>
      <c r="GW162" s="26"/>
      <c r="GX162" s="26"/>
      <c r="GY162" s="26"/>
      <c r="GZ162" s="26"/>
      <c r="HA162" s="26"/>
      <c r="HB162" s="26"/>
      <c r="HC162" s="26"/>
      <c r="HD162" s="26"/>
      <c r="HE162" s="26"/>
      <c r="HF162" s="26"/>
      <c r="HG162" s="26"/>
      <c r="HH162" s="26"/>
      <c r="HI162" s="26"/>
      <c r="HJ162" s="26"/>
      <c r="HK162" s="26"/>
      <c r="HL162" s="26"/>
      <c r="HM162" s="26"/>
      <c r="HN162" s="26"/>
      <c r="HO162" s="26"/>
      <c r="HP162" s="26"/>
      <c r="HQ162" s="26"/>
      <c r="HR162" s="26"/>
      <c r="HS162" s="26"/>
      <c r="HT162" s="26"/>
      <c r="HU162" s="26"/>
      <c r="HV162" s="26"/>
      <c r="HW162" s="26"/>
      <c r="HX162" s="26"/>
      <c r="HY162" s="26"/>
      <c r="HZ162" s="26"/>
      <c r="IA162" s="26"/>
      <c r="IB162" s="26"/>
      <c r="IC162" s="26"/>
      <c r="ID162" s="26"/>
      <c r="IE162" s="26"/>
      <c r="IF162" s="26"/>
      <c r="IG162" s="26"/>
      <c r="IH162" s="26"/>
      <c r="II162" s="26"/>
      <c r="IJ162" s="26"/>
      <c r="IK162" s="26"/>
      <c r="IL162" s="26"/>
      <c r="IM162" s="26"/>
      <c r="IN162" s="26"/>
      <c r="IO162" s="26"/>
      <c r="IP162" s="26"/>
      <c r="IQ162" s="26"/>
      <c r="IR162" s="26"/>
      <c r="IS162" s="26"/>
      <c r="IT162" s="26"/>
      <c r="IU162" s="26"/>
      <c r="IV162" s="26"/>
      <c r="IW162" s="26"/>
      <c r="IX162" s="26"/>
      <c r="IY162" s="26"/>
      <c r="IZ162" s="26"/>
      <c r="JA162" s="26"/>
      <c r="JB162" s="26"/>
      <c r="JC162" s="26"/>
      <c r="JD162" s="26"/>
      <c r="JE162" s="26"/>
      <c r="JF162" s="26"/>
      <c r="JG162" s="26"/>
      <c r="JH162" s="26"/>
      <c r="JI162" s="26"/>
      <c r="JJ162" s="26"/>
      <c r="JK162" s="26"/>
      <c r="JL162" s="26"/>
      <c r="JM162" s="26"/>
      <c r="JN162" s="26"/>
      <c r="JO162" s="26"/>
      <c r="JP162" s="26"/>
      <c r="JQ162" s="26"/>
      <c r="JR162" s="26"/>
      <c r="JS162" s="26"/>
      <c r="JT162" s="26"/>
      <c r="JU162" s="26"/>
      <c r="JV162" s="26"/>
      <c r="JW162" s="26"/>
      <c r="JX162" s="26"/>
      <c r="JY162" s="26"/>
      <c r="JZ162" s="26"/>
      <c r="KA162" s="26"/>
      <c r="KB162" s="26"/>
      <c r="KC162" s="26"/>
      <c r="KD162" s="26"/>
      <c r="KE162" s="26"/>
      <c r="KF162" s="26"/>
      <c r="KG162" s="26"/>
      <c r="KH162" s="26"/>
      <c r="KI162" s="26"/>
      <c r="KJ162" s="26"/>
      <c r="KK162" s="26"/>
      <c r="KL162" s="26"/>
      <c r="KM162" s="26"/>
      <c r="KN162" s="26"/>
      <c r="KO162" s="26"/>
      <c r="KP162" s="26"/>
      <c r="KQ162" s="26"/>
      <c r="KR162" s="26"/>
      <c r="KS162" s="26"/>
      <c r="KT162" s="26"/>
      <c r="KU162" s="26"/>
      <c r="KV162" s="26"/>
      <c r="KW162" s="26"/>
      <c r="KX162" s="26"/>
      <c r="KY162" s="26"/>
      <c r="KZ162" s="26"/>
      <c r="LA162" s="26"/>
      <c r="LB162" s="26"/>
      <c r="LC162" s="26"/>
      <c r="LD162" s="26"/>
      <c r="LE162" s="26"/>
      <c r="LF162" s="26"/>
      <c r="LG162" s="26"/>
      <c r="LH162" s="26"/>
      <c r="LI162" s="26"/>
      <c r="LJ162" s="26"/>
      <c r="LK162" s="26"/>
      <c r="LL162" s="26"/>
      <c r="LM162" s="26"/>
      <c r="LN162" s="26"/>
      <c r="LO162" s="26"/>
      <c r="LP162" s="26"/>
      <c r="LQ162" s="26"/>
      <c r="LR162" s="26"/>
      <c r="LS162" s="26"/>
      <c r="LT162" s="26"/>
      <c r="LU162" s="26"/>
      <c r="LV162" s="26"/>
      <c r="LW162" s="26"/>
      <c r="LX162" s="26"/>
      <c r="LY162" s="26"/>
      <c r="LZ162" s="26"/>
      <c r="MA162" s="26"/>
      <c r="MB162" s="26"/>
      <c r="MC162" s="26"/>
      <c r="MD162" s="26"/>
      <c r="ME162" s="26"/>
      <c r="MF162" s="26"/>
      <c r="MG162" s="26"/>
      <c r="MH162" s="26"/>
      <c r="MI162" s="26"/>
      <c r="MJ162" s="26"/>
      <c r="MK162" s="26"/>
      <c r="ML162" s="26"/>
      <c r="MM162" s="26"/>
      <c r="MN162" s="26"/>
      <c r="MO162" s="26"/>
      <c r="MP162" s="26"/>
      <c r="MQ162" s="26"/>
      <c r="MR162" s="26"/>
      <c r="MS162" s="26"/>
      <c r="MT162" s="26"/>
      <c r="MU162" s="26"/>
      <c r="MV162" s="26"/>
      <c r="MW162" s="26"/>
      <c r="MX162" s="26"/>
      <c r="MY162" s="26"/>
      <c r="MZ162" s="26"/>
      <c r="NA162" s="26"/>
      <c r="NB162" s="26"/>
      <c r="NC162" s="26"/>
      <c r="ND162" s="26"/>
      <c r="NE162" s="26"/>
      <c r="NF162" s="26"/>
      <c r="NG162" s="26"/>
      <c r="NH162" s="26"/>
      <c r="NI162" s="26"/>
      <c r="NJ162" s="26"/>
      <c r="NK162" s="26"/>
      <c r="NL162" s="26"/>
      <c r="NM162" s="26"/>
      <c r="NN162" s="26"/>
      <c r="NO162" s="26"/>
      <c r="NP162" s="26"/>
      <c r="NQ162" s="26"/>
      <c r="NR162" s="26"/>
      <c r="NS162" s="26"/>
      <c r="NT162" s="26"/>
      <c r="NU162" s="26"/>
      <c r="NV162" s="26"/>
      <c r="NW162" s="26"/>
      <c r="NX162" s="26"/>
      <c r="NY162" s="26"/>
      <c r="NZ162" s="26"/>
      <c r="OA162" s="26"/>
      <c r="OB162" s="26"/>
      <c r="OC162" s="26"/>
      <c r="OD162" s="26"/>
      <c r="OE162" s="26"/>
      <c r="OF162" s="26"/>
      <c r="OG162" s="26"/>
      <c r="OH162" s="26"/>
      <c r="OI162" s="26"/>
      <c r="OJ162" s="26"/>
      <c r="OK162" s="26"/>
      <c r="OL162" s="26"/>
      <c r="OM162" s="26"/>
      <c r="ON162" s="26"/>
      <c r="OO162" s="26"/>
      <c r="OP162" s="26"/>
      <c r="OQ162" s="26"/>
      <c r="OR162" s="26"/>
      <c r="OS162" s="26"/>
      <c r="OT162" s="26"/>
      <c r="OU162" s="26"/>
      <c r="OV162" s="26"/>
      <c r="OW162" s="26"/>
      <c r="OX162" s="26"/>
      <c r="OY162" s="26"/>
      <c r="OZ162" s="26"/>
      <c r="PA162" s="26"/>
      <c r="PB162" s="26"/>
      <c r="PC162" s="26"/>
      <c r="PD162" s="26"/>
      <c r="PE162" s="26"/>
      <c r="PF162" s="26"/>
      <c r="PG162" s="26"/>
      <c r="PH162" s="26"/>
      <c r="PI162" s="26"/>
      <c r="PJ162" s="26"/>
      <c r="PK162" s="26"/>
      <c r="PL162" s="26"/>
      <c r="PM162" s="26"/>
      <c r="PN162" s="26"/>
      <c r="PO162" s="26"/>
      <c r="PP162" s="26"/>
      <c r="PQ162" s="26"/>
      <c r="PR162" s="26"/>
      <c r="PS162" s="26"/>
      <c r="PT162" s="26"/>
      <c r="PU162" s="26"/>
      <c r="PV162" s="26"/>
      <c r="PW162" s="26"/>
      <c r="PX162" s="26"/>
      <c r="PY162" s="26"/>
      <c r="PZ162" s="26"/>
      <c r="QA162" s="26"/>
      <c r="QB162" s="26"/>
      <c r="QC162" s="26"/>
      <c r="QD162" s="26"/>
      <c r="QE162" s="26"/>
      <c r="QF162" s="26"/>
      <c r="QG162" s="26"/>
      <c r="QH162" s="26"/>
      <c r="QI162" s="26"/>
      <c r="QJ162" s="26"/>
      <c r="QK162" s="26"/>
      <c r="QL162" s="26"/>
      <c r="QM162" s="26"/>
      <c r="QN162" s="26"/>
      <c r="QO162" s="26"/>
      <c r="QP162" s="26"/>
      <c r="QQ162" s="26"/>
      <c r="QR162" s="26"/>
      <c r="QS162" s="26"/>
      <c r="QT162" s="26"/>
      <c r="QU162" s="26"/>
      <c r="QV162" s="26"/>
      <c r="QW162" s="26"/>
      <c r="QX162" s="26"/>
      <c r="QY162" s="26"/>
      <c r="QZ162" s="26"/>
      <c r="RA162" s="26"/>
      <c r="RB162" s="26"/>
      <c r="RC162" s="26"/>
      <c r="RD162" s="26"/>
      <c r="RE162" s="26"/>
      <c r="RF162" s="26"/>
      <c r="RG162" s="26"/>
      <c r="RH162" s="26"/>
      <c r="RI162" s="26"/>
      <c r="RJ162" s="26"/>
      <c r="RK162" s="26"/>
      <c r="RL162" s="26"/>
      <c r="RM162" s="26"/>
      <c r="RN162" s="26"/>
      <c r="RO162" s="26"/>
      <c r="RP162" s="26"/>
      <c r="RQ162" s="26"/>
      <c r="RR162" s="26"/>
      <c r="RS162" s="26"/>
      <c r="RT162" s="26"/>
      <c r="RU162" s="26"/>
      <c r="RV162" s="26"/>
      <c r="RW162" s="26"/>
      <c r="RX162" s="26"/>
      <c r="RY162" s="26"/>
      <c r="RZ162" s="26"/>
      <c r="SA162" s="26"/>
      <c r="SB162" s="26"/>
      <c r="SC162" s="26"/>
      <c r="SD162" s="26"/>
      <c r="SE162" s="26"/>
      <c r="SF162" s="26"/>
      <c r="SG162" s="26"/>
      <c r="SH162" s="26"/>
      <c r="SI162" s="26"/>
      <c r="SJ162" s="26"/>
      <c r="SK162" s="26"/>
      <c r="SL162" s="26"/>
      <c r="SM162" s="26"/>
      <c r="SN162" s="26"/>
      <c r="SO162" s="26"/>
      <c r="SP162" s="26"/>
      <c r="SQ162" s="26"/>
      <c r="SR162" s="26"/>
      <c r="SS162" s="26"/>
      <c r="ST162" s="26"/>
      <c r="SU162" s="26"/>
      <c r="SV162" s="26"/>
      <c r="SW162" s="26"/>
      <c r="SX162" s="26"/>
      <c r="SY162" s="26"/>
      <c r="SZ162" s="26"/>
      <c r="TA162" s="26"/>
      <c r="TB162" s="26"/>
      <c r="TC162" s="26"/>
      <c r="TD162" s="26"/>
      <c r="TE162" s="26"/>
      <c r="TF162" s="26"/>
      <c r="TG162" s="26"/>
      <c r="TH162" s="26"/>
      <c r="TI162" s="26"/>
      <c r="TJ162" s="26"/>
      <c r="TK162" s="26"/>
      <c r="TL162" s="26"/>
      <c r="TM162" s="26"/>
      <c r="TN162" s="26"/>
      <c r="TO162" s="26"/>
      <c r="TP162" s="26"/>
      <c r="TQ162" s="26"/>
      <c r="TR162" s="26"/>
      <c r="TS162" s="26"/>
      <c r="TT162" s="26"/>
      <c r="TU162" s="26"/>
      <c r="TV162" s="26"/>
      <c r="TW162" s="26"/>
      <c r="TX162" s="26"/>
      <c r="TY162" s="26"/>
      <c r="TZ162" s="26"/>
      <c r="UA162" s="26"/>
      <c r="UB162" s="26"/>
      <c r="UC162" s="26"/>
      <c r="UD162" s="26"/>
      <c r="UE162" s="26"/>
      <c r="UF162" s="26"/>
      <c r="UG162" s="26"/>
      <c r="UH162" s="26"/>
      <c r="UI162" s="26"/>
      <c r="UJ162" s="26"/>
      <c r="UK162" s="26"/>
      <c r="UL162" s="26"/>
      <c r="UM162" s="26"/>
      <c r="UN162" s="26"/>
      <c r="UO162" s="26"/>
      <c r="UP162" s="26"/>
      <c r="UQ162" s="26"/>
      <c r="UR162" s="26"/>
      <c r="US162" s="26"/>
      <c r="UT162" s="26"/>
      <c r="UU162" s="26"/>
      <c r="UV162" s="26"/>
      <c r="UW162" s="26"/>
      <c r="UX162" s="26"/>
      <c r="UY162" s="26"/>
      <c r="UZ162" s="26"/>
      <c r="VA162" s="26"/>
      <c r="VB162" s="26"/>
      <c r="VC162" s="26"/>
      <c r="VD162" s="26"/>
      <c r="VE162" s="26"/>
      <c r="VF162" s="26"/>
      <c r="VG162" s="26"/>
      <c r="VH162" s="26"/>
      <c r="VI162" s="26"/>
      <c r="VJ162" s="26"/>
      <c r="VK162" s="26"/>
      <c r="VL162" s="26"/>
      <c r="VM162" s="26"/>
      <c r="VN162" s="26"/>
      <c r="VO162" s="26"/>
      <c r="VP162" s="26"/>
      <c r="VQ162" s="26"/>
      <c r="VR162" s="26"/>
      <c r="VS162" s="26"/>
      <c r="VT162" s="26"/>
      <c r="VU162" s="26"/>
      <c r="VV162" s="26"/>
      <c r="VW162" s="26"/>
      <c r="VX162" s="26"/>
      <c r="VY162" s="26"/>
      <c r="VZ162" s="26"/>
      <c r="WA162" s="26"/>
      <c r="WB162" s="26"/>
      <c r="WC162" s="26"/>
      <c r="WD162" s="26"/>
      <c r="WE162" s="26"/>
      <c r="WF162" s="26"/>
      <c r="WG162" s="26"/>
      <c r="WH162" s="26"/>
      <c r="WI162" s="26"/>
      <c r="WJ162" s="26"/>
      <c r="WK162" s="26"/>
      <c r="WL162" s="26"/>
      <c r="WM162" s="26"/>
      <c r="WN162" s="26"/>
      <c r="WO162" s="26"/>
      <c r="WP162" s="26"/>
      <c r="WQ162" s="26"/>
      <c r="WR162" s="26"/>
      <c r="WS162" s="26"/>
      <c r="WT162" s="26"/>
      <c r="WU162" s="26"/>
      <c r="WV162" s="26"/>
      <c r="WW162" s="26"/>
      <c r="WX162" s="26"/>
      <c r="WY162" s="26"/>
      <c r="WZ162" s="26"/>
      <c r="XA162" s="26"/>
      <c r="XB162" s="26"/>
      <c r="XC162" s="26"/>
      <c r="XD162" s="26"/>
      <c r="XE162" s="26"/>
      <c r="XF162" s="26"/>
      <c r="XG162" s="26"/>
      <c r="XH162" s="26"/>
      <c r="XI162" s="26"/>
      <c r="XJ162" s="26"/>
      <c r="XK162" s="26"/>
      <c r="XL162" s="26"/>
      <c r="XM162" s="26"/>
    </row>
    <row r="163" spans="1:637" ht="15.75" customHeight="1" x14ac:dyDescent="0.35">
      <c r="A163" s="26"/>
      <c r="B163" s="26"/>
      <c r="C163" s="26"/>
      <c r="D163" s="26"/>
      <c r="E163" s="26"/>
      <c r="F163" s="26"/>
      <c r="G163" s="26"/>
      <c r="H163" s="26"/>
      <c r="I163" s="26"/>
      <c r="J163" s="26"/>
      <c r="K163" s="26"/>
      <c r="L163" s="26"/>
      <c r="M163" s="26"/>
      <c r="N163" s="26"/>
      <c r="O163" s="26"/>
      <c r="P163" s="26"/>
      <c r="Q163" s="26"/>
      <c r="R163" s="26"/>
      <c r="S163" s="26"/>
      <c r="T163" s="26"/>
      <c r="U163" s="26"/>
      <c r="V163" s="26"/>
      <c r="W163" s="26"/>
      <c r="X163" s="26"/>
      <c r="Y163" s="26"/>
      <c r="Z163" s="26"/>
      <c r="AA163" s="26"/>
      <c r="AB163" s="26"/>
      <c r="AC163" s="26"/>
      <c r="AD163" s="26"/>
      <c r="AE163" s="26"/>
      <c r="AF163" s="26"/>
      <c r="AG163" s="26"/>
      <c r="AH163" s="26"/>
      <c r="AI163" s="26"/>
      <c r="AJ163" s="26"/>
      <c r="AK163" s="26"/>
      <c r="AL163" s="26"/>
      <c r="AM163" s="26"/>
      <c r="AN163" s="26"/>
      <c r="AO163" s="26"/>
      <c r="AP163" s="26"/>
      <c r="AQ163" s="26"/>
      <c r="AR163" s="26"/>
      <c r="AS163" s="26"/>
      <c r="AT163" s="26"/>
      <c r="AU163" s="26"/>
      <c r="AV163" s="26"/>
      <c r="AW163" s="26"/>
      <c r="AX163" s="26"/>
      <c r="AY163" s="26"/>
      <c r="AZ163" s="26"/>
      <c r="BA163" s="26"/>
      <c r="BB163" s="26"/>
      <c r="BC163" s="26"/>
      <c r="BD163" s="26"/>
      <c r="BE163" s="26"/>
      <c r="BF163" s="26"/>
      <c r="BG163" s="26"/>
      <c r="BH163" s="26"/>
      <c r="BI163" s="26"/>
      <c r="BJ163" s="26"/>
      <c r="BK163" s="26"/>
      <c r="BL163" s="26"/>
      <c r="BM163" s="26"/>
      <c r="BN163" s="26"/>
      <c r="BO163" s="26"/>
      <c r="BP163" s="26"/>
      <c r="BQ163" s="26"/>
      <c r="BR163" s="26"/>
      <c r="BS163" s="26"/>
      <c r="BT163" s="26"/>
      <c r="BU163" s="26"/>
      <c r="BV163" s="26"/>
      <c r="BW163" s="26"/>
      <c r="BX163" s="26"/>
      <c r="BY163" s="26"/>
      <c r="BZ163" s="26"/>
      <c r="CA163" s="26"/>
      <c r="CB163" s="26"/>
      <c r="CC163" s="26"/>
      <c r="CD163" s="26"/>
      <c r="CE163" s="26"/>
      <c r="CF163" s="26"/>
      <c r="CG163" s="26"/>
      <c r="CH163" s="26"/>
      <c r="CI163" s="26"/>
      <c r="CJ163" s="26"/>
      <c r="CK163" s="26"/>
      <c r="CL163" s="26"/>
      <c r="CM163" s="26"/>
      <c r="CN163" s="26"/>
      <c r="CO163" s="26"/>
      <c r="CP163" s="26"/>
      <c r="CQ163" s="26"/>
      <c r="CR163" s="26"/>
      <c r="CS163" s="26"/>
      <c r="CT163" s="26"/>
      <c r="CU163" s="26"/>
      <c r="CV163" s="26"/>
      <c r="CW163" s="26"/>
      <c r="CX163" s="26"/>
      <c r="CY163" s="26"/>
      <c r="CZ163" s="26"/>
      <c r="DA163" s="26"/>
      <c r="DB163" s="26"/>
      <c r="DC163" s="26"/>
      <c r="DD163" s="26"/>
      <c r="DE163" s="26"/>
      <c r="DF163" s="26"/>
      <c r="DG163" s="26"/>
      <c r="DH163" s="26"/>
      <c r="DI163" s="26"/>
      <c r="DJ163" s="26"/>
      <c r="DK163" s="26"/>
      <c r="DL163" s="26"/>
      <c r="DM163" s="26"/>
      <c r="DN163" s="26"/>
      <c r="DO163" s="26"/>
      <c r="DP163" s="26"/>
      <c r="DQ163" s="26"/>
      <c r="DR163" s="26"/>
      <c r="DS163" s="26"/>
      <c r="DT163" s="26"/>
      <c r="DU163" s="26"/>
      <c r="DV163" s="26"/>
      <c r="DW163" s="26"/>
      <c r="DX163" s="26"/>
      <c r="DY163" s="26"/>
      <c r="DZ163" s="26"/>
      <c r="EA163" s="26"/>
      <c r="EB163" s="26"/>
      <c r="EC163" s="26"/>
      <c r="ED163" s="26"/>
      <c r="EE163" s="26"/>
      <c r="EF163" s="26"/>
      <c r="EG163" s="26"/>
      <c r="EH163" s="26"/>
      <c r="EI163" s="26"/>
      <c r="EJ163" s="26"/>
      <c r="EK163" s="26"/>
      <c r="EL163" s="26"/>
      <c r="EM163" s="26"/>
      <c r="EN163" s="26"/>
      <c r="EO163" s="26"/>
      <c r="EP163" s="26"/>
      <c r="EQ163" s="26"/>
      <c r="ER163" s="26"/>
      <c r="ES163" s="26"/>
      <c r="ET163" s="26"/>
      <c r="EU163" s="26"/>
      <c r="EV163" s="26"/>
      <c r="EW163" s="26"/>
      <c r="EX163" s="26"/>
      <c r="EY163" s="26"/>
      <c r="EZ163" s="26"/>
      <c r="FA163" s="26"/>
      <c r="FB163" s="26"/>
      <c r="FC163" s="26"/>
      <c r="FD163" s="26"/>
      <c r="FE163" s="26"/>
      <c r="FF163" s="26"/>
      <c r="FG163" s="26"/>
      <c r="FH163" s="26"/>
      <c r="FI163" s="26"/>
      <c r="FJ163" s="26"/>
      <c r="FK163" s="26"/>
      <c r="FL163" s="26"/>
      <c r="FM163" s="26"/>
      <c r="FN163" s="26"/>
      <c r="FO163" s="26"/>
      <c r="FP163" s="26"/>
      <c r="FQ163" s="26"/>
      <c r="FR163" s="26"/>
      <c r="FS163" s="26"/>
      <c r="FT163" s="26"/>
      <c r="FU163" s="26"/>
      <c r="FV163" s="26"/>
      <c r="FW163" s="26"/>
      <c r="FX163" s="26"/>
      <c r="FY163" s="26"/>
      <c r="FZ163" s="26"/>
      <c r="GA163" s="26"/>
      <c r="GB163" s="26"/>
      <c r="GC163" s="26"/>
      <c r="GD163" s="26"/>
      <c r="GE163" s="26"/>
      <c r="GF163" s="26"/>
      <c r="GG163" s="26"/>
      <c r="GH163" s="26"/>
      <c r="GI163" s="26"/>
      <c r="GJ163" s="26"/>
      <c r="GK163" s="26"/>
      <c r="GL163" s="26"/>
      <c r="GM163" s="26"/>
      <c r="GN163" s="26"/>
      <c r="GO163" s="26"/>
      <c r="GP163" s="26"/>
      <c r="GQ163" s="26"/>
      <c r="GR163" s="26"/>
      <c r="GS163" s="26"/>
      <c r="GT163" s="26"/>
      <c r="GU163" s="26"/>
      <c r="GV163" s="26"/>
      <c r="GW163" s="26"/>
      <c r="GX163" s="26"/>
      <c r="GY163" s="26"/>
      <c r="GZ163" s="26"/>
      <c r="HA163" s="26"/>
      <c r="HB163" s="26"/>
      <c r="HC163" s="26"/>
      <c r="HD163" s="26"/>
      <c r="HE163" s="26"/>
      <c r="HF163" s="26"/>
      <c r="HG163" s="26"/>
      <c r="HH163" s="26"/>
      <c r="HI163" s="26"/>
      <c r="HJ163" s="26"/>
      <c r="HK163" s="26"/>
      <c r="HL163" s="26"/>
      <c r="HM163" s="26"/>
      <c r="HN163" s="26"/>
      <c r="HO163" s="26"/>
      <c r="HP163" s="26"/>
      <c r="HQ163" s="26"/>
      <c r="HR163" s="26"/>
      <c r="HS163" s="26"/>
      <c r="HT163" s="26"/>
      <c r="HU163" s="26"/>
      <c r="HV163" s="26"/>
      <c r="HW163" s="26"/>
      <c r="HX163" s="26"/>
      <c r="HY163" s="26"/>
      <c r="HZ163" s="26"/>
      <c r="IA163" s="26"/>
      <c r="IB163" s="26"/>
      <c r="IC163" s="26"/>
      <c r="ID163" s="26"/>
      <c r="IE163" s="26"/>
      <c r="IF163" s="26"/>
      <c r="IG163" s="26"/>
      <c r="IH163" s="26"/>
      <c r="II163" s="26"/>
      <c r="IJ163" s="26"/>
      <c r="IK163" s="26"/>
      <c r="IL163" s="26"/>
      <c r="IM163" s="26"/>
      <c r="IN163" s="26"/>
      <c r="IO163" s="26"/>
      <c r="IP163" s="26"/>
      <c r="IQ163" s="26"/>
      <c r="IR163" s="26"/>
      <c r="IS163" s="26"/>
      <c r="IT163" s="26"/>
      <c r="IU163" s="26"/>
      <c r="IV163" s="26"/>
      <c r="IW163" s="26"/>
      <c r="IX163" s="26"/>
      <c r="IY163" s="26"/>
      <c r="IZ163" s="26"/>
      <c r="JA163" s="26"/>
      <c r="JB163" s="26"/>
      <c r="JC163" s="26"/>
      <c r="JD163" s="26"/>
      <c r="JE163" s="26"/>
      <c r="JF163" s="26"/>
      <c r="JG163" s="26"/>
      <c r="JH163" s="26"/>
      <c r="JI163" s="26"/>
      <c r="JJ163" s="26"/>
      <c r="JK163" s="26"/>
      <c r="JL163" s="26"/>
      <c r="JM163" s="26"/>
      <c r="JN163" s="26"/>
      <c r="JO163" s="26"/>
      <c r="JP163" s="26"/>
      <c r="JQ163" s="26"/>
      <c r="JR163" s="26"/>
      <c r="JS163" s="26"/>
      <c r="JT163" s="26"/>
      <c r="JU163" s="26"/>
      <c r="JV163" s="26"/>
      <c r="JW163" s="26"/>
      <c r="JX163" s="26"/>
      <c r="JY163" s="26"/>
      <c r="JZ163" s="26"/>
      <c r="KA163" s="26"/>
      <c r="KB163" s="26"/>
      <c r="KC163" s="26"/>
      <c r="KD163" s="26"/>
      <c r="KE163" s="26"/>
      <c r="KF163" s="26"/>
      <c r="KG163" s="26"/>
      <c r="KH163" s="26"/>
      <c r="KI163" s="26"/>
      <c r="KJ163" s="26"/>
      <c r="KK163" s="26"/>
      <c r="KL163" s="26"/>
      <c r="KM163" s="26"/>
      <c r="KN163" s="26"/>
      <c r="KO163" s="26"/>
      <c r="KP163" s="26"/>
      <c r="KQ163" s="26"/>
      <c r="KR163" s="26"/>
      <c r="KS163" s="26"/>
      <c r="KT163" s="26"/>
      <c r="KU163" s="26"/>
      <c r="KV163" s="26"/>
      <c r="KW163" s="26"/>
      <c r="KX163" s="26"/>
      <c r="KY163" s="26"/>
      <c r="KZ163" s="26"/>
      <c r="LA163" s="26"/>
      <c r="LB163" s="26"/>
      <c r="LC163" s="26"/>
      <c r="LD163" s="26"/>
      <c r="LE163" s="26"/>
      <c r="LF163" s="26"/>
      <c r="LG163" s="26"/>
      <c r="LH163" s="26"/>
      <c r="LI163" s="26"/>
      <c r="LJ163" s="26"/>
      <c r="LK163" s="26"/>
      <c r="LL163" s="26"/>
      <c r="LM163" s="26"/>
      <c r="LN163" s="26"/>
      <c r="LO163" s="26"/>
      <c r="LP163" s="26"/>
      <c r="LQ163" s="26"/>
      <c r="LR163" s="26"/>
      <c r="LS163" s="26"/>
      <c r="LT163" s="26"/>
      <c r="LU163" s="26"/>
      <c r="LV163" s="26"/>
      <c r="LW163" s="26"/>
      <c r="LX163" s="26"/>
      <c r="LY163" s="26"/>
      <c r="LZ163" s="26"/>
      <c r="MA163" s="26"/>
      <c r="MB163" s="26"/>
      <c r="MC163" s="26"/>
      <c r="MD163" s="26"/>
      <c r="ME163" s="26"/>
      <c r="MF163" s="26"/>
      <c r="MG163" s="26"/>
      <c r="MH163" s="26"/>
      <c r="MI163" s="26"/>
      <c r="MJ163" s="26"/>
      <c r="MK163" s="26"/>
      <c r="ML163" s="26"/>
      <c r="MM163" s="26"/>
      <c r="MN163" s="26"/>
      <c r="MO163" s="26"/>
      <c r="MP163" s="26"/>
      <c r="MQ163" s="26"/>
      <c r="MR163" s="26"/>
      <c r="MS163" s="26"/>
      <c r="MT163" s="26"/>
      <c r="MU163" s="26"/>
      <c r="MV163" s="26"/>
      <c r="MW163" s="26"/>
      <c r="MX163" s="26"/>
      <c r="MY163" s="26"/>
      <c r="MZ163" s="26"/>
      <c r="NA163" s="26"/>
      <c r="NB163" s="26"/>
      <c r="NC163" s="26"/>
      <c r="ND163" s="26"/>
      <c r="NE163" s="26"/>
      <c r="NF163" s="26"/>
      <c r="NG163" s="26"/>
      <c r="NH163" s="26"/>
      <c r="NI163" s="26"/>
      <c r="NJ163" s="26"/>
      <c r="NK163" s="26"/>
      <c r="NL163" s="26"/>
      <c r="NM163" s="26"/>
      <c r="NN163" s="26"/>
      <c r="NO163" s="26"/>
      <c r="NP163" s="26"/>
      <c r="NQ163" s="26"/>
      <c r="NR163" s="26"/>
      <c r="NS163" s="26"/>
      <c r="NT163" s="26"/>
      <c r="NU163" s="26"/>
      <c r="NV163" s="26"/>
      <c r="NW163" s="26"/>
      <c r="NX163" s="26"/>
      <c r="NY163" s="26"/>
      <c r="NZ163" s="26"/>
      <c r="OA163" s="26"/>
      <c r="OB163" s="26"/>
      <c r="OC163" s="26"/>
      <c r="OD163" s="26"/>
      <c r="OE163" s="26"/>
      <c r="OF163" s="26"/>
      <c r="OG163" s="26"/>
      <c r="OH163" s="26"/>
      <c r="OI163" s="26"/>
      <c r="OJ163" s="26"/>
      <c r="OK163" s="26"/>
      <c r="OL163" s="26"/>
      <c r="OM163" s="26"/>
      <c r="ON163" s="26"/>
      <c r="OO163" s="26"/>
      <c r="OP163" s="26"/>
      <c r="OQ163" s="26"/>
      <c r="OR163" s="26"/>
      <c r="OS163" s="26"/>
      <c r="OT163" s="26"/>
      <c r="OU163" s="26"/>
      <c r="OV163" s="26"/>
      <c r="OW163" s="26"/>
      <c r="OX163" s="26"/>
      <c r="OY163" s="26"/>
      <c r="OZ163" s="26"/>
      <c r="PA163" s="26"/>
      <c r="PB163" s="26"/>
      <c r="PC163" s="26"/>
      <c r="PD163" s="26"/>
      <c r="PE163" s="26"/>
      <c r="PF163" s="26"/>
      <c r="PG163" s="26"/>
      <c r="PH163" s="26"/>
      <c r="PI163" s="26"/>
      <c r="PJ163" s="26"/>
      <c r="PK163" s="26"/>
      <c r="PL163" s="26"/>
      <c r="PM163" s="26"/>
      <c r="PN163" s="26"/>
      <c r="PO163" s="26"/>
      <c r="PP163" s="26"/>
      <c r="PQ163" s="26"/>
      <c r="PR163" s="26"/>
      <c r="PS163" s="26"/>
      <c r="PT163" s="26"/>
      <c r="PU163" s="26"/>
      <c r="PV163" s="26"/>
      <c r="PW163" s="26"/>
      <c r="PX163" s="26"/>
      <c r="PY163" s="26"/>
      <c r="PZ163" s="26"/>
      <c r="QA163" s="26"/>
      <c r="QB163" s="26"/>
      <c r="QC163" s="26"/>
      <c r="QD163" s="26"/>
      <c r="QE163" s="26"/>
      <c r="QF163" s="26"/>
      <c r="QG163" s="26"/>
      <c r="QH163" s="26"/>
      <c r="QI163" s="26"/>
      <c r="QJ163" s="26"/>
      <c r="QK163" s="26"/>
      <c r="QL163" s="26"/>
      <c r="QM163" s="26"/>
      <c r="QN163" s="26"/>
      <c r="QO163" s="26"/>
      <c r="QP163" s="26"/>
      <c r="QQ163" s="26"/>
      <c r="QR163" s="26"/>
      <c r="QS163" s="26"/>
      <c r="QT163" s="26"/>
      <c r="QU163" s="26"/>
      <c r="QV163" s="26"/>
      <c r="QW163" s="26"/>
      <c r="QX163" s="26"/>
      <c r="QY163" s="26"/>
      <c r="QZ163" s="26"/>
      <c r="RA163" s="26"/>
      <c r="RB163" s="26"/>
      <c r="RC163" s="26"/>
      <c r="RD163" s="26"/>
      <c r="RE163" s="26"/>
      <c r="RF163" s="26"/>
      <c r="RG163" s="26"/>
      <c r="RH163" s="26"/>
      <c r="RI163" s="26"/>
      <c r="RJ163" s="26"/>
      <c r="RK163" s="26"/>
      <c r="RL163" s="26"/>
      <c r="RM163" s="26"/>
      <c r="RN163" s="26"/>
      <c r="RO163" s="26"/>
      <c r="RP163" s="26"/>
      <c r="RQ163" s="26"/>
      <c r="RR163" s="26"/>
      <c r="RS163" s="26"/>
      <c r="RT163" s="26"/>
      <c r="RU163" s="26"/>
      <c r="RV163" s="26"/>
      <c r="RW163" s="26"/>
      <c r="RX163" s="26"/>
      <c r="RY163" s="26"/>
      <c r="RZ163" s="26"/>
      <c r="SA163" s="26"/>
      <c r="SB163" s="26"/>
      <c r="SC163" s="26"/>
      <c r="SD163" s="26"/>
      <c r="SE163" s="26"/>
      <c r="SF163" s="26"/>
      <c r="SG163" s="26"/>
      <c r="SH163" s="26"/>
      <c r="SI163" s="26"/>
      <c r="SJ163" s="26"/>
      <c r="SK163" s="26"/>
      <c r="SL163" s="26"/>
      <c r="SM163" s="26"/>
      <c r="SN163" s="26"/>
      <c r="SO163" s="26"/>
      <c r="SP163" s="26"/>
      <c r="SQ163" s="26"/>
      <c r="SR163" s="26"/>
      <c r="SS163" s="26"/>
      <c r="ST163" s="26"/>
      <c r="SU163" s="26"/>
      <c r="SV163" s="26"/>
      <c r="SW163" s="26"/>
      <c r="SX163" s="26"/>
      <c r="SY163" s="26"/>
      <c r="SZ163" s="26"/>
      <c r="TA163" s="26"/>
      <c r="TB163" s="26"/>
      <c r="TC163" s="26"/>
      <c r="TD163" s="26"/>
      <c r="TE163" s="26"/>
      <c r="TF163" s="26"/>
      <c r="TG163" s="26"/>
      <c r="TH163" s="26"/>
      <c r="TI163" s="26"/>
      <c r="TJ163" s="26"/>
      <c r="TK163" s="26"/>
      <c r="TL163" s="26"/>
      <c r="TM163" s="26"/>
      <c r="TN163" s="26"/>
      <c r="TO163" s="26"/>
      <c r="TP163" s="26"/>
      <c r="TQ163" s="26"/>
      <c r="TR163" s="26"/>
      <c r="TS163" s="26"/>
      <c r="TT163" s="26"/>
      <c r="TU163" s="26"/>
      <c r="TV163" s="26"/>
      <c r="TW163" s="26"/>
      <c r="TX163" s="26"/>
      <c r="TY163" s="26"/>
      <c r="TZ163" s="26"/>
      <c r="UA163" s="26"/>
      <c r="UB163" s="26"/>
      <c r="UC163" s="26"/>
      <c r="UD163" s="26"/>
      <c r="UE163" s="26"/>
      <c r="UF163" s="26"/>
      <c r="UG163" s="26"/>
      <c r="UH163" s="26"/>
      <c r="UI163" s="26"/>
      <c r="UJ163" s="26"/>
      <c r="UK163" s="26"/>
      <c r="UL163" s="26"/>
      <c r="UM163" s="26"/>
      <c r="UN163" s="26"/>
      <c r="UO163" s="26"/>
      <c r="UP163" s="26"/>
      <c r="UQ163" s="26"/>
      <c r="UR163" s="26"/>
      <c r="US163" s="26"/>
      <c r="UT163" s="26"/>
      <c r="UU163" s="26"/>
      <c r="UV163" s="26"/>
      <c r="UW163" s="26"/>
      <c r="UX163" s="26"/>
      <c r="UY163" s="26"/>
      <c r="UZ163" s="26"/>
      <c r="VA163" s="26"/>
      <c r="VB163" s="26"/>
      <c r="VC163" s="26"/>
      <c r="VD163" s="26"/>
      <c r="VE163" s="26"/>
      <c r="VF163" s="26"/>
      <c r="VG163" s="26"/>
      <c r="VH163" s="26"/>
      <c r="VI163" s="26"/>
      <c r="VJ163" s="26"/>
      <c r="VK163" s="26"/>
      <c r="VL163" s="26"/>
      <c r="VM163" s="26"/>
      <c r="VN163" s="26"/>
      <c r="VO163" s="26"/>
      <c r="VP163" s="26"/>
      <c r="VQ163" s="26"/>
      <c r="VR163" s="26"/>
      <c r="VS163" s="26"/>
      <c r="VT163" s="26"/>
      <c r="VU163" s="26"/>
      <c r="VV163" s="26"/>
      <c r="VW163" s="26"/>
      <c r="VX163" s="26"/>
      <c r="VY163" s="26"/>
      <c r="VZ163" s="26"/>
      <c r="WA163" s="26"/>
      <c r="WB163" s="26"/>
      <c r="WC163" s="26"/>
      <c r="WD163" s="26"/>
      <c r="WE163" s="26"/>
      <c r="WF163" s="26"/>
      <c r="WG163" s="26"/>
      <c r="WH163" s="26"/>
      <c r="WI163" s="26"/>
      <c r="WJ163" s="26"/>
      <c r="WK163" s="26"/>
      <c r="WL163" s="26"/>
      <c r="WM163" s="26"/>
      <c r="WN163" s="26"/>
      <c r="WO163" s="26"/>
      <c r="WP163" s="26"/>
      <c r="WQ163" s="26"/>
      <c r="WR163" s="26"/>
      <c r="WS163" s="26"/>
      <c r="WT163" s="26"/>
      <c r="WU163" s="26"/>
      <c r="WV163" s="26"/>
      <c r="WW163" s="26"/>
      <c r="WX163" s="26"/>
      <c r="WY163" s="26"/>
      <c r="WZ163" s="26"/>
      <c r="XA163" s="26"/>
      <c r="XB163" s="26"/>
      <c r="XC163" s="26"/>
      <c r="XD163" s="26"/>
      <c r="XE163" s="26"/>
      <c r="XF163" s="26"/>
      <c r="XG163" s="26"/>
      <c r="XH163" s="26"/>
      <c r="XI163" s="26"/>
      <c r="XJ163" s="26"/>
      <c r="XK163" s="26"/>
      <c r="XL163" s="26"/>
      <c r="XM163" s="26"/>
    </row>
    <row r="164" spans="1:637" ht="15.75" customHeight="1" x14ac:dyDescent="0.35">
      <c r="A164" s="26"/>
      <c r="B164" s="26"/>
      <c r="C164" s="26"/>
      <c r="D164" s="26"/>
      <c r="E164" s="26"/>
      <c r="F164" s="26"/>
      <c r="G164" s="26"/>
      <c r="H164" s="26"/>
      <c r="I164" s="26"/>
      <c r="J164" s="26"/>
      <c r="K164" s="26"/>
      <c r="L164" s="26"/>
      <c r="M164" s="26"/>
      <c r="N164" s="26"/>
      <c r="O164" s="26"/>
      <c r="P164" s="26"/>
      <c r="Q164" s="26"/>
      <c r="R164" s="26"/>
      <c r="S164" s="26"/>
      <c r="T164" s="26"/>
      <c r="U164" s="26"/>
      <c r="V164" s="26"/>
      <c r="W164" s="26"/>
      <c r="X164" s="26"/>
      <c r="Y164" s="26"/>
      <c r="Z164" s="26"/>
      <c r="AA164" s="26"/>
      <c r="AB164" s="26"/>
      <c r="AC164" s="26"/>
      <c r="AD164" s="26"/>
      <c r="AE164" s="26"/>
      <c r="AF164" s="26"/>
      <c r="AG164" s="26"/>
      <c r="AH164" s="26"/>
      <c r="AI164" s="26"/>
      <c r="AJ164" s="26"/>
      <c r="AK164" s="26"/>
      <c r="AL164" s="26"/>
      <c r="AM164" s="26"/>
      <c r="AN164" s="26"/>
      <c r="AO164" s="26"/>
      <c r="AP164" s="26"/>
      <c r="AQ164" s="26"/>
      <c r="AR164" s="26"/>
      <c r="AS164" s="26"/>
      <c r="AT164" s="26"/>
      <c r="AU164" s="26"/>
      <c r="AV164" s="26"/>
      <c r="AW164" s="26"/>
      <c r="AX164" s="26"/>
      <c r="AY164" s="26"/>
      <c r="AZ164" s="26"/>
      <c r="BA164" s="26"/>
      <c r="BB164" s="26"/>
      <c r="BC164" s="26"/>
      <c r="BD164" s="26"/>
      <c r="BE164" s="26"/>
      <c r="BF164" s="26"/>
      <c r="BG164" s="26"/>
      <c r="BH164" s="26"/>
      <c r="BI164" s="26"/>
      <c r="BJ164" s="26"/>
      <c r="BK164" s="26"/>
      <c r="BL164" s="26"/>
      <c r="BM164" s="26"/>
      <c r="BN164" s="26"/>
      <c r="BO164" s="26"/>
      <c r="BP164" s="26"/>
      <c r="BQ164" s="26"/>
      <c r="BR164" s="26"/>
      <c r="BS164" s="26"/>
      <c r="BT164" s="26"/>
      <c r="BU164" s="26"/>
      <c r="BV164" s="26"/>
      <c r="BW164" s="26"/>
      <c r="BX164" s="26"/>
      <c r="BY164" s="26"/>
      <c r="BZ164" s="26"/>
      <c r="CA164" s="26"/>
      <c r="CB164" s="26"/>
      <c r="CC164" s="26"/>
      <c r="CD164" s="26"/>
      <c r="CE164" s="26"/>
      <c r="CF164" s="26"/>
      <c r="CG164" s="26"/>
      <c r="CH164" s="26"/>
      <c r="CI164" s="26"/>
      <c r="CJ164" s="26"/>
      <c r="CK164" s="26"/>
      <c r="CL164" s="26"/>
      <c r="CM164" s="26"/>
      <c r="CN164" s="26"/>
      <c r="CO164" s="26"/>
      <c r="CP164" s="26"/>
      <c r="CQ164" s="26"/>
      <c r="CR164" s="26"/>
      <c r="CS164" s="26"/>
      <c r="CT164" s="26"/>
      <c r="CU164" s="26"/>
      <c r="CV164" s="26"/>
      <c r="CW164" s="26"/>
      <c r="CX164" s="26"/>
      <c r="CY164" s="26"/>
      <c r="CZ164" s="26"/>
      <c r="DA164" s="26"/>
      <c r="DB164" s="26"/>
      <c r="DC164" s="26"/>
      <c r="DD164" s="26"/>
      <c r="DE164" s="26"/>
      <c r="DF164" s="26"/>
      <c r="DG164" s="26"/>
      <c r="DH164" s="26"/>
      <c r="DI164" s="26"/>
      <c r="DJ164" s="26"/>
      <c r="DK164" s="26"/>
      <c r="DL164" s="26"/>
      <c r="DM164" s="26"/>
      <c r="DN164" s="26"/>
      <c r="DO164" s="26"/>
      <c r="DP164" s="26"/>
      <c r="DQ164" s="26"/>
      <c r="DR164" s="26"/>
      <c r="DS164" s="26"/>
      <c r="DT164" s="26"/>
      <c r="DU164" s="26"/>
      <c r="DV164" s="26"/>
      <c r="DW164" s="26"/>
      <c r="DX164" s="26"/>
      <c r="DY164" s="26"/>
      <c r="DZ164" s="26"/>
      <c r="EA164" s="26"/>
      <c r="EB164" s="26"/>
      <c r="EC164" s="26"/>
      <c r="ED164" s="26"/>
      <c r="EE164" s="26"/>
      <c r="EF164" s="26"/>
      <c r="EG164" s="26"/>
      <c r="EH164" s="26"/>
      <c r="EI164" s="26"/>
      <c r="EJ164" s="26"/>
      <c r="EK164" s="26"/>
      <c r="EL164" s="26"/>
      <c r="EM164" s="26"/>
      <c r="EN164" s="26"/>
      <c r="EO164" s="26"/>
      <c r="EP164" s="26"/>
      <c r="EQ164" s="26"/>
      <c r="ER164" s="26"/>
      <c r="ES164" s="26"/>
      <c r="ET164" s="26"/>
      <c r="EU164" s="26"/>
      <c r="EV164" s="26"/>
      <c r="EW164" s="26"/>
      <c r="EX164" s="26"/>
      <c r="EY164" s="26"/>
      <c r="EZ164" s="26"/>
      <c r="FA164" s="26"/>
      <c r="FB164" s="26"/>
      <c r="FC164" s="26"/>
      <c r="FD164" s="26"/>
      <c r="FE164" s="26"/>
      <c r="FF164" s="26"/>
      <c r="FG164" s="26"/>
      <c r="FH164" s="26"/>
      <c r="FI164" s="26"/>
      <c r="FJ164" s="26"/>
      <c r="FK164" s="26"/>
      <c r="FL164" s="26"/>
      <c r="FM164" s="26"/>
      <c r="FN164" s="26"/>
      <c r="FO164" s="26"/>
      <c r="FP164" s="26"/>
      <c r="FQ164" s="26"/>
      <c r="FR164" s="26"/>
      <c r="FS164" s="26"/>
      <c r="FT164" s="26"/>
      <c r="FU164" s="26"/>
      <c r="FV164" s="26"/>
      <c r="FW164" s="26"/>
      <c r="FX164" s="26"/>
      <c r="FY164" s="26"/>
      <c r="FZ164" s="26"/>
      <c r="GA164" s="26"/>
      <c r="GB164" s="26"/>
      <c r="GC164" s="26"/>
      <c r="GD164" s="26"/>
      <c r="GE164" s="26"/>
      <c r="GF164" s="26"/>
      <c r="GG164" s="26"/>
      <c r="GH164" s="26"/>
      <c r="GI164" s="26"/>
      <c r="GJ164" s="26"/>
      <c r="GK164" s="26"/>
      <c r="GL164" s="26"/>
      <c r="GM164" s="26"/>
      <c r="GN164" s="26"/>
      <c r="GO164" s="26"/>
      <c r="GP164" s="26"/>
      <c r="GQ164" s="26"/>
      <c r="GR164" s="26"/>
      <c r="GS164" s="26"/>
      <c r="GT164" s="26"/>
      <c r="GU164" s="26"/>
      <c r="GV164" s="26"/>
      <c r="GW164" s="26"/>
      <c r="GX164" s="26"/>
      <c r="GY164" s="26"/>
      <c r="GZ164" s="26"/>
      <c r="HA164" s="26"/>
      <c r="HB164" s="26"/>
      <c r="HC164" s="26"/>
      <c r="HD164" s="26"/>
      <c r="HE164" s="26"/>
      <c r="HF164" s="26"/>
      <c r="HG164" s="26"/>
      <c r="HH164" s="26"/>
      <c r="HI164" s="26"/>
      <c r="HJ164" s="26"/>
      <c r="HK164" s="26"/>
      <c r="HL164" s="26"/>
      <c r="HM164" s="26"/>
      <c r="HN164" s="26"/>
      <c r="HO164" s="26"/>
      <c r="HP164" s="26"/>
      <c r="HQ164" s="26"/>
      <c r="HR164" s="26"/>
      <c r="HS164" s="26"/>
      <c r="HT164" s="26"/>
      <c r="HU164" s="26"/>
      <c r="HV164" s="26"/>
      <c r="HW164" s="26"/>
      <c r="HX164" s="26"/>
      <c r="HY164" s="26"/>
      <c r="HZ164" s="26"/>
      <c r="IA164" s="26"/>
      <c r="IB164" s="26"/>
      <c r="IC164" s="26"/>
      <c r="ID164" s="26"/>
      <c r="IE164" s="26"/>
      <c r="IF164" s="26"/>
      <c r="IG164" s="26"/>
      <c r="IH164" s="26"/>
      <c r="II164" s="26"/>
      <c r="IJ164" s="26"/>
      <c r="IK164" s="26"/>
      <c r="IL164" s="26"/>
      <c r="IM164" s="26"/>
      <c r="IN164" s="26"/>
      <c r="IO164" s="26"/>
      <c r="IP164" s="26"/>
      <c r="IQ164" s="26"/>
      <c r="IR164" s="26"/>
      <c r="IS164" s="26"/>
      <c r="IT164" s="26"/>
      <c r="IU164" s="26"/>
      <c r="IV164" s="26"/>
      <c r="IW164" s="26"/>
      <c r="IX164" s="26"/>
      <c r="IY164" s="26"/>
      <c r="IZ164" s="26"/>
      <c r="JA164" s="26"/>
      <c r="JB164" s="26"/>
      <c r="JC164" s="26"/>
      <c r="JD164" s="26"/>
      <c r="JE164" s="26"/>
      <c r="JF164" s="26"/>
      <c r="JG164" s="26"/>
      <c r="JH164" s="26"/>
      <c r="JI164" s="26"/>
      <c r="JJ164" s="26"/>
      <c r="JK164" s="26"/>
      <c r="JL164" s="26"/>
      <c r="JM164" s="26"/>
      <c r="JN164" s="26"/>
      <c r="JO164" s="26"/>
      <c r="JP164" s="26"/>
      <c r="JQ164" s="26"/>
      <c r="JR164" s="26"/>
      <c r="JS164" s="26"/>
      <c r="JT164" s="26"/>
      <c r="JU164" s="26"/>
      <c r="JV164" s="26"/>
      <c r="JW164" s="26"/>
      <c r="JX164" s="26"/>
      <c r="JY164" s="26"/>
      <c r="JZ164" s="26"/>
      <c r="KA164" s="26"/>
      <c r="KB164" s="26"/>
      <c r="KC164" s="26"/>
      <c r="KD164" s="26"/>
      <c r="KE164" s="26"/>
      <c r="KF164" s="26"/>
      <c r="KG164" s="26"/>
      <c r="KH164" s="26"/>
      <c r="KI164" s="26"/>
      <c r="KJ164" s="26"/>
      <c r="KK164" s="26"/>
      <c r="KL164" s="26"/>
      <c r="KM164" s="26"/>
      <c r="KN164" s="26"/>
      <c r="KO164" s="26"/>
      <c r="KP164" s="26"/>
      <c r="KQ164" s="26"/>
      <c r="KR164" s="26"/>
      <c r="KS164" s="26"/>
      <c r="KT164" s="26"/>
      <c r="KU164" s="26"/>
      <c r="KV164" s="26"/>
      <c r="KW164" s="26"/>
      <c r="KX164" s="26"/>
      <c r="KY164" s="26"/>
      <c r="KZ164" s="26"/>
      <c r="LA164" s="26"/>
      <c r="LB164" s="26"/>
      <c r="LC164" s="26"/>
      <c r="LD164" s="26"/>
      <c r="LE164" s="26"/>
      <c r="LF164" s="26"/>
      <c r="LG164" s="26"/>
      <c r="LH164" s="26"/>
      <c r="LI164" s="26"/>
      <c r="LJ164" s="26"/>
      <c r="LK164" s="26"/>
      <c r="LL164" s="26"/>
      <c r="LM164" s="26"/>
      <c r="LN164" s="26"/>
      <c r="LO164" s="26"/>
      <c r="LP164" s="26"/>
      <c r="LQ164" s="26"/>
      <c r="LR164" s="26"/>
      <c r="LS164" s="26"/>
      <c r="LT164" s="26"/>
      <c r="LU164" s="26"/>
      <c r="LV164" s="26"/>
      <c r="LW164" s="26"/>
      <c r="LX164" s="26"/>
      <c r="LY164" s="26"/>
      <c r="LZ164" s="26"/>
      <c r="MA164" s="26"/>
      <c r="MB164" s="26"/>
      <c r="MC164" s="26"/>
      <c r="MD164" s="26"/>
      <c r="ME164" s="26"/>
      <c r="MF164" s="26"/>
      <c r="MG164" s="26"/>
      <c r="MH164" s="26"/>
      <c r="MI164" s="26"/>
      <c r="MJ164" s="26"/>
      <c r="MK164" s="26"/>
      <c r="ML164" s="26"/>
      <c r="MM164" s="26"/>
      <c r="MN164" s="26"/>
      <c r="MO164" s="26"/>
      <c r="MP164" s="26"/>
      <c r="MQ164" s="26"/>
      <c r="MR164" s="26"/>
      <c r="MS164" s="26"/>
      <c r="MT164" s="26"/>
      <c r="MU164" s="26"/>
      <c r="MV164" s="26"/>
      <c r="MW164" s="26"/>
      <c r="MX164" s="26"/>
      <c r="MY164" s="26"/>
      <c r="MZ164" s="26"/>
      <c r="NA164" s="26"/>
      <c r="NB164" s="26"/>
      <c r="NC164" s="26"/>
      <c r="ND164" s="26"/>
      <c r="NE164" s="26"/>
      <c r="NF164" s="26"/>
      <c r="NG164" s="26"/>
      <c r="NH164" s="26"/>
      <c r="NI164" s="26"/>
      <c r="NJ164" s="26"/>
      <c r="NK164" s="26"/>
      <c r="NL164" s="26"/>
      <c r="NM164" s="26"/>
      <c r="NN164" s="26"/>
      <c r="NO164" s="26"/>
      <c r="NP164" s="26"/>
      <c r="NQ164" s="26"/>
      <c r="NR164" s="26"/>
      <c r="NS164" s="26"/>
      <c r="NT164" s="26"/>
      <c r="NU164" s="26"/>
      <c r="NV164" s="26"/>
      <c r="NW164" s="26"/>
      <c r="NX164" s="26"/>
      <c r="NY164" s="26"/>
      <c r="NZ164" s="26"/>
      <c r="OA164" s="26"/>
      <c r="OB164" s="26"/>
      <c r="OC164" s="26"/>
      <c r="OD164" s="26"/>
      <c r="OE164" s="26"/>
      <c r="OF164" s="26"/>
      <c r="OG164" s="26"/>
      <c r="OH164" s="26"/>
      <c r="OI164" s="26"/>
      <c r="OJ164" s="26"/>
      <c r="OK164" s="26"/>
      <c r="OL164" s="26"/>
      <c r="OM164" s="26"/>
      <c r="ON164" s="26"/>
      <c r="OO164" s="26"/>
      <c r="OP164" s="26"/>
      <c r="OQ164" s="26"/>
      <c r="OR164" s="26"/>
      <c r="OS164" s="26"/>
      <c r="OT164" s="26"/>
      <c r="OU164" s="26"/>
      <c r="OV164" s="26"/>
      <c r="OW164" s="26"/>
      <c r="OX164" s="26"/>
      <c r="OY164" s="26"/>
      <c r="OZ164" s="26"/>
      <c r="PA164" s="26"/>
      <c r="PB164" s="26"/>
      <c r="PC164" s="26"/>
      <c r="PD164" s="26"/>
      <c r="PE164" s="26"/>
      <c r="PF164" s="26"/>
      <c r="PG164" s="26"/>
      <c r="PH164" s="26"/>
      <c r="PI164" s="26"/>
      <c r="PJ164" s="26"/>
      <c r="PK164" s="26"/>
      <c r="PL164" s="26"/>
      <c r="PM164" s="26"/>
      <c r="PN164" s="26"/>
      <c r="PO164" s="26"/>
      <c r="PP164" s="26"/>
      <c r="PQ164" s="26"/>
      <c r="PR164" s="26"/>
      <c r="PS164" s="26"/>
      <c r="PT164" s="26"/>
      <c r="PU164" s="26"/>
      <c r="PV164" s="26"/>
      <c r="PW164" s="26"/>
      <c r="PX164" s="26"/>
      <c r="PY164" s="26"/>
      <c r="PZ164" s="26"/>
      <c r="QA164" s="26"/>
      <c r="QB164" s="26"/>
      <c r="QC164" s="26"/>
      <c r="QD164" s="26"/>
      <c r="QE164" s="26"/>
      <c r="QF164" s="26"/>
      <c r="QG164" s="26"/>
      <c r="QH164" s="26"/>
      <c r="QI164" s="26"/>
      <c r="QJ164" s="26"/>
      <c r="QK164" s="26"/>
      <c r="QL164" s="26"/>
      <c r="QM164" s="26"/>
      <c r="QN164" s="26"/>
      <c r="QO164" s="26"/>
      <c r="QP164" s="26"/>
      <c r="QQ164" s="26"/>
      <c r="QR164" s="26"/>
      <c r="QS164" s="26"/>
      <c r="QT164" s="26"/>
      <c r="QU164" s="26"/>
      <c r="QV164" s="26"/>
      <c r="QW164" s="26"/>
      <c r="QX164" s="26"/>
      <c r="QY164" s="26"/>
      <c r="QZ164" s="26"/>
      <c r="RA164" s="26"/>
      <c r="RB164" s="26"/>
      <c r="RC164" s="26"/>
      <c r="RD164" s="26"/>
      <c r="RE164" s="26"/>
      <c r="RF164" s="26"/>
      <c r="RG164" s="26"/>
      <c r="RH164" s="26"/>
      <c r="RI164" s="26"/>
      <c r="RJ164" s="26"/>
      <c r="RK164" s="26"/>
      <c r="RL164" s="26"/>
      <c r="RM164" s="26"/>
      <c r="RN164" s="26"/>
      <c r="RO164" s="26"/>
      <c r="RP164" s="26"/>
      <c r="RQ164" s="26"/>
      <c r="RR164" s="26"/>
      <c r="RS164" s="26"/>
      <c r="RT164" s="26"/>
      <c r="RU164" s="26"/>
      <c r="RV164" s="26"/>
      <c r="RW164" s="26"/>
      <c r="RX164" s="26"/>
      <c r="RY164" s="26"/>
      <c r="RZ164" s="26"/>
      <c r="SA164" s="26"/>
      <c r="SB164" s="26"/>
      <c r="SC164" s="26"/>
      <c r="SD164" s="26"/>
      <c r="SE164" s="26"/>
      <c r="SF164" s="26"/>
      <c r="SG164" s="26"/>
      <c r="SH164" s="26"/>
      <c r="SI164" s="26"/>
      <c r="SJ164" s="26"/>
      <c r="SK164" s="26"/>
      <c r="SL164" s="26"/>
      <c r="SM164" s="26"/>
      <c r="SN164" s="26"/>
      <c r="SO164" s="26"/>
      <c r="SP164" s="26"/>
      <c r="SQ164" s="26"/>
      <c r="SR164" s="26"/>
      <c r="SS164" s="26"/>
      <c r="ST164" s="26"/>
      <c r="SU164" s="26"/>
      <c r="SV164" s="26"/>
      <c r="SW164" s="26"/>
      <c r="SX164" s="26"/>
      <c r="SY164" s="26"/>
      <c r="SZ164" s="26"/>
      <c r="TA164" s="26"/>
      <c r="TB164" s="26"/>
      <c r="TC164" s="26"/>
      <c r="TD164" s="26"/>
      <c r="TE164" s="26"/>
      <c r="TF164" s="26"/>
      <c r="TG164" s="26"/>
      <c r="TH164" s="26"/>
      <c r="TI164" s="26"/>
      <c r="TJ164" s="26"/>
      <c r="TK164" s="26"/>
      <c r="TL164" s="26"/>
      <c r="TM164" s="26"/>
      <c r="TN164" s="26"/>
      <c r="TO164" s="26"/>
      <c r="TP164" s="26"/>
      <c r="TQ164" s="26"/>
      <c r="TR164" s="26"/>
      <c r="TS164" s="26"/>
      <c r="TT164" s="26"/>
      <c r="TU164" s="26"/>
      <c r="TV164" s="26"/>
      <c r="TW164" s="26"/>
      <c r="TX164" s="26"/>
      <c r="TY164" s="26"/>
      <c r="TZ164" s="26"/>
      <c r="UA164" s="26"/>
      <c r="UB164" s="26"/>
      <c r="UC164" s="26"/>
      <c r="UD164" s="26"/>
      <c r="UE164" s="26"/>
      <c r="UF164" s="26"/>
      <c r="UG164" s="26"/>
      <c r="UH164" s="26"/>
      <c r="UI164" s="26"/>
      <c r="UJ164" s="26"/>
      <c r="UK164" s="26"/>
      <c r="UL164" s="26"/>
      <c r="UM164" s="26"/>
      <c r="UN164" s="26"/>
      <c r="UO164" s="26"/>
      <c r="UP164" s="26"/>
      <c r="UQ164" s="26"/>
      <c r="UR164" s="26"/>
      <c r="US164" s="26"/>
      <c r="UT164" s="26"/>
      <c r="UU164" s="26"/>
      <c r="UV164" s="26"/>
      <c r="UW164" s="26"/>
      <c r="UX164" s="26"/>
      <c r="UY164" s="26"/>
      <c r="UZ164" s="26"/>
      <c r="VA164" s="26"/>
      <c r="VB164" s="26"/>
      <c r="VC164" s="26"/>
      <c r="VD164" s="26"/>
      <c r="VE164" s="26"/>
      <c r="VF164" s="26"/>
      <c r="VG164" s="26"/>
      <c r="VH164" s="26"/>
      <c r="VI164" s="26"/>
      <c r="VJ164" s="26"/>
      <c r="VK164" s="26"/>
      <c r="VL164" s="26"/>
      <c r="VM164" s="26"/>
      <c r="VN164" s="26"/>
      <c r="VO164" s="26"/>
      <c r="VP164" s="26"/>
      <c r="VQ164" s="26"/>
      <c r="VR164" s="26"/>
      <c r="VS164" s="26"/>
      <c r="VT164" s="26"/>
      <c r="VU164" s="26"/>
      <c r="VV164" s="26"/>
      <c r="VW164" s="26"/>
      <c r="VX164" s="26"/>
      <c r="VY164" s="26"/>
      <c r="VZ164" s="26"/>
      <c r="WA164" s="26"/>
      <c r="WB164" s="26"/>
      <c r="WC164" s="26"/>
      <c r="WD164" s="26"/>
      <c r="WE164" s="26"/>
      <c r="WF164" s="26"/>
      <c r="WG164" s="26"/>
      <c r="WH164" s="26"/>
      <c r="WI164" s="26"/>
      <c r="WJ164" s="26"/>
      <c r="WK164" s="26"/>
      <c r="WL164" s="26"/>
      <c r="WM164" s="26"/>
      <c r="WN164" s="26"/>
      <c r="WO164" s="26"/>
      <c r="WP164" s="26"/>
      <c r="WQ164" s="26"/>
      <c r="WR164" s="26"/>
      <c r="WS164" s="26"/>
      <c r="WT164" s="26"/>
      <c r="WU164" s="26"/>
      <c r="WV164" s="26"/>
      <c r="WW164" s="26"/>
      <c r="WX164" s="26"/>
      <c r="WY164" s="26"/>
      <c r="WZ164" s="26"/>
      <c r="XA164" s="26"/>
      <c r="XB164" s="26"/>
      <c r="XC164" s="26"/>
      <c r="XD164" s="26"/>
      <c r="XE164" s="26"/>
      <c r="XF164" s="26"/>
      <c r="XG164" s="26"/>
      <c r="XH164" s="26"/>
      <c r="XI164" s="26"/>
      <c r="XJ164" s="26"/>
      <c r="XK164" s="26"/>
      <c r="XL164" s="26"/>
      <c r="XM164" s="26"/>
    </row>
    <row r="165" spans="1:637" ht="15.75" customHeight="1" x14ac:dyDescent="0.35">
      <c r="A165" s="26"/>
      <c r="B165" s="26"/>
      <c r="C165" s="26"/>
      <c r="D165" s="26"/>
      <c r="E165" s="26"/>
      <c r="F165" s="26"/>
      <c r="G165" s="26"/>
      <c r="H165" s="26"/>
      <c r="I165" s="26"/>
      <c r="J165" s="26"/>
      <c r="K165" s="26"/>
      <c r="L165" s="26"/>
      <c r="M165" s="26"/>
      <c r="N165" s="26"/>
      <c r="O165" s="26"/>
      <c r="P165" s="26"/>
      <c r="Q165" s="26"/>
      <c r="R165" s="26"/>
      <c r="S165" s="26"/>
      <c r="T165" s="26"/>
      <c r="U165" s="26"/>
      <c r="V165" s="26"/>
      <c r="W165" s="26"/>
      <c r="X165" s="26"/>
      <c r="Y165" s="26"/>
      <c r="Z165" s="26"/>
      <c r="AA165" s="26"/>
      <c r="AB165" s="26"/>
      <c r="AC165" s="26"/>
      <c r="AD165" s="26"/>
      <c r="AE165" s="26"/>
      <c r="AF165" s="26"/>
      <c r="AG165" s="26"/>
      <c r="AH165" s="26"/>
      <c r="AI165" s="26"/>
      <c r="AJ165" s="26"/>
      <c r="AK165" s="26"/>
      <c r="AL165" s="26"/>
      <c r="AM165" s="26"/>
      <c r="AN165" s="26"/>
      <c r="AO165" s="26"/>
      <c r="AP165" s="26"/>
      <c r="AQ165" s="26"/>
      <c r="AR165" s="26"/>
      <c r="AS165" s="26"/>
      <c r="AT165" s="26"/>
      <c r="AU165" s="26"/>
      <c r="AV165" s="26"/>
      <c r="AW165" s="26"/>
      <c r="AX165" s="26"/>
      <c r="AY165" s="26"/>
      <c r="AZ165" s="26"/>
      <c r="BA165" s="26"/>
      <c r="BB165" s="26"/>
      <c r="BC165" s="26"/>
      <c r="BD165" s="26"/>
      <c r="BE165" s="26"/>
      <c r="BF165" s="26"/>
      <c r="BG165" s="26"/>
      <c r="BH165" s="26"/>
      <c r="BI165" s="26"/>
      <c r="BJ165" s="26"/>
      <c r="BK165" s="26"/>
      <c r="BL165" s="26"/>
      <c r="BM165" s="26"/>
      <c r="BN165" s="26"/>
      <c r="BO165" s="26"/>
      <c r="BP165" s="26"/>
      <c r="BQ165" s="26"/>
      <c r="BR165" s="26"/>
      <c r="BS165" s="26"/>
      <c r="BT165" s="26"/>
      <c r="BU165" s="26"/>
      <c r="BV165" s="26"/>
      <c r="BW165" s="26"/>
      <c r="BX165" s="26"/>
      <c r="BY165" s="26"/>
      <c r="BZ165" s="26"/>
      <c r="CA165" s="26"/>
      <c r="CB165" s="26"/>
      <c r="CC165" s="26"/>
      <c r="CD165" s="26"/>
      <c r="CE165" s="26"/>
      <c r="CF165" s="26"/>
      <c r="CG165" s="26"/>
      <c r="CH165" s="26"/>
      <c r="CI165" s="26"/>
      <c r="CJ165" s="26"/>
      <c r="CK165" s="26"/>
      <c r="CL165" s="26"/>
      <c r="CM165" s="26"/>
      <c r="CN165" s="26"/>
      <c r="CO165" s="26"/>
      <c r="CP165" s="26"/>
      <c r="CQ165" s="26"/>
      <c r="CR165" s="26"/>
      <c r="CS165" s="26"/>
      <c r="CT165" s="26"/>
      <c r="CU165" s="26"/>
      <c r="CV165" s="26"/>
      <c r="CW165" s="26"/>
      <c r="CX165" s="26"/>
      <c r="CY165" s="26"/>
      <c r="CZ165" s="26"/>
      <c r="DA165" s="26"/>
      <c r="DB165" s="26"/>
      <c r="DC165" s="26"/>
      <c r="DD165" s="26"/>
      <c r="DE165" s="26"/>
      <c r="DF165" s="26"/>
      <c r="DG165" s="26"/>
      <c r="DH165" s="26"/>
      <c r="DI165" s="26"/>
      <c r="DJ165" s="26"/>
      <c r="DK165" s="26"/>
      <c r="DL165" s="26"/>
      <c r="DM165" s="26"/>
      <c r="DN165" s="26"/>
      <c r="DO165" s="26"/>
      <c r="DP165" s="26"/>
      <c r="DQ165" s="26"/>
      <c r="DR165" s="26"/>
      <c r="DS165" s="26"/>
      <c r="DT165" s="26"/>
      <c r="DU165" s="26"/>
      <c r="DV165" s="26"/>
      <c r="DW165" s="26"/>
      <c r="DX165" s="26"/>
      <c r="DY165" s="26"/>
      <c r="DZ165" s="26"/>
      <c r="EA165" s="26"/>
      <c r="EB165" s="26"/>
      <c r="EC165" s="26"/>
      <c r="ED165" s="26"/>
      <c r="EE165" s="26"/>
      <c r="EF165" s="26"/>
      <c r="EG165" s="26"/>
      <c r="EH165" s="26"/>
      <c r="EI165" s="26"/>
      <c r="EJ165" s="26"/>
      <c r="EK165" s="26"/>
      <c r="EL165" s="26"/>
      <c r="EM165" s="26"/>
      <c r="EN165" s="26"/>
      <c r="EO165" s="26"/>
      <c r="EP165" s="26"/>
      <c r="EQ165" s="26"/>
      <c r="ER165" s="26"/>
      <c r="ES165" s="26"/>
      <c r="ET165" s="26"/>
      <c r="EU165" s="26"/>
      <c r="EV165" s="26"/>
      <c r="EW165" s="26"/>
      <c r="EX165" s="26"/>
      <c r="EY165" s="26"/>
      <c r="EZ165" s="26"/>
      <c r="FA165" s="26"/>
      <c r="FB165" s="26"/>
      <c r="FC165" s="26"/>
      <c r="FD165" s="26"/>
      <c r="FE165" s="26"/>
      <c r="FF165" s="26"/>
      <c r="FG165" s="26"/>
      <c r="FH165" s="26"/>
      <c r="FI165" s="26"/>
      <c r="FJ165" s="26"/>
      <c r="FK165" s="26"/>
      <c r="FL165" s="26"/>
      <c r="FM165" s="26"/>
      <c r="FN165" s="26"/>
      <c r="FO165" s="26"/>
      <c r="FP165" s="26"/>
      <c r="FQ165" s="26"/>
      <c r="FR165" s="26"/>
      <c r="FS165" s="26"/>
      <c r="FT165" s="26"/>
      <c r="FU165" s="26"/>
      <c r="FV165" s="26"/>
      <c r="FW165" s="26"/>
      <c r="FX165" s="26"/>
      <c r="FY165" s="26"/>
      <c r="FZ165" s="26"/>
      <c r="GA165" s="26"/>
      <c r="GB165" s="26"/>
      <c r="GC165" s="26"/>
      <c r="GD165" s="26"/>
      <c r="GE165" s="26"/>
      <c r="GF165" s="26"/>
      <c r="GG165" s="26"/>
      <c r="GH165" s="26"/>
      <c r="GI165" s="26"/>
      <c r="GJ165" s="26"/>
      <c r="GK165" s="26"/>
      <c r="GL165" s="26"/>
      <c r="GM165" s="26"/>
      <c r="GN165" s="26"/>
      <c r="GO165" s="26"/>
      <c r="GP165" s="26"/>
      <c r="GQ165" s="26"/>
      <c r="GR165" s="26"/>
      <c r="GS165" s="26"/>
      <c r="GT165" s="26"/>
      <c r="GU165" s="26"/>
      <c r="GV165" s="26"/>
      <c r="GW165" s="26"/>
      <c r="GX165" s="26"/>
      <c r="GY165" s="26"/>
      <c r="GZ165" s="26"/>
      <c r="HA165" s="26"/>
      <c r="HB165" s="26"/>
      <c r="HC165" s="26"/>
      <c r="HD165" s="26"/>
      <c r="HE165" s="26"/>
      <c r="HF165" s="26"/>
      <c r="HG165" s="26"/>
      <c r="HH165" s="26"/>
      <c r="HI165" s="26"/>
      <c r="HJ165" s="26"/>
      <c r="HK165" s="26"/>
      <c r="HL165" s="26"/>
      <c r="HM165" s="26"/>
      <c r="HN165" s="26"/>
      <c r="HO165" s="26"/>
      <c r="HP165" s="26"/>
      <c r="HQ165" s="26"/>
      <c r="HR165" s="26"/>
      <c r="HS165" s="26"/>
      <c r="HT165" s="26"/>
      <c r="HU165" s="26"/>
      <c r="HV165" s="26"/>
      <c r="HW165" s="26"/>
      <c r="HX165" s="26"/>
      <c r="HY165" s="26"/>
      <c r="HZ165" s="26"/>
      <c r="IA165" s="26"/>
      <c r="IB165" s="26"/>
      <c r="IC165" s="26"/>
      <c r="ID165" s="26"/>
      <c r="IE165" s="26"/>
      <c r="IF165" s="26"/>
      <c r="IG165" s="26"/>
      <c r="IH165" s="26"/>
      <c r="II165" s="26"/>
      <c r="IJ165" s="26"/>
      <c r="IK165" s="26"/>
      <c r="IL165" s="26"/>
      <c r="IM165" s="26"/>
      <c r="IN165" s="26"/>
      <c r="IO165" s="26"/>
      <c r="IP165" s="26"/>
      <c r="IQ165" s="26"/>
      <c r="IR165" s="26"/>
      <c r="IS165" s="26"/>
      <c r="IT165" s="26"/>
      <c r="IU165" s="26"/>
      <c r="IV165" s="26"/>
      <c r="IW165" s="26"/>
      <c r="IX165" s="26"/>
      <c r="IY165" s="26"/>
      <c r="IZ165" s="26"/>
      <c r="JA165" s="26"/>
      <c r="JB165" s="26"/>
      <c r="JC165" s="26"/>
      <c r="JD165" s="26"/>
      <c r="JE165" s="26"/>
      <c r="JF165" s="26"/>
      <c r="JG165" s="26"/>
      <c r="JH165" s="26"/>
      <c r="JI165" s="26"/>
      <c r="JJ165" s="26"/>
      <c r="JK165" s="26"/>
      <c r="JL165" s="26"/>
      <c r="JM165" s="26"/>
      <c r="JN165" s="26"/>
      <c r="JO165" s="26"/>
      <c r="JP165" s="26"/>
      <c r="JQ165" s="26"/>
      <c r="JR165" s="26"/>
      <c r="JS165" s="26"/>
      <c r="JT165" s="26"/>
      <c r="JU165" s="26"/>
      <c r="JV165" s="26"/>
      <c r="JW165" s="26"/>
      <c r="JX165" s="26"/>
      <c r="JY165" s="26"/>
      <c r="JZ165" s="26"/>
      <c r="KA165" s="26"/>
      <c r="KB165" s="26"/>
      <c r="KC165" s="26"/>
      <c r="KD165" s="26"/>
      <c r="KE165" s="26"/>
      <c r="KF165" s="26"/>
      <c r="KG165" s="26"/>
      <c r="KH165" s="26"/>
      <c r="KI165" s="26"/>
      <c r="KJ165" s="26"/>
      <c r="KK165" s="26"/>
      <c r="KL165" s="26"/>
      <c r="KM165" s="26"/>
      <c r="KN165" s="26"/>
      <c r="KO165" s="26"/>
      <c r="KP165" s="26"/>
      <c r="KQ165" s="26"/>
      <c r="KR165" s="26"/>
      <c r="KS165" s="26"/>
      <c r="KT165" s="26"/>
      <c r="KU165" s="26"/>
      <c r="KV165" s="26"/>
      <c r="KW165" s="26"/>
      <c r="KX165" s="26"/>
      <c r="KY165" s="26"/>
      <c r="KZ165" s="26"/>
      <c r="LA165" s="26"/>
      <c r="LB165" s="26"/>
      <c r="LC165" s="26"/>
      <c r="LD165" s="26"/>
      <c r="LE165" s="26"/>
      <c r="LF165" s="26"/>
      <c r="LG165" s="26"/>
      <c r="LH165" s="26"/>
      <c r="LI165" s="26"/>
      <c r="LJ165" s="26"/>
      <c r="LK165" s="26"/>
      <c r="LL165" s="26"/>
      <c r="LM165" s="26"/>
      <c r="LN165" s="26"/>
      <c r="LO165" s="26"/>
      <c r="LP165" s="26"/>
      <c r="LQ165" s="26"/>
      <c r="LR165" s="26"/>
      <c r="LS165" s="26"/>
      <c r="LT165" s="26"/>
      <c r="LU165" s="26"/>
      <c r="LV165" s="26"/>
      <c r="LW165" s="26"/>
      <c r="LX165" s="26"/>
      <c r="LY165" s="26"/>
      <c r="LZ165" s="26"/>
      <c r="MA165" s="26"/>
      <c r="MB165" s="26"/>
      <c r="MC165" s="26"/>
      <c r="MD165" s="26"/>
      <c r="ME165" s="26"/>
      <c r="MF165" s="26"/>
      <c r="MG165" s="26"/>
      <c r="MH165" s="26"/>
      <c r="MI165" s="26"/>
      <c r="MJ165" s="26"/>
      <c r="MK165" s="26"/>
      <c r="ML165" s="26"/>
      <c r="MM165" s="26"/>
      <c r="MN165" s="26"/>
      <c r="MO165" s="26"/>
      <c r="MP165" s="26"/>
      <c r="MQ165" s="26"/>
      <c r="MR165" s="26"/>
      <c r="MS165" s="26"/>
      <c r="MT165" s="26"/>
      <c r="MU165" s="26"/>
      <c r="MV165" s="26"/>
      <c r="MW165" s="26"/>
      <c r="MX165" s="26"/>
      <c r="MY165" s="26"/>
      <c r="MZ165" s="26"/>
      <c r="NA165" s="26"/>
      <c r="NB165" s="26"/>
      <c r="NC165" s="26"/>
      <c r="ND165" s="26"/>
      <c r="NE165" s="26"/>
      <c r="NF165" s="26"/>
      <c r="NG165" s="26"/>
      <c r="NH165" s="26"/>
      <c r="NI165" s="26"/>
      <c r="NJ165" s="26"/>
      <c r="NK165" s="26"/>
      <c r="NL165" s="26"/>
      <c r="NM165" s="26"/>
      <c r="NN165" s="26"/>
      <c r="NO165" s="26"/>
      <c r="NP165" s="26"/>
      <c r="NQ165" s="26"/>
      <c r="NR165" s="26"/>
      <c r="NS165" s="26"/>
      <c r="NT165" s="26"/>
      <c r="NU165" s="26"/>
      <c r="NV165" s="26"/>
      <c r="NW165" s="26"/>
      <c r="NX165" s="26"/>
      <c r="NY165" s="26"/>
      <c r="NZ165" s="26"/>
      <c r="OA165" s="26"/>
      <c r="OB165" s="26"/>
      <c r="OC165" s="26"/>
      <c r="OD165" s="26"/>
      <c r="OE165" s="26"/>
      <c r="OF165" s="26"/>
      <c r="OG165" s="26"/>
      <c r="OH165" s="26"/>
      <c r="OI165" s="26"/>
      <c r="OJ165" s="26"/>
      <c r="OK165" s="26"/>
      <c r="OL165" s="26"/>
      <c r="OM165" s="26"/>
      <c r="ON165" s="26"/>
      <c r="OO165" s="26"/>
      <c r="OP165" s="26"/>
      <c r="OQ165" s="26"/>
      <c r="OR165" s="26"/>
      <c r="OS165" s="26"/>
      <c r="OT165" s="26"/>
      <c r="OU165" s="26"/>
      <c r="OV165" s="26"/>
      <c r="OW165" s="26"/>
      <c r="OX165" s="26"/>
      <c r="OY165" s="26"/>
      <c r="OZ165" s="26"/>
      <c r="PA165" s="26"/>
      <c r="PB165" s="26"/>
      <c r="PC165" s="26"/>
      <c r="PD165" s="26"/>
      <c r="PE165" s="26"/>
      <c r="PF165" s="26"/>
      <c r="PG165" s="26"/>
      <c r="PH165" s="26"/>
      <c r="PI165" s="26"/>
      <c r="PJ165" s="26"/>
      <c r="PK165" s="26"/>
      <c r="PL165" s="26"/>
      <c r="PM165" s="26"/>
      <c r="PN165" s="26"/>
      <c r="PO165" s="26"/>
      <c r="PP165" s="26"/>
      <c r="PQ165" s="26"/>
      <c r="PR165" s="26"/>
      <c r="PS165" s="26"/>
      <c r="PT165" s="26"/>
      <c r="PU165" s="26"/>
      <c r="PV165" s="26"/>
      <c r="PW165" s="26"/>
      <c r="PX165" s="26"/>
      <c r="PY165" s="26"/>
      <c r="PZ165" s="26"/>
      <c r="QA165" s="26"/>
      <c r="QB165" s="26"/>
      <c r="QC165" s="26"/>
      <c r="QD165" s="26"/>
      <c r="QE165" s="26"/>
      <c r="QF165" s="26"/>
      <c r="QG165" s="26"/>
      <c r="QH165" s="26"/>
      <c r="QI165" s="26"/>
      <c r="QJ165" s="26"/>
      <c r="QK165" s="26"/>
      <c r="QL165" s="26"/>
      <c r="QM165" s="26"/>
      <c r="QN165" s="26"/>
      <c r="QO165" s="26"/>
      <c r="QP165" s="26"/>
      <c r="QQ165" s="26"/>
      <c r="QR165" s="26"/>
      <c r="QS165" s="26"/>
      <c r="QT165" s="26"/>
      <c r="QU165" s="26"/>
      <c r="QV165" s="26"/>
      <c r="QW165" s="26"/>
      <c r="QX165" s="26"/>
      <c r="QY165" s="26"/>
      <c r="QZ165" s="26"/>
      <c r="RA165" s="26"/>
      <c r="RB165" s="26"/>
      <c r="RC165" s="26"/>
      <c r="RD165" s="26"/>
      <c r="RE165" s="26"/>
      <c r="RF165" s="26"/>
      <c r="RG165" s="26"/>
      <c r="RH165" s="26"/>
      <c r="RI165" s="26"/>
      <c r="RJ165" s="26"/>
      <c r="RK165" s="26"/>
      <c r="RL165" s="26"/>
      <c r="RM165" s="26"/>
      <c r="RN165" s="26"/>
      <c r="RO165" s="26"/>
      <c r="RP165" s="26"/>
      <c r="RQ165" s="26"/>
      <c r="RR165" s="26"/>
      <c r="RS165" s="26"/>
      <c r="RT165" s="26"/>
      <c r="RU165" s="26"/>
      <c r="RV165" s="26"/>
      <c r="RW165" s="26"/>
      <c r="RX165" s="26"/>
      <c r="RY165" s="26"/>
      <c r="RZ165" s="26"/>
      <c r="SA165" s="26"/>
      <c r="SB165" s="26"/>
      <c r="SC165" s="26"/>
      <c r="SD165" s="26"/>
      <c r="SE165" s="26"/>
      <c r="SF165" s="26"/>
      <c r="SG165" s="26"/>
      <c r="SH165" s="26"/>
      <c r="SI165" s="26"/>
      <c r="SJ165" s="26"/>
      <c r="SK165" s="26"/>
      <c r="SL165" s="26"/>
      <c r="SM165" s="26"/>
      <c r="SN165" s="26"/>
      <c r="SO165" s="26"/>
      <c r="SP165" s="26"/>
      <c r="SQ165" s="26"/>
      <c r="SR165" s="26"/>
      <c r="SS165" s="26"/>
      <c r="ST165" s="26"/>
      <c r="SU165" s="26"/>
      <c r="SV165" s="26"/>
      <c r="SW165" s="26"/>
      <c r="SX165" s="26"/>
      <c r="SY165" s="26"/>
      <c r="SZ165" s="26"/>
      <c r="TA165" s="26"/>
      <c r="TB165" s="26"/>
      <c r="TC165" s="26"/>
      <c r="TD165" s="26"/>
      <c r="TE165" s="26"/>
      <c r="TF165" s="26"/>
      <c r="TG165" s="26"/>
      <c r="TH165" s="26"/>
      <c r="TI165" s="26"/>
      <c r="TJ165" s="26"/>
      <c r="TK165" s="26"/>
      <c r="TL165" s="26"/>
      <c r="TM165" s="26"/>
      <c r="TN165" s="26"/>
      <c r="TO165" s="26"/>
      <c r="TP165" s="26"/>
      <c r="TQ165" s="26"/>
      <c r="TR165" s="26"/>
      <c r="TS165" s="26"/>
      <c r="TT165" s="26"/>
      <c r="TU165" s="26"/>
      <c r="TV165" s="26"/>
      <c r="TW165" s="26"/>
      <c r="TX165" s="26"/>
      <c r="TY165" s="26"/>
      <c r="TZ165" s="26"/>
      <c r="UA165" s="26"/>
      <c r="UB165" s="26"/>
      <c r="UC165" s="26"/>
      <c r="UD165" s="26"/>
      <c r="UE165" s="26"/>
      <c r="UF165" s="26"/>
      <c r="UG165" s="26"/>
      <c r="UH165" s="26"/>
      <c r="UI165" s="26"/>
      <c r="UJ165" s="26"/>
      <c r="UK165" s="26"/>
      <c r="UL165" s="26"/>
      <c r="UM165" s="26"/>
      <c r="UN165" s="26"/>
      <c r="UO165" s="26"/>
      <c r="UP165" s="26"/>
      <c r="UQ165" s="26"/>
      <c r="UR165" s="26"/>
      <c r="US165" s="26"/>
      <c r="UT165" s="26"/>
      <c r="UU165" s="26"/>
      <c r="UV165" s="26"/>
      <c r="UW165" s="26"/>
      <c r="UX165" s="26"/>
      <c r="UY165" s="26"/>
      <c r="UZ165" s="26"/>
      <c r="VA165" s="26"/>
      <c r="VB165" s="26"/>
      <c r="VC165" s="26"/>
      <c r="VD165" s="26"/>
      <c r="VE165" s="26"/>
      <c r="VF165" s="26"/>
      <c r="VG165" s="26"/>
      <c r="VH165" s="26"/>
      <c r="VI165" s="26"/>
      <c r="VJ165" s="26"/>
      <c r="VK165" s="26"/>
      <c r="VL165" s="26"/>
      <c r="VM165" s="26"/>
      <c r="VN165" s="26"/>
      <c r="VO165" s="26"/>
      <c r="VP165" s="26"/>
      <c r="VQ165" s="26"/>
      <c r="VR165" s="26"/>
      <c r="VS165" s="26"/>
      <c r="VT165" s="26"/>
      <c r="VU165" s="26"/>
      <c r="VV165" s="26"/>
      <c r="VW165" s="26"/>
      <c r="VX165" s="26"/>
      <c r="VY165" s="26"/>
      <c r="VZ165" s="26"/>
      <c r="WA165" s="26"/>
      <c r="WB165" s="26"/>
      <c r="WC165" s="26"/>
      <c r="WD165" s="26"/>
      <c r="WE165" s="26"/>
      <c r="WF165" s="26"/>
      <c r="WG165" s="26"/>
      <c r="WH165" s="26"/>
      <c r="WI165" s="26"/>
      <c r="WJ165" s="26"/>
      <c r="WK165" s="26"/>
      <c r="WL165" s="26"/>
      <c r="WM165" s="26"/>
      <c r="WN165" s="26"/>
      <c r="WO165" s="26"/>
      <c r="WP165" s="26"/>
      <c r="WQ165" s="26"/>
      <c r="WR165" s="26"/>
      <c r="WS165" s="26"/>
      <c r="WT165" s="26"/>
      <c r="WU165" s="26"/>
      <c r="WV165" s="26"/>
      <c r="WW165" s="26"/>
      <c r="WX165" s="26"/>
      <c r="WY165" s="26"/>
      <c r="WZ165" s="26"/>
      <c r="XA165" s="26"/>
      <c r="XB165" s="26"/>
      <c r="XC165" s="26"/>
      <c r="XD165" s="26"/>
      <c r="XE165" s="26"/>
      <c r="XF165" s="26"/>
      <c r="XG165" s="26"/>
      <c r="XH165" s="26"/>
      <c r="XI165" s="26"/>
      <c r="XJ165" s="26"/>
      <c r="XK165" s="26"/>
      <c r="XL165" s="26"/>
      <c r="XM165" s="26"/>
    </row>
    <row r="166" spans="1:637" ht="15.75" customHeight="1" x14ac:dyDescent="0.35">
      <c r="A166" s="26"/>
      <c r="B166" s="26"/>
      <c r="C166" s="26"/>
      <c r="D166" s="26"/>
      <c r="E166" s="26"/>
      <c r="F166" s="26"/>
      <c r="G166" s="26"/>
      <c r="H166" s="26"/>
      <c r="I166" s="26"/>
      <c r="J166" s="26"/>
      <c r="K166" s="26"/>
      <c r="L166" s="26"/>
      <c r="M166" s="26"/>
      <c r="N166" s="26"/>
      <c r="O166" s="26"/>
      <c r="P166" s="26"/>
      <c r="Q166" s="26"/>
      <c r="R166" s="26"/>
      <c r="S166" s="26"/>
      <c r="T166" s="26"/>
      <c r="U166" s="26"/>
      <c r="V166" s="26"/>
      <c r="W166" s="26"/>
      <c r="X166" s="26"/>
      <c r="Y166" s="26"/>
      <c r="Z166" s="26"/>
      <c r="AA166" s="26"/>
      <c r="AB166" s="26"/>
      <c r="AC166" s="26"/>
      <c r="AD166" s="26"/>
      <c r="AE166" s="26"/>
      <c r="AF166" s="26"/>
      <c r="AG166" s="26"/>
      <c r="AH166" s="26"/>
      <c r="AI166" s="26"/>
      <c r="AJ166" s="26"/>
      <c r="AK166" s="26"/>
      <c r="AL166" s="26"/>
      <c r="AM166" s="26"/>
      <c r="AN166" s="26"/>
      <c r="AO166" s="26"/>
      <c r="AP166" s="26"/>
      <c r="AQ166" s="26"/>
      <c r="AR166" s="26"/>
      <c r="AS166" s="26"/>
      <c r="AT166" s="26"/>
      <c r="AU166" s="26"/>
      <c r="AV166" s="26"/>
      <c r="AW166" s="26"/>
      <c r="AX166" s="26"/>
      <c r="AY166" s="26"/>
      <c r="AZ166" s="26"/>
      <c r="BA166" s="26"/>
      <c r="BB166" s="26"/>
      <c r="BC166" s="26"/>
      <c r="BD166" s="26"/>
      <c r="BE166" s="26"/>
      <c r="BF166" s="26"/>
      <c r="BG166" s="26"/>
      <c r="BH166" s="26"/>
      <c r="BI166" s="26"/>
      <c r="BJ166" s="26"/>
      <c r="BK166" s="26"/>
      <c r="BL166" s="26"/>
      <c r="BM166" s="26"/>
      <c r="BN166" s="26"/>
      <c r="BO166" s="26"/>
      <c r="BP166" s="26"/>
      <c r="BQ166" s="26"/>
      <c r="BR166" s="26"/>
      <c r="BS166" s="26"/>
      <c r="BT166" s="26"/>
      <c r="BU166" s="26"/>
      <c r="BV166" s="26"/>
      <c r="BW166" s="26"/>
      <c r="BX166" s="26"/>
      <c r="BY166" s="26"/>
      <c r="BZ166" s="26"/>
      <c r="CA166" s="26"/>
      <c r="CB166" s="26"/>
      <c r="CC166" s="26"/>
      <c r="CD166" s="26"/>
      <c r="CE166" s="26"/>
      <c r="CF166" s="26"/>
      <c r="CG166" s="26"/>
      <c r="CH166" s="26"/>
      <c r="CI166" s="26"/>
      <c r="CJ166" s="26"/>
      <c r="CK166" s="26"/>
      <c r="CL166" s="26"/>
      <c r="CM166" s="26"/>
      <c r="CN166" s="26"/>
      <c r="CO166" s="26"/>
      <c r="CP166" s="26"/>
      <c r="CQ166" s="26"/>
      <c r="CR166" s="26"/>
      <c r="CS166" s="26"/>
      <c r="CT166" s="26"/>
      <c r="CU166" s="26"/>
      <c r="CV166" s="26"/>
      <c r="CW166" s="26"/>
      <c r="CX166" s="26"/>
      <c r="CY166" s="26"/>
      <c r="CZ166" s="26"/>
      <c r="DA166" s="26"/>
      <c r="DB166" s="26"/>
      <c r="DC166" s="26"/>
      <c r="DD166" s="26"/>
      <c r="DE166" s="26"/>
      <c r="DF166" s="26"/>
      <c r="DG166" s="26"/>
      <c r="DH166" s="26"/>
      <c r="DI166" s="26"/>
      <c r="DJ166" s="26"/>
      <c r="DK166" s="26"/>
      <c r="DL166" s="26"/>
      <c r="DM166" s="26"/>
      <c r="DN166" s="26"/>
      <c r="DO166" s="26"/>
      <c r="DP166" s="26"/>
      <c r="DQ166" s="26"/>
      <c r="DR166" s="26"/>
      <c r="DS166" s="26"/>
      <c r="DT166" s="26"/>
      <c r="DU166" s="26"/>
      <c r="DV166" s="26"/>
      <c r="DW166" s="26"/>
      <c r="DX166" s="26"/>
      <c r="DY166" s="26"/>
      <c r="DZ166" s="26"/>
      <c r="EA166" s="26"/>
      <c r="EB166" s="26"/>
      <c r="EC166" s="26"/>
      <c r="ED166" s="26"/>
      <c r="EE166" s="26"/>
      <c r="EF166" s="26"/>
      <c r="EG166" s="26"/>
      <c r="EH166" s="26"/>
      <c r="EI166" s="26"/>
      <c r="EJ166" s="26"/>
      <c r="EK166" s="26"/>
      <c r="EL166" s="26"/>
      <c r="EM166" s="26"/>
      <c r="EN166" s="26"/>
      <c r="EO166" s="26"/>
      <c r="EP166" s="26"/>
      <c r="EQ166" s="26"/>
      <c r="ER166" s="26"/>
      <c r="ES166" s="26"/>
      <c r="ET166" s="26"/>
      <c r="EU166" s="26"/>
      <c r="EV166" s="26"/>
      <c r="EW166" s="26"/>
      <c r="EX166" s="26"/>
      <c r="EY166" s="26"/>
      <c r="EZ166" s="26"/>
      <c r="FA166" s="26"/>
      <c r="FB166" s="26"/>
      <c r="FC166" s="26"/>
      <c r="FD166" s="26"/>
      <c r="FE166" s="26"/>
      <c r="FF166" s="26"/>
      <c r="FG166" s="26"/>
      <c r="FH166" s="26"/>
      <c r="FI166" s="26"/>
      <c r="FJ166" s="26"/>
      <c r="FK166" s="26"/>
      <c r="FL166" s="26"/>
      <c r="FM166" s="26"/>
      <c r="FN166" s="26"/>
      <c r="FO166" s="26"/>
      <c r="FP166" s="26"/>
      <c r="FQ166" s="26"/>
      <c r="FR166" s="26"/>
      <c r="FS166" s="26"/>
      <c r="FT166" s="26"/>
      <c r="FU166" s="26"/>
      <c r="FV166" s="26"/>
      <c r="FW166" s="26"/>
      <c r="FX166" s="26"/>
      <c r="FY166" s="26"/>
      <c r="FZ166" s="26"/>
      <c r="GA166" s="26"/>
      <c r="GB166" s="26"/>
      <c r="GC166" s="26"/>
      <c r="GD166" s="26"/>
      <c r="GE166" s="26"/>
      <c r="GF166" s="26"/>
      <c r="GG166" s="26"/>
      <c r="GH166" s="26"/>
      <c r="GI166" s="26"/>
      <c r="GJ166" s="26"/>
      <c r="GK166" s="26"/>
      <c r="GL166" s="26"/>
      <c r="GM166" s="26"/>
      <c r="GN166" s="26"/>
      <c r="GO166" s="26"/>
      <c r="GP166" s="26"/>
      <c r="GQ166" s="26"/>
      <c r="GR166" s="26"/>
      <c r="GS166" s="26"/>
      <c r="GT166" s="26"/>
      <c r="GU166" s="26"/>
      <c r="GV166" s="26"/>
      <c r="GW166" s="26"/>
      <c r="GX166" s="26"/>
      <c r="GY166" s="26"/>
      <c r="GZ166" s="26"/>
      <c r="HA166" s="26"/>
      <c r="HB166" s="26"/>
      <c r="HC166" s="26"/>
      <c r="HD166" s="26"/>
      <c r="HE166" s="26"/>
      <c r="HF166" s="26"/>
      <c r="HG166" s="26"/>
      <c r="HH166" s="26"/>
      <c r="HI166" s="26"/>
      <c r="HJ166" s="26"/>
      <c r="HK166" s="26"/>
      <c r="HL166" s="26"/>
      <c r="HM166" s="26"/>
      <c r="HN166" s="26"/>
      <c r="HO166" s="26"/>
      <c r="HP166" s="26"/>
      <c r="HQ166" s="26"/>
      <c r="HR166" s="26"/>
      <c r="HS166" s="26"/>
      <c r="HT166" s="26"/>
      <c r="HU166" s="26"/>
      <c r="HV166" s="26"/>
      <c r="HW166" s="26"/>
      <c r="HX166" s="26"/>
      <c r="HY166" s="26"/>
      <c r="HZ166" s="26"/>
      <c r="IA166" s="26"/>
      <c r="IB166" s="26"/>
      <c r="IC166" s="26"/>
      <c r="ID166" s="26"/>
      <c r="IE166" s="26"/>
      <c r="IF166" s="26"/>
      <c r="IG166" s="26"/>
      <c r="IH166" s="26"/>
      <c r="II166" s="26"/>
      <c r="IJ166" s="26"/>
      <c r="IK166" s="26"/>
      <c r="IL166" s="26"/>
      <c r="IM166" s="26"/>
      <c r="IN166" s="26"/>
      <c r="IO166" s="26"/>
      <c r="IP166" s="26"/>
      <c r="IQ166" s="26"/>
      <c r="IR166" s="26"/>
      <c r="IS166" s="26"/>
      <c r="IT166" s="26"/>
      <c r="IU166" s="26"/>
      <c r="IV166" s="26"/>
      <c r="IW166" s="26"/>
      <c r="IX166" s="26"/>
      <c r="IY166" s="26"/>
      <c r="IZ166" s="26"/>
      <c r="JA166" s="26"/>
      <c r="JB166" s="26"/>
      <c r="JC166" s="26"/>
      <c r="JD166" s="26"/>
      <c r="JE166" s="26"/>
      <c r="JF166" s="26"/>
      <c r="JG166" s="26"/>
      <c r="JH166" s="26"/>
      <c r="JI166" s="26"/>
      <c r="JJ166" s="26"/>
      <c r="JK166" s="26"/>
      <c r="JL166" s="26"/>
      <c r="JM166" s="26"/>
      <c r="JN166" s="26"/>
      <c r="JO166" s="26"/>
      <c r="JP166" s="26"/>
      <c r="JQ166" s="26"/>
      <c r="JR166" s="26"/>
      <c r="JS166" s="26"/>
      <c r="JT166" s="26"/>
      <c r="JU166" s="26"/>
      <c r="JV166" s="26"/>
      <c r="JW166" s="26"/>
      <c r="JX166" s="26"/>
      <c r="JY166" s="26"/>
      <c r="JZ166" s="26"/>
      <c r="KA166" s="26"/>
      <c r="KB166" s="26"/>
      <c r="KC166" s="26"/>
      <c r="KD166" s="26"/>
      <c r="KE166" s="26"/>
      <c r="KF166" s="26"/>
      <c r="KG166" s="26"/>
      <c r="KH166" s="26"/>
      <c r="KI166" s="26"/>
      <c r="KJ166" s="26"/>
      <c r="KK166" s="26"/>
      <c r="KL166" s="26"/>
      <c r="KM166" s="26"/>
      <c r="KN166" s="26"/>
      <c r="KO166" s="26"/>
      <c r="KP166" s="26"/>
      <c r="KQ166" s="26"/>
      <c r="KR166" s="26"/>
      <c r="KS166" s="26"/>
      <c r="KT166" s="26"/>
      <c r="KU166" s="26"/>
      <c r="KV166" s="26"/>
      <c r="KW166" s="26"/>
      <c r="KX166" s="26"/>
      <c r="KY166" s="26"/>
      <c r="KZ166" s="26"/>
      <c r="LA166" s="26"/>
      <c r="LB166" s="26"/>
      <c r="LC166" s="26"/>
      <c r="LD166" s="26"/>
      <c r="LE166" s="26"/>
      <c r="LF166" s="26"/>
      <c r="LG166" s="26"/>
      <c r="LH166" s="26"/>
      <c r="LI166" s="26"/>
      <c r="LJ166" s="26"/>
      <c r="LK166" s="26"/>
      <c r="LL166" s="26"/>
      <c r="LM166" s="26"/>
      <c r="LN166" s="26"/>
      <c r="LO166" s="26"/>
      <c r="LP166" s="26"/>
      <c r="LQ166" s="26"/>
      <c r="LR166" s="26"/>
      <c r="LS166" s="26"/>
      <c r="LT166" s="26"/>
      <c r="LU166" s="26"/>
      <c r="LV166" s="26"/>
      <c r="LW166" s="26"/>
      <c r="LX166" s="26"/>
      <c r="LY166" s="26"/>
      <c r="LZ166" s="26"/>
      <c r="MA166" s="26"/>
      <c r="MB166" s="26"/>
      <c r="MC166" s="26"/>
      <c r="MD166" s="26"/>
      <c r="ME166" s="26"/>
      <c r="MF166" s="26"/>
      <c r="MG166" s="26"/>
      <c r="MH166" s="26"/>
      <c r="MI166" s="26"/>
      <c r="MJ166" s="26"/>
      <c r="MK166" s="26"/>
      <c r="ML166" s="26"/>
      <c r="MM166" s="26"/>
      <c r="MN166" s="26"/>
      <c r="MO166" s="26"/>
      <c r="MP166" s="26"/>
      <c r="MQ166" s="26"/>
      <c r="MR166" s="26"/>
      <c r="MS166" s="26"/>
      <c r="MT166" s="26"/>
      <c r="MU166" s="26"/>
      <c r="MV166" s="26"/>
      <c r="MW166" s="26"/>
      <c r="MX166" s="26"/>
      <c r="MY166" s="26"/>
      <c r="MZ166" s="26"/>
      <c r="NA166" s="26"/>
      <c r="NB166" s="26"/>
      <c r="NC166" s="26"/>
      <c r="ND166" s="26"/>
      <c r="NE166" s="26"/>
      <c r="NF166" s="26"/>
      <c r="NG166" s="26"/>
      <c r="NH166" s="26"/>
      <c r="NI166" s="26"/>
      <c r="NJ166" s="26"/>
      <c r="NK166" s="26"/>
      <c r="NL166" s="26"/>
      <c r="NM166" s="26"/>
      <c r="NN166" s="26"/>
      <c r="NO166" s="26"/>
      <c r="NP166" s="26"/>
      <c r="NQ166" s="26"/>
      <c r="NR166" s="26"/>
      <c r="NS166" s="26"/>
      <c r="NT166" s="26"/>
      <c r="NU166" s="26"/>
      <c r="NV166" s="26"/>
      <c r="NW166" s="26"/>
      <c r="NX166" s="26"/>
      <c r="NY166" s="26"/>
      <c r="NZ166" s="26"/>
      <c r="OA166" s="26"/>
      <c r="OB166" s="26"/>
      <c r="OC166" s="26"/>
      <c r="OD166" s="26"/>
      <c r="OE166" s="26"/>
      <c r="OF166" s="26"/>
      <c r="OG166" s="26"/>
      <c r="OH166" s="26"/>
      <c r="OI166" s="26"/>
      <c r="OJ166" s="26"/>
      <c r="OK166" s="26"/>
      <c r="OL166" s="26"/>
      <c r="OM166" s="26"/>
      <c r="ON166" s="26"/>
      <c r="OO166" s="26"/>
      <c r="OP166" s="26"/>
      <c r="OQ166" s="26"/>
      <c r="OR166" s="26"/>
      <c r="OS166" s="26"/>
      <c r="OT166" s="26"/>
      <c r="OU166" s="26"/>
      <c r="OV166" s="26"/>
      <c r="OW166" s="26"/>
      <c r="OX166" s="26"/>
      <c r="OY166" s="26"/>
      <c r="OZ166" s="26"/>
      <c r="PA166" s="26"/>
      <c r="PB166" s="26"/>
      <c r="PC166" s="26"/>
      <c r="PD166" s="26"/>
      <c r="PE166" s="26"/>
      <c r="PF166" s="26"/>
      <c r="PG166" s="26"/>
      <c r="PH166" s="26"/>
      <c r="PI166" s="26"/>
      <c r="PJ166" s="26"/>
      <c r="PK166" s="26"/>
      <c r="PL166" s="26"/>
      <c r="PM166" s="26"/>
      <c r="PN166" s="26"/>
      <c r="PO166" s="26"/>
      <c r="PP166" s="26"/>
      <c r="PQ166" s="26"/>
      <c r="PR166" s="26"/>
      <c r="PS166" s="26"/>
      <c r="PT166" s="26"/>
      <c r="PU166" s="26"/>
      <c r="PV166" s="26"/>
      <c r="PW166" s="26"/>
      <c r="PX166" s="26"/>
      <c r="PY166" s="26"/>
      <c r="PZ166" s="26"/>
      <c r="QA166" s="26"/>
      <c r="QB166" s="26"/>
      <c r="QC166" s="26"/>
      <c r="QD166" s="26"/>
      <c r="QE166" s="26"/>
      <c r="QF166" s="26"/>
      <c r="QG166" s="26"/>
      <c r="QH166" s="26"/>
      <c r="QI166" s="26"/>
      <c r="QJ166" s="26"/>
      <c r="QK166" s="26"/>
      <c r="QL166" s="26"/>
      <c r="QM166" s="26"/>
      <c r="QN166" s="26"/>
      <c r="QO166" s="26"/>
      <c r="QP166" s="26"/>
      <c r="QQ166" s="26"/>
      <c r="QR166" s="26"/>
      <c r="QS166" s="26"/>
      <c r="QT166" s="26"/>
      <c r="QU166" s="26"/>
      <c r="QV166" s="26"/>
      <c r="QW166" s="26"/>
      <c r="QX166" s="26"/>
      <c r="QY166" s="26"/>
      <c r="QZ166" s="26"/>
      <c r="RA166" s="26"/>
      <c r="RB166" s="26"/>
      <c r="RC166" s="26"/>
      <c r="RD166" s="26"/>
      <c r="RE166" s="26"/>
      <c r="RF166" s="26"/>
      <c r="RG166" s="26"/>
      <c r="RH166" s="26"/>
      <c r="RI166" s="26"/>
      <c r="RJ166" s="26"/>
      <c r="RK166" s="26"/>
      <c r="RL166" s="26"/>
      <c r="RM166" s="26"/>
      <c r="RN166" s="26"/>
      <c r="RO166" s="26"/>
      <c r="RP166" s="26"/>
      <c r="RQ166" s="26"/>
      <c r="RR166" s="26"/>
      <c r="RS166" s="26"/>
      <c r="RT166" s="26"/>
      <c r="RU166" s="26"/>
      <c r="RV166" s="26"/>
      <c r="RW166" s="26"/>
      <c r="RX166" s="26"/>
      <c r="RY166" s="26"/>
      <c r="RZ166" s="26"/>
      <c r="SA166" s="26"/>
      <c r="SB166" s="26"/>
      <c r="SC166" s="26"/>
      <c r="SD166" s="26"/>
      <c r="SE166" s="26"/>
      <c r="SF166" s="26"/>
      <c r="SG166" s="26"/>
      <c r="SH166" s="26"/>
      <c r="SI166" s="26"/>
      <c r="SJ166" s="26"/>
      <c r="SK166" s="26"/>
      <c r="SL166" s="26"/>
      <c r="SM166" s="26"/>
      <c r="SN166" s="26"/>
      <c r="SO166" s="26"/>
      <c r="SP166" s="26"/>
      <c r="SQ166" s="26"/>
      <c r="SR166" s="26"/>
      <c r="SS166" s="26"/>
      <c r="ST166" s="26"/>
      <c r="SU166" s="26"/>
      <c r="SV166" s="26"/>
      <c r="SW166" s="26"/>
      <c r="SX166" s="26"/>
      <c r="SY166" s="26"/>
      <c r="SZ166" s="26"/>
      <c r="TA166" s="26"/>
      <c r="TB166" s="26"/>
      <c r="TC166" s="26"/>
      <c r="TD166" s="26"/>
      <c r="TE166" s="26"/>
      <c r="TF166" s="26"/>
      <c r="TG166" s="26"/>
      <c r="TH166" s="26"/>
      <c r="TI166" s="26"/>
      <c r="TJ166" s="26"/>
      <c r="TK166" s="26"/>
      <c r="TL166" s="26"/>
      <c r="TM166" s="26"/>
      <c r="TN166" s="26"/>
      <c r="TO166" s="26"/>
      <c r="TP166" s="26"/>
      <c r="TQ166" s="26"/>
      <c r="TR166" s="26"/>
      <c r="TS166" s="26"/>
      <c r="TT166" s="26"/>
      <c r="TU166" s="26"/>
      <c r="TV166" s="26"/>
      <c r="TW166" s="26"/>
      <c r="TX166" s="26"/>
      <c r="TY166" s="26"/>
      <c r="TZ166" s="26"/>
      <c r="UA166" s="26"/>
      <c r="UB166" s="26"/>
      <c r="UC166" s="26"/>
      <c r="UD166" s="26"/>
      <c r="UE166" s="26"/>
      <c r="UF166" s="26"/>
      <c r="UG166" s="26"/>
      <c r="UH166" s="26"/>
      <c r="UI166" s="26"/>
      <c r="UJ166" s="26"/>
      <c r="UK166" s="26"/>
      <c r="UL166" s="26"/>
      <c r="UM166" s="26"/>
      <c r="UN166" s="26"/>
      <c r="UO166" s="26"/>
      <c r="UP166" s="26"/>
      <c r="UQ166" s="26"/>
      <c r="UR166" s="26"/>
      <c r="US166" s="26"/>
      <c r="UT166" s="26"/>
      <c r="UU166" s="26"/>
      <c r="UV166" s="26"/>
      <c r="UW166" s="26"/>
      <c r="UX166" s="26"/>
      <c r="UY166" s="26"/>
      <c r="UZ166" s="26"/>
      <c r="VA166" s="26"/>
      <c r="VB166" s="26"/>
      <c r="VC166" s="26"/>
      <c r="VD166" s="26"/>
      <c r="VE166" s="26"/>
      <c r="VF166" s="26"/>
      <c r="VG166" s="26"/>
      <c r="VH166" s="26"/>
      <c r="VI166" s="26"/>
      <c r="VJ166" s="26"/>
      <c r="VK166" s="26"/>
      <c r="VL166" s="26"/>
      <c r="VM166" s="26"/>
      <c r="VN166" s="26"/>
      <c r="VO166" s="26"/>
      <c r="VP166" s="26"/>
      <c r="VQ166" s="26"/>
      <c r="VR166" s="26"/>
      <c r="VS166" s="26"/>
      <c r="VT166" s="26"/>
      <c r="VU166" s="26"/>
      <c r="VV166" s="26"/>
      <c r="VW166" s="26"/>
      <c r="VX166" s="26"/>
      <c r="VY166" s="26"/>
      <c r="VZ166" s="26"/>
      <c r="WA166" s="26"/>
      <c r="WB166" s="26"/>
      <c r="WC166" s="26"/>
      <c r="WD166" s="26"/>
      <c r="WE166" s="26"/>
      <c r="WF166" s="26"/>
      <c r="WG166" s="26"/>
      <c r="WH166" s="26"/>
      <c r="WI166" s="26"/>
      <c r="WJ166" s="26"/>
      <c r="WK166" s="26"/>
      <c r="WL166" s="26"/>
      <c r="WM166" s="26"/>
      <c r="WN166" s="26"/>
      <c r="WO166" s="26"/>
      <c r="WP166" s="26"/>
      <c r="WQ166" s="26"/>
      <c r="WR166" s="26"/>
      <c r="WS166" s="26"/>
      <c r="WT166" s="26"/>
      <c r="WU166" s="26"/>
      <c r="WV166" s="26"/>
      <c r="WW166" s="26"/>
      <c r="WX166" s="26"/>
      <c r="WY166" s="26"/>
      <c r="WZ166" s="26"/>
      <c r="XA166" s="26"/>
      <c r="XB166" s="26"/>
      <c r="XC166" s="26"/>
      <c r="XD166" s="26"/>
      <c r="XE166" s="26"/>
      <c r="XF166" s="26"/>
      <c r="XG166" s="26"/>
      <c r="XH166" s="26"/>
      <c r="XI166" s="26"/>
      <c r="XJ166" s="26"/>
      <c r="XK166" s="26"/>
      <c r="XL166" s="26"/>
      <c r="XM166" s="26"/>
    </row>
    <row r="167" spans="1:637" ht="15.75" customHeight="1" x14ac:dyDescent="0.35">
      <c r="A167" s="26"/>
      <c r="B167" s="26"/>
      <c r="C167" s="26"/>
      <c r="D167" s="26"/>
      <c r="E167" s="26"/>
      <c r="F167" s="26"/>
      <c r="G167" s="26"/>
      <c r="H167" s="26"/>
      <c r="I167" s="26"/>
      <c r="J167" s="26"/>
      <c r="K167" s="26"/>
      <c r="L167" s="26"/>
      <c r="M167" s="26"/>
      <c r="N167" s="26"/>
      <c r="O167" s="26"/>
      <c r="P167" s="26"/>
      <c r="Q167" s="26"/>
      <c r="R167" s="26"/>
      <c r="S167" s="26"/>
      <c r="T167" s="26"/>
      <c r="U167" s="26"/>
      <c r="V167" s="26"/>
      <c r="W167" s="26"/>
      <c r="X167" s="26"/>
      <c r="Y167" s="26"/>
      <c r="Z167" s="26"/>
      <c r="AA167" s="26"/>
      <c r="AB167" s="26"/>
      <c r="AC167" s="26"/>
      <c r="AD167" s="26"/>
      <c r="AE167" s="26"/>
      <c r="AF167" s="26"/>
      <c r="AG167" s="26"/>
      <c r="AH167" s="26"/>
      <c r="AI167" s="26"/>
      <c r="AJ167" s="26"/>
      <c r="AK167" s="26"/>
      <c r="AL167" s="26"/>
      <c r="AM167" s="26"/>
      <c r="AN167" s="26"/>
      <c r="AO167" s="26"/>
      <c r="AP167" s="26"/>
      <c r="AQ167" s="26"/>
      <c r="AR167" s="26"/>
      <c r="AS167" s="26"/>
      <c r="AT167" s="26"/>
      <c r="AU167" s="26"/>
      <c r="AV167" s="26"/>
      <c r="AW167" s="26"/>
      <c r="AX167" s="26"/>
      <c r="AY167" s="26"/>
      <c r="AZ167" s="26"/>
      <c r="BA167" s="26"/>
      <c r="BB167" s="26"/>
      <c r="BC167" s="26"/>
      <c r="BD167" s="26"/>
      <c r="BE167" s="26"/>
      <c r="BF167" s="26"/>
      <c r="BG167" s="26"/>
      <c r="BH167" s="26"/>
      <c r="BI167" s="26"/>
      <c r="BJ167" s="26"/>
      <c r="BK167" s="26"/>
      <c r="BL167" s="26"/>
      <c r="BM167" s="26"/>
      <c r="BN167" s="26"/>
      <c r="BO167" s="26"/>
      <c r="BP167" s="26"/>
      <c r="BQ167" s="26"/>
      <c r="BR167" s="26"/>
      <c r="BS167" s="26"/>
      <c r="BT167" s="26"/>
      <c r="BU167" s="26"/>
      <c r="BV167" s="26"/>
      <c r="BW167" s="26"/>
      <c r="BX167" s="26"/>
      <c r="BY167" s="26"/>
      <c r="BZ167" s="26"/>
      <c r="CA167" s="26"/>
      <c r="CB167" s="26"/>
      <c r="CC167" s="26"/>
      <c r="CD167" s="26"/>
      <c r="CE167" s="26"/>
      <c r="CF167" s="26"/>
      <c r="CG167" s="26"/>
      <c r="CH167" s="26"/>
      <c r="CI167" s="26"/>
      <c r="CJ167" s="26"/>
      <c r="CK167" s="26"/>
      <c r="CL167" s="26"/>
      <c r="CM167" s="26"/>
      <c r="CN167" s="26"/>
      <c r="CO167" s="26"/>
      <c r="CP167" s="26"/>
      <c r="CQ167" s="26"/>
      <c r="CR167" s="26"/>
      <c r="CS167" s="26"/>
      <c r="CT167" s="26"/>
      <c r="CU167" s="26"/>
      <c r="CV167" s="26"/>
      <c r="CW167" s="26"/>
      <c r="CX167" s="26"/>
      <c r="CY167" s="26"/>
      <c r="CZ167" s="26"/>
      <c r="DA167" s="26"/>
      <c r="DB167" s="26"/>
      <c r="DC167" s="26"/>
      <c r="DD167" s="26"/>
      <c r="DE167" s="26"/>
      <c r="DF167" s="26"/>
      <c r="DG167" s="26"/>
      <c r="DH167" s="26"/>
      <c r="DI167" s="26"/>
      <c r="DJ167" s="26"/>
      <c r="DK167" s="26"/>
      <c r="DL167" s="26"/>
      <c r="DM167" s="26"/>
      <c r="DN167" s="26"/>
      <c r="DO167" s="26"/>
      <c r="DP167" s="26"/>
      <c r="DQ167" s="26"/>
      <c r="DR167" s="26"/>
      <c r="DS167" s="26"/>
      <c r="DT167" s="26"/>
      <c r="DU167" s="26"/>
      <c r="DV167" s="26"/>
      <c r="DW167" s="26"/>
      <c r="DX167" s="26"/>
      <c r="DY167" s="26"/>
      <c r="DZ167" s="26"/>
      <c r="EA167" s="26"/>
      <c r="EB167" s="26"/>
      <c r="EC167" s="26"/>
      <c r="ED167" s="26"/>
      <c r="EE167" s="26"/>
      <c r="EF167" s="26"/>
      <c r="EG167" s="26"/>
      <c r="EH167" s="26"/>
      <c r="EI167" s="26"/>
      <c r="EJ167" s="26"/>
      <c r="EK167" s="26"/>
      <c r="EL167" s="26"/>
      <c r="EM167" s="26"/>
      <c r="EN167" s="26"/>
      <c r="EO167" s="26"/>
      <c r="EP167" s="26"/>
      <c r="EQ167" s="26"/>
      <c r="ER167" s="26"/>
      <c r="ES167" s="26"/>
      <c r="ET167" s="26"/>
      <c r="EU167" s="26"/>
      <c r="EV167" s="26"/>
      <c r="EW167" s="26"/>
      <c r="EX167" s="26"/>
      <c r="EY167" s="26"/>
      <c r="EZ167" s="26"/>
      <c r="FA167" s="26"/>
      <c r="FB167" s="26"/>
      <c r="FC167" s="26"/>
      <c r="FD167" s="26"/>
      <c r="FE167" s="26"/>
      <c r="FF167" s="26"/>
      <c r="FG167" s="26"/>
      <c r="FH167" s="26"/>
      <c r="FI167" s="26"/>
      <c r="FJ167" s="26"/>
      <c r="FK167" s="26"/>
      <c r="FL167" s="26"/>
      <c r="FM167" s="26"/>
      <c r="FN167" s="26"/>
      <c r="FO167" s="26"/>
      <c r="FP167" s="26"/>
      <c r="FQ167" s="26"/>
      <c r="FR167" s="26"/>
      <c r="FS167" s="26"/>
      <c r="FT167" s="26"/>
      <c r="FU167" s="26"/>
      <c r="FV167" s="26"/>
      <c r="FW167" s="26"/>
      <c r="FX167" s="26"/>
      <c r="FY167" s="26"/>
      <c r="FZ167" s="26"/>
      <c r="GA167" s="26"/>
      <c r="GB167" s="26"/>
      <c r="GC167" s="26"/>
      <c r="GD167" s="26"/>
      <c r="GE167" s="26"/>
      <c r="GF167" s="26"/>
      <c r="GG167" s="26"/>
      <c r="GH167" s="26"/>
      <c r="GI167" s="26"/>
      <c r="GJ167" s="26"/>
      <c r="GK167" s="26"/>
      <c r="GL167" s="26"/>
      <c r="GM167" s="26"/>
      <c r="GN167" s="26"/>
      <c r="GO167" s="26"/>
      <c r="GP167" s="26"/>
      <c r="GQ167" s="26"/>
      <c r="GR167" s="26"/>
      <c r="GS167" s="26"/>
      <c r="GT167" s="26"/>
      <c r="GU167" s="26"/>
      <c r="GV167" s="26"/>
      <c r="GW167" s="26"/>
      <c r="GX167" s="26"/>
      <c r="GY167" s="26"/>
      <c r="GZ167" s="26"/>
      <c r="HA167" s="26"/>
      <c r="HB167" s="26"/>
      <c r="HC167" s="26"/>
      <c r="HD167" s="26"/>
      <c r="HE167" s="26"/>
      <c r="HF167" s="26"/>
      <c r="HG167" s="26"/>
      <c r="HH167" s="26"/>
      <c r="HI167" s="26"/>
      <c r="HJ167" s="26"/>
      <c r="HK167" s="26"/>
      <c r="HL167" s="26"/>
      <c r="HM167" s="26"/>
      <c r="HN167" s="26"/>
      <c r="HO167" s="26"/>
      <c r="HP167" s="26"/>
      <c r="HQ167" s="26"/>
      <c r="HR167" s="26"/>
      <c r="HS167" s="26"/>
      <c r="HT167" s="26"/>
      <c r="HU167" s="26"/>
      <c r="HV167" s="26"/>
      <c r="HW167" s="26"/>
      <c r="HX167" s="26"/>
      <c r="HY167" s="26"/>
      <c r="HZ167" s="26"/>
      <c r="IA167" s="26"/>
      <c r="IB167" s="26"/>
      <c r="IC167" s="26"/>
      <c r="ID167" s="26"/>
      <c r="IE167" s="26"/>
      <c r="IF167" s="26"/>
      <c r="IG167" s="26"/>
      <c r="IH167" s="26"/>
      <c r="II167" s="26"/>
      <c r="IJ167" s="26"/>
      <c r="IK167" s="26"/>
      <c r="IL167" s="26"/>
      <c r="IM167" s="26"/>
      <c r="IN167" s="26"/>
      <c r="IO167" s="26"/>
      <c r="IP167" s="26"/>
      <c r="IQ167" s="26"/>
      <c r="IR167" s="26"/>
      <c r="IS167" s="26"/>
      <c r="IT167" s="26"/>
      <c r="IU167" s="26"/>
      <c r="IV167" s="26"/>
      <c r="IW167" s="26"/>
      <c r="IX167" s="26"/>
      <c r="IY167" s="26"/>
      <c r="IZ167" s="26"/>
      <c r="JA167" s="26"/>
      <c r="JB167" s="26"/>
      <c r="JC167" s="26"/>
      <c r="JD167" s="26"/>
      <c r="JE167" s="26"/>
      <c r="JF167" s="26"/>
      <c r="JG167" s="26"/>
      <c r="JH167" s="26"/>
      <c r="JI167" s="26"/>
      <c r="JJ167" s="26"/>
      <c r="JK167" s="26"/>
      <c r="JL167" s="26"/>
      <c r="JM167" s="26"/>
      <c r="JN167" s="26"/>
      <c r="JO167" s="26"/>
      <c r="JP167" s="26"/>
      <c r="JQ167" s="26"/>
      <c r="JR167" s="26"/>
      <c r="JS167" s="26"/>
      <c r="JT167" s="26"/>
      <c r="JU167" s="26"/>
      <c r="JV167" s="26"/>
      <c r="JW167" s="26"/>
      <c r="JX167" s="26"/>
      <c r="JY167" s="26"/>
      <c r="JZ167" s="26"/>
      <c r="KA167" s="26"/>
      <c r="KB167" s="26"/>
      <c r="KC167" s="26"/>
      <c r="KD167" s="26"/>
      <c r="KE167" s="26"/>
      <c r="KF167" s="26"/>
      <c r="KG167" s="26"/>
      <c r="KH167" s="26"/>
      <c r="KI167" s="26"/>
      <c r="KJ167" s="26"/>
      <c r="KK167" s="26"/>
      <c r="KL167" s="26"/>
      <c r="KM167" s="26"/>
      <c r="KN167" s="26"/>
      <c r="KO167" s="26"/>
      <c r="KP167" s="26"/>
      <c r="KQ167" s="26"/>
      <c r="KR167" s="26"/>
      <c r="KS167" s="26"/>
      <c r="KT167" s="26"/>
      <c r="KU167" s="26"/>
      <c r="KV167" s="26"/>
      <c r="KW167" s="26"/>
      <c r="KX167" s="26"/>
      <c r="KY167" s="26"/>
      <c r="KZ167" s="26"/>
      <c r="LA167" s="26"/>
      <c r="LB167" s="26"/>
      <c r="LC167" s="26"/>
      <c r="LD167" s="26"/>
      <c r="LE167" s="26"/>
      <c r="LF167" s="26"/>
      <c r="LG167" s="26"/>
      <c r="LH167" s="26"/>
      <c r="LI167" s="26"/>
      <c r="LJ167" s="26"/>
      <c r="LK167" s="26"/>
      <c r="LL167" s="26"/>
      <c r="LM167" s="26"/>
      <c r="LN167" s="26"/>
      <c r="LO167" s="26"/>
      <c r="LP167" s="26"/>
      <c r="LQ167" s="26"/>
      <c r="LR167" s="26"/>
      <c r="LS167" s="26"/>
      <c r="LT167" s="26"/>
      <c r="LU167" s="26"/>
      <c r="LV167" s="26"/>
      <c r="LW167" s="26"/>
      <c r="LX167" s="26"/>
      <c r="LY167" s="26"/>
      <c r="LZ167" s="26"/>
      <c r="MA167" s="26"/>
      <c r="MB167" s="26"/>
      <c r="MC167" s="26"/>
      <c r="MD167" s="26"/>
      <c r="ME167" s="26"/>
      <c r="MF167" s="26"/>
      <c r="MG167" s="26"/>
      <c r="MH167" s="26"/>
      <c r="MI167" s="26"/>
      <c r="MJ167" s="26"/>
      <c r="MK167" s="26"/>
      <c r="ML167" s="26"/>
      <c r="MM167" s="26"/>
      <c r="MN167" s="26"/>
      <c r="MO167" s="26"/>
      <c r="MP167" s="26"/>
      <c r="MQ167" s="26"/>
      <c r="MR167" s="26"/>
      <c r="MS167" s="26"/>
      <c r="MT167" s="26"/>
      <c r="MU167" s="26"/>
      <c r="MV167" s="26"/>
      <c r="MW167" s="26"/>
      <c r="MX167" s="26"/>
      <c r="MY167" s="26"/>
      <c r="MZ167" s="26"/>
      <c r="NA167" s="26"/>
      <c r="NB167" s="26"/>
      <c r="NC167" s="26"/>
      <c r="ND167" s="26"/>
      <c r="NE167" s="26"/>
      <c r="NF167" s="26"/>
      <c r="NG167" s="26"/>
      <c r="NH167" s="26"/>
      <c r="NI167" s="26"/>
      <c r="NJ167" s="26"/>
      <c r="NK167" s="26"/>
      <c r="NL167" s="26"/>
      <c r="NM167" s="26"/>
      <c r="NN167" s="26"/>
      <c r="NO167" s="26"/>
      <c r="NP167" s="26"/>
      <c r="NQ167" s="26"/>
      <c r="NR167" s="26"/>
      <c r="NS167" s="26"/>
      <c r="NT167" s="26"/>
      <c r="NU167" s="26"/>
      <c r="NV167" s="26"/>
      <c r="NW167" s="26"/>
      <c r="NX167" s="26"/>
      <c r="NY167" s="26"/>
      <c r="NZ167" s="26"/>
      <c r="OA167" s="26"/>
      <c r="OB167" s="26"/>
      <c r="OC167" s="26"/>
      <c r="OD167" s="26"/>
      <c r="OE167" s="26"/>
      <c r="OF167" s="26"/>
      <c r="OG167" s="26"/>
      <c r="OH167" s="26"/>
      <c r="OI167" s="26"/>
      <c r="OJ167" s="26"/>
      <c r="OK167" s="26"/>
      <c r="OL167" s="26"/>
      <c r="OM167" s="26"/>
      <c r="ON167" s="26"/>
      <c r="OO167" s="26"/>
      <c r="OP167" s="26"/>
      <c r="OQ167" s="26"/>
      <c r="OR167" s="26"/>
      <c r="OS167" s="26"/>
      <c r="OT167" s="26"/>
      <c r="OU167" s="26"/>
      <c r="OV167" s="26"/>
      <c r="OW167" s="26"/>
      <c r="OX167" s="26"/>
      <c r="OY167" s="26"/>
      <c r="OZ167" s="26"/>
      <c r="PA167" s="26"/>
      <c r="PB167" s="26"/>
      <c r="PC167" s="26"/>
      <c r="PD167" s="26"/>
      <c r="PE167" s="26"/>
      <c r="PF167" s="26"/>
      <c r="PG167" s="26"/>
      <c r="PH167" s="26"/>
      <c r="PI167" s="26"/>
      <c r="PJ167" s="26"/>
      <c r="PK167" s="26"/>
      <c r="PL167" s="26"/>
      <c r="PM167" s="26"/>
      <c r="PN167" s="26"/>
      <c r="PO167" s="26"/>
      <c r="PP167" s="26"/>
      <c r="PQ167" s="26"/>
      <c r="PR167" s="26"/>
      <c r="PS167" s="26"/>
      <c r="PT167" s="26"/>
      <c r="PU167" s="26"/>
      <c r="PV167" s="26"/>
      <c r="PW167" s="26"/>
      <c r="PX167" s="26"/>
      <c r="PY167" s="26"/>
      <c r="PZ167" s="26"/>
      <c r="QA167" s="26"/>
      <c r="QB167" s="26"/>
      <c r="QC167" s="26"/>
      <c r="QD167" s="26"/>
      <c r="QE167" s="26"/>
      <c r="QF167" s="26"/>
      <c r="QG167" s="26"/>
      <c r="QH167" s="26"/>
      <c r="QI167" s="26"/>
      <c r="QJ167" s="26"/>
      <c r="QK167" s="26"/>
      <c r="QL167" s="26"/>
      <c r="QM167" s="26"/>
      <c r="QN167" s="26"/>
      <c r="QO167" s="26"/>
      <c r="QP167" s="26"/>
      <c r="QQ167" s="26"/>
      <c r="QR167" s="26"/>
      <c r="QS167" s="26"/>
      <c r="QT167" s="26"/>
      <c r="QU167" s="26"/>
      <c r="QV167" s="26"/>
      <c r="QW167" s="26"/>
      <c r="QX167" s="26"/>
      <c r="QY167" s="26"/>
      <c r="QZ167" s="26"/>
      <c r="RA167" s="26"/>
      <c r="RB167" s="26"/>
      <c r="RC167" s="26"/>
      <c r="RD167" s="26"/>
      <c r="RE167" s="26"/>
      <c r="RF167" s="26"/>
      <c r="RG167" s="26"/>
      <c r="RH167" s="26"/>
      <c r="RI167" s="26"/>
      <c r="RJ167" s="26"/>
      <c r="RK167" s="26"/>
      <c r="RL167" s="26"/>
      <c r="RM167" s="26"/>
      <c r="RN167" s="26"/>
      <c r="RO167" s="26"/>
      <c r="RP167" s="26"/>
      <c r="RQ167" s="26"/>
      <c r="RR167" s="26"/>
      <c r="RS167" s="26"/>
      <c r="RT167" s="26"/>
      <c r="RU167" s="26"/>
      <c r="RV167" s="26"/>
      <c r="RW167" s="26"/>
      <c r="RX167" s="26"/>
      <c r="RY167" s="26"/>
      <c r="RZ167" s="26"/>
      <c r="SA167" s="26"/>
      <c r="SB167" s="26"/>
      <c r="SC167" s="26"/>
      <c r="SD167" s="26"/>
      <c r="SE167" s="26"/>
      <c r="SF167" s="26"/>
      <c r="SG167" s="26"/>
      <c r="SH167" s="26"/>
      <c r="SI167" s="26"/>
      <c r="SJ167" s="26"/>
      <c r="SK167" s="26"/>
      <c r="SL167" s="26"/>
      <c r="SM167" s="26"/>
      <c r="SN167" s="26"/>
      <c r="SO167" s="26"/>
      <c r="SP167" s="26"/>
      <c r="SQ167" s="26"/>
      <c r="SR167" s="26"/>
      <c r="SS167" s="26"/>
      <c r="ST167" s="26"/>
      <c r="SU167" s="26"/>
      <c r="SV167" s="26"/>
      <c r="SW167" s="26"/>
      <c r="SX167" s="26"/>
      <c r="SY167" s="26"/>
      <c r="SZ167" s="26"/>
      <c r="TA167" s="26"/>
      <c r="TB167" s="26"/>
      <c r="TC167" s="26"/>
      <c r="TD167" s="26"/>
      <c r="TE167" s="26"/>
      <c r="TF167" s="26"/>
      <c r="TG167" s="26"/>
      <c r="TH167" s="26"/>
      <c r="TI167" s="26"/>
      <c r="TJ167" s="26"/>
      <c r="TK167" s="26"/>
      <c r="TL167" s="26"/>
      <c r="TM167" s="26"/>
      <c r="TN167" s="26"/>
      <c r="TO167" s="26"/>
      <c r="TP167" s="26"/>
      <c r="TQ167" s="26"/>
      <c r="TR167" s="26"/>
      <c r="TS167" s="26"/>
      <c r="TT167" s="26"/>
      <c r="TU167" s="26"/>
      <c r="TV167" s="26"/>
      <c r="TW167" s="26"/>
      <c r="TX167" s="26"/>
      <c r="TY167" s="26"/>
      <c r="TZ167" s="26"/>
      <c r="UA167" s="26"/>
      <c r="UB167" s="26"/>
      <c r="UC167" s="26"/>
      <c r="UD167" s="26"/>
      <c r="UE167" s="26"/>
      <c r="UF167" s="26"/>
      <c r="UG167" s="26"/>
      <c r="UH167" s="26"/>
      <c r="UI167" s="26"/>
      <c r="UJ167" s="26"/>
      <c r="UK167" s="26"/>
      <c r="UL167" s="26"/>
      <c r="UM167" s="26"/>
      <c r="UN167" s="26"/>
      <c r="UO167" s="26"/>
      <c r="UP167" s="26"/>
      <c r="UQ167" s="26"/>
      <c r="UR167" s="26"/>
      <c r="US167" s="26"/>
      <c r="UT167" s="26"/>
      <c r="UU167" s="26"/>
      <c r="UV167" s="26"/>
      <c r="UW167" s="26"/>
      <c r="UX167" s="26"/>
      <c r="UY167" s="26"/>
      <c r="UZ167" s="26"/>
      <c r="VA167" s="26"/>
      <c r="VB167" s="26"/>
      <c r="VC167" s="26"/>
      <c r="VD167" s="26"/>
      <c r="VE167" s="26"/>
      <c r="VF167" s="26"/>
      <c r="VG167" s="26"/>
      <c r="VH167" s="26"/>
      <c r="VI167" s="26"/>
      <c r="VJ167" s="26"/>
      <c r="VK167" s="26"/>
      <c r="VL167" s="26"/>
      <c r="VM167" s="26"/>
      <c r="VN167" s="26"/>
      <c r="VO167" s="26"/>
      <c r="VP167" s="26"/>
      <c r="VQ167" s="26"/>
      <c r="VR167" s="26"/>
      <c r="VS167" s="26"/>
      <c r="VT167" s="26"/>
      <c r="VU167" s="26"/>
      <c r="VV167" s="26"/>
      <c r="VW167" s="26"/>
      <c r="VX167" s="26"/>
      <c r="VY167" s="26"/>
      <c r="VZ167" s="26"/>
      <c r="WA167" s="26"/>
      <c r="WB167" s="26"/>
      <c r="WC167" s="26"/>
      <c r="WD167" s="26"/>
      <c r="WE167" s="26"/>
      <c r="WF167" s="26"/>
      <c r="WG167" s="26"/>
      <c r="WH167" s="26"/>
      <c r="WI167" s="26"/>
      <c r="WJ167" s="26"/>
      <c r="WK167" s="26"/>
      <c r="WL167" s="26"/>
      <c r="WM167" s="26"/>
      <c r="WN167" s="26"/>
      <c r="WO167" s="26"/>
      <c r="WP167" s="26"/>
      <c r="WQ167" s="26"/>
      <c r="WR167" s="26"/>
      <c r="WS167" s="26"/>
      <c r="WT167" s="26"/>
      <c r="WU167" s="26"/>
      <c r="WV167" s="26"/>
      <c r="WW167" s="26"/>
      <c r="WX167" s="26"/>
      <c r="WY167" s="26"/>
      <c r="WZ167" s="26"/>
      <c r="XA167" s="26"/>
      <c r="XB167" s="26"/>
      <c r="XC167" s="26"/>
      <c r="XD167" s="26"/>
      <c r="XE167" s="26"/>
      <c r="XF167" s="26"/>
      <c r="XG167" s="26"/>
      <c r="XH167" s="26"/>
      <c r="XI167" s="26"/>
      <c r="XJ167" s="26"/>
      <c r="XK167" s="26"/>
      <c r="XL167" s="26"/>
      <c r="XM167" s="26"/>
    </row>
    <row r="168" spans="1:637" ht="15.75" customHeight="1" x14ac:dyDescent="0.35">
      <c r="A168" s="26"/>
      <c r="B168" s="26"/>
      <c r="C168" s="26"/>
      <c r="D168" s="26"/>
      <c r="E168" s="26"/>
      <c r="F168" s="26"/>
      <c r="G168" s="26"/>
      <c r="H168" s="26"/>
      <c r="I168" s="26"/>
      <c r="J168" s="26"/>
      <c r="K168" s="26"/>
      <c r="L168" s="26"/>
      <c r="M168" s="26"/>
      <c r="N168" s="26"/>
      <c r="O168" s="26"/>
      <c r="P168" s="26"/>
      <c r="Q168" s="26"/>
      <c r="R168" s="26"/>
      <c r="S168" s="26"/>
      <c r="T168" s="26"/>
      <c r="U168" s="26"/>
      <c r="V168" s="26"/>
      <c r="W168" s="26"/>
      <c r="X168" s="26"/>
      <c r="Y168" s="26"/>
      <c r="Z168" s="26"/>
      <c r="AA168" s="26"/>
      <c r="AB168" s="26"/>
      <c r="AC168" s="26"/>
      <c r="AD168" s="26"/>
      <c r="AE168" s="26"/>
      <c r="AF168" s="26"/>
      <c r="AG168" s="26"/>
      <c r="AH168" s="26"/>
      <c r="AI168" s="26"/>
      <c r="AJ168" s="26"/>
      <c r="AK168" s="26"/>
      <c r="AL168" s="26"/>
      <c r="AM168" s="26"/>
      <c r="AN168" s="26"/>
      <c r="AO168" s="26"/>
      <c r="AP168" s="26"/>
      <c r="AQ168" s="26"/>
      <c r="AR168" s="26"/>
      <c r="AS168" s="26"/>
      <c r="AT168" s="26"/>
      <c r="AU168" s="26"/>
      <c r="AV168" s="26"/>
      <c r="AW168" s="26"/>
      <c r="AX168" s="26"/>
      <c r="AY168" s="26"/>
      <c r="AZ168" s="26"/>
      <c r="BA168" s="26"/>
      <c r="BB168" s="26"/>
      <c r="BC168" s="26"/>
      <c r="BD168" s="26"/>
      <c r="BE168" s="26"/>
      <c r="BF168" s="26"/>
      <c r="BG168" s="26"/>
      <c r="BH168" s="26"/>
      <c r="BI168" s="26"/>
      <c r="BJ168" s="26"/>
      <c r="BK168" s="26"/>
      <c r="BL168" s="26"/>
      <c r="BM168" s="26"/>
      <c r="BN168" s="26"/>
      <c r="BO168" s="26"/>
      <c r="BP168" s="26"/>
      <c r="BQ168" s="26"/>
      <c r="BR168" s="26"/>
      <c r="BS168" s="26"/>
      <c r="BT168" s="26"/>
      <c r="BU168" s="26"/>
      <c r="BV168" s="26"/>
      <c r="BW168" s="26"/>
      <c r="BX168" s="26"/>
      <c r="BY168" s="26"/>
      <c r="BZ168" s="26"/>
      <c r="CA168" s="26"/>
      <c r="CB168" s="26"/>
      <c r="CC168" s="26"/>
      <c r="CD168" s="26"/>
      <c r="CE168" s="26"/>
      <c r="CF168" s="26"/>
      <c r="CG168" s="26"/>
      <c r="CH168" s="26"/>
      <c r="CI168" s="26"/>
      <c r="CJ168" s="26"/>
      <c r="CK168" s="26"/>
      <c r="CL168" s="26"/>
      <c r="CM168" s="26"/>
      <c r="CN168" s="26"/>
      <c r="CO168" s="26"/>
      <c r="CP168" s="26"/>
      <c r="CQ168" s="26"/>
      <c r="CR168" s="26"/>
      <c r="CS168" s="26"/>
      <c r="CT168" s="26"/>
      <c r="CU168" s="26"/>
      <c r="CV168" s="26"/>
      <c r="CW168" s="26"/>
      <c r="CX168" s="26"/>
      <c r="CY168" s="26"/>
      <c r="CZ168" s="26"/>
      <c r="DA168" s="26"/>
      <c r="DB168" s="26"/>
      <c r="DC168" s="26"/>
      <c r="DD168" s="26"/>
      <c r="DE168" s="26"/>
      <c r="DF168" s="26"/>
      <c r="DG168" s="26"/>
      <c r="DH168" s="26"/>
      <c r="DI168" s="26"/>
      <c r="DJ168" s="26"/>
      <c r="DK168" s="26"/>
      <c r="DL168" s="26"/>
      <c r="DM168" s="26"/>
      <c r="DN168" s="26"/>
      <c r="DO168" s="26"/>
      <c r="DP168" s="26"/>
      <c r="DQ168" s="26"/>
      <c r="DR168" s="26"/>
      <c r="DS168" s="26"/>
      <c r="DT168" s="26"/>
      <c r="DU168" s="26"/>
      <c r="DV168" s="26"/>
      <c r="DW168" s="26"/>
      <c r="DX168" s="26"/>
      <c r="DY168" s="26"/>
      <c r="DZ168" s="26"/>
      <c r="EA168" s="26"/>
      <c r="EB168" s="26"/>
      <c r="EC168" s="26"/>
      <c r="ED168" s="26"/>
      <c r="EE168" s="26"/>
      <c r="EF168" s="26"/>
      <c r="EG168" s="26"/>
      <c r="EH168" s="26"/>
      <c r="EI168" s="26"/>
      <c r="EJ168" s="26"/>
      <c r="EK168" s="26"/>
      <c r="EL168" s="26"/>
      <c r="EM168" s="26"/>
      <c r="EN168" s="26"/>
      <c r="EO168" s="26"/>
      <c r="EP168" s="26"/>
      <c r="EQ168" s="26"/>
      <c r="ER168" s="26"/>
      <c r="ES168" s="26"/>
      <c r="ET168" s="26"/>
      <c r="EU168" s="26"/>
      <c r="EV168" s="26"/>
      <c r="EW168" s="26"/>
      <c r="EX168" s="26"/>
      <c r="EY168" s="26"/>
      <c r="EZ168" s="26"/>
      <c r="FA168" s="26"/>
      <c r="FB168" s="26"/>
      <c r="FC168" s="26"/>
      <c r="FD168" s="26"/>
      <c r="FE168" s="26"/>
      <c r="FF168" s="26"/>
      <c r="FG168" s="26"/>
      <c r="FH168" s="26"/>
      <c r="FI168" s="26"/>
      <c r="FJ168" s="26"/>
      <c r="FK168" s="26"/>
      <c r="FL168" s="26"/>
      <c r="FM168" s="26"/>
      <c r="FN168" s="26"/>
      <c r="FO168" s="26"/>
      <c r="FP168" s="26"/>
      <c r="FQ168" s="26"/>
      <c r="FR168" s="26"/>
      <c r="FS168" s="26"/>
      <c r="FT168" s="26"/>
      <c r="FU168" s="26"/>
      <c r="FV168" s="26"/>
      <c r="FW168" s="26"/>
      <c r="FX168" s="26"/>
      <c r="FY168" s="26"/>
      <c r="FZ168" s="26"/>
      <c r="GA168" s="26"/>
      <c r="GB168" s="26"/>
      <c r="GC168" s="26"/>
      <c r="GD168" s="26"/>
      <c r="GE168" s="26"/>
      <c r="GF168" s="26"/>
      <c r="GG168" s="26"/>
      <c r="GH168" s="26"/>
      <c r="GI168" s="26"/>
      <c r="GJ168" s="26"/>
      <c r="GK168" s="26"/>
      <c r="GL168" s="26"/>
      <c r="GM168" s="26"/>
      <c r="GN168" s="26"/>
      <c r="GO168" s="26"/>
      <c r="GP168" s="26"/>
      <c r="GQ168" s="26"/>
      <c r="GR168" s="26"/>
      <c r="GS168" s="26"/>
      <c r="GT168" s="26"/>
      <c r="GU168" s="26"/>
      <c r="GV168" s="26"/>
      <c r="GW168" s="26"/>
      <c r="GX168" s="26"/>
      <c r="GY168" s="26"/>
      <c r="GZ168" s="26"/>
      <c r="HA168" s="26"/>
      <c r="HB168" s="26"/>
      <c r="HC168" s="26"/>
      <c r="HD168" s="26"/>
      <c r="HE168" s="26"/>
      <c r="HF168" s="26"/>
      <c r="HG168" s="26"/>
      <c r="HH168" s="26"/>
      <c r="HI168" s="26"/>
      <c r="HJ168" s="26"/>
      <c r="HK168" s="26"/>
      <c r="HL168" s="26"/>
      <c r="HM168" s="26"/>
      <c r="HN168" s="26"/>
      <c r="HO168" s="26"/>
      <c r="HP168" s="26"/>
      <c r="HQ168" s="26"/>
      <c r="HR168" s="26"/>
      <c r="HS168" s="26"/>
      <c r="HT168" s="26"/>
      <c r="HU168" s="26"/>
      <c r="HV168" s="26"/>
      <c r="HW168" s="26"/>
      <c r="HX168" s="26"/>
      <c r="HY168" s="26"/>
      <c r="HZ168" s="26"/>
      <c r="IA168" s="26"/>
      <c r="IB168" s="26"/>
      <c r="IC168" s="26"/>
      <c r="ID168" s="26"/>
      <c r="IE168" s="26"/>
      <c r="IF168" s="26"/>
      <c r="IG168" s="26"/>
      <c r="IH168" s="26"/>
      <c r="II168" s="26"/>
      <c r="IJ168" s="26"/>
      <c r="IK168" s="26"/>
      <c r="IL168" s="26"/>
      <c r="IM168" s="26"/>
      <c r="IN168" s="26"/>
      <c r="IO168" s="26"/>
      <c r="IP168" s="26"/>
      <c r="IQ168" s="26"/>
      <c r="IR168" s="26"/>
      <c r="IS168" s="26"/>
      <c r="IT168" s="26"/>
      <c r="IU168" s="26"/>
      <c r="IV168" s="26"/>
      <c r="IW168" s="26"/>
      <c r="IX168" s="26"/>
      <c r="IY168" s="26"/>
      <c r="IZ168" s="26"/>
      <c r="JA168" s="26"/>
      <c r="JB168" s="26"/>
      <c r="JC168" s="26"/>
      <c r="JD168" s="26"/>
      <c r="JE168" s="26"/>
      <c r="JF168" s="26"/>
      <c r="JG168" s="26"/>
      <c r="JH168" s="26"/>
      <c r="JI168" s="26"/>
      <c r="JJ168" s="26"/>
      <c r="JK168" s="26"/>
      <c r="JL168" s="26"/>
      <c r="JM168" s="26"/>
      <c r="JN168" s="26"/>
      <c r="JO168" s="26"/>
      <c r="JP168" s="26"/>
      <c r="JQ168" s="26"/>
      <c r="JR168" s="26"/>
      <c r="JS168" s="26"/>
      <c r="JT168" s="26"/>
      <c r="JU168" s="26"/>
      <c r="JV168" s="26"/>
      <c r="JW168" s="26"/>
      <c r="JX168" s="26"/>
      <c r="JY168" s="26"/>
      <c r="JZ168" s="26"/>
      <c r="KA168" s="26"/>
      <c r="KB168" s="26"/>
      <c r="KC168" s="26"/>
      <c r="KD168" s="26"/>
      <c r="KE168" s="26"/>
      <c r="KF168" s="26"/>
      <c r="KG168" s="26"/>
      <c r="KH168" s="26"/>
      <c r="KI168" s="26"/>
      <c r="KJ168" s="26"/>
      <c r="KK168" s="26"/>
      <c r="KL168" s="26"/>
      <c r="KM168" s="26"/>
      <c r="KN168" s="26"/>
      <c r="KO168" s="26"/>
      <c r="KP168" s="26"/>
      <c r="KQ168" s="26"/>
      <c r="KR168" s="26"/>
      <c r="KS168" s="26"/>
      <c r="KT168" s="26"/>
      <c r="KU168" s="26"/>
      <c r="KV168" s="26"/>
      <c r="KW168" s="26"/>
      <c r="KX168" s="26"/>
      <c r="KY168" s="26"/>
      <c r="KZ168" s="26"/>
      <c r="LA168" s="26"/>
      <c r="LB168" s="26"/>
      <c r="LC168" s="26"/>
      <c r="LD168" s="26"/>
      <c r="LE168" s="26"/>
      <c r="LF168" s="26"/>
      <c r="LG168" s="26"/>
      <c r="LH168" s="26"/>
      <c r="LI168" s="26"/>
      <c r="LJ168" s="26"/>
      <c r="LK168" s="26"/>
      <c r="LL168" s="26"/>
      <c r="LM168" s="26"/>
      <c r="LN168" s="26"/>
      <c r="LO168" s="26"/>
      <c r="LP168" s="26"/>
      <c r="LQ168" s="26"/>
      <c r="LR168" s="26"/>
      <c r="LS168" s="26"/>
      <c r="LT168" s="26"/>
      <c r="LU168" s="26"/>
      <c r="LV168" s="26"/>
      <c r="LW168" s="26"/>
      <c r="LX168" s="26"/>
      <c r="LY168" s="26"/>
      <c r="LZ168" s="26"/>
      <c r="MA168" s="26"/>
      <c r="MB168" s="26"/>
      <c r="MC168" s="26"/>
      <c r="MD168" s="26"/>
      <c r="ME168" s="26"/>
      <c r="MF168" s="26"/>
      <c r="MG168" s="26"/>
      <c r="MH168" s="26"/>
      <c r="MI168" s="26"/>
      <c r="MJ168" s="26"/>
      <c r="MK168" s="26"/>
      <c r="ML168" s="26"/>
      <c r="MM168" s="26"/>
      <c r="MN168" s="26"/>
      <c r="MO168" s="26"/>
      <c r="MP168" s="26"/>
      <c r="MQ168" s="26"/>
      <c r="MR168" s="26"/>
      <c r="MS168" s="26"/>
      <c r="MT168" s="26"/>
      <c r="MU168" s="26"/>
      <c r="MV168" s="26"/>
      <c r="MW168" s="26"/>
      <c r="MX168" s="26"/>
      <c r="MY168" s="26"/>
      <c r="MZ168" s="26"/>
      <c r="NA168" s="26"/>
      <c r="NB168" s="26"/>
      <c r="NC168" s="26"/>
      <c r="ND168" s="26"/>
      <c r="NE168" s="26"/>
      <c r="NF168" s="26"/>
      <c r="NG168" s="26"/>
      <c r="NH168" s="26"/>
      <c r="NI168" s="26"/>
      <c r="NJ168" s="26"/>
      <c r="NK168" s="26"/>
      <c r="NL168" s="26"/>
      <c r="NM168" s="26"/>
      <c r="NN168" s="26"/>
      <c r="NO168" s="26"/>
      <c r="NP168" s="26"/>
      <c r="NQ168" s="26"/>
      <c r="NR168" s="26"/>
      <c r="NS168" s="26"/>
      <c r="NT168" s="26"/>
      <c r="NU168" s="26"/>
      <c r="NV168" s="26"/>
      <c r="NW168" s="26"/>
      <c r="NX168" s="26"/>
      <c r="NY168" s="26"/>
      <c r="NZ168" s="26"/>
      <c r="OA168" s="26"/>
      <c r="OB168" s="26"/>
      <c r="OC168" s="26"/>
      <c r="OD168" s="26"/>
      <c r="OE168" s="26"/>
      <c r="OF168" s="26"/>
      <c r="OG168" s="26"/>
      <c r="OH168" s="26"/>
      <c r="OI168" s="26"/>
      <c r="OJ168" s="26"/>
      <c r="OK168" s="26"/>
      <c r="OL168" s="26"/>
      <c r="OM168" s="26"/>
      <c r="ON168" s="26"/>
      <c r="OO168" s="26"/>
      <c r="OP168" s="26"/>
      <c r="OQ168" s="26"/>
      <c r="OR168" s="26"/>
      <c r="OS168" s="26"/>
      <c r="OT168" s="26"/>
      <c r="OU168" s="26"/>
      <c r="OV168" s="26"/>
      <c r="OW168" s="26"/>
      <c r="OX168" s="26"/>
      <c r="OY168" s="26"/>
      <c r="OZ168" s="26"/>
      <c r="PA168" s="26"/>
      <c r="PB168" s="26"/>
      <c r="PC168" s="26"/>
      <c r="PD168" s="26"/>
      <c r="PE168" s="26"/>
      <c r="PF168" s="26"/>
      <c r="PG168" s="26"/>
      <c r="PH168" s="26"/>
      <c r="PI168" s="26"/>
      <c r="PJ168" s="26"/>
      <c r="PK168" s="26"/>
      <c r="PL168" s="26"/>
      <c r="PM168" s="26"/>
      <c r="PN168" s="26"/>
      <c r="PO168" s="26"/>
      <c r="PP168" s="26"/>
      <c r="PQ168" s="26"/>
      <c r="PR168" s="26"/>
      <c r="PS168" s="26"/>
      <c r="PT168" s="26"/>
      <c r="PU168" s="26"/>
      <c r="PV168" s="26"/>
      <c r="PW168" s="26"/>
      <c r="PX168" s="26"/>
      <c r="PY168" s="26"/>
      <c r="PZ168" s="26"/>
      <c r="QA168" s="26"/>
      <c r="QB168" s="26"/>
      <c r="QC168" s="26"/>
      <c r="QD168" s="26"/>
      <c r="QE168" s="26"/>
      <c r="QF168" s="26"/>
      <c r="QG168" s="26"/>
      <c r="QH168" s="26"/>
      <c r="QI168" s="26"/>
      <c r="QJ168" s="26"/>
      <c r="QK168" s="26"/>
      <c r="QL168" s="26"/>
      <c r="QM168" s="26"/>
      <c r="QN168" s="26"/>
      <c r="QO168" s="26"/>
      <c r="QP168" s="26"/>
      <c r="QQ168" s="26"/>
      <c r="QR168" s="26"/>
      <c r="QS168" s="26"/>
      <c r="QT168" s="26"/>
      <c r="QU168" s="26"/>
      <c r="QV168" s="26"/>
      <c r="QW168" s="26"/>
      <c r="QX168" s="26"/>
      <c r="QY168" s="26"/>
      <c r="QZ168" s="26"/>
      <c r="RA168" s="26"/>
      <c r="RB168" s="26"/>
      <c r="RC168" s="26"/>
      <c r="RD168" s="26"/>
      <c r="RE168" s="26"/>
      <c r="RF168" s="26"/>
      <c r="RG168" s="26"/>
      <c r="RH168" s="26"/>
      <c r="RI168" s="26"/>
      <c r="RJ168" s="26"/>
      <c r="RK168" s="26"/>
      <c r="RL168" s="26"/>
      <c r="RM168" s="26"/>
      <c r="RN168" s="26"/>
      <c r="RO168" s="26"/>
      <c r="RP168" s="26"/>
      <c r="RQ168" s="26"/>
      <c r="RR168" s="26"/>
      <c r="RS168" s="26"/>
      <c r="RT168" s="26"/>
      <c r="RU168" s="26"/>
      <c r="RV168" s="26"/>
      <c r="RW168" s="26"/>
      <c r="RX168" s="26"/>
      <c r="RY168" s="26"/>
      <c r="RZ168" s="26"/>
      <c r="SA168" s="26"/>
      <c r="SB168" s="26"/>
      <c r="SC168" s="26"/>
      <c r="SD168" s="26"/>
      <c r="SE168" s="26"/>
      <c r="SF168" s="26"/>
      <c r="SG168" s="26"/>
      <c r="SH168" s="26"/>
      <c r="SI168" s="26"/>
      <c r="SJ168" s="26"/>
      <c r="SK168" s="26"/>
      <c r="SL168" s="26"/>
      <c r="SM168" s="26"/>
      <c r="SN168" s="26"/>
      <c r="SO168" s="26"/>
      <c r="SP168" s="26"/>
      <c r="SQ168" s="26"/>
      <c r="SR168" s="26"/>
      <c r="SS168" s="26"/>
      <c r="ST168" s="26"/>
      <c r="SU168" s="26"/>
      <c r="SV168" s="26"/>
      <c r="SW168" s="26"/>
      <c r="SX168" s="26"/>
      <c r="SY168" s="26"/>
      <c r="SZ168" s="26"/>
      <c r="TA168" s="26"/>
      <c r="TB168" s="26"/>
      <c r="TC168" s="26"/>
      <c r="TD168" s="26"/>
      <c r="TE168" s="26"/>
      <c r="TF168" s="26"/>
      <c r="TG168" s="26"/>
      <c r="TH168" s="26"/>
      <c r="TI168" s="26"/>
      <c r="TJ168" s="26"/>
      <c r="TK168" s="26"/>
      <c r="TL168" s="26"/>
      <c r="TM168" s="26"/>
      <c r="TN168" s="26"/>
      <c r="TO168" s="26"/>
      <c r="TP168" s="26"/>
      <c r="TQ168" s="26"/>
      <c r="TR168" s="26"/>
      <c r="TS168" s="26"/>
      <c r="TT168" s="26"/>
      <c r="TU168" s="26"/>
      <c r="TV168" s="26"/>
      <c r="TW168" s="26"/>
      <c r="TX168" s="26"/>
      <c r="TY168" s="26"/>
      <c r="TZ168" s="26"/>
      <c r="UA168" s="26"/>
      <c r="UB168" s="26"/>
      <c r="UC168" s="26"/>
      <c r="UD168" s="26"/>
      <c r="UE168" s="26"/>
      <c r="UF168" s="26"/>
      <c r="UG168" s="26"/>
      <c r="UH168" s="26"/>
      <c r="UI168" s="26"/>
      <c r="UJ168" s="26"/>
      <c r="UK168" s="26"/>
      <c r="UL168" s="26"/>
      <c r="UM168" s="26"/>
      <c r="UN168" s="26"/>
      <c r="UO168" s="26"/>
      <c r="UP168" s="26"/>
      <c r="UQ168" s="26"/>
      <c r="UR168" s="26"/>
      <c r="US168" s="26"/>
      <c r="UT168" s="26"/>
      <c r="UU168" s="26"/>
      <c r="UV168" s="26"/>
      <c r="UW168" s="26"/>
      <c r="UX168" s="26"/>
      <c r="UY168" s="26"/>
      <c r="UZ168" s="26"/>
      <c r="VA168" s="26"/>
      <c r="VB168" s="26"/>
      <c r="VC168" s="26"/>
      <c r="VD168" s="26"/>
      <c r="VE168" s="26"/>
      <c r="VF168" s="26"/>
      <c r="VG168" s="26"/>
      <c r="VH168" s="26"/>
      <c r="VI168" s="26"/>
      <c r="VJ168" s="26"/>
      <c r="VK168" s="26"/>
      <c r="VL168" s="26"/>
      <c r="VM168" s="26"/>
      <c r="VN168" s="26"/>
      <c r="VO168" s="26"/>
      <c r="VP168" s="26"/>
      <c r="VQ168" s="26"/>
      <c r="VR168" s="26"/>
      <c r="VS168" s="26"/>
      <c r="VT168" s="26"/>
      <c r="VU168" s="26"/>
      <c r="VV168" s="26"/>
      <c r="VW168" s="26"/>
      <c r="VX168" s="26"/>
      <c r="VY168" s="26"/>
      <c r="VZ168" s="26"/>
      <c r="WA168" s="26"/>
      <c r="WB168" s="26"/>
      <c r="WC168" s="26"/>
      <c r="WD168" s="26"/>
      <c r="WE168" s="26"/>
      <c r="WF168" s="26"/>
      <c r="WG168" s="26"/>
      <c r="WH168" s="26"/>
      <c r="WI168" s="26"/>
      <c r="WJ168" s="26"/>
      <c r="WK168" s="26"/>
      <c r="WL168" s="26"/>
      <c r="WM168" s="26"/>
      <c r="WN168" s="26"/>
      <c r="WO168" s="26"/>
      <c r="WP168" s="26"/>
      <c r="WQ168" s="26"/>
      <c r="WR168" s="26"/>
      <c r="WS168" s="26"/>
      <c r="WT168" s="26"/>
      <c r="WU168" s="26"/>
      <c r="WV168" s="26"/>
      <c r="WW168" s="26"/>
      <c r="WX168" s="26"/>
      <c r="WY168" s="26"/>
      <c r="WZ168" s="26"/>
      <c r="XA168" s="26"/>
      <c r="XB168" s="26"/>
      <c r="XC168" s="26"/>
      <c r="XD168" s="26"/>
      <c r="XE168" s="26"/>
      <c r="XF168" s="26"/>
      <c r="XG168" s="26"/>
      <c r="XH168" s="26"/>
      <c r="XI168" s="26"/>
      <c r="XJ168" s="26"/>
      <c r="XK168" s="26"/>
      <c r="XL168" s="26"/>
      <c r="XM168" s="26"/>
    </row>
    <row r="169" spans="1:637" ht="15.75" customHeight="1" x14ac:dyDescent="0.35">
      <c r="A169" s="26"/>
      <c r="B169" s="26"/>
      <c r="C169" s="26"/>
      <c r="D169" s="26"/>
      <c r="E169" s="26"/>
      <c r="F169" s="26"/>
      <c r="G169" s="26"/>
      <c r="H169" s="26"/>
      <c r="I169" s="26"/>
      <c r="J169" s="26"/>
      <c r="K169" s="26"/>
      <c r="L169" s="26"/>
      <c r="M169" s="26"/>
      <c r="N169" s="26"/>
      <c r="O169" s="26"/>
      <c r="P169" s="26"/>
      <c r="Q169" s="26"/>
      <c r="R169" s="26"/>
      <c r="S169" s="26"/>
      <c r="T169" s="26"/>
      <c r="U169" s="26"/>
      <c r="V169" s="26"/>
      <c r="W169" s="26"/>
      <c r="X169" s="26"/>
      <c r="Y169" s="26"/>
      <c r="Z169" s="26"/>
      <c r="AA169" s="26"/>
      <c r="AB169" s="26"/>
      <c r="AC169" s="26"/>
      <c r="AD169" s="26"/>
      <c r="AE169" s="26"/>
      <c r="AF169" s="26"/>
      <c r="AG169" s="26"/>
      <c r="AH169" s="26"/>
      <c r="AI169" s="26"/>
      <c r="AJ169" s="26"/>
      <c r="AK169" s="26"/>
      <c r="AL169" s="26"/>
      <c r="AM169" s="26"/>
      <c r="AN169" s="26"/>
      <c r="AO169" s="26"/>
      <c r="AP169" s="26"/>
      <c r="AQ169" s="26"/>
      <c r="AR169" s="26"/>
      <c r="AS169" s="26"/>
      <c r="AT169" s="26"/>
      <c r="AU169" s="26"/>
      <c r="AV169" s="26"/>
      <c r="AW169" s="26"/>
      <c r="AX169" s="26"/>
      <c r="AY169" s="26"/>
      <c r="AZ169" s="26"/>
      <c r="BA169" s="26"/>
      <c r="BB169" s="26"/>
      <c r="BC169" s="26"/>
      <c r="BD169" s="26"/>
      <c r="BE169" s="26"/>
      <c r="BF169" s="26"/>
      <c r="BG169" s="26"/>
      <c r="BH169" s="26"/>
      <c r="BI169" s="26"/>
      <c r="BJ169" s="26"/>
      <c r="BK169" s="26"/>
      <c r="BL169" s="26"/>
      <c r="BM169" s="26"/>
      <c r="BN169" s="26"/>
      <c r="BO169" s="26"/>
      <c r="BP169" s="26"/>
      <c r="BQ169" s="26"/>
      <c r="BR169" s="26"/>
      <c r="BS169" s="26"/>
      <c r="BT169" s="26"/>
      <c r="BU169" s="26"/>
      <c r="BV169" s="26"/>
      <c r="BW169" s="26"/>
      <c r="BX169" s="26"/>
      <c r="BY169" s="26"/>
      <c r="BZ169" s="26"/>
      <c r="CA169" s="26"/>
      <c r="CB169" s="26"/>
      <c r="CC169" s="26"/>
      <c r="CD169" s="26"/>
      <c r="CE169" s="26"/>
      <c r="CF169" s="26"/>
      <c r="CG169" s="26"/>
      <c r="CH169" s="26"/>
      <c r="CI169" s="26"/>
      <c r="CJ169" s="26"/>
      <c r="CK169" s="26"/>
      <c r="CL169" s="26"/>
      <c r="CM169" s="26"/>
      <c r="CN169" s="26"/>
      <c r="CO169" s="26"/>
      <c r="CP169" s="26"/>
      <c r="CQ169" s="26"/>
      <c r="CR169" s="26"/>
      <c r="CS169" s="26"/>
      <c r="CT169" s="26"/>
      <c r="CU169" s="26"/>
      <c r="CV169" s="26"/>
      <c r="CW169" s="26"/>
      <c r="CX169" s="26"/>
      <c r="CY169" s="26"/>
      <c r="CZ169" s="26"/>
      <c r="DA169" s="26"/>
      <c r="DB169" s="26"/>
      <c r="DC169" s="26"/>
      <c r="DD169" s="26"/>
      <c r="DE169" s="26"/>
      <c r="DF169" s="26"/>
      <c r="DG169" s="26"/>
      <c r="DH169" s="26"/>
      <c r="DI169" s="26"/>
      <c r="DJ169" s="26"/>
      <c r="DK169" s="26"/>
      <c r="DL169" s="26"/>
      <c r="DM169" s="26"/>
      <c r="DN169" s="26"/>
      <c r="DO169" s="26"/>
      <c r="DP169" s="26"/>
      <c r="DQ169" s="26"/>
      <c r="DR169" s="26"/>
      <c r="DS169" s="26"/>
      <c r="DT169" s="26"/>
      <c r="DU169" s="26"/>
      <c r="DV169" s="26"/>
      <c r="DW169" s="26"/>
      <c r="DX169" s="26"/>
      <c r="DY169" s="26"/>
      <c r="DZ169" s="26"/>
      <c r="EA169" s="26"/>
      <c r="EB169" s="26"/>
      <c r="EC169" s="26"/>
      <c r="ED169" s="26"/>
      <c r="EE169" s="26"/>
      <c r="EF169" s="26"/>
      <c r="EG169" s="26"/>
      <c r="EH169" s="26"/>
      <c r="EI169" s="26"/>
      <c r="EJ169" s="26"/>
      <c r="EK169" s="26"/>
      <c r="EL169" s="26"/>
      <c r="EM169" s="26"/>
      <c r="EN169" s="26"/>
      <c r="EO169" s="26"/>
      <c r="EP169" s="26"/>
      <c r="EQ169" s="26"/>
      <c r="ER169" s="26"/>
      <c r="ES169" s="26"/>
      <c r="ET169" s="26"/>
      <c r="EU169" s="26"/>
      <c r="EV169" s="26"/>
      <c r="EW169" s="26"/>
      <c r="EX169" s="26"/>
      <c r="EY169" s="26"/>
      <c r="EZ169" s="26"/>
      <c r="FA169" s="26"/>
      <c r="FB169" s="26"/>
      <c r="FC169" s="26"/>
      <c r="FD169" s="26"/>
      <c r="FE169" s="26"/>
      <c r="FF169" s="26"/>
      <c r="FG169" s="26"/>
      <c r="FH169" s="26"/>
      <c r="FI169" s="26"/>
      <c r="FJ169" s="26"/>
      <c r="FK169" s="26"/>
      <c r="FL169" s="26"/>
      <c r="FM169" s="26"/>
      <c r="FN169" s="26"/>
      <c r="FO169" s="26"/>
      <c r="FP169" s="26"/>
      <c r="FQ169" s="26"/>
      <c r="FR169" s="26"/>
      <c r="FS169" s="26"/>
      <c r="FT169" s="26"/>
      <c r="FU169" s="26"/>
      <c r="FV169" s="26"/>
      <c r="FW169" s="26"/>
      <c r="FX169" s="26"/>
      <c r="FY169" s="26"/>
      <c r="FZ169" s="26"/>
      <c r="GA169" s="26"/>
      <c r="GB169" s="26"/>
      <c r="GC169" s="26"/>
      <c r="GD169" s="26"/>
      <c r="GE169" s="26"/>
      <c r="GF169" s="26"/>
      <c r="GG169" s="26"/>
      <c r="GH169" s="26"/>
      <c r="GI169" s="26"/>
      <c r="GJ169" s="26"/>
      <c r="GK169" s="26"/>
      <c r="GL169" s="26"/>
      <c r="GM169" s="26"/>
      <c r="GN169" s="26"/>
      <c r="GO169" s="26"/>
      <c r="GP169" s="26"/>
      <c r="GQ169" s="26"/>
      <c r="GR169" s="26"/>
      <c r="GS169" s="26"/>
      <c r="GT169" s="26"/>
      <c r="GU169" s="26"/>
      <c r="GV169" s="26"/>
      <c r="GW169" s="26"/>
      <c r="GX169" s="26"/>
      <c r="GY169" s="26"/>
      <c r="GZ169" s="26"/>
      <c r="HA169" s="26"/>
      <c r="HB169" s="26"/>
      <c r="HC169" s="26"/>
      <c r="HD169" s="26"/>
      <c r="HE169" s="26"/>
      <c r="HF169" s="26"/>
      <c r="HG169" s="26"/>
      <c r="HH169" s="26"/>
      <c r="HI169" s="26"/>
      <c r="HJ169" s="26"/>
      <c r="HK169" s="26"/>
      <c r="HL169" s="26"/>
      <c r="HM169" s="26"/>
      <c r="HN169" s="26"/>
      <c r="HO169" s="26"/>
      <c r="HP169" s="26"/>
      <c r="HQ169" s="26"/>
      <c r="HR169" s="26"/>
      <c r="HS169" s="26"/>
      <c r="HT169" s="26"/>
      <c r="HU169" s="26"/>
      <c r="HV169" s="26"/>
      <c r="HW169" s="26"/>
      <c r="HX169" s="26"/>
      <c r="HY169" s="26"/>
      <c r="HZ169" s="26"/>
      <c r="IA169" s="26"/>
      <c r="IB169" s="26"/>
      <c r="IC169" s="26"/>
      <c r="ID169" s="26"/>
      <c r="IE169" s="26"/>
      <c r="IF169" s="26"/>
      <c r="IG169" s="26"/>
      <c r="IH169" s="26"/>
      <c r="II169" s="26"/>
      <c r="IJ169" s="26"/>
      <c r="IK169" s="26"/>
      <c r="IL169" s="26"/>
      <c r="IM169" s="26"/>
      <c r="IN169" s="26"/>
      <c r="IO169" s="26"/>
      <c r="IP169" s="26"/>
      <c r="IQ169" s="26"/>
      <c r="IR169" s="26"/>
      <c r="IS169" s="26"/>
      <c r="IT169" s="26"/>
      <c r="IU169" s="26"/>
      <c r="IV169" s="26"/>
      <c r="IW169" s="26"/>
      <c r="IX169" s="26"/>
      <c r="IY169" s="26"/>
      <c r="IZ169" s="26"/>
      <c r="JA169" s="26"/>
      <c r="JB169" s="26"/>
      <c r="JC169" s="26"/>
      <c r="JD169" s="26"/>
      <c r="JE169" s="26"/>
      <c r="JF169" s="26"/>
      <c r="JG169" s="26"/>
      <c r="JH169" s="26"/>
      <c r="JI169" s="26"/>
      <c r="JJ169" s="26"/>
      <c r="JK169" s="26"/>
      <c r="JL169" s="26"/>
      <c r="JM169" s="26"/>
      <c r="JN169" s="26"/>
      <c r="JO169" s="26"/>
      <c r="JP169" s="26"/>
      <c r="JQ169" s="26"/>
      <c r="JR169" s="26"/>
      <c r="JS169" s="26"/>
      <c r="JT169" s="26"/>
      <c r="JU169" s="26"/>
      <c r="JV169" s="26"/>
      <c r="JW169" s="26"/>
      <c r="JX169" s="26"/>
      <c r="JY169" s="26"/>
      <c r="JZ169" s="26"/>
      <c r="KA169" s="26"/>
      <c r="KB169" s="26"/>
      <c r="KC169" s="26"/>
      <c r="KD169" s="26"/>
      <c r="KE169" s="26"/>
      <c r="KF169" s="26"/>
      <c r="KG169" s="26"/>
      <c r="KH169" s="26"/>
      <c r="KI169" s="26"/>
      <c r="KJ169" s="26"/>
      <c r="KK169" s="26"/>
      <c r="KL169" s="26"/>
      <c r="KM169" s="26"/>
      <c r="KN169" s="26"/>
      <c r="KO169" s="26"/>
      <c r="KP169" s="26"/>
      <c r="KQ169" s="26"/>
      <c r="KR169" s="26"/>
      <c r="KS169" s="26"/>
      <c r="KT169" s="26"/>
      <c r="KU169" s="26"/>
      <c r="KV169" s="26"/>
      <c r="KW169" s="26"/>
      <c r="KX169" s="26"/>
      <c r="KY169" s="26"/>
      <c r="KZ169" s="26"/>
      <c r="LA169" s="26"/>
      <c r="LB169" s="26"/>
      <c r="LC169" s="26"/>
      <c r="LD169" s="26"/>
      <c r="LE169" s="26"/>
      <c r="LF169" s="26"/>
      <c r="LG169" s="26"/>
      <c r="LH169" s="26"/>
      <c r="LI169" s="26"/>
      <c r="LJ169" s="26"/>
      <c r="LK169" s="26"/>
      <c r="LL169" s="26"/>
      <c r="LM169" s="26"/>
      <c r="LN169" s="26"/>
      <c r="LO169" s="26"/>
      <c r="LP169" s="26"/>
      <c r="LQ169" s="26"/>
      <c r="LR169" s="26"/>
      <c r="LS169" s="26"/>
      <c r="LT169" s="26"/>
      <c r="LU169" s="26"/>
      <c r="LV169" s="26"/>
      <c r="LW169" s="26"/>
      <c r="LX169" s="26"/>
      <c r="LY169" s="26"/>
      <c r="LZ169" s="26"/>
      <c r="MA169" s="26"/>
      <c r="MB169" s="26"/>
      <c r="MC169" s="26"/>
      <c r="MD169" s="26"/>
      <c r="ME169" s="26"/>
      <c r="MF169" s="26"/>
      <c r="MG169" s="26"/>
      <c r="MH169" s="26"/>
      <c r="MI169" s="26"/>
      <c r="MJ169" s="26"/>
      <c r="MK169" s="26"/>
      <c r="ML169" s="26"/>
      <c r="MM169" s="26"/>
      <c r="MN169" s="26"/>
      <c r="MO169" s="26"/>
      <c r="MP169" s="26"/>
      <c r="MQ169" s="26"/>
      <c r="MR169" s="26"/>
      <c r="MS169" s="26"/>
      <c r="MT169" s="26"/>
      <c r="MU169" s="26"/>
      <c r="MV169" s="26"/>
      <c r="MW169" s="26"/>
      <c r="MX169" s="26"/>
      <c r="MY169" s="26"/>
      <c r="MZ169" s="26"/>
      <c r="NA169" s="26"/>
      <c r="NB169" s="26"/>
      <c r="NC169" s="26"/>
      <c r="ND169" s="26"/>
      <c r="NE169" s="26"/>
      <c r="NF169" s="26"/>
      <c r="NG169" s="26"/>
      <c r="NH169" s="26"/>
      <c r="NI169" s="26"/>
      <c r="NJ169" s="26"/>
      <c r="NK169" s="26"/>
      <c r="NL169" s="26"/>
      <c r="NM169" s="26"/>
      <c r="NN169" s="26"/>
      <c r="NO169" s="26"/>
      <c r="NP169" s="26"/>
      <c r="NQ169" s="26"/>
      <c r="NR169" s="26"/>
      <c r="NS169" s="26"/>
      <c r="NT169" s="26"/>
      <c r="NU169" s="26"/>
      <c r="NV169" s="26"/>
      <c r="NW169" s="26"/>
      <c r="NX169" s="26"/>
      <c r="NY169" s="26"/>
      <c r="NZ169" s="26"/>
      <c r="OA169" s="26"/>
      <c r="OB169" s="26"/>
      <c r="OC169" s="26"/>
      <c r="OD169" s="26"/>
      <c r="OE169" s="26"/>
      <c r="OF169" s="26"/>
      <c r="OG169" s="26"/>
      <c r="OH169" s="26"/>
      <c r="OI169" s="26"/>
      <c r="OJ169" s="26"/>
      <c r="OK169" s="26"/>
      <c r="OL169" s="26"/>
      <c r="OM169" s="26"/>
      <c r="ON169" s="26"/>
      <c r="OO169" s="26"/>
      <c r="OP169" s="26"/>
      <c r="OQ169" s="26"/>
      <c r="OR169" s="26"/>
      <c r="OS169" s="26"/>
      <c r="OT169" s="26"/>
      <c r="OU169" s="26"/>
      <c r="OV169" s="26"/>
      <c r="OW169" s="26"/>
      <c r="OX169" s="26"/>
      <c r="OY169" s="26"/>
      <c r="OZ169" s="26"/>
      <c r="PA169" s="26"/>
      <c r="PB169" s="26"/>
      <c r="PC169" s="26"/>
      <c r="PD169" s="26"/>
      <c r="PE169" s="26"/>
      <c r="PF169" s="26"/>
      <c r="PG169" s="26"/>
      <c r="PH169" s="26"/>
      <c r="PI169" s="26"/>
      <c r="PJ169" s="26"/>
      <c r="PK169" s="26"/>
      <c r="PL169" s="26"/>
      <c r="PM169" s="26"/>
      <c r="PN169" s="26"/>
      <c r="PO169" s="26"/>
      <c r="PP169" s="26"/>
      <c r="PQ169" s="26"/>
      <c r="PR169" s="26"/>
      <c r="PS169" s="26"/>
      <c r="PT169" s="26"/>
      <c r="PU169" s="26"/>
      <c r="PV169" s="26"/>
      <c r="PW169" s="26"/>
      <c r="PX169" s="26"/>
      <c r="PY169" s="26"/>
      <c r="PZ169" s="26"/>
      <c r="QA169" s="26"/>
      <c r="QB169" s="26"/>
      <c r="QC169" s="26"/>
      <c r="QD169" s="26"/>
      <c r="QE169" s="26"/>
      <c r="QF169" s="26"/>
      <c r="QG169" s="26"/>
      <c r="QH169" s="26"/>
      <c r="QI169" s="26"/>
      <c r="QJ169" s="26"/>
      <c r="QK169" s="26"/>
      <c r="QL169" s="26"/>
      <c r="QM169" s="26"/>
      <c r="QN169" s="26"/>
      <c r="QO169" s="26"/>
      <c r="QP169" s="26"/>
      <c r="QQ169" s="26"/>
      <c r="QR169" s="26"/>
      <c r="QS169" s="26"/>
      <c r="QT169" s="26"/>
      <c r="QU169" s="26"/>
      <c r="QV169" s="26"/>
      <c r="QW169" s="26"/>
      <c r="QX169" s="26"/>
      <c r="QY169" s="26"/>
      <c r="QZ169" s="26"/>
      <c r="RA169" s="26"/>
      <c r="RB169" s="26"/>
      <c r="RC169" s="26"/>
      <c r="RD169" s="26"/>
      <c r="RE169" s="26"/>
      <c r="RF169" s="26"/>
      <c r="RG169" s="26"/>
      <c r="RH169" s="26"/>
      <c r="RI169" s="26"/>
      <c r="RJ169" s="26"/>
      <c r="RK169" s="26"/>
      <c r="RL169" s="26"/>
      <c r="RM169" s="26"/>
      <c r="RN169" s="26"/>
      <c r="RO169" s="26"/>
      <c r="RP169" s="26"/>
      <c r="RQ169" s="26"/>
      <c r="RR169" s="26"/>
      <c r="RS169" s="26"/>
      <c r="RT169" s="26"/>
      <c r="RU169" s="26"/>
      <c r="RV169" s="26"/>
      <c r="RW169" s="26"/>
      <c r="RX169" s="26"/>
      <c r="RY169" s="26"/>
      <c r="RZ169" s="26"/>
      <c r="SA169" s="26"/>
      <c r="SB169" s="26"/>
      <c r="SC169" s="26"/>
      <c r="SD169" s="26"/>
      <c r="SE169" s="26"/>
      <c r="SF169" s="26"/>
      <c r="SG169" s="26"/>
      <c r="SH169" s="26"/>
      <c r="SI169" s="26"/>
      <c r="SJ169" s="26"/>
      <c r="SK169" s="26"/>
      <c r="SL169" s="26"/>
      <c r="SM169" s="26"/>
      <c r="SN169" s="26"/>
      <c r="SO169" s="26"/>
      <c r="SP169" s="26"/>
      <c r="SQ169" s="26"/>
      <c r="SR169" s="26"/>
      <c r="SS169" s="26"/>
      <c r="ST169" s="26"/>
      <c r="SU169" s="26"/>
      <c r="SV169" s="26"/>
      <c r="SW169" s="26"/>
      <c r="SX169" s="26"/>
      <c r="SY169" s="26"/>
      <c r="SZ169" s="26"/>
      <c r="TA169" s="26"/>
      <c r="TB169" s="26"/>
      <c r="TC169" s="26"/>
      <c r="TD169" s="26"/>
      <c r="TE169" s="26"/>
      <c r="TF169" s="26"/>
      <c r="TG169" s="26"/>
      <c r="TH169" s="26"/>
      <c r="TI169" s="26"/>
      <c r="TJ169" s="26"/>
      <c r="TK169" s="26"/>
      <c r="TL169" s="26"/>
      <c r="TM169" s="26"/>
      <c r="TN169" s="26"/>
      <c r="TO169" s="26"/>
      <c r="TP169" s="26"/>
      <c r="TQ169" s="26"/>
      <c r="TR169" s="26"/>
      <c r="TS169" s="26"/>
      <c r="TT169" s="26"/>
      <c r="TU169" s="26"/>
      <c r="TV169" s="26"/>
      <c r="TW169" s="26"/>
      <c r="TX169" s="26"/>
      <c r="TY169" s="26"/>
      <c r="TZ169" s="26"/>
      <c r="UA169" s="26"/>
      <c r="UB169" s="26"/>
      <c r="UC169" s="26"/>
      <c r="UD169" s="26"/>
      <c r="UE169" s="26"/>
      <c r="UF169" s="26"/>
      <c r="UG169" s="26"/>
      <c r="UH169" s="26"/>
      <c r="UI169" s="26"/>
      <c r="UJ169" s="26"/>
      <c r="UK169" s="26"/>
      <c r="UL169" s="26"/>
      <c r="UM169" s="26"/>
      <c r="UN169" s="26"/>
      <c r="UO169" s="26"/>
      <c r="UP169" s="26"/>
      <c r="UQ169" s="26"/>
      <c r="UR169" s="26"/>
      <c r="US169" s="26"/>
      <c r="UT169" s="26"/>
      <c r="UU169" s="26"/>
      <c r="UV169" s="26"/>
      <c r="UW169" s="26"/>
      <c r="UX169" s="26"/>
      <c r="UY169" s="26"/>
      <c r="UZ169" s="26"/>
      <c r="VA169" s="26"/>
      <c r="VB169" s="26"/>
      <c r="VC169" s="26"/>
      <c r="VD169" s="26"/>
      <c r="VE169" s="26"/>
      <c r="VF169" s="26"/>
      <c r="VG169" s="26"/>
      <c r="VH169" s="26"/>
      <c r="VI169" s="26"/>
      <c r="VJ169" s="26"/>
      <c r="VK169" s="26"/>
      <c r="VL169" s="26"/>
      <c r="VM169" s="26"/>
      <c r="VN169" s="26"/>
      <c r="VO169" s="26"/>
      <c r="VP169" s="26"/>
      <c r="VQ169" s="26"/>
      <c r="VR169" s="26"/>
      <c r="VS169" s="26"/>
      <c r="VT169" s="26"/>
      <c r="VU169" s="26"/>
      <c r="VV169" s="26"/>
      <c r="VW169" s="26"/>
      <c r="VX169" s="26"/>
      <c r="VY169" s="26"/>
      <c r="VZ169" s="26"/>
      <c r="WA169" s="26"/>
      <c r="WB169" s="26"/>
      <c r="WC169" s="26"/>
      <c r="WD169" s="26"/>
      <c r="WE169" s="26"/>
      <c r="WF169" s="26"/>
      <c r="WG169" s="26"/>
      <c r="WH169" s="26"/>
      <c r="WI169" s="26"/>
      <c r="WJ169" s="26"/>
      <c r="WK169" s="26"/>
      <c r="WL169" s="26"/>
      <c r="WM169" s="26"/>
      <c r="WN169" s="26"/>
      <c r="WO169" s="26"/>
      <c r="WP169" s="26"/>
      <c r="WQ169" s="26"/>
      <c r="WR169" s="26"/>
      <c r="WS169" s="26"/>
      <c r="WT169" s="26"/>
      <c r="WU169" s="26"/>
      <c r="WV169" s="26"/>
      <c r="WW169" s="26"/>
      <c r="WX169" s="26"/>
      <c r="WY169" s="26"/>
      <c r="WZ169" s="26"/>
      <c r="XA169" s="26"/>
      <c r="XB169" s="26"/>
      <c r="XC169" s="26"/>
      <c r="XD169" s="26"/>
      <c r="XE169" s="26"/>
      <c r="XF169" s="26"/>
      <c r="XG169" s="26"/>
      <c r="XH169" s="26"/>
      <c r="XI169" s="26"/>
      <c r="XJ169" s="26"/>
      <c r="XK169" s="26"/>
      <c r="XL169" s="26"/>
      <c r="XM169" s="26"/>
    </row>
    <row r="170" spans="1:637" ht="15.75" customHeight="1" x14ac:dyDescent="0.35">
      <c r="A170" s="26"/>
      <c r="B170" s="26"/>
      <c r="C170" s="26"/>
      <c r="D170" s="26"/>
      <c r="E170" s="26"/>
      <c r="F170" s="26"/>
      <c r="G170" s="26"/>
      <c r="H170" s="26"/>
      <c r="I170" s="26"/>
      <c r="J170" s="26"/>
      <c r="K170" s="26"/>
      <c r="L170" s="26"/>
      <c r="M170" s="26"/>
      <c r="N170" s="26"/>
      <c r="O170" s="26"/>
      <c r="P170" s="26"/>
      <c r="Q170" s="26"/>
      <c r="R170" s="26"/>
      <c r="S170" s="26"/>
      <c r="T170" s="26"/>
      <c r="U170" s="26"/>
      <c r="V170" s="26"/>
      <c r="W170" s="26"/>
      <c r="X170" s="26"/>
      <c r="Y170" s="26"/>
      <c r="Z170" s="26"/>
      <c r="AA170" s="26"/>
      <c r="AB170" s="26"/>
      <c r="AC170" s="26"/>
      <c r="AD170" s="26"/>
      <c r="AE170" s="26"/>
      <c r="AF170" s="26"/>
      <c r="AG170" s="26"/>
      <c r="AH170" s="26"/>
      <c r="AI170" s="26"/>
      <c r="AJ170" s="26"/>
      <c r="AK170" s="26"/>
      <c r="AL170" s="26"/>
      <c r="AM170" s="26"/>
      <c r="AN170" s="26"/>
      <c r="AO170" s="26"/>
      <c r="AP170" s="26"/>
      <c r="AQ170" s="26"/>
      <c r="AR170" s="26"/>
      <c r="AS170" s="26"/>
      <c r="AT170" s="26"/>
      <c r="AU170" s="26"/>
      <c r="AV170" s="26"/>
      <c r="AW170" s="26"/>
      <c r="AX170" s="26"/>
      <c r="AY170" s="26"/>
      <c r="AZ170" s="26"/>
      <c r="BA170" s="26"/>
      <c r="BB170" s="26"/>
      <c r="BC170" s="26"/>
      <c r="BD170" s="26"/>
      <c r="BE170" s="26"/>
      <c r="BF170" s="26"/>
      <c r="BG170" s="26"/>
      <c r="BH170" s="26"/>
      <c r="BI170" s="26"/>
      <c r="BJ170" s="26"/>
      <c r="BK170" s="26"/>
      <c r="BL170" s="26"/>
      <c r="BM170" s="26"/>
      <c r="BN170" s="26"/>
      <c r="BO170" s="26"/>
      <c r="BP170" s="26"/>
      <c r="BQ170" s="26"/>
      <c r="BR170" s="26"/>
      <c r="BS170" s="26"/>
      <c r="BT170" s="26"/>
      <c r="BU170" s="26"/>
      <c r="BV170" s="26"/>
      <c r="BW170" s="26"/>
      <c r="BX170" s="26"/>
      <c r="BY170" s="26"/>
      <c r="BZ170" s="26"/>
      <c r="CA170" s="26"/>
      <c r="CB170" s="26"/>
      <c r="CC170" s="26"/>
      <c r="CD170" s="26"/>
      <c r="CE170" s="26"/>
      <c r="CF170" s="26"/>
      <c r="CG170" s="26"/>
      <c r="CH170" s="26"/>
      <c r="CI170" s="26"/>
      <c r="CJ170" s="26"/>
      <c r="CK170" s="26"/>
      <c r="CL170" s="26"/>
      <c r="CM170" s="26"/>
      <c r="CN170" s="26"/>
      <c r="CO170" s="26"/>
      <c r="CP170" s="26"/>
      <c r="CQ170" s="26"/>
      <c r="CR170" s="26"/>
      <c r="CS170" s="26"/>
      <c r="CT170" s="26"/>
      <c r="CU170" s="26"/>
      <c r="CV170" s="26"/>
      <c r="CW170" s="26"/>
      <c r="CX170" s="26"/>
      <c r="CY170" s="26"/>
      <c r="CZ170" s="26"/>
      <c r="DA170" s="26"/>
      <c r="DB170" s="26"/>
      <c r="DC170" s="26"/>
      <c r="DD170" s="26"/>
      <c r="DE170" s="26"/>
      <c r="DF170" s="26"/>
      <c r="DG170" s="26"/>
      <c r="DH170" s="26"/>
      <c r="DI170" s="26"/>
      <c r="DJ170" s="26"/>
      <c r="DK170" s="26"/>
      <c r="DL170" s="26"/>
      <c r="DM170" s="26"/>
      <c r="DN170" s="26"/>
      <c r="DO170" s="26"/>
      <c r="DP170" s="26"/>
      <c r="DQ170" s="26"/>
      <c r="DR170" s="26"/>
      <c r="DS170" s="26"/>
      <c r="DT170" s="26"/>
      <c r="DU170" s="26"/>
      <c r="DV170" s="26"/>
      <c r="DW170" s="26"/>
      <c r="DX170" s="26"/>
      <c r="DY170" s="26"/>
      <c r="DZ170" s="26"/>
      <c r="EA170" s="26"/>
      <c r="EB170" s="26"/>
      <c r="EC170" s="26"/>
      <c r="ED170" s="26"/>
      <c r="EE170" s="26"/>
      <c r="EF170" s="26"/>
      <c r="EG170" s="26"/>
      <c r="EH170" s="26"/>
      <c r="EI170" s="26"/>
      <c r="EJ170" s="26"/>
      <c r="EK170" s="26"/>
      <c r="EL170" s="26"/>
      <c r="EM170" s="26"/>
      <c r="EN170" s="26"/>
      <c r="EO170" s="26"/>
      <c r="EP170" s="26"/>
      <c r="EQ170" s="26"/>
      <c r="ER170" s="26"/>
      <c r="ES170" s="26"/>
      <c r="ET170" s="26"/>
      <c r="EU170" s="26"/>
      <c r="EV170" s="26"/>
      <c r="EW170" s="26"/>
      <c r="EX170" s="26"/>
      <c r="EY170" s="26"/>
      <c r="EZ170" s="26"/>
      <c r="FA170" s="26"/>
      <c r="FB170" s="26"/>
      <c r="FC170" s="26"/>
      <c r="FD170" s="26"/>
      <c r="FE170" s="26"/>
      <c r="FF170" s="26"/>
      <c r="FG170" s="26"/>
      <c r="FH170" s="26"/>
      <c r="FI170" s="26"/>
      <c r="FJ170" s="26"/>
      <c r="FK170" s="26"/>
      <c r="FL170" s="26"/>
      <c r="FM170" s="26"/>
      <c r="FN170" s="26"/>
      <c r="FO170" s="26"/>
      <c r="FP170" s="26"/>
      <c r="FQ170" s="26"/>
      <c r="FR170" s="26"/>
      <c r="FS170" s="26"/>
      <c r="FT170" s="26"/>
      <c r="FU170" s="26"/>
      <c r="FV170" s="26"/>
      <c r="FW170" s="26"/>
      <c r="FX170" s="26"/>
      <c r="FY170" s="26"/>
      <c r="FZ170" s="26"/>
      <c r="GA170" s="26"/>
      <c r="GB170" s="26"/>
      <c r="GC170" s="26"/>
      <c r="GD170" s="26"/>
      <c r="GE170" s="26"/>
      <c r="GF170" s="26"/>
      <c r="GG170" s="26"/>
      <c r="GH170" s="26"/>
      <c r="GI170" s="26"/>
      <c r="GJ170" s="26"/>
      <c r="GK170" s="26"/>
      <c r="GL170" s="26"/>
      <c r="GM170" s="26"/>
      <c r="GN170" s="26"/>
      <c r="GO170" s="26"/>
      <c r="GP170" s="26"/>
      <c r="GQ170" s="26"/>
      <c r="GR170" s="26"/>
      <c r="GS170" s="26"/>
      <c r="GT170" s="26"/>
      <c r="GU170" s="26"/>
      <c r="GV170" s="26"/>
      <c r="GW170" s="26"/>
      <c r="GX170" s="26"/>
      <c r="GY170" s="26"/>
      <c r="GZ170" s="26"/>
      <c r="HA170" s="26"/>
      <c r="HB170" s="26"/>
      <c r="HC170" s="26"/>
      <c r="HD170" s="26"/>
      <c r="HE170" s="26"/>
      <c r="HF170" s="26"/>
      <c r="HG170" s="26"/>
      <c r="HH170" s="26"/>
      <c r="HI170" s="26"/>
      <c r="HJ170" s="26"/>
      <c r="HK170" s="26"/>
      <c r="HL170" s="26"/>
      <c r="HM170" s="26"/>
      <c r="HN170" s="26"/>
      <c r="HO170" s="26"/>
      <c r="HP170" s="26"/>
      <c r="HQ170" s="26"/>
      <c r="HR170" s="26"/>
      <c r="HS170" s="26"/>
      <c r="HT170" s="26"/>
      <c r="HU170" s="26"/>
      <c r="HV170" s="26"/>
      <c r="HW170" s="26"/>
      <c r="HX170" s="26"/>
      <c r="HY170" s="26"/>
      <c r="HZ170" s="26"/>
      <c r="IA170" s="26"/>
      <c r="IB170" s="26"/>
      <c r="IC170" s="26"/>
      <c r="ID170" s="26"/>
      <c r="IE170" s="26"/>
      <c r="IF170" s="26"/>
      <c r="IG170" s="26"/>
      <c r="IH170" s="26"/>
      <c r="II170" s="26"/>
      <c r="IJ170" s="26"/>
      <c r="IK170" s="26"/>
      <c r="IL170" s="26"/>
      <c r="IM170" s="26"/>
      <c r="IN170" s="26"/>
      <c r="IO170" s="26"/>
      <c r="IP170" s="26"/>
      <c r="IQ170" s="26"/>
      <c r="IR170" s="26"/>
      <c r="IS170" s="26"/>
      <c r="IT170" s="26"/>
      <c r="IU170" s="26"/>
      <c r="IV170" s="26"/>
      <c r="IW170" s="26"/>
      <c r="IX170" s="26"/>
      <c r="IY170" s="26"/>
      <c r="IZ170" s="26"/>
      <c r="JA170" s="26"/>
      <c r="JB170" s="26"/>
      <c r="JC170" s="26"/>
      <c r="JD170" s="26"/>
      <c r="JE170" s="26"/>
      <c r="JF170" s="26"/>
      <c r="JG170" s="26"/>
      <c r="JH170" s="26"/>
      <c r="JI170" s="26"/>
      <c r="JJ170" s="26"/>
      <c r="JK170" s="26"/>
      <c r="JL170" s="26"/>
      <c r="JM170" s="26"/>
      <c r="JN170" s="26"/>
      <c r="JO170" s="26"/>
      <c r="JP170" s="26"/>
      <c r="JQ170" s="26"/>
      <c r="JR170" s="26"/>
      <c r="JS170" s="26"/>
      <c r="JT170" s="26"/>
      <c r="JU170" s="26"/>
      <c r="JV170" s="26"/>
      <c r="JW170" s="26"/>
      <c r="JX170" s="26"/>
      <c r="JY170" s="26"/>
      <c r="JZ170" s="26"/>
      <c r="KA170" s="26"/>
      <c r="KB170" s="26"/>
      <c r="KC170" s="26"/>
      <c r="KD170" s="26"/>
      <c r="KE170" s="26"/>
      <c r="KF170" s="26"/>
      <c r="KG170" s="26"/>
      <c r="KH170" s="26"/>
      <c r="KI170" s="26"/>
      <c r="KJ170" s="26"/>
      <c r="KK170" s="26"/>
      <c r="KL170" s="26"/>
      <c r="KM170" s="26"/>
      <c r="KN170" s="26"/>
      <c r="KO170" s="26"/>
      <c r="KP170" s="26"/>
      <c r="KQ170" s="26"/>
      <c r="KR170" s="26"/>
      <c r="KS170" s="26"/>
      <c r="KT170" s="26"/>
      <c r="KU170" s="26"/>
      <c r="KV170" s="26"/>
      <c r="KW170" s="26"/>
      <c r="KX170" s="26"/>
      <c r="KY170" s="26"/>
      <c r="KZ170" s="26"/>
      <c r="LA170" s="26"/>
      <c r="LB170" s="26"/>
      <c r="LC170" s="26"/>
      <c r="LD170" s="26"/>
      <c r="LE170" s="26"/>
      <c r="LF170" s="26"/>
      <c r="LG170" s="26"/>
      <c r="LH170" s="26"/>
      <c r="LI170" s="26"/>
      <c r="LJ170" s="26"/>
      <c r="LK170" s="26"/>
      <c r="LL170" s="26"/>
      <c r="LM170" s="26"/>
      <c r="LN170" s="26"/>
      <c r="LO170" s="26"/>
      <c r="LP170" s="26"/>
      <c r="LQ170" s="26"/>
      <c r="LR170" s="26"/>
      <c r="LS170" s="26"/>
      <c r="LT170" s="26"/>
      <c r="LU170" s="26"/>
      <c r="LV170" s="26"/>
      <c r="LW170" s="26"/>
      <c r="LX170" s="26"/>
      <c r="LY170" s="26"/>
      <c r="LZ170" s="26"/>
      <c r="MA170" s="26"/>
      <c r="MB170" s="26"/>
      <c r="MC170" s="26"/>
      <c r="MD170" s="26"/>
      <c r="ME170" s="26"/>
      <c r="MF170" s="26"/>
      <c r="MG170" s="26"/>
      <c r="MH170" s="26"/>
      <c r="MI170" s="26"/>
      <c r="MJ170" s="26"/>
      <c r="MK170" s="26"/>
      <c r="ML170" s="26"/>
      <c r="MM170" s="26"/>
      <c r="MN170" s="26"/>
      <c r="MO170" s="26"/>
      <c r="MP170" s="26"/>
      <c r="MQ170" s="26"/>
      <c r="MR170" s="26"/>
      <c r="MS170" s="26"/>
      <c r="MT170" s="26"/>
      <c r="MU170" s="26"/>
      <c r="MV170" s="26"/>
      <c r="MW170" s="26"/>
      <c r="MX170" s="26"/>
      <c r="MY170" s="26"/>
      <c r="MZ170" s="26"/>
      <c r="NA170" s="26"/>
      <c r="NB170" s="26"/>
      <c r="NC170" s="26"/>
      <c r="ND170" s="26"/>
      <c r="NE170" s="26"/>
      <c r="NF170" s="26"/>
      <c r="NG170" s="26"/>
      <c r="NH170" s="26"/>
      <c r="NI170" s="26"/>
      <c r="NJ170" s="26"/>
      <c r="NK170" s="26"/>
      <c r="NL170" s="26"/>
      <c r="NM170" s="26"/>
      <c r="NN170" s="26"/>
      <c r="NO170" s="26"/>
      <c r="NP170" s="26"/>
      <c r="NQ170" s="26"/>
      <c r="NR170" s="26"/>
      <c r="NS170" s="26"/>
      <c r="NT170" s="26"/>
      <c r="NU170" s="26"/>
      <c r="NV170" s="26"/>
      <c r="NW170" s="26"/>
      <c r="NX170" s="26"/>
      <c r="NY170" s="26"/>
      <c r="NZ170" s="26"/>
      <c r="OA170" s="26"/>
      <c r="OB170" s="26"/>
      <c r="OC170" s="26"/>
      <c r="OD170" s="26"/>
      <c r="OE170" s="26"/>
      <c r="OF170" s="26"/>
      <c r="OG170" s="26"/>
      <c r="OH170" s="26"/>
      <c r="OI170" s="26"/>
      <c r="OJ170" s="26"/>
      <c r="OK170" s="26"/>
      <c r="OL170" s="26"/>
      <c r="OM170" s="26"/>
      <c r="ON170" s="26"/>
      <c r="OO170" s="26"/>
      <c r="OP170" s="26"/>
      <c r="OQ170" s="26"/>
      <c r="OR170" s="26"/>
      <c r="OS170" s="26"/>
      <c r="OT170" s="26"/>
      <c r="OU170" s="26"/>
      <c r="OV170" s="26"/>
      <c r="OW170" s="26"/>
      <c r="OX170" s="26"/>
      <c r="OY170" s="26"/>
      <c r="OZ170" s="26"/>
      <c r="PA170" s="26"/>
      <c r="PB170" s="26"/>
      <c r="PC170" s="26"/>
      <c r="PD170" s="26"/>
      <c r="PE170" s="26"/>
      <c r="PF170" s="26"/>
      <c r="PG170" s="26"/>
      <c r="PH170" s="26"/>
      <c r="PI170" s="26"/>
      <c r="PJ170" s="26"/>
      <c r="PK170" s="26"/>
      <c r="PL170" s="26"/>
      <c r="PM170" s="26"/>
      <c r="PN170" s="26"/>
      <c r="PO170" s="26"/>
      <c r="PP170" s="26"/>
      <c r="PQ170" s="26"/>
      <c r="PR170" s="26"/>
      <c r="PS170" s="26"/>
      <c r="PT170" s="26"/>
      <c r="PU170" s="26"/>
      <c r="PV170" s="26"/>
      <c r="PW170" s="26"/>
      <c r="PX170" s="26"/>
      <c r="PY170" s="26"/>
      <c r="PZ170" s="26"/>
      <c r="QA170" s="26"/>
      <c r="QB170" s="26"/>
      <c r="QC170" s="26"/>
      <c r="QD170" s="26"/>
      <c r="QE170" s="26"/>
      <c r="QF170" s="26"/>
      <c r="QG170" s="26"/>
      <c r="QH170" s="26"/>
      <c r="QI170" s="26"/>
      <c r="QJ170" s="26"/>
      <c r="QK170" s="26"/>
      <c r="QL170" s="26"/>
      <c r="QM170" s="26"/>
      <c r="QN170" s="26"/>
      <c r="QO170" s="26"/>
      <c r="QP170" s="26"/>
      <c r="QQ170" s="26"/>
      <c r="QR170" s="26"/>
      <c r="QS170" s="26"/>
      <c r="QT170" s="26"/>
      <c r="QU170" s="26"/>
      <c r="QV170" s="26"/>
      <c r="QW170" s="26"/>
      <c r="QX170" s="26"/>
      <c r="QY170" s="26"/>
      <c r="QZ170" s="26"/>
      <c r="RA170" s="26"/>
      <c r="RB170" s="26"/>
      <c r="RC170" s="26"/>
      <c r="RD170" s="26"/>
      <c r="RE170" s="26"/>
      <c r="RF170" s="26"/>
      <c r="RG170" s="26"/>
      <c r="RH170" s="26"/>
      <c r="RI170" s="26"/>
      <c r="RJ170" s="26"/>
      <c r="RK170" s="26"/>
      <c r="RL170" s="26"/>
      <c r="RM170" s="26"/>
      <c r="RN170" s="26"/>
      <c r="RO170" s="26"/>
      <c r="RP170" s="26"/>
      <c r="RQ170" s="26"/>
      <c r="RR170" s="26"/>
      <c r="RS170" s="26"/>
      <c r="RT170" s="26"/>
      <c r="RU170" s="26"/>
      <c r="RV170" s="26"/>
      <c r="RW170" s="26"/>
      <c r="RX170" s="26"/>
      <c r="RY170" s="26"/>
      <c r="RZ170" s="26"/>
      <c r="SA170" s="26"/>
      <c r="SB170" s="26"/>
      <c r="SC170" s="26"/>
      <c r="SD170" s="26"/>
      <c r="SE170" s="26"/>
      <c r="SF170" s="26"/>
      <c r="SG170" s="26"/>
      <c r="SH170" s="26"/>
      <c r="SI170" s="26"/>
      <c r="SJ170" s="26"/>
      <c r="SK170" s="26"/>
      <c r="SL170" s="26"/>
      <c r="SM170" s="26"/>
      <c r="SN170" s="26"/>
      <c r="SO170" s="26"/>
      <c r="SP170" s="26"/>
      <c r="SQ170" s="26"/>
      <c r="SR170" s="26"/>
      <c r="SS170" s="26"/>
      <c r="ST170" s="26"/>
      <c r="SU170" s="26"/>
      <c r="SV170" s="26"/>
      <c r="SW170" s="26"/>
      <c r="SX170" s="26"/>
      <c r="SY170" s="26"/>
      <c r="SZ170" s="26"/>
      <c r="TA170" s="26"/>
      <c r="TB170" s="26"/>
      <c r="TC170" s="26"/>
      <c r="TD170" s="26"/>
      <c r="TE170" s="26"/>
      <c r="TF170" s="26"/>
      <c r="TG170" s="26"/>
      <c r="TH170" s="26"/>
      <c r="TI170" s="26"/>
      <c r="TJ170" s="26"/>
      <c r="TK170" s="26"/>
      <c r="TL170" s="26"/>
      <c r="TM170" s="26"/>
      <c r="TN170" s="26"/>
      <c r="TO170" s="26"/>
      <c r="TP170" s="26"/>
      <c r="TQ170" s="26"/>
      <c r="TR170" s="26"/>
      <c r="TS170" s="26"/>
      <c r="TT170" s="26"/>
      <c r="TU170" s="26"/>
      <c r="TV170" s="26"/>
      <c r="TW170" s="26"/>
      <c r="TX170" s="26"/>
      <c r="TY170" s="26"/>
      <c r="TZ170" s="26"/>
      <c r="UA170" s="26"/>
      <c r="UB170" s="26"/>
      <c r="UC170" s="26"/>
      <c r="UD170" s="26"/>
      <c r="UE170" s="26"/>
      <c r="UF170" s="26"/>
      <c r="UG170" s="26"/>
      <c r="UH170" s="26"/>
      <c r="UI170" s="26"/>
      <c r="UJ170" s="26"/>
      <c r="UK170" s="26"/>
      <c r="UL170" s="26"/>
      <c r="UM170" s="26"/>
      <c r="UN170" s="26"/>
      <c r="UO170" s="26"/>
      <c r="UP170" s="26"/>
      <c r="UQ170" s="26"/>
      <c r="UR170" s="26"/>
      <c r="US170" s="26"/>
      <c r="UT170" s="26"/>
      <c r="UU170" s="26"/>
      <c r="UV170" s="26"/>
      <c r="UW170" s="26"/>
      <c r="UX170" s="26"/>
      <c r="UY170" s="26"/>
      <c r="UZ170" s="26"/>
      <c r="VA170" s="26"/>
      <c r="VB170" s="26"/>
      <c r="VC170" s="26"/>
      <c r="VD170" s="26"/>
      <c r="VE170" s="26"/>
      <c r="VF170" s="26"/>
      <c r="VG170" s="26"/>
      <c r="VH170" s="26"/>
      <c r="VI170" s="26"/>
      <c r="VJ170" s="26"/>
      <c r="VK170" s="26"/>
      <c r="VL170" s="26"/>
      <c r="VM170" s="26"/>
      <c r="VN170" s="26"/>
      <c r="VO170" s="26"/>
      <c r="VP170" s="26"/>
      <c r="VQ170" s="26"/>
      <c r="VR170" s="26"/>
      <c r="VS170" s="26"/>
      <c r="VT170" s="26"/>
      <c r="VU170" s="26"/>
      <c r="VV170" s="26"/>
      <c r="VW170" s="26"/>
      <c r="VX170" s="26"/>
      <c r="VY170" s="26"/>
      <c r="VZ170" s="26"/>
      <c r="WA170" s="26"/>
      <c r="WB170" s="26"/>
      <c r="WC170" s="26"/>
      <c r="WD170" s="26"/>
      <c r="WE170" s="26"/>
      <c r="WF170" s="26"/>
      <c r="WG170" s="26"/>
      <c r="WH170" s="26"/>
      <c r="WI170" s="26"/>
      <c r="WJ170" s="26"/>
      <c r="WK170" s="26"/>
      <c r="WL170" s="26"/>
      <c r="WM170" s="26"/>
      <c r="WN170" s="26"/>
      <c r="WO170" s="26"/>
      <c r="WP170" s="26"/>
      <c r="WQ170" s="26"/>
      <c r="WR170" s="26"/>
      <c r="WS170" s="26"/>
      <c r="WT170" s="26"/>
      <c r="WU170" s="26"/>
      <c r="WV170" s="26"/>
      <c r="WW170" s="26"/>
      <c r="WX170" s="26"/>
      <c r="WY170" s="26"/>
      <c r="WZ170" s="26"/>
      <c r="XA170" s="26"/>
      <c r="XB170" s="26"/>
      <c r="XC170" s="26"/>
      <c r="XD170" s="26"/>
      <c r="XE170" s="26"/>
      <c r="XF170" s="26"/>
      <c r="XG170" s="26"/>
      <c r="XH170" s="26"/>
      <c r="XI170" s="26"/>
      <c r="XJ170" s="26"/>
      <c r="XK170" s="26"/>
      <c r="XL170" s="26"/>
      <c r="XM170" s="26"/>
    </row>
    <row r="171" spans="1:637" ht="15.75" customHeight="1" x14ac:dyDescent="0.35">
      <c r="A171" s="26"/>
      <c r="B171" s="26"/>
      <c r="C171" s="26"/>
      <c r="D171" s="26"/>
      <c r="E171" s="26"/>
      <c r="F171" s="26"/>
      <c r="G171" s="26"/>
      <c r="H171" s="26"/>
      <c r="I171" s="26"/>
      <c r="J171" s="26"/>
      <c r="K171" s="26"/>
      <c r="L171" s="26"/>
      <c r="M171" s="26"/>
      <c r="N171" s="26"/>
      <c r="O171" s="26"/>
      <c r="P171" s="26"/>
      <c r="Q171" s="26"/>
      <c r="R171" s="26"/>
      <c r="S171" s="26"/>
      <c r="T171" s="26"/>
      <c r="U171" s="26"/>
      <c r="V171" s="26"/>
      <c r="W171" s="26"/>
      <c r="X171" s="26"/>
      <c r="Y171" s="26"/>
      <c r="Z171" s="26"/>
      <c r="AA171" s="26"/>
      <c r="AB171" s="26"/>
      <c r="AC171" s="26"/>
      <c r="AD171" s="26"/>
      <c r="AE171" s="26"/>
      <c r="AF171" s="26"/>
      <c r="AG171" s="26"/>
      <c r="AH171" s="26"/>
      <c r="AI171" s="26"/>
      <c r="AJ171" s="26"/>
      <c r="AK171" s="26"/>
      <c r="AL171" s="26"/>
      <c r="AM171" s="26"/>
      <c r="AN171" s="26"/>
      <c r="AO171" s="26"/>
      <c r="AP171" s="26"/>
      <c r="AQ171" s="26"/>
      <c r="AR171" s="26"/>
      <c r="AS171" s="26"/>
      <c r="AT171" s="26"/>
      <c r="AU171" s="26"/>
      <c r="AV171" s="26"/>
      <c r="AW171" s="26"/>
      <c r="AX171" s="26"/>
      <c r="AY171" s="26"/>
      <c r="AZ171" s="26"/>
      <c r="BA171" s="26"/>
      <c r="BB171" s="26"/>
      <c r="BC171" s="26"/>
      <c r="BD171" s="26"/>
      <c r="BE171" s="26"/>
      <c r="BF171" s="26"/>
      <c r="BG171" s="26"/>
      <c r="BH171" s="26"/>
      <c r="BI171" s="26"/>
      <c r="BJ171" s="26"/>
      <c r="BK171" s="26"/>
      <c r="BL171" s="26"/>
      <c r="BM171" s="26"/>
      <c r="BN171" s="26"/>
      <c r="BO171" s="26"/>
      <c r="BP171" s="26"/>
      <c r="BQ171" s="26"/>
      <c r="BR171" s="26"/>
      <c r="BS171" s="26"/>
      <c r="BT171" s="26"/>
      <c r="BU171" s="26"/>
      <c r="BV171" s="26"/>
      <c r="BW171" s="26"/>
      <c r="BX171" s="26"/>
      <c r="BY171" s="26"/>
      <c r="BZ171" s="26"/>
      <c r="CA171" s="26"/>
      <c r="CB171" s="26"/>
      <c r="CC171" s="26"/>
      <c r="CD171" s="26"/>
      <c r="CE171" s="26"/>
      <c r="CF171" s="26"/>
      <c r="CG171" s="26"/>
      <c r="CH171" s="26"/>
      <c r="CI171" s="26"/>
      <c r="CJ171" s="26"/>
      <c r="CK171" s="26"/>
      <c r="CL171" s="26"/>
      <c r="CM171" s="26"/>
      <c r="CN171" s="26"/>
      <c r="CO171" s="26"/>
      <c r="CP171" s="26"/>
      <c r="CQ171" s="26"/>
      <c r="CR171" s="26"/>
      <c r="CS171" s="26"/>
      <c r="CT171" s="26"/>
      <c r="CU171" s="26"/>
      <c r="CV171" s="26"/>
      <c r="CW171" s="26"/>
      <c r="CX171" s="26"/>
      <c r="CY171" s="26"/>
      <c r="CZ171" s="26"/>
      <c r="DA171" s="26"/>
      <c r="DB171" s="26"/>
      <c r="DC171" s="26"/>
      <c r="DD171" s="26"/>
      <c r="DE171" s="26"/>
      <c r="DF171" s="26"/>
      <c r="DG171" s="26"/>
      <c r="DH171" s="26"/>
      <c r="DI171" s="26"/>
      <c r="DJ171" s="26"/>
      <c r="DK171" s="26"/>
      <c r="DL171" s="26"/>
      <c r="DM171" s="26"/>
      <c r="DN171" s="26"/>
      <c r="DO171" s="26"/>
      <c r="DP171" s="26"/>
      <c r="DQ171" s="26"/>
      <c r="DR171" s="26"/>
      <c r="DS171" s="26"/>
      <c r="DT171" s="26"/>
      <c r="DU171" s="26"/>
      <c r="DV171" s="26"/>
      <c r="DW171" s="26"/>
      <c r="DX171" s="26"/>
      <c r="DY171" s="26"/>
      <c r="DZ171" s="26"/>
      <c r="EA171" s="26"/>
      <c r="EB171" s="26"/>
      <c r="EC171" s="26"/>
      <c r="ED171" s="26"/>
      <c r="EE171" s="26"/>
      <c r="EF171" s="26"/>
      <c r="EG171" s="26"/>
      <c r="EH171" s="26"/>
      <c r="EI171" s="26"/>
      <c r="EJ171" s="26"/>
      <c r="EK171" s="26"/>
      <c r="EL171" s="26"/>
      <c r="EM171" s="26"/>
      <c r="EN171" s="26"/>
      <c r="EO171" s="26"/>
      <c r="EP171" s="26"/>
      <c r="EQ171" s="26"/>
      <c r="ER171" s="26"/>
      <c r="ES171" s="26"/>
      <c r="ET171" s="26"/>
      <c r="EU171" s="26"/>
      <c r="EV171" s="26"/>
      <c r="EW171" s="26"/>
      <c r="EX171" s="26"/>
      <c r="EY171" s="26"/>
      <c r="EZ171" s="26"/>
      <c r="FA171" s="26"/>
      <c r="FB171" s="26"/>
      <c r="FC171" s="26"/>
      <c r="FD171" s="26"/>
      <c r="FE171" s="26"/>
      <c r="FF171" s="26"/>
      <c r="FG171" s="26"/>
      <c r="FH171" s="26"/>
      <c r="FI171" s="26"/>
      <c r="FJ171" s="26"/>
      <c r="FK171" s="26"/>
      <c r="FL171" s="26"/>
      <c r="FM171" s="26"/>
      <c r="FN171" s="26"/>
      <c r="FO171" s="26"/>
      <c r="FP171" s="26"/>
      <c r="FQ171" s="26"/>
      <c r="FR171" s="26"/>
      <c r="FS171" s="26"/>
      <c r="FT171" s="26"/>
      <c r="FU171" s="26"/>
      <c r="FV171" s="26"/>
      <c r="FW171" s="26"/>
      <c r="FX171" s="26"/>
      <c r="FY171" s="26"/>
      <c r="FZ171" s="26"/>
      <c r="GA171" s="26"/>
      <c r="GB171" s="26"/>
      <c r="GC171" s="26"/>
      <c r="GD171" s="26"/>
      <c r="GE171" s="26"/>
      <c r="GF171" s="26"/>
      <c r="GG171" s="26"/>
      <c r="GH171" s="26"/>
      <c r="GI171" s="26"/>
      <c r="GJ171" s="26"/>
      <c r="GK171" s="26"/>
      <c r="GL171" s="26"/>
      <c r="GM171" s="26"/>
      <c r="GN171" s="26"/>
      <c r="GO171" s="26"/>
      <c r="GP171" s="26"/>
      <c r="GQ171" s="26"/>
      <c r="GR171" s="26"/>
      <c r="GS171" s="26"/>
      <c r="GT171" s="26"/>
      <c r="GU171" s="26"/>
      <c r="GV171" s="26"/>
      <c r="GW171" s="26"/>
      <c r="GX171" s="26"/>
      <c r="GY171" s="26"/>
      <c r="GZ171" s="26"/>
      <c r="HA171" s="26"/>
      <c r="HB171" s="26"/>
      <c r="HC171" s="26"/>
      <c r="HD171" s="26"/>
      <c r="HE171" s="26"/>
      <c r="HF171" s="26"/>
      <c r="HG171" s="26"/>
      <c r="HH171" s="26"/>
      <c r="HI171" s="26"/>
      <c r="HJ171" s="26"/>
      <c r="HK171" s="26"/>
      <c r="HL171" s="26"/>
      <c r="HM171" s="26"/>
      <c r="HN171" s="26"/>
      <c r="HO171" s="26"/>
      <c r="HP171" s="26"/>
      <c r="HQ171" s="26"/>
      <c r="HR171" s="26"/>
      <c r="HS171" s="26"/>
      <c r="HT171" s="26"/>
      <c r="HU171" s="26"/>
      <c r="HV171" s="26"/>
      <c r="HW171" s="26"/>
      <c r="HX171" s="26"/>
      <c r="HY171" s="26"/>
      <c r="HZ171" s="26"/>
      <c r="IA171" s="26"/>
      <c r="IB171" s="26"/>
      <c r="IC171" s="26"/>
      <c r="ID171" s="26"/>
      <c r="IE171" s="26"/>
      <c r="IF171" s="26"/>
      <c r="IG171" s="26"/>
      <c r="IH171" s="26"/>
      <c r="II171" s="26"/>
      <c r="IJ171" s="26"/>
      <c r="IK171" s="26"/>
      <c r="IL171" s="26"/>
      <c r="IM171" s="26"/>
      <c r="IN171" s="26"/>
      <c r="IO171" s="26"/>
      <c r="IP171" s="26"/>
      <c r="IQ171" s="26"/>
      <c r="IR171" s="26"/>
      <c r="IS171" s="26"/>
      <c r="IT171" s="26"/>
      <c r="IU171" s="26"/>
      <c r="IV171" s="26"/>
      <c r="IW171" s="26"/>
      <c r="IX171" s="26"/>
      <c r="IY171" s="26"/>
      <c r="IZ171" s="26"/>
      <c r="JA171" s="26"/>
      <c r="JB171" s="26"/>
      <c r="JC171" s="26"/>
      <c r="JD171" s="26"/>
      <c r="JE171" s="26"/>
      <c r="JF171" s="26"/>
      <c r="JG171" s="26"/>
      <c r="JH171" s="26"/>
      <c r="JI171" s="26"/>
      <c r="JJ171" s="26"/>
      <c r="JK171" s="26"/>
      <c r="JL171" s="26"/>
      <c r="JM171" s="26"/>
      <c r="JN171" s="26"/>
      <c r="JO171" s="26"/>
      <c r="JP171" s="26"/>
      <c r="JQ171" s="26"/>
      <c r="JR171" s="26"/>
      <c r="JS171" s="26"/>
      <c r="JT171" s="26"/>
      <c r="JU171" s="26"/>
      <c r="JV171" s="26"/>
      <c r="JW171" s="26"/>
      <c r="JX171" s="26"/>
      <c r="JY171" s="26"/>
      <c r="JZ171" s="26"/>
      <c r="KA171" s="26"/>
      <c r="KB171" s="26"/>
      <c r="KC171" s="26"/>
      <c r="KD171" s="26"/>
      <c r="KE171" s="26"/>
      <c r="KF171" s="26"/>
      <c r="KG171" s="26"/>
      <c r="KH171" s="26"/>
      <c r="KI171" s="26"/>
      <c r="KJ171" s="26"/>
      <c r="KK171" s="26"/>
      <c r="KL171" s="26"/>
      <c r="KM171" s="26"/>
      <c r="KN171" s="26"/>
      <c r="KO171" s="26"/>
      <c r="KP171" s="26"/>
      <c r="KQ171" s="26"/>
      <c r="KR171" s="26"/>
      <c r="KS171" s="26"/>
      <c r="KT171" s="26"/>
      <c r="KU171" s="26"/>
      <c r="KV171" s="26"/>
      <c r="KW171" s="26"/>
      <c r="KX171" s="26"/>
      <c r="KY171" s="26"/>
      <c r="KZ171" s="26"/>
      <c r="LA171" s="26"/>
      <c r="LB171" s="26"/>
      <c r="LC171" s="26"/>
      <c r="LD171" s="26"/>
      <c r="LE171" s="26"/>
      <c r="LF171" s="26"/>
      <c r="LG171" s="26"/>
      <c r="LH171" s="26"/>
      <c r="LI171" s="26"/>
      <c r="LJ171" s="26"/>
      <c r="LK171" s="26"/>
      <c r="LL171" s="26"/>
      <c r="LM171" s="26"/>
      <c r="LN171" s="26"/>
      <c r="LO171" s="26"/>
      <c r="LP171" s="26"/>
      <c r="LQ171" s="26"/>
      <c r="LR171" s="26"/>
      <c r="LS171" s="26"/>
      <c r="LT171" s="26"/>
      <c r="LU171" s="26"/>
      <c r="LV171" s="26"/>
      <c r="LW171" s="26"/>
      <c r="LX171" s="26"/>
      <c r="LY171" s="26"/>
      <c r="LZ171" s="26"/>
      <c r="MA171" s="26"/>
      <c r="MB171" s="26"/>
      <c r="MC171" s="26"/>
      <c r="MD171" s="26"/>
      <c r="ME171" s="26"/>
      <c r="MF171" s="26"/>
      <c r="MG171" s="26"/>
      <c r="MH171" s="26"/>
      <c r="MI171" s="26"/>
      <c r="MJ171" s="26"/>
      <c r="MK171" s="26"/>
      <c r="ML171" s="26"/>
      <c r="MM171" s="26"/>
      <c r="MN171" s="26"/>
      <c r="MO171" s="26"/>
      <c r="MP171" s="26"/>
      <c r="MQ171" s="26"/>
      <c r="MR171" s="26"/>
      <c r="MS171" s="26"/>
      <c r="MT171" s="26"/>
      <c r="MU171" s="26"/>
      <c r="MV171" s="26"/>
      <c r="MW171" s="26"/>
      <c r="MX171" s="26"/>
      <c r="MY171" s="26"/>
      <c r="MZ171" s="26"/>
      <c r="NA171" s="26"/>
      <c r="NB171" s="26"/>
      <c r="NC171" s="26"/>
      <c r="ND171" s="26"/>
      <c r="NE171" s="26"/>
      <c r="NF171" s="26"/>
      <c r="NG171" s="26"/>
      <c r="NH171" s="26"/>
      <c r="NI171" s="26"/>
      <c r="NJ171" s="26"/>
      <c r="NK171" s="26"/>
      <c r="NL171" s="26"/>
      <c r="NM171" s="26"/>
      <c r="NN171" s="26"/>
      <c r="NO171" s="26"/>
      <c r="NP171" s="26"/>
      <c r="NQ171" s="26"/>
      <c r="NR171" s="26"/>
      <c r="NS171" s="26"/>
      <c r="NT171" s="26"/>
      <c r="NU171" s="26"/>
      <c r="NV171" s="26"/>
      <c r="NW171" s="26"/>
      <c r="NX171" s="26"/>
      <c r="NY171" s="26"/>
      <c r="NZ171" s="26"/>
      <c r="OA171" s="26"/>
      <c r="OB171" s="26"/>
      <c r="OC171" s="26"/>
      <c r="OD171" s="26"/>
      <c r="OE171" s="26"/>
      <c r="OF171" s="26"/>
      <c r="OG171" s="26"/>
      <c r="OH171" s="26"/>
      <c r="OI171" s="26"/>
      <c r="OJ171" s="26"/>
      <c r="OK171" s="26"/>
      <c r="OL171" s="26"/>
      <c r="OM171" s="26"/>
      <c r="ON171" s="26"/>
      <c r="OO171" s="26"/>
      <c r="OP171" s="26"/>
      <c r="OQ171" s="26"/>
      <c r="OR171" s="26"/>
      <c r="OS171" s="26"/>
      <c r="OT171" s="26"/>
      <c r="OU171" s="26"/>
      <c r="OV171" s="26"/>
      <c r="OW171" s="26"/>
      <c r="OX171" s="26"/>
      <c r="OY171" s="26"/>
      <c r="OZ171" s="26"/>
      <c r="PA171" s="26"/>
      <c r="PB171" s="26"/>
      <c r="PC171" s="26"/>
      <c r="PD171" s="26"/>
      <c r="PE171" s="26"/>
      <c r="PF171" s="26"/>
      <c r="PG171" s="26"/>
      <c r="PH171" s="26"/>
      <c r="PI171" s="26"/>
      <c r="PJ171" s="26"/>
      <c r="PK171" s="26"/>
      <c r="PL171" s="26"/>
      <c r="PM171" s="26"/>
      <c r="PN171" s="26"/>
      <c r="PO171" s="26"/>
      <c r="PP171" s="26"/>
      <c r="PQ171" s="26"/>
      <c r="PR171" s="26"/>
      <c r="PS171" s="26"/>
      <c r="PT171" s="26"/>
      <c r="PU171" s="26"/>
      <c r="PV171" s="26"/>
      <c r="PW171" s="26"/>
      <c r="PX171" s="26"/>
      <c r="PY171" s="26"/>
      <c r="PZ171" s="26"/>
      <c r="QA171" s="26"/>
      <c r="QB171" s="26"/>
      <c r="QC171" s="26"/>
      <c r="QD171" s="26"/>
      <c r="QE171" s="26"/>
      <c r="QF171" s="26"/>
      <c r="QG171" s="26"/>
      <c r="QH171" s="26"/>
      <c r="QI171" s="26"/>
      <c r="QJ171" s="26"/>
      <c r="QK171" s="26"/>
      <c r="QL171" s="26"/>
      <c r="QM171" s="26"/>
      <c r="QN171" s="26"/>
      <c r="QO171" s="26"/>
      <c r="QP171" s="26"/>
      <c r="QQ171" s="26"/>
      <c r="QR171" s="26"/>
      <c r="QS171" s="26"/>
      <c r="QT171" s="26"/>
      <c r="QU171" s="26"/>
      <c r="QV171" s="26"/>
      <c r="QW171" s="26"/>
      <c r="QX171" s="26"/>
      <c r="QY171" s="26"/>
      <c r="QZ171" s="26"/>
      <c r="RA171" s="26"/>
      <c r="RB171" s="26"/>
      <c r="RC171" s="26"/>
      <c r="RD171" s="26"/>
      <c r="RE171" s="26"/>
      <c r="RF171" s="26"/>
      <c r="RG171" s="26"/>
      <c r="RH171" s="26"/>
      <c r="RI171" s="26"/>
      <c r="RJ171" s="26"/>
      <c r="RK171" s="26"/>
      <c r="RL171" s="26"/>
      <c r="RM171" s="26"/>
      <c r="RN171" s="26"/>
      <c r="RO171" s="26"/>
      <c r="RP171" s="26"/>
      <c r="RQ171" s="26"/>
      <c r="RR171" s="26"/>
      <c r="RS171" s="26"/>
      <c r="RT171" s="26"/>
      <c r="RU171" s="26"/>
      <c r="RV171" s="26"/>
      <c r="RW171" s="26"/>
      <c r="RX171" s="26"/>
      <c r="RY171" s="26"/>
      <c r="RZ171" s="26"/>
      <c r="SA171" s="26"/>
      <c r="SB171" s="26"/>
      <c r="SC171" s="26"/>
      <c r="SD171" s="26"/>
      <c r="SE171" s="26"/>
      <c r="SF171" s="26"/>
      <c r="SG171" s="26"/>
      <c r="SH171" s="26"/>
      <c r="SI171" s="26"/>
      <c r="SJ171" s="26"/>
      <c r="SK171" s="26"/>
      <c r="SL171" s="26"/>
      <c r="SM171" s="26"/>
      <c r="SN171" s="26"/>
      <c r="SO171" s="26"/>
      <c r="SP171" s="26"/>
      <c r="SQ171" s="26"/>
      <c r="SR171" s="26"/>
      <c r="SS171" s="26"/>
      <c r="ST171" s="26"/>
      <c r="SU171" s="26"/>
      <c r="SV171" s="26"/>
      <c r="SW171" s="26"/>
      <c r="SX171" s="26"/>
      <c r="SY171" s="26"/>
      <c r="SZ171" s="26"/>
      <c r="TA171" s="26"/>
      <c r="TB171" s="26"/>
      <c r="TC171" s="26"/>
      <c r="TD171" s="26"/>
      <c r="TE171" s="26"/>
      <c r="TF171" s="26"/>
      <c r="TG171" s="26"/>
      <c r="TH171" s="26"/>
      <c r="TI171" s="26"/>
      <c r="TJ171" s="26"/>
      <c r="TK171" s="26"/>
      <c r="TL171" s="26"/>
      <c r="TM171" s="26"/>
      <c r="TN171" s="26"/>
      <c r="TO171" s="26"/>
      <c r="TP171" s="26"/>
      <c r="TQ171" s="26"/>
      <c r="TR171" s="26"/>
      <c r="TS171" s="26"/>
      <c r="TT171" s="26"/>
      <c r="TU171" s="26"/>
      <c r="TV171" s="26"/>
      <c r="TW171" s="26"/>
      <c r="TX171" s="26"/>
      <c r="TY171" s="26"/>
      <c r="TZ171" s="26"/>
      <c r="UA171" s="26"/>
      <c r="UB171" s="26"/>
      <c r="UC171" s="26"/>
      <c r="UD171" s="26"/>
      <c r="UE171" s="26"/>
      <c r="UF171" s="26"/>
      <c r="UG171" s="26"/>
      <c r="UH171" s="26"/>
      <c r="UI171" s="26"/>
      <c r="UJ171" s="26"/>
      <c r="UK171" s="26"/>
      <c r="UL171" s="26"/>
      <c r="UM171" s="26"/>
      <c r="UN171" s="26"/>
      <c r="UO171" s="26"/>
      <c r="UP171" s="26"/>
      <c r="UQ171" s="26"/>
      <c r="UR171" s="26"/>
      <c r="US171" s="26"/>
      <c r="UT171" s="26"/>
      <c r="UU171" s="26"/>
      <c r="UV171" s="26"/>
      <c r="UW171" s="26"/>
      <c r="UX171" s="26"/>
      <c r="UY171" s="26"/>
      <c r="UZ171" s="26"/>
      <c r="VA171" s="26"/>
      <c r="VB171" s="26"/>
      <c r="VC171" s="26"/>
      <c r="VD171" s="26"/>
      <c r="VE171" s="26"/>
      <c r="VF171" s="26"/>
      <c r="VG171" s="26"/>
      <c r="VH171" s="26"/>
      <c r="VI171" s="26"/>
      <c r="VJ171" s="26"/>
      <c r="VK171" s="26"/>
      <c r="VL171" s="26"/>
      <c r="VM171" s="26"/>
      <c r="VN171" s="26"/>
      <c r="VO171" s="26"/>
      <c r="VP171" s="26"/>
      <c r="VQ171" s="26"/>
      <c r="VR171" s="26"/>
      <c r="VS171" s="26"/>
      <c r="VT171" s="26"/>
      <c r="VU171" s="26"/>
      <c r="VV171" s="26"/>
      <c r="VW171" s="26"/>
      <c r="VX171" s="26"/>
      <c r="VY171" s="26"/>
      <c r="VZ171" s="26"/>
      <c r="WA171" s="26"/>
      <c r="WB171" s="26"/>
      <c r="WC171" s="26"/>
      <c r="WD171" s="26"/>
      <c r="WE171" s="26"/>
      <c r="WF171" s="26"/>
      <c r="WG171" s="26"/>
      <c r="WH171" s="26"/>
      <c r="WI171" s="26"/>
      <c r="WJ171" s="26"/>
      <c r="WK171" s="26"/>
      <c r="WL171" s="26"/>
      <c r="WM171" s="26"/>
      <c r="WN171" s="26"/>
      <c r="WO171" s="26"/>
      <c r="WP171" s="26"/>
      <c r="WQ171" s="26"/>
      <c r="WR171" s="26"/>
      <c r="WS171" s="26"/>
      <c r="WT171" s="26"/>
      <c r="WU171" s="26"/>
      <c r="WV171" s="26"/>
      <c r="WW171" s="26"/>
      <c r="WX171" s="26"/>
      <c r="WY171" s="26"/>
      <c r="WZ171" s="26"/>
      <c r="XA171" s="26"/>
      <c r="XB171" s="26"/>
      <c r="XC171" s="26"/>
      <c r="XD171" s="26"/>
      <c r="XE171" s="26"/>
      <c r="XF171" s="26"/>
      <c r="XG171" s="26"/>
      <c r="XH171" s="26"/>
      <c r="XI171" s="26"/>
      <c r="XJ171" s="26"/>
      <c r="XK171" s="26"/>
      <c r="XL171" s="26"/>
      <c r="XM171" s="26"/>
    </row>
    <row r="172" spans="1:637" ht="15.75" customHeight="1" x14ac:dyDescent="0.35">
      <c r="A172" s="26"/>
      <c r="B172" s="26"/>
      <c r="C172" s="26"/>
      <c r="D172" s="26"/>
      <c r="E172" s="26"/>
      <c r="F172" s="26"/>
      <c r="G172" s="26"/>
      <c r="H172" s="26"/>
      <c r="I172" s="26"/>
      <c r="J172" s="26"/>
      <c r="K172" s="26"/>
      <c r="L172" s="26"/>
      <c r="M172" s="26"/>
      <c r="N172" s="26"/>
      <c r="O172" s="26"/>
      <c r="P172" s="26"/>
      <c r="Q172" s="26"/>
      <c r="R172" s="26"/>
      <c r="S172" s="26"/>
      <c r="T172" s="26"/>
      <c r="U172" s="26"/>
      <c r="V172" s="26"/>
      <c r="W172" s="26"/>
      <c r="X172" s="26"/>
      <c r="Y172" s="26"/>
      <c r="Z172" s="26"/>
      <c r="AA172" s="26"/>
      <c r="AB172" s="26"/>
      <c r="AC172" s="26"/>
      <c r="AD172" s="26"/>
      <c r="AE172" s="26"/>
      <c r="AF172" s="26"/>
      <c r="AG172" s="26"/>
      <c r="AH172" s="26"/>
      <c r="AI172" s="26"/>
      <c r="AJ172" s="26"/>
      <c r="AK172" s="26"/>
      <c r="AL172" s="26"/>
      <c r="AM172" s="26"/>
      <c r="AN172" s="26"/>
      <c r="AO172" s="26"/>
      <c r="AP172" s="26"/>
      <c r="AQ172" s="26"/>
      <c r="AR172" s="26"/>
      <c r="AS172" s="26"/>
      <c r="AT172" s="26"/>
      <c r="AU172" s="26"/>
      <c r="AV172" s="26"/>
      <c r="AW172" s="26"/>
      <c r="AX172" s="26"/>
      <c r="AY172" s="26"/>
      <c r="AZ172" s="26"/>
      <c r="BA172" s="26"/>
      <c r="BB172" s="26"/>
      <c r="BC172" s="26"/>
      <c r="BD172" s="26"/>
      <c r="BE172" s="26"/>
      <c r="BF172" s="26"/>
      <c r="BG172" s="26"/>
      <c r="BH172" s="26"/>
      <c r="BI172" s="26"/>
      <c r="BJ172" s="26"/>
      <c r="BK172" s="26"/>
      <c r="BL172" s="26"/>
      <c r="BM172" s="26"/>
      <c r="BN172" s="26"/>
      <c r="BO172" s="26"/>
      <c r="BP172" s="26"/>
      <c r="BQ172" s="26"/>
      <c r="BR172" s="26"/>
      <c r="BS172" s="26"/>
      <c r="BT172" s="26"/>
      <c r="BU172" s="26"/>
      <c r="BV172" s="26"/>
      <c r="BW172" s="26"/>
      <c r="BX172" s="26"/>
      <c r="BY172" s="26"/>
      <c r="BZ172" s="26"/>
      <c r="CA172" s="26"/>
      <c r="CB172" s="26"/>
      <c r="CC172" s="26"/>
      <c r="CD172" s="26"/>
      <c r="CE172" s="26"/>
      <c r="CF172" s="26"/>
      <c r="CG172" s="26"/>
      <c r="CH172" s="26"/>
      <c r="CI172" s="26"/>
      <c r="CJ172" s="26"/>
      <c r="CK172" s="26"/>
      <c r="CL172" s="26"/>
      <c r="CM172" s="26"/>
      <c r="CN172" s="26"/>
      <c r="CO172" s="26"/>
      <c r="CP172" s="26"/>
      <c r="CQ172" s="26"/>
      <c r="CR172" s="26"/>
      <c r="CS172" s="26"/>
      <c r="CT172" s="26"/>
      <c r="CU172" s="26"/>
      <c r="CV172" s="26"/>
      <c r="CW172" s="26"/>
      <c r="CX172" s="26"/>
      <c r="CY172" s="26"/>
      <c r="CZ172" s="26"/>
      <c r="DA172" s="26"/>
      <c r="DB172" s="26"/>
      <c r="DC172" s="26"/>
      <c r="DD172" s="26"/>
      <c r="DE172" s="26"/>
      <c r="DF172" s="26"/>
      <c r="DG172" s="26"/>
      <c r="DH172" s="26"/>
      <c r="DI172" s="26"/>
      <c r="DJ172" s="26"/>
      <c r="DK172" s="26"/>
      <c r="DL172" s="26"/>
      <c r="DM172" s="26"/>
      <c r="DN172" s="26"/>
      <c r="DO172" s="26"/>
      <c r="DP172" s="26"/>
      <c r="DQ172" s="26"/>
      <c r="DR172" s="26"/>
      <c r="DS172" s="26"/>
      <c r="DT172" s="26"/>
      <c r="DU172" s="26"/>
      <c r="DV172" s="26"/>
      <c r="DW172" s="26"/>
      <c r="DX172" s="26"/>
      <c r="DY172" s="26"/>
      <c r="DZ172" s="26"/>
      <c r="EA172" s="26"/>
      <c r="EB172" s="26"/>
      <c r="EC172" s="26"/>
      <c r="ED172" s="26"/>
      <c r="EE172" s="26"/>
      <c r="EF172" s="26"/>
      <c r="EG172" s="26"/>
      <c r="EH172" s="26"/>
      <c r="EI172" s="26"/>
      <c r="EJ172" s="26"/>
      <c r="EK172" s="26"/>
      <c r="EL172" s="26"/>
      <c r="EM172" s="26"/>
      <c r="EN172" s="26"/>
      <c r="EO172" s="26"/>
      <c r="EP172" s="26"/>
      <c r="EQ172" s="26"/>
      <c r="ER172" s="26"/>
      <c r="ES172" s="26"/>
      <c r="ET172" s="26"/>
      <c r="EU172" s="26"/>
      <c r="EV172" s="26"/>
      <c r="EW172" s="26"/>
      <c r="EX172" s="26"/>
      <c r="EY172" s="26"/>
      <c r="EZ172" s="26"/>
      <c r="FA172" s="26"/>
      <c r="FB172" s="26"/>
      <c r="FC172" s="26"/>
      <c r="FD172" s="26"/>
      <c r="FE172" s="26"/>
      <c r="FF172" s="26"/>
      <c r="FG172" s="26"/>
      <c r="FH172" s="26"/>
      <c r="FI172" s="26"/>
      <c r="FJ172" s="26"/>
      <c r="FK172" s="26"/>
      <c r="FL172" s="26"/>
      <c r="FM172" s="26"/>
      <c r="FN172" s="26"/>
      <c r="FO172" s="26"/>
      <c r="FP172" s="26"/>
      <c r="FQ172" s="26"/>
      <c r="FR172" s="26"/>
      <c r="FS172" s="26"/>
      <c r="FT172" s="26"/>
      <c r="FU172" s="26"/>
      <c r="FV172" s="26"/>
      <c r="FW172" s="26"/>
      <c r="FX172" s="26"/>
      <c r="FY172" s="26"/>
      <c r="FZ172" s="26"/>
      <c r="GA172" s="26"/>
      <c r="GB172" s="26"/>
      <c r="GC172" s="26"/>
      <c r="GD172" s="26"/>
      <c r="GE172" s="26"/>
      <c r="GF172" s="26"/>
      <c r="GG172" s="26"/>
      <c r="GH172" s="26"/>
      <c r="GI172" s="26"/>
      <c r="GJ172" s="26"/>
      <c r="GK172" s="26"/>
      <c r="GL172" s="26"/>
      <c r="GM172" s="26"/>
      <c r="GN172" s="26"/>
      <c r="GO172" s="26"/>
      <c r="GP172" s="26"/>
      <c r="GQ172" s="26"/>
      <c r="GR172" s="26"/>
      <c r="GS172" s="26"/>
      <c r="GT172" s="26"/>
      <c r="GU172" s="26"/>
      <c r="GV172" s="26"/>
      <c r="GW172" s="26"/>
      <c r="GX172" s="26"/>
      <c r="GY172" s="26"/>
      <c r="GZ172" s="26"/>
      <c r="HA172" s="26"/>
      <c r="HB172" s="26"/>
      <c r="HC172" s="26"/>
      <c r="HD172" s="26"/>
      <c r="HE172" s="26"/>
      <c r="HF172" s="26"/>
      <c r="HG172" s="26"/>
      <c r="HH172" s="26"/>
      <c r="HI172" s="26"/>
      <c r="HJ172" s="26"/>
      <c r="HK172" s="26"/>
      <c r="HL172" s="26"/>
      <c r="HM172" s="26"/>
      <c r="HN172" s="26"/>
      <c r="HO172" s="26"/>
      <c r="HP172" s="26"/>
      <c r="HQ172" s="26"/>
      <c r="HR172" s="26"/>
      <c r="HS172" s="26"/>
      <c r="HT172" s="26"/>
      <c r="HU172" s="26"/>
      <c r="HV172" s="26"/>
      <c r="HW172" s="26"/>
      <c r="HX172" s="26"/>
      <c r="HY172" s="26"/>
      <c r="HZ172" s="26"/>
      <c r="IA172" s="26"/>
      <c r="IB172" s="26"/>
      <c r="IC172" s="26"/>
      <c r="ID172" s="26"/>
      <c r="IE172" s="26"/>
      <c r="IF172" s="26"/>
      <c r="IG172" s="26"/>
      <c r="IH172" s="26"/>
      <c r="II172" s="26"/>
      <c r="IJ172" s="26"/>
      <c r="IK172" s="26"/>
      <c r="IL172" s="26"/>
      <c r="IM172" s="26"/>
      <c r="IN172" s="26"/>
      <c r="IO172" s="26"/>
      <c r="IP172" s="26"/>
      <c r="IQ172" s="26"/>
      <c r="IR172" s="26"/>
      <c r="IS172" s="26"/>
      <c r="IT172" s="26"/>
      <c r="IU172" s="26"/>
      <c r="IV172" s="26"/>
      <c r="IW172" s="26"/>
      <c r="IX172" s="26"/>
      <c r="IY172" s="26"/>
      <c r="IZ172" s="26"/>
      <c r="JA172" s="26"/>
      <c r="JB172" s="26"/>
      <c r="JC172" s="26"/>
      <c r="JD172" s="26"/>
      <c r="JE172" s="26"/>
      <c r="JF172" s="26"/>
      <c r="JG172" s="26"/>
      <c r="JH172" s="26"/>
      <c r="JI172" s="26"/>
      <c r="JJ172" s="26"/>
      <c r="JK172" s="26"/>
      <c r="JL172" s="26"/>
      <c r="JM172" s="26"/>
      <c r="JN172" s="26"/>
      <c r="JO172" s="26"/>
      <c r="JP172" s="26"/>
      <c r="JQ172" s="26"/>
      <c r="JR172" s="26"/>
      <c r="JS172" s="26"/>
      <c r="JT172" s="26"/>
      <c r="JU172" s="26"/>
      <c r="JV172" s="26"/>
      <c r="JW172" s="26"/>
      <c r="JX172" s="26"/>
      <c r="JY172" s="26"/>
      <c r="JZ172" s="26"/>
      <c r="KA172" s="26"/>
      <c r="KB172" s="26"/>
      <c r="KC172" s="26"/>
      <c r="KD172" s="26"/>
      <c r="KE172" s="26"/>
      <c r="KF172" s="26"/>
      <c r="KG172" s="26"/>
      <c r="KH172" s="26"/>
      <c r="KI172" s="26"/>
      <c r="KJ172" s="26"/>
      <c r="KK172" s="26"/>
      <c r="KL172" s="26"/>
      <c r="KM172" s="26"/>
      <c r="KN172" s="26"/>
      <c r="KO172" s="26"/>
      <c r="KP172" s="26"/>
      <c r="KQ172" s="26"/>
      <c r="KR172" s="26"/>
      <c r="KS172" s="26"/>
      <c r="KT172" s="26"/>
      <c r="KU172" s="26"/>
      <c r="KV172" s="26"/>
      <c r="KW172" s="26"/>
      <c r="KX172" s="26"/>
      <c r="KY172" s="26"/>
      <c r="KZ172" s="26"/>
      <c r="LA172" s="26"/>
      <c r="LB172" s="26"/>
      <c r="LC172" s="26"/>
      <c r="LD172" s="26"/>
      <c r="LE172" s="26"/>
      <c r="LF172" s="26"/>
      <c r="LG172" s="26"/>
      <c r="LH172" s="26"/>
      <c r="LI172" s="26"/>
      <c r="LJ172" s="26"/>
      <c r="LK172" s="26"/>
      <c r="LL172" s="26"/>
      <c r="LM172" s="26"/>
      <c r="LN172" s="26"/>
      <c r="LO172" s="26"/>
      <c r="LP172" s="26"/>
      <c r="LQ172" s="26"/>
      <c r="LR172" s="26"/>
      <c r="LS172" s="26"/>
      <c r="LT172" s="26"/>
      <c r="LU172" s="26"/>
      <c r="LV172" s="26"/>
      <c r="LW172" s="26"/>
      <c r="LX172" s="26"/>
      <c r="LY172" s="26"/>
      <c r="LZ172" s="26"/>
      <c r="MA172" s="26"/>
      <c r="MB172" s="26"/>
      <c r="MC172" s="26"/>
      <c r="MD172" s="26"/>
      <c r="ME172" s="26"/>
      <c r="MF172" s="26"/>
      <c r="MG172" s="26"/>
      <c r="MH172" s="26"/>
      <c r="MI172" s="26"/>
      <c r="MJ172" s="26"/>
      <c r="MK172" s="26"/>
      <c r="ML172" s="26"/>
      <c r="MM172" s="26"/>
      <c r="MN172" s="26"/>
      <c r="MO172" s="26"/>
      <c r="MP172" s="26"/>
      <c r="MQ172" s="26"/>
      <c r="MR172" s="26"/>
      <c r="MS172" s="26"/>
      <c r="MT172" s="26"/>
      <c r="MU172" s="26"/>
      <c r="MV172" s="26"/>
      <c r="MW172" s="26"/>
      <c r="MX172" s="26"/>
      <c r="MY172" s="26"/>
      <c r="MZ172" s="26"/>
      <c r="NA172" s="26"/>
      <c r="NB172" s="26"/>
      <c r="NC172" s="26"/>
      <c r="ND172" s="26"/>
      <c r="NE172" s="26"/>
      <c r="NF172" s="26"/>
      <c r="NG172" s="26"/>
      <c r="NH172" s="26"/>
      <c r="NI172" s="26"/>
      <c r="NJ172" s="26"/>
      <c r="NK172" s="26"/>
      <c r="NL172" s="26"/>
      <c r="NM172" s="26"/>
      <c r="NN172" s="26"/>
      <c r="NO172" s="26"/>
      <c r="NP172" s="26"/>
      <c r="NQ172" s="26"/>
      <c r="NR172" s="26"/>
      <c r="NS172" s="26"/>
      <c r="NT172" s="26"/>
      <c r="NU172" s="26"/>
      <c r="NV172" s="26"/>
      <c r="NW172" s="26"/>
      <c r="NX172" s="26"/>
      <c r="NY172" s="26"/>
      <c r="NZ172" s="26"/>
      <c r="OA172" s="26"/>
      <c r="OB172" s="26"/>
      <c r="OC172" s="26"/>
      <c r="OD172" s="26"/>
      <c r="OE172" s="26"/>
      <c r="OF172" s="26"/>
      <c r="OG172" s="26"/>
      <c r="OH172" s="26"/>
      <c r="OI172" s="26"/>
      <c r="OJ172" s="26"/>
      <c r="OK172" s="26"/>
      <c r="OL172" s="26"/>
      <c r="OM172" s="26"/>
      <c r="ON172" s="26"/>
      <c r="OO172" s="26"/>
      <c r="OP172" s="26"/>
      <c r="OQ172" s="26"/>
      <c r="OR172" s="26"/>
      <c r="OS172" s="26"/>
      <c r="OT172" s="26"/>
      <c r="OU172" s="26"/>
      <c r="OV172" s="26"/>
      <c r="OW172" s="26"/>
      <c r="OX172" s="26"/>
      <c r="OY172" s="26"/>
      <c r="OZ172" s="26"/>
      <c r="PA172" s="26"/>
      <c r="PB172" s="26"/>
      <c r="PC172" s="26"/>
      <c r="PD172" s="26"/>
      <c r="PE172" s="26"/>
      <c r="PF172" s="26"/>
      <c r="PG172" s="26"/>
      <c r="PH172" s="26"/>
      <c r="PI172" s="26"/>
      <c r="PJ172" s="26"/>
      <c r="PK172" s="26"/>
      <c r="PL172" s="26"/>
      <c r="PM172" s="26"/>
      <c r="PN172" s="26"/>
      <c r="PO172" s="26"/>
      <c r="PP172" s="26"/>
      <c r="PQ172" s="26"/>
      <c r="PR172" s="26"/>
      <c r="PS172" s="26"/>
      <c r="PT172" s="26"/>
      <c r="PU172" s="26"/>
      <c r="PV172" s="26"/>
      <c r="PW172" s="26"/>
      <c r="PX172" s="26"/>
      <c r="PY172" s="26"/>
      <c r="PZ172" s="26"/>
      <c r="QA172" s="26"/>
      <c r="QB172" s="26"/>
      <c r="QC172" s="26"/>
      <c r="QD172" s="26"/>
      <c r="QE172" s="26"/>
      <c r="QF172" s="26"/>
      <c r="QG172" s="26"/>
      <c r="QH172" s="26"/>
      <c r="QI172" s="26"/>
      <c r="QJ172" s="26"/>
      <c r="QK172" s="26"/>
      <c r="QL172" s="26"/>
      <c r="QM172" s="26"/>
      <c r="QN172" s="26"/>
      <c r="QO172" s="26"/>
      <c r="QP172" s="26"/>
      <c r="QQ172" s="26"/>
      <c r="QR172" s="26"/>
      <c r="QS172" s="26"/>
      <c r="QT172" s="26"/>
      <c r="QU172" s="26"/>
      <c r="QV172" s="26"/>
      <c r="QW172" s="26"/>
      <c r="QX172" s="26"/>
      <c r="QY172" s="26"/>
      <c r="QZ172" s="26"/>
      <c r="RA172" s="26"/>
      <c r="RB172" s="26"/>
      <c r="RC172" s="26"/>
      <c r="RD172" s="26"/>
      <c r="RE172" s="26"/>
      <c r="RF172" s="26"/>
      <c r="RG172" s="26"/>
      <c r="RH172" s="26"/>
      <c r="RI172" s="26"/>
      <c r="RJ172" s="26"/>
      <c r="RK172" s="26"/>
      <c r="RL172" s="26"/>
      <c r="RM172" s="26"/>
      <c r="RN172" s="26"/>
      <c r="RO172" s="26"/>
      <c r="RP172" s="26"/>
      <c r="RQ172" s="26"/>
      <c r="RR172" s="26"/>
      <c r="RS172" s="26"/>
      <c r="RT172" s="26"/>
      <c r="RU172" s="26"/>
      <c r="RV172" s="26"/>
      <c r="RW172" s="26"/>
      <c r="RX172" s="26"/>
      <c r="RY172" s="26"/>
      <c r="RZ172" s="26"/>
      <c r="SA172" s="26"/>
      <c r="SB172" s="26"/>
      <c r="SC172" s="26"/>
      <c r="SD172" s="26"/>
      <c r="SE172" s="26"/>
      <c r="SF172" s="26"/>
      <c r="SG172" s="26"/>
      <c r="SH172" s="26"/>
      <c r="SI172" s="26"/>
      <c r="SJ172" s="26"/>
      <c r="SK172" s="26"/>
      <c r="SL172" s="26"/>
      <c r="SM172" s="26"/>
      <c r="SN172" s="26"/>
      <c r="SO172" s="26"/>
      <c r="SP172" s="26"/>
      <c r="SQ172" s="26"/>
      <c r="SR172" s="26"/>
      <c r="SS172" s="26"/>
      <c r="ST172" s="26"/>
      <c r="SU172" s="26"/>
      <c r="SV172" s="26"/>
      <c r="SW172" s="26"/>
      <c r="SX172" s="26"/>
      <c r="SY172" s="26"/>
      <c r="SZ172" s="26"/>
      <c r="TA172" s="26"/>
      <c r="TB172" s="26"/>
      <c r="TC172" s="26"/>
      <c r="TD172" s="26"/>
      <c r="TE172" s="26"/>
      <c r="TF172" s="26"/>
      <c r="TG172" s="26"/>
      <c r="TH172" s="26"/>
      <c r="TI172" s="26"/>
      <c r="TJ172" s="26"/>
      <c r="TK172" s="26"/>
      <c r="TL172" s="26"/>
      <c r="TM172" s="26"/>
      <c r="TN172" s="26"/>
      <c r="TO172" s="26"/>
      <c r="TP172" s="26"/>
      <c r="TQ172" s="26"/>
      <c r="TR172" s="26"/>
      <c r="TS172" s="26"/>
      <c r="TT172" s="26"/>
      <c r="TU172" s="26"/>
      <c r="TV172" s="26"/>
      <c r="TW172" s="26"/>
      <c r="TX172" s="26"/>
      <c r="TY172" s="26"/>
      <c r="TZ172" s="26"/>
      <c r="UA172" s="26"/>
      <c r="UB172" s="26"/>
      <c r="UC172" s="26"/>
      <c r="UD172" s="26"/>
      <c r="UE172" s="26"/>
      <c r="UF172" s="26"/>
      <c r="UG172" s="26"/>
      <c r="UH172" s="26"/>
      <c r="UI172" s="26"/>
      <c r="UJ172" s="26"/>
      <c r="UK172" s="26"/>
      <c r="UL172" s="26"/>
      <c r="UM172" s="26"/>
      <c r="UN172" s="26"/>
      <c r="UO172" s="26"/>
      <c r="UP172" s="26"/>
      <c r="UQ172" s="26"/>
      <c r="UR172" s="26"/>
      <c r="US172" s="26"/>
      <c r="UT172" s="26"/>
      <c r="UU172" s="26"/>
      <c r="UV172" s="26"/>
      <c r="UW172" s="26"/>
      <c r="UX172" s="26"/>
      <c r="UY172" s="26"/>
      <c r="UZ172" s="26"/>
      <c r="VA172" s="26"/>
      <c r="VB172" s="26"/>
      <c r="VC172" s="26"/>
      <c r="VD172" s="26"/>
      <c r="VE172" s="26"/>
      <c r="VF172" s="26"/>
      <c r="VG172" s="26"/>
      <c r="VH172" s="26"/>
      <c r="VI172" s="26"/>
      <c r="VJ172" s="26"/>
      <c r="VK172" s="26"/>
      <c r="VL172" s="26"/>
      <c r="VM172" s="26"/>
      <c r="VN172" s="26"/>
      <c r="VO172" s="26"/>
      <c r="VP172" s="26"/>
      <c r="VQ172" s="26"/>
      <c r="VR172" s="26"/>
      <c r="VS172" s="26"/>
      <c r="VT172" s="26"/>
      <c r="VU172" s="26"/>
      <c r="VV172" s="26"/>
      <c r="VW172" s="26"/>
      <c r="VX172" s="26"/>
      <c r="VY172" s="26"/>
      <c r="VZ172" s="26"/>
      <c r="WA172" s="26"/>
      <c r="WB172" s="26"/>
      <c r="WC172" s="26"/>
      <c r="WD172" s="26"/>
      <c r="WE172" s="26"/>
      <c r="WF172" s="26"/>
      <c r="WG172" s="26"/>
      <c r="WH172" s="26"/>
      <c r="WI172" s="26"/>
      <c r="WJ172" s="26"/>
      <c r="WK172" s="26"/>
      <c r="WL172" s="26"/>
      <c r="WM172" s="26"/>
      <c r="WN172" s="26"/>
      <c r="WO172" s="26"/>
      <c r="WP172" s="26"/>
      <c r="WQ172" s="26"/>
      <c r="WR172" s="26"/>
      <c r="WS172" s="26"/>
      <c r="WT172" s="26"/>
      <c r="WU172" s="26"/>
      <c r="WV172" s="26"/>
      <c r="WW172" s="26"/>
      <c r="WX172" s="26"/>
      <c r="WY172" s="26"/>
      <c r="WZ172" s="26"/>
      <c r="XA172" s="26"/>
      <c r="XB172" s="26"/>
      <c r="XC172" s="26"/>
      <c r="XD172" s="26"/>
      <c r="XE172" s="26"/>
      <c r="XF172" s="26"/>
      <c r="XG172" s="26"/>
      <c r="XH172" s="26"/>
      <c r="XI172" s="26"/>
      <c r="XJ172" s="26"/>
      <c r="XK172" s="26"/>
      <c r="XL172" s="26"/>
      <c r="XM172" s="26"/>
    </row>
    <row r="173" spans="1:637" ht="15.75" customHeight="1" x14ac:dyDescent="0.35"/>
    <row r="174" spans="1:637" ht="15.75" customHeight="1" x14ac:dyDescent="0.35"/>
    <row r="175" spans="1:637" ht="15.75" customHeight="1" x14ac:dyDescent="0.35"/>
    <row r="176" spans="1:637" ht="15.75" customHeight="1" x14ac:dyDescent="0.35"/>
    <row r="177" ht="15.75" customHeight="1" x14ac:dyDescent="0.35"/>
    <row r="178" ht="15.75" customHeight="1" x14ac:dyDescent="0.35"/>
    <row r="179" ht="15.75" customHeight="1" x14ac:dyDescent="0.35"/>
    <row r="180" ht="15.75" customHeight="1" x14ac:dyDescent="0.35"/>
    <row r="181" ht="15.75" customHeight="1" x14ac:dyDescent="0.35"/>
    <row r="182" ht="15.75" customHeight="1" x14ac:dyDescent="0.35"/>
    <row r="183" ht="15.75" customHeight="1" x14ac:dyDescent="0.35"/>
    <row r="184" ht="15.75" customHeight="1" x14ac:dyDescent="0.35"/>
    <row r="185" ht="15.75" customHeight="1" x14ac:dyDescent="0.35"/>
    <row r="186" ht="15.75" customHeight="1" x14ac:dyDescent="0.35"/>
    <row r="187" ht="15.75" customHeight="1" x14ac:dyDescent="0.35"/>
    <row r="188" ht="15.75" customHeight="1" x14ac:dyDescent="0.35"/>
    <row r="189" ht="15.75" customHeight="1" x14ac:dyDescent="0.35"/>
    <row r="190" ht="15.75" customHeight="1" x14ac:dyDescent="0.35"/>
    <row r="191" ht="15.75" customHeight="1" x14ac:dyDescent="0.35"/>
    <row r="192" ht="15.75" customHeight="1" x14ac:dyDescent="0.35"/>
    <row r="193" ht="15.75" customHeight="1" x14ac:dyDescent="0.35"/>
    <row r="194" ht="15.75" customHeight="1" x14ac:dyDescent="0.35"/>
    <row r="195" ht="15.75" customHeight="1" x14ac:dyDescent="0.35"/>
    <row r="196" ht="15.75" customHeight="1" x14ac:dyDescent="0.35"/>
    <row r="197" ht="15.75" customHeight="1" x14ac:dyDescent="0.35"/>
    <row r="198" ht="15.75" customHeight="1" x14ac:dyDescent="0.35"/>
    <row r="199" ht="15.75" customHeight="1" x14ac:dyDescent="0.35"/>
    <row r="200" ht="15.75" customHeight="1" x14ac:dyDescent="0.35"/>
    <row r="201" ht="15.75" customHeight="1" x14ac:dyDescent="0.35"/>
    <row r="202" ht="15.75" customHeight="1" x14ac:dyDescent="0.35"/>
    <row r="203" ht="15.75" customHeight="1" x14ac:dyDescent="0.35"/>
    <row r="204" ht="15.75" customHeight="1" x14ac:dyDescent="0.35"/>
    <row r="205" ht="15.75" customHeight="1" x14ac:dyDescent="0.35"/>
    <row r="206" ht="15.75" customHeight="1" x14ac:dyDescent="0.35"/>
    <row r="207" ht="15.75" customHeight="1" x14ac:dyDescent="0.35"/>
    <row r="208" ht="15.75" customHeight="1" x14ac:dyDescent="0.35"/>
    <row r="209" ht="15.75" customHeight="1" x14ac:dyDescent="0.35"/>
    <row r="210" ht="15.75" customHeight="1" x14ac:dyDescent="0.35"/>
    <row r="211" ht="15.75" customHeight="1" x14ac:dyDescent="0.35"/>
    <row r="212" ht="15.75" customHeight="1" x14ac:dyDescent="0.35"/>
    <row r="213" ht="15.75" customHeight="1" x14ac:dyDescent="0.35"/>
    <row r="214" ht="15.75" customHeight="1" x14ac:dyDescent="0.35"/>
    <row r="215" ht="15.75" customHeight="1" x14ac:dyDescent="0.35"/>
    <row r="216" ht="15.75" customHeight="1" x14ac:dyDescent="0.35"/>
    <row r="217" ht="15.75" customHeight="1" x14ac:dyDescent="0.35"/>
    <row r="218" ht="15.75" customHeight="1" x14ac:dyDescent="0.35"/>
    <row r="219" ht="15.75" customHeight="1" x14ac:dyDescent="0.35"/>
    <row r="220" ht="15.75" customHeight="1" x14ac:dyDescent="0.35"/>
    <row r="221" ht="15.75" customHeight="1" x14ac:dyDescent="0.35"/>
    <row r="222" ht="15.75" customHeight="1" x14ac:dyDescent="0.35"/>
    <row r="223" ht="15.75" customHeight="1" x14ac:dyDescent="0.35"/>
    <row r="224" ht="15.75" customHeight="1" x14ac:dyDescent="0.35"/>
    <row r="225" ht="15.75" customHeight="1" x14ac:dyDescent="0.35"/>
    <row r="226" ht="15.75" customHeight="1" x14ac:dyDescent="0.35"/>
    <row r="227" ht="15.75" customHeight="1" x14ac:dyDescent="0.35"/>
    <row r="228" ht="15.75" customHeight="1" x14ac:dyDescent="0.35"/>
    <row r="229" ht="15.75" customHeight="1" x14ac:dyDescent="0.35"/>
    <row r="230" ht="15.75" customHeight="1" x14ac:dyDescent="0.35"/>
    <row r="231" ht="15.75" customHeight="1" x14ac:dyDescent="0.35"/>
    <row r="232" ht="15.75" customHeight="1" x14ac:dyDescent="0.35"/>
    <row r="233" ht="15.75" customHeight="1" x14ac:dyDescent="0.35"/>
    <row r="234" ht="15.75" customHeight="1" x14ac:dyDescent="0.35"/>
    <row r="235" ht="15.75" customHeight="1" x14ac:dyDescent="0.35"/>
    <row r="236" ht="15.75" customHeight="1" x14ac:dyDescent="0.35"/>
    <row r="237" ht="15.75" customHeight="1" x14ac:dyDescent="0.35"/>
    <row r="238" ht="15.75" customHeight="1" x14ac:dyDescent="0.35"/>
    <row r="239" ht="15.75" customHeight="1" x14ac:dyDescent="0.35"/>
    <row r="240" ht="15.75" customHeight="1" x14ac:dyDescent="0.35"/>
    <row r="241" ht="15.75" customHeight="1" x14ac:dyDescent="0.35"/>
    <row r="242" ht="15.75" customHeight="1" x14ac:dyDescent="0.35"/>
    <row r="243" ht="15.75" customHeight="1" x14ac:dyDescent="0.35"/>
    <row r="244" ht="15.75" customHeight="1" x14ac:dyDescent="0.35"/>
    <row r="245" ht="15.75" customHeight="1" x14ac:dyDescent="0.35"/>
    <row r="246" ht="15.75" customHeight="1" x14ac:dyDescent="0.35"/>
    <row r="247" ht="15.75" customHeight="1" x14ac:dyDescent="0.35"/>
    <row r="248" ht="15.75" customHeight="1" x14ac:dyDescent="0.35"/>
    <row r="249" ht="15.75" customHeight="1" x14ac:dyDescent="0.35"/>
    <row r="250" ht="15.75" customHeight="1" x14ac:dyDescent="0.35"/>
    <row r="251" ht="15.75" customHeight="1" x14ac:dyDescent="0.35"/>
    <row r="252" ht="15.75" customHeight="1" x14ac:dyDescent="0.35"/>
    <row r="253" ht="15.75" customHeight="1" x14ac:dyDescent="0.35"/>
    <row r="254" ht="15.75" customHeight="1" x14ac:dyDescent="0.35"/>
    <row r="255" ht="15.75" customHeight="1" x14ac:dyDescent="0.35"/>
    <row r="256" ht="15.75" customHeight="1" x14ac:dyDescent="0.35"/>
    <row r="257" ht="15.75" customHeight="1" x14ac:dyDescent="0.35"/>
    <row r="258" ht="15.75" customHeight="1" x14ac:dyDescent="0.35"/>
    <row r="259" ht="15.75" customHeight="1" x14ac:dyDescent="0.35"/>
    <row r="260" ht="15.75" customHeight="1" x14ac:dyDescent="0.35"/>
    <row r="261" ht="15.75" customHeight="1" x14ac:dyDescent="0.35"/>
    <row r="262" ht="15.75" customHeight="1" x14ac:dyDescent="0.35"/>
    <row r="263" ht="15.75" customHeight="1" x14ac:dyDescent="0.35"/>
    <row r="264" ht="15.75" customHeight="1" x14ac:dyDescent="0.35"/>
    <row r="265" ht="15.75" customHeight="1" x14ac:dyDescent="0.35"/>
    <row r="266" ht="15.75" customHeight="1" x14ac:dyDescent="0.35"/>
    <row r="267" ht="15.75" customHeight="1" x14ac:dyDescent="0.35"/>
    <row r="268" ht="15.75" customHeight="1" x14ac:dyDescent="0.35"/>
    <row r="269" ht="15.75" customHeight="1" x14ac:dyDescent="0.35"/>
    <row r="270" ht="15.75" customHeight="1" x14ac:dyDescent="0.35"/>
    <row r="271" ht="15.75" customHeight="1" x14ac:dyDescent="0.35"/>
    <row r="272" ht="15.75" customHeight="1" x14ac:dyDescent="0.35"/>
    <row r="273" ht="15.75" customHeight="1" x14ac:dyDescent="0.35"/>
    <row r="274" ht="15.75" customHeight="1" x14ac:dyDescent="0.35"/>
    <row r="275" ht="15.75" customHeight="1" x14ac:dyDescent="0.35"/>
    <row r="276" ht="15.75" customHeight="1" x14ac:dyDescent="0.35"/>
    <row r="277" ht="15.75" customHeight="1" x14ac:dyDescent="0.35"/>
    <row r="278" ht="15.75" customHeight="1" x14ac:dyDescent="0.35"/>
    <row r="279" ht="15.75" customHeight="1" x14ac:dyDescent="0.35"/>
    <row r="280" ht="15.75" customHeight="1" x14ac:dyDescent="0.35"/>
    <row r="281" ht="15.75" customHeight="1" x14ac:dyDescent="0.35"/>
    <row r="282" ht="15.75" customHeight="1" x14ac:dyDescent="0.35"/>
    <row r="283" ht="15.75" customHeight="1" x14ac:dyDescent="0.35"/>
    <row r="284" ht="15.75" customHeight="1" x14ac:dyDescent="0.35"/>
    <row r="285" ht="15.75" customHeight="1" x14ac:dyDescent="0.35"/>
    <row r="286" ht="15.75" customHeight="1" x14ac:dyDescent="0.35"/>
    <row r="287" ht="15.75" customHeight="1" x14ac:dyDescent="0.35"/>
    <row r="288" ht="15.75" customHeight="1" x14ac:dyDescent="0.35"/>
    <row r="289" ht="15.75" customHeight="1" x14ac:dyDescent="0.35"/>
    <row r="290" ht="15.75" customHeight="1" x14ac:dyDescent="0.35"/>
    <row r="291" ht="15.75" customHeight="1" x14ac:dyDescent="0.35"/>
    <row r="292" ht="15.75" customHeight="1" x14ac:dyDescent="0.35"/>
    <row r="293" ht="15.75" customHeight="1" x14ac:dyDescent="0.35"/>
    <row r="294" ht="15.75" customHeight="1" x14ac:dyDescent="0.35"/>
    <row r="295" ht="15.75" customHeight="1" x14ac:dyDescent="0.35"/>
    <row r="296" ht="15.75" customHeight="1" x14ac:dyDescent="0.35"/>
    <row r="297" ht="15.75" customHeight="1" x14ac:dyDescent="0.35"/>
    <row r="298" ht="15.75" customHeight="1" x14ac:dyDescent="0.35"/>
    <row r="299" ht="15.75" customHeight="1" x14ac:dyDescent="0.35"/>
    <row r="300" ht="15.75" customHeight="1" x14ac:dyDescent="0.35"/>
    <row r="301" ht="15.75" customHeight="1" x14ac:dyDescent="0.35"/>
    <row r="302" ht="15.75" customHeight="1" x14ac:dyDescent="0.35"/>
    <row r="303" ht="15.75" customHeight="1" x14ac:dyDescent="0.35"/>
    <row r="304" ht="15.75" customHeight="1" x14ac:dyDescent="0.35"/>
    <row r="305" ht="15.75" customHeight="1" x14ac:dyDescent="0.35"/>
    <row r="306" ht="15.75" customHeight="1" x14ac:dyDescent="0.35"/>
    <row r="307" ht="15.75" customHeight="1" x14ac:dyDescent="0.35"/>
    <row r="308" ht="15.75" customHeight="1" x14ac:dyDescent="0.35"/>
    <row r="309" ht="15.75" customHeight="1" x14ac:dyDescent="0.35"/>
    <row r="310" ht="15.75" customHeight="1" x14ac:dyDescent="0.35"/>
    <row r="311" ht="15.75" customHeight="1" x14ac:dyDescent="0.35"/>
    <row r="312" ht="15.75" customHeight="1" x14ac:dyDescent="0.35"/>
    <row r="313" ht="15.75" customHeight="1" x14ac:dyDescent="0.35"/>
    <row r="314" ht="15.75" customHeight="1" x14ac:dyDescent="0.35"/>
    <row r="315" ht="15.75" customHeight="1" x14ac:dyDescent="0.35"/>
    <row r="316" ht="15.75" customHeight="1" x14ac:dyDescent="0.35"/>
    <row r="317" ht="15.75" customHeight="1" x14ac:dyDescent="0.35"/>
    <row r="318" ht="15.75" customHeight="1" x14ac:dyDescent="0.35"/>
    <row r="319" ht="15.75" customHeight="1" x14ac:dyDescent="0.35"/>
    <row r="320" ht="15.75" customHeight="1" x14ac:dyDescent="0.35"/>
    <row r="321" ht="15.75" customHeight="1" x14ac:dyDescent="0.35"/>
    <row r="322" ht="15.75" customHeight="1" x14ac:dyDescent="0.35"/>
    <row r="323" ht="15.75" customHeight="1" x14ac:dyDescent="0.35"/>
    <row r="324" ht="15.75" customHeight="1" x14ac:dyDescent="0.35"/>
    <row r="325" ht="15.75" customHeight="1" x14ac:dyDescent="0.35"/>
    <row r="326" ht="15.75" customHeight="1" x14ac:dyDescent="0.35"/>
    <row r="327" ht="15.75" customHeight="1" x14ac:dyDescent="0.35"/>
    <row r="328" ht="15.75" customHeight="1" x14ac:dyDescent="0.35"/>
    <row r="329" ht="15.75" customHeight="1" x14ac:dyDescent="0.35"/>
    <row r="330" ht="15.75" customHeight="1" x14ac:dyDescent="0.35"/>
    <row r="331" ht="15.75" customHeight="1" x14ac:dyDescent="0.35"/>
    <row r="332" ht="15.75" customHeight="1" x14ac:dyDescent="0.35"/>
    <row r="333" ht="15.75" customHeight="1" x14ac:dyDescent="0.35"/>
    <row r="334" ht="15.75" customHeight="1" x14ac:dyDescent="0.35"/>
    <row r="335" ht="15.75" customHeight="1" x14ac:dyDescent="0.35"/>
    <row r="336" ht="15.75" customHeight="1" x14ac:dyDescent="0.35"/>
    <row r="337" ht="15.75" customHeight="1" x14ac:dyDescent="0.35"/>
    <row r="338" ht="15.75" customHeight="1" x14ac:dyDescent="0.35"/>
    <row r="339" ht="15.75" customHeight="1" x14ac:dyDescent="0.35"/>
    <row r="340" ht="15.75" customHeight="1" x14ac:dyDescent="0.35"/>
    <row r="341" ht="15.75" customHeight="1" x14ac:dyDescent="0.35"/>
    <row r="342" ht="15.75" customHeight="1" x14ac:dyDescent="0.35"/>
    <row r="343" ht="15.75" customHeight="1" x14ac:dyDescent="0.35"/>
    <row r="344" ht="15.75" customHeight="1" x14ac:dyDescent="0.35"/>
    <row r="345" ht="15.75" customHeight="1" x14ac:dyDescent="0.35"/>
    <row r="346" ht="15.75" customHeight="1" x14ac:dyDescent="0.35"/>
    <row r="347" ht="15.75" customHeight="1" x14ac:dyDescent="0.35"/>
    <row r="348" ht="15.75" customHeight="1" x14ac:dyDescent="0.35"/>
    <row r="349" ht="15.75" customHeight="1" x14ac:dyDescent="0.35"/>
    <row r="350" ht="15.75" customHeight="1" x14ac:dyDescent="0.35"/>
    <row r="351" ht="15.75" customHeight="1" x14ac:dyDescent="0.35"/>
    <row r="352" ht="15.75" customHeight="1" x14ac:dyDescent="0.35"/>
    <row r="353" ht="15.75" customHeight="1" x14ac:dyDescent="0.35"/>
    <row r="354" ht="15.75" customHeight="1" x14ac:dyDescent="0.35"/>
    <row r="355" ht="15.75" customHeight="1" x14ac:dyDescent="0.35"/>
    <row r="356" ht="15.75" customHeight="1" x14ac:dyDescent="0.35"/>
    <row r="357" ht="15.75" customHeight="1" x14ac:dyDescent="0.35"/>
    <row r="358" ht="15.75" customHeight="1" x14ac:dyDescent="0.35"/>
    <row r="359" ht="15.75" customHeight="1" x14ac:dyDescent="0.35"/>
    <row r="360" ht="15.75" customHeight="1" x14ac:dyDescent="0.35"/>
    <row r="361" ht="15.75" customHeight="1" x14ac:dyDescent="0.35"/>
    <row r="362" ht="15.75" customHeight="1" x14ac:dyDescent="0.35"/>
    <row r="363" ht="15.75" customHeight="1" x14ac:dyDescent="0.35"/>
    <row r="364" ht="15.75" customHeight="1" x14ac:dyDescent="0.35"/>
    <row r="365" ht="15.75" customHeight="1" x14ac:dyDescent="0.35"/>
    <row r="366" ht="15.75" customHeight="1" x14ac:dyDescent="0.35"/>
    <row r="367" ht="15.75" customHeight="1" x14ac:dyDescent="0.35"/>
    <row r="368" ht="15.75" customHeight="1" x14ac:dyDescent="0.35"/>
    <row r="369" ht="15.75" customHeight="1" x14ac:dyDescent="0.35"/>
    <row r="370" ht="15.75" customHeight="1" x14ac:dyDescent="0.35"/>
    <row r="371" ht="15.75" customHeight="1" x14ac:dyDescent="0.35"/>
    <row r="372" ht="15.75" customHeight="1" x14ac:dyDescent="0.35"/>
    <row r="373" ht="15.75" customHeight="1" x14ac:dyDescent="0.35"/>
    <row r="374" ht="15.75" customHeight="1" x14ac:dyDescent="0.35"/>
    <row r="375" ht="15.75" customHeight="1" x14ac:dyDescent="0.35"/>
    <row r="376" ht="15.75" customHeight="1" x14ac:dyDescent="0.35"/>
    <row r="377" ht="15.75" customHeight="1" x14ac:dyDescent="0.35"/>
    <row r="378" ht="15.75" customHeight="1" x14ac:dyDescent="0.35"/>
    <row r="379" ht="15.75" customHeight="1" x14ac:dyDescent="0.35"/>
    <row r="380" ht="15.75" customHeight="1" x14ac:dyDescent="0.35"/>
    <row r="381" ht="15.75" customHeight="1" x14ac:dyDescent="0.35"/>
    <row r="382" ht="15.75" customHeight="1" x14ac:dyDescent="0.35"/>
    <row r="383" ht="15.75" customHeight="1" x14ac:dyDescent="0.35"/>
    <row r="384" ht="15.75" customHeight="1" x14ac:dyDescent="0.35"/>
    <row r="385" ht="15.75" customHeight="1" x14ac:dyDescent="0.35"/>
    <row r="386" ht="15.75" customHeight="1" x14ac:dyDescent="0.35"/>
    <row r="387" ht="15.75" customHeight="1" x14ac:dyDescent="0.35"/>
    <row r="388" ht="15.75" customHeight="1" x14ac:dyDescent="0.35"/>
    <row r="389" ht="15.75" customHeight="1" x14ac:dyDescent="0.35"/>
    <row r="390" ht="15.75" customHeight="1" x14ac:dyDescent="0.35"/>
    <row r="391" ht="15.75" customHeight="1" x14ac:dyDescent="0.35"/>
    <row r="392" ht="15.75" customHeight="1" x14ac:dyDescent="0.35"/>
    <row r="393" ht="15.75" customHeight="1" x14ac:dyDescent="0.35"/>
    <row r="394" ht="15.75" customHeight="1" x14ac:dyDescent="0.35"/>
    <row r="395" ht="15.75" customHeight="1" x14ac:dyDescent="0.35"/>
    <row r="396" ht="15.75" customHeight="1" x14ac:dyDescent="0.35"/>
    <row r="397" ht="15.75" customHeight="1" x14ac:dyDescent="0.35"/>
    <row r="398" ht="15.75" customHeight="1" x14ac:dyDescent="0.35"/>
    <row r="399" ht="15.75" customHeight="1" x14ac:dyDescent="0.35"/>
    <row r="400" ht="15.75" customHeight="1" x14ac:dyDescent="0.35"/>
    <row r="401" ht="15.75" customHeight="1" x14ac:dyDescent="0.35"/>
    <row r="402" ht="15.75" customHeight="1" x14ac:dyDescent="0.35"/>
    <row r="403" ht="15.75" customHeight="1" x14ac:dyDescent="0.35"/>
    <row r="404" ht="15.75" customHeight="1" x14ac:dyDescent="0.35"/>
    <row r="405" ht="15.75" customHeight="1" x14ac:dyDescent="0.35"/>
    <row r="406" ht="15.75" customHeight="1" x14ac:dyDescent="0.35"/>
    <row r="407" ht="15.75" customHeight="1" x14ac:dyDescent="0.35"/>
    <row r="408" ht="15.75" customHeight="1" x14ac:dyDescent="0.35"/>
    <row r="409" ht="15.75" customHeight="1" x14ac:dyDescent="0.35"/>
    <row r="410" ht="15.75" customHeight="1" x14ac:dyDescent="0.35"/>
    <row r="411" ht="15.75" customHeight="1" x14ac:dyDescent="0.35"/>
    <row r="412" ht="15.75" customHeight="1" x14ac:dyDescent="0.35"/>
    <row r="413" ht="15.75" customHeight="1" x14ac:dyDescent="0.35"/>
    <row r="414" ht="15.75" customHeight="1" x14ac:dyDescent="0.35"/>
    <row r="415" ht="15.75" customHeight="1" x14ac:dyDescent="0.35"/>
    <row r="416" ht="15.75" customHeight="1" x14ac:dyDescent="0.35"/>
    <row r="417" ht="15.75" customHeight="1" x14ac:dyDescent="0.35"/>
    <row r="418" ht="15.75" customHeight="1" x14ac:dyDescent="0.35"/>
    <row r="419" ht="15.75" customHeight="1" x14ac:dyDescent="0.35"/>
    <row r="420" ht="15.75" customHeight="1" x14ac:dyDescent="0.35"/>
    <row r="421" ht="15.75" customHeight="1" x14ac:dyDescent="0.35"/>
    <row r="422" ht="15.75" customHeight="1" x14ac:dyDescent="0.35"/>
    <row r="423" ht="15.75" customHeight="1" x14ac:dyDescent="0.35"/>
    <row r="424" ht="15.75" customHeight="1" x14ac:dyDescent="0.35"/>
    <row r="425" ht="15.75" customHeight="1" x14ac:dyDescent="0.35"/>
    <row r="426" ht="15.75" customHeight="1" x14ac:dyDescent="0.35"/>
    <row r="427" ht="15.75" customHeight="1" x14ac:dyDescent="0.35"/>
    <row r="428" ht="15.75" customHeight="1" x14ac:dyDescent="0.35"/>
    <row r="429" ht="15.75" customHeight="1" x14ac:dyDescent="0.35"/>
    <row r="430" ht="15.75" customHeight="1" x14ac:dyDescent="0.35"/>
    <row r="431" ht="15.75" customHeight="1" x14ac:dyDescent="0.35"/>
    <row r="432" ht="15.75" customHeight="1" x14ac:dyDescent="0.35"/>
    <row r="433" ht="15.75" customHeight="1" x14ac:dyDescent="0.35"/>
    <row r="434" ht="15.75" customHeight="1" x14ac:dyDescent="0.35"/>
    <row r="435" ht="15.75" customHeight="1" x14ac:dyDescent="0.35"/>
    <row r="436" ht="15.75" customHeight="1" x14ac:dyDescent="0.35"/>
    <row r="437" ht="15.75" customHeight="1" x14ac:dyDescent="0.35"/>
    <row r="438" ht="15.75" customHeight="1" x14ac:dyDescent="0.35"/>
    <row r="439" ht="15.75" customHeight="1" x14ac:dyDescent="0.35"/>
    <row r="440" ht="15.75" customHeight="1" x14ac:dyDescent="0.35"/>
    <row r="441" ht="15.75" customHeight="1" x14ac:dyDescent="0.35"/>
    <row r="442" ht="15.75" customHeight="1" x14ac:dyDescent="0.35"/>
    <row r="443" ht="15.75" customHeight="1" x14ac:dyDescent="0.35"/>
    <row r="444" ht="15.75" customHeight="1" x14ac:dyDescent="0.35"/>
    <row r="445" ht="15.75" customHeight="1" x14ac:dyDescent="0.35"/>
    <row r="446" ht="15.75" customHeight="1" x14ac:dyDescent="0.35"/>
    <row r="447" ht="15.75" customHeight="1" x14ac:dyDescent="0.35"/>
    <row r="448" ht="15.75" customHeight="1" x14ac:dyDescent="0.35"/>
    <row r="449" ht="15.75" customHeight="1" x14ac:dyDescent="0.35"/>
    <row r="450" ht="15.75" customHeight="1" x14ac:dyDescent="0.35"/>
    <row r="451" ht="15.75" customHeight="1" x14ac:dyDescent="0.35"/>
    <row r="452" ht="15.75" customHeight="1" x14ac:dyDescent="0.35"/>
    <row r="453" ht="15.75" customHeight="1" x14ac:dyDescent="0.35"/>
    <row r="454" ht="15.75" customHeight="1" x14ac:dyDescent="0.35"/>
    <row r="455" ht="15.75" customHeight="1" x14ac:dyDescent="0.35"/>
    <row r="456" ht="15.75" customHeight="1" x14ac:dyDescent="0.35"/>
    <row r="457" ht="15.75" customHeight="1" x14ac:dyDescent="0.35"/>
    <row r="458" ht="15.75" customHeight="1" x14ac:dyDescent="0.35"/>
    <row r="459" ht="15.75" customHeight="1" x14ac:dyDescent="0.35"/>
    <row r="460" ht="15.75" customHeight="1" x14ac:dyDescent="0.35"/>
    <row r="461" ht="15.75" customHeight="1" x14ac:dyDescent="0.35"/>
    <row r="462" ht="15.75" customHeight="1" x14ac:dyDescent="0.35"/>
    <row r="463" ht="15.75" customHeight="1" x14ac:dyDescent="0.35"/>
    <row r="464" ht="15.75" customHeight="1" x14ac:dyDescent="0.35"/>
    <row r="465" ht="15.75" customHeight="1" x14ac:dyDescent="0.35"/>
    <row r="466" ht="15.75" customHeight="1" x14ac:dyDescent="0.35"/>
    <row r="467" ht="15.75" customHeight="1" x14ac:dyDescent="0.35"/>
    <row r="468" ht="15.75" customHeight="1" x14ac:dyDescent="0.35"/>
    <row r="469" ht="15.75" customHeight="1" x14ac:dyDescent="0.35"/>
    <row r="470" ht="15.75" customHeight="1" x14ac:dyDescent="0.35"/>
    <row r="471" ht="15.75" customHeight="1" x14ac:dyDescent="0.35"/>
    <row r="472" ht="15.75" customHeight="1" x14ac:dyDescent="0.35"/>
    <row r="473" ht="15.75" customHeight="1" x14ac:dyDescent="0.35"/>
    <row r="474" ht="15.75" customHeight="1" x14ac:dyDescent="0.35"/>
    <row r="475" ht="15.75" customHeight="1" x14ac:dyDescent="0.35"/>
    <row r="476" ht="15.75" customHeight="1" x14ac:dyDescent="0.35"/>
    <row r="477" ht="15.75" customHeight="1" x14ac:dyDescent="0.35"/>
    <row r="478" ht="15.75" customHeight="1" x14ac:dyDescent="0.35"/>
    <row r="479" ht="15.75" customHeight="1" x14ac:dyDescent="0.35"/>
    <row r="480" ht="15.75" customHeight="1" x14ac:dyDescent="0.35"/>
    <row r="481" ht="15.75" customHeight="1" x14ac:dyDescent="0.35"/>
    <row r="482" ht="15.75" customHeight="1" x14ac:dyDescent="0.35"/>
    <row r="483" ht="15.75" customHeight="1" x14ac:dyDescent="0.35"/>
    <row r="484" ht="15.75" customHeight="1" x14ac:dyDescent="0.35"/>
    <row r="485" ht="15.75" customHeight="1" x14ac:dyDescent="0.35"/>
    <row r="486" ht="15.75" customHeight="1" x14ac:dyDescent="0.35"/>
    <row r="487" ht="15.75" customHeight="1" x14ac:dyDescent="0.35"/>
    <row r="488" ht="15.75" customHeight="1" x14ac:dyDescent="0.35"/>
    <row r="489" ht="15.75" customHeight="1" x14ac:dyDescent="0.35"/>
    <row r="490" ht="15.75" customHeight="1" x14ac:dyDescent="0.35"/>
    <row r="491" ht="15.75" customHeight="1" x14ac:dyDescent="0.35"/>
    <row r="492" ht="15.75" customHeight="1" x14ac:dyDescent="0.35"/>
    <row r="493" ht="15.75" customHeight="1" x14ac:dyDescent="0.35"/>
    <row r="494" ht="15.75" customHeight="1" x14ac:dyDescent="0.35"/>
    <row r="495" ht="15.75" customHeight="1" x14ac:dyDescent="0.35"/>
    <row r="496" ht="15.75" customHeight="1" x14ac:dyDescent="0.35"/>
    <row r="497" ht="15.75" customHeight="1" x14ac:dyDescent="0.35"/>
    <row r="498" ht="15.75" customHeight="1" x14ac:dyDescent="0.35"/>
    <row r="499" ht="15.75" customHeight="1" x14ac:dyDescent="0.35"/>
    <row r="500" ht="15.75" customHeight="1" x14ac:dyDescent="0.35"/>
    <row r="501" ht="15.75" customHeight="1" x14ac:dyDescent="0.35"/>
    <row r="502" ht="15.75" customHeight="1" x14ac:dyDescent="0.35"/>
    <row r="503" ht="15.75" customHeight="1" x14ac:dyDescent="0.35"/>
    <row r="504" ht="15.75" customHeight="1" x14ac:dyDescent="0.35"/>
    <row r="505" ht="15.75" customHeight="1" x14ac:dyDescent="0.35"/>
    <row r="506" ht="15.75" customHeight="1" x14ac:dyDescent="0.35"/>
    <row r="507" ht="15.75" customHeight="1" x14ac:dyDescent="0.35"/>
    <row r="508" ht="15.75" customHeight="1" x14ac:dyDescent="0.35"/>
    <row r="509" ht="15.75" customHeight="1" x14ac:dyDescent="0.35"/>
    <row r="510" ht="15.75" customHeight="1" x14ac:dyDescent="0.35"/>
    <row r="511" ht="15.75" customHeight="1" x14ac:dyDescent="0.35"/>
    <row r="512" ht="15.75" customHeight="1" x14ac:dyDescent="0.35"/>
    <row r="513" ht="15.75" customHeight="1" x14ac:dyDescent="0.35"/>
    <row r="514" ht="15.75" customHeight="1" x14ac:dyDescent="0.35"/>
    <row r="515" ht="15.75" customHeight="1" x14ac:dyDescent="0.35"/>
    <row r="516" ht="15.75" customHeight="1" x14ac:dyDescent="0.35"/>
    <row r="517" ht="15.75" customHeight="1" x14ac:dyDescent="0.35"/>
    <row r="518" ht="15.75" customHeight="1" x14ac:dyDescent="0.35"/>
    <row r="519" ht="15.75" customHeight="1" x14ac:dyDescent="0.35"/>
    <row r="520" ht="15.75" customHeight="1" x14ac:dyDescent="0.35"/>
    <row r="521" ht="15.75" customHeight="1" x14ac:dyDescent="0.35"/>
    <row r="522" ht="15.75" customHeight="1" x14ac:dyDescent="0.35"/>
    <row r="523" ht="15.75" customHeight="1" x14ac:dyDescent="0.35"/>
    <row r="524" ht="15.75" customHeight="1" x14ac:dyDescent="0.35"/>
    <row r="525" ht="15.75" customHeight="1" x14ac:dyDescent="0.35"/>
    <row r="526" ht="15.75" customHeight="1" x14ac:dyDescent="0.35"/>
    <row r="527" ht="15.75" customHeight="1" x14ac:dyDescent="0.35"/>
    <row r="528" ht="15.75" customHeight="1" x14ac:dyDescent="0.35"/>
    <row r="529" ht="15.75" customHeight="1" x14ac:dyDescent="0.35"/>
    <row r="530" ht="15.75" customHeight="1" x14ac:dyDescent="0.35"/>
    <row r="531" ht="15.75" customHeight="1" x14ac:dyDescent="0.35"/>
    <row r="532" ht="15.75" customHeight="1" x14ac:dyDescent="0.35"/>
    <row r="533" ht="15.75" customHeight="1" x14ac:dyDescent="0.35"/>
    <row r="534" ht="15.75" customHeight="1" x14ac:dyDescent="0.35"/>
    <row r="535" ht="15.75" customHeight="1" x14ac:dyDescent="0.35"/>
    <row r="536" ht="15.75" customHeight="1" x14ac:dyDescent="0.35"/>
    <row r="537" ht="15.75" customHeight="1" x14ac:dyDescent="0.35"/>
    <row r="538" ht="15.75" customHeight="1" x14ac:dyDescent="0.35"/>
    <row r="539" ht="15.75" customHeight="1" x14ac:dyDescent="0.35"/>
    <row r="540" ht="15.75" customHeight="1" x14ac:dyDescent="0.35"/>
    <row r="541" ht="15.75" customHeight="1" x14ac:dyDescent="0.35"/>
    <row r="542" ht="15.75" customHeight="1" x14ac:dyDescent="0.35"/>
    <row r="543" ht="15.75" customHeight="1" x14ac:dyDescent="0.35"/>
    <row r="544" ht="15.75" customHeight="1" x14ac:dyDescent="0.35"/>
    <row r="545" ht="15.75" customHeight="1" x14ac:dyDescent="0.35"/>
    <row r="546" ht="15.75" customHeight="1" x14ac:dyDescent="0.35"/>
    <row r="547" ht="15.75" customHeight="1" x14ac:dyDescent="0.35"/>
    <row r="548" ht="15.75" customHeight="1" x14ac:dyDescent="0.35"/>
    <row r="549" ht="15.75" customHeight="1" x14ac:dyDescent="0.35"/>
    <row r="550" ht="15.75" customHeight="1" x14ac:dyDescent="0.35"/>
    <row r="551" ht="15.75" customHeight="1" x14ac:dyDescent="0.35"/>
    <row r="552" ht="15.75" customHeight="1" x14ac:dyDescent="0.35"/>
    <row r="553" ht="15.75" customHeight="1" x14ac:dyDescent="0.35"/>
    <row r="554" ht="15.75" customHeight="1" x14ac:dyDescent="0.35"/>
    <row r="555" ht="15.75" customHeight="1" x14ac:dyDescent="0.35"/>
    <row r="556" ht="15.75" customHeight="1" x14ac:dyDescent="0.35"/>
    <row r="557" ht="15.75" customHeight="1" x14ac:dyDescent="0.35"/>
    <row r="558" ht="15.75" customHeight="1" x14ac:dyDescent="0.35"/>
    <row r="559" ht="15.75" customHeight="1" x14ac:dyDescent="0.35"/>
    <row r="560" ht="15.75" customHeight="1" x14ac:dyDescent="0.35"/>
    <row r="561" ht="15.75" customHeight="1" x14ac:dyDescent="0.35"/>
    <row r="562" ht="15.75" customHeight="1" x14ac:dyDescent="0.35"/>
    <row r="563" ht="15.75" customHeight="1" x14ac:dyDescent="0.35"/>
    <row r="564" ht="15.75" customHeight="1" x14ac:dyDescent="0.35"/>
    <row r="565" ht="15.75" customHeight="1" x14ac:dyDescent="0.35"/>
    <row r="566" ht="15.75" customHeight="1" x14ac:dyDescent="0.35"/>
    <row r="567" ht="15.75" customHeight="1" x14ac:dyDescent="0.35"/>
    <row r="568" ht="15.75" customHeight="1" x14ac:dyDescent="0.35"/>
    <row r="569" ht="15.75" customHeight="1" x14ac:dyDescent="0.35"/>
    <row r="570" ht="15.75" customHeight="1" x14ac:dyDescent="0.35"/>
    <row r="571" ht="15.75" customHeight="1" x14ac:dyDescent="0.35"/>
    <row r="572" ht="15.75" customHeight="1" x14ac:dyDescent="0.35"/>
    <row r="573" ht="15.75" customHeight="1" x14ac:dyDescent="0.35"/>
    <row r="574" ht="15.75" customHeight="1" x14ac:dyDescent="0.35"/>
    <row r="575" ht="15.75" customHeight="1" x14ac:dyDescent="0.35"/>
    <row r="576" ht="15.75" customHeight="1" x14ac:dyDescent="0.35"/>
    <row r="577" ht="15.75" customHeight="1" x14ac:dyDescent="0.35"/>
    <row r="578" ht="15.75" customHeight="1" x14ac:dyDescent="0.35"/>
    <row r="579" ht="15.75" customHeight="1" x14ac:dyDescent="0.35"/>
    <row r="580" ht="15.75" customHeight="1" x14ac:dyDescent="0.35"/>
    <row r="581" ht="15.75" customHeight="1" x14ac:dyDescent="0.35"/>
    <row r="582" ht="15.75" customHeight="1" x14ac:dyDescent="0.35"/>
    <row r="583" ht="15.75" customHeight="1" x14ac:dyDescent="0.35"/>
    <row r="584" ht="15.75" customHeight="1" x14ac:dyDescent="0.35"/>
    <row r="585" ht="15.75" customHeight="1" x14ac:dyDescent="0.35"/>
    <row r="586" ht="15.75" customHeight="1" x14ac:dyDescent="0.35"/>
    <row r="587" ht="15.75" customHeight="1" x14ac:dyDescent="0.35"/>
    <row r="588" ht="15.75" customHeight="1" x14ac:dyDescent="0.35"/>
    <row r="589" ht="15.75" customHeight="1" x14ac:dyDescent="0.35"/>
    <row r="590" ht="15.75" customHeight="1" x14ac:dyDescent="0.35"/>
    <row r="591" ht="15.75" customHeight="1" x14ac:dyDescent="0.35"/>
    <row r="592" ht="15.75" customHeight="1" x14ac:dyDescent="0.35"/>
    <row r="593" ht="15.75" customHeight="1" x14ac:dyDescent="0.35"/>
    <row r="594" ht="15.75" customHeight="1" x14ac:dyDescent="0.35"/>
    <row r="595" ht="15.75" customHeight="1" x14ac:dyDescent="0.35"/>
    <row r="596" ht="15.75" customHeight="1" x14ac:dyDescent="0.35"/>
    <row r="597" ht="15.75" customHeight="1" x14ac:dyDescent="0.35"/>
    <row r="598" ht="15.75" customHeight="1" x14ac:dyDescent="0.35"/>
    <row r="599" ht="15.75" customHeight="1" x14ac:dyDescent="0.35"/>
    <row r="600" ht="15.75" customHeight="1" x14ac:dyDescent="0.35"/>
    <row r="601" ht="15.75" customHeight="1" x14ac:dyDescent="0.35"/>
    <row r="602" ht="15.75" customHeight="1" x14ac:dyDescent="0.35"/>
    <row r="603" ht="15.75" customHeight="1" x14ac:dyDescent="0.35"/>
    <row r="604" ht="15.75" customHeight="1" x14ac:dyDescent="0.35"/>
    <row r="605" ht="15.75" customHeight="1" x14ac:dyDescent="0.35"/>
    <row r="606" ht="15.75" customHeight="1" x14ac:dyDescent="0.35"/>
    <row r="607" ht="15.75" customHeight="1" x14ac:dyDescent="0.35"/>
    <row r="608" ht="15.75" customHeight="1" x14ac:dyDescent="0.35"/>
    <row r="609" ht="15.75" customHeight="1" x14ac:dyDescent="0.35"/>
    <row r="610" ht="15.75" customHeight="1" x14ac:dyDescent="0.35"/>
    <row r="611" ht="15.75" customHeight="1" x14ac:dyDescent="0.35"/>
    <row r="612" ht="15.75" customHeight="1" x14ac:dyDescent="0.35"/>
    <row r="613" ht="15.75" customHeight="1" x14ac:dyDescent="0.35"/>
    <row r="614" ht="15.75" customHeight="1" x14ac:dyDescent="0.35"/>
    <row r="615" ht="15.75" customHeight="1" x14ac:dyDescent="0.35"/>
    <row r="616" ht="15.75" customHeight="1" x14ac:dyDescent="0.35"/>
    <row r="617" ht="15.75" customHeight="1" x14ac:dyDescent="0.35"/>
    <row r="618" ht="15.75" customHeight="1" x14ac:dyDescent="0.35"/>
    <row r="619" ht="15.75" customHeight="1" x14ac:dyDescent="0.35"/>
    <row r="620" ht="15.75" customHeight="1" x14ac:dyDescent="0.35"/>
    <row r="621" ht="15.75" customHeight="1" x14ac:dyDescent="0.35"/>
    <row r="622" ht="15.75" customHeight="1" x14ac:dyDescent="0.35"/>
    <row r="623" ht="15.75" customHeight="1" x14ac:dyDescent="0.35"/>
    <row r="624" ht="15.75" customHeight="1" x14ac:dyDescent="0.35"/>
    <row r="625" ht="15.75" customHeight="1" x14ac:dyDescent="0.35"/>
    <row r="626" ht="15.75" customHeight="1" x14ac:dyDescent="0.35"/>
    <row r="627" ht="15.75" customHeight="1" x14ac:dyDescent="0.35"/>
    <row r="628" ht="15.75" customHeight="1" x14ac:dyDescent="0.35"/>
    <row r="629" ht="15.75" customHeight="1" x14ac:dyDescent="0.35"/>
    <row r="630" ht="15.75" customHeight="1" x14ac:dyDescent="0.35"/>
    <row r="631" ht="15.75" customHeight="1" x14ac:dyDescent="0.35"/>
    <row r="632" ht="15.75" customHeight="1" x14ac:dyDescent="0.35"/>
    <row r="633" ht="15.75" customHeight="1" x14ac:dyDescent="0.35"/>
    <row r="634" ht="15.75" customHeight="1" x14ac:dyDescent="0.35"/>
    <row r="635" ht="15.75" customHeight="1" x14ac:dyDescent="0.35"/>
    <row r="636" ht="15.75" customHeight="1" x14ac:dyDescent="0.35"/>
    <row r="637" ht="15.75" customHeight="1" x14ac:dyDescent="0.35"/>
    <row r="638" ht="15.75" customHeight="1" x14ac:dyDescent="0.35"/>
    <row r="639" ht="15.75" customHeight="1" x14ac:dyDescent="0.35"/>
    <row r="640" ht="15.75" customHeight="1" x14ac:dyDescent="0.35"/>
    <row r="641" ht="15.75" customHeight="1" x14ac:dyDescent="0.35"/>
    <row r="642" ht="15.75" customHeight="1" x14ac:dyDescent="0.35"/>
    <row r="643" ht="15.75" customHeight="1" x14ac:dyDescent="0.35"/>
    <row r="644" ht="15.75" customHeight="1" x14ac:dyDescent="0.35"/>
    <row r="645" ht="15.75" customHeight="1" x14ac:dyDescent="0.35"/>
    <row r="646" ht="15.75" customHeight="1" x14ac:dyDescent="0.35"/>
    <row r="647" ht="15.75" customHeight="1" x14ac:dyDescent="0.35"/>
    <row r="648" ht="15.75" customHeight="1" x14ac:dyDescent="0.35"/>
    <row r="649" ht="15.75" customHeight="1" x14ac:dyDescent="0.35"/>
    <row r="650" ht="15.75" customHeight="1" x14ac:dyDescent="0.35"/>
    <row r="651" ht="15.75" customHeight="1" x14ac:dyDescent="0.35"/>
    <row r="652" ht="15.75" customHeight="1" x14ac:dyDescent="0.35"/>
    <row r="653" ht="15.75" customHeight="1" x14ac:dyDescent="0.35"/>
    <row r="654" ht="15.75" customHeight="1" x14ac:dyDescent="0.35"/>
    <row r="655" ht="15.75" customHeight="1" x14ac:dyDescent="0.35"/>
    <row r="656" ht="15.75" customHeight="1" x14ac:dyDescent="0.35"/>
    <row r="657" ht="15.75" customHeight="1" x14ac:dyDescent="0.35"/>
    <row r="658" ht="15.75" customHeight="1" x14ac:dyDescent="0.35"/>
    <row r="659" ht="15.75" customHeight="1" x14ac:dyDescent="0.35"/>
    <row r="660" ht="15.75" customHeight="1" x14ac:dyDescent="0.35"/>
    <row r="661" ht="15.75" customHeight="1" x14ac:dyDescent="0.35"/>
    <row r="662" ht="15.75" customHeight="1" x14ac:dyDescent="0.35"/>
    <row r="663" ht="15.75" customHeight="1" x14ac:dyDescent="0.35"/>
    <row r="664" ht="15.75" customHeight="1" x14ac:dyDescent="0.35"/>
    <row r="665" ht="15.75" customHeight="1" x14ac:dyDescent="0.35"/>
    <row r="666" ht="15.75" customHeight="1" x14ac:dyDescent="0.35"/>
    <row r="667" ht="15.75" customHeight="1" x14ac:dyDescent="0.35"/>
    <row r="668" ht="15.75" customHeight="1" x14ac:dyDescent="0.35"/>
    <row r="669" ht="15.75" customHeight="1" x14ac:dyDescent="0.35"/>
    <row r="670" ht="15.75" customHeight="1" x14ac:dyDescent="0.35"/>
    <row r="671" ht="15.75" customHeight="1" x14ac:dyDescent="0.35"/>
    <row r="672" ht="15.75" customHeight="1" x14ac:dyDescent="0.35"/>
    <row r="673" ht="15.75" customHeight="1" x14ac:dyDescent="0.35"/>
    <row r="674" ht="15.75" customHeight="1" x14ac:dyDescent="0.35"/>
    <row r="675" ht="15.75" customHeight="1" x14ac:dyDescent="0.35"/>
    <row r="676" ht="15.75" customHeight="1" x14ac:dyDescent="0.35"/>
    <row r="677" ht="15.75" customHeight="1" x14ac:dyDescent="0.35"/>
    <row r="678" ht="15.75" customHeight="1" x14ac:dyDescent="0.35"/>
    <row r="679" ht="15.75" customHeight="1" x14ac:dyDescent="0.35"/>
    <row r="680" ht="15.75" customHeight="1" x14ac:dyDescent="0.35"/>
    <row r="681" ht="15.75" customHeight="1" x14ac:dyDescent="0.35"/>
    <row r="682" ht="15.75" customHeight="1" x14ac:dyDescent="0.35"/>
    <row r="683" ht="15.75" customHeight="1" x14ac:dyDescent="0.35"/>
    <row r="684" ht="15.75" customHeight="1" x14ac:dyDescent="0.35"/>
    <row r="685" ht="15.75" customHeight="1" x14ac:dyDescent="0.35"/>
    <row r="686" ht="15.75" customHeight="1" x14ac:dyDescent="0.35"/>
    <row r="687" ht="15.75" customHeight="1" x14ac:dyDescent="0.35"/>
    <row r="688" ht="15.75" customHeight="1" x14ac:dyDescent="0.35"/>
    <row r="689" ht="15.75" customHeight="1" x14ac:dyDescent="0.35"/>
    <row r="690" ht="15.75" customHeight="1" x14ac:dyDescent="0.35"/>
    <row r="691" ht="15.75" customHeight="1" x14ac:dyDescent="0.35"/>
    <row r="692" ht="15.75" customHeight="1" x14ac:dyDescent="0.35"/>
    <row r="693" ht="15.75" customHeight="1" x14ac:dyDescent="0.35"/>
    <row r="694" ht="15.75" customHeight="1" x14ac:dyDescent="0.35"/>
    <row r="695" ht="15.75" customHeight="1" x14ac:dyDescent="0.35"/>
    <row r="696" ht="15.75" customHeight="1" x14ac:dyDescent="0.35"/>
    <row r="697" ht="15.75" customHeight="1" x14ac:dyDescent="0.35"/>
    <row r="698" ht="15.75" customHeight="1" x14ac:dyDescent="0.35"/>
    <row r="699" ht="15.75" customHeight="1" x14ac:dyDescent="0.35"/>
    <row r="700" ht="15.75" customHeight="1" x14ac:dyDescent="0.35"/>
    <row r="701" ht="15.75" customHeight="1" x14ac:dyDescent="0.35"/>
    <row r="702" ht="15.75" customHeight="1" x14ac:dyDescent="0.35"/>
    <row r="703" ht="15.75" customHeight="1" x14ac:dyDescent="0.35"/>
    <row r="704" ht="15.75" customHeight="1" x14ac:dyDescent="0.35"/>
    <row r="705" ht="15.75" customHeight="1" x14ac:dyDescent="0.35"/>
    <row r="706" ht="15.75" customHeight="1" x14ac:dyDescent="0.35"/>
    <row r="707" ht="15.75" customHeight="1" x14ac:dyDescent="0.35"/>
    <row r="708" ht="15.75" customHeight="1" x14ac:dyDescent="0.35"/>
    <row r="709" ht="15.75" customHeight="1" x14ac:dyDescent="0.35"/>
    <row r="710" ht="15.75" customHeight="1" x14ac:dyDescent="0.35"/>
    <row r="711" ht="15.75" customHeight="1" x14ac:dyDescent="0.35"/>
    <row r="712" ht="15.75" customHeight="1" x14ac:dyDescent="0.35"/>
    <row r="713" ht="15.75" customHeight="1" x14ac:dyDescent="0.35"/>
    <row r="714" ht="15.75" customHeight="1" x14ac:dyDescent="0.35"/>
    <row r="715" ht="15.75" customHeight="1" x14ac:dyDescent="0.35"/>
    <row r="716" ht="15.75" customHeight="1" x14ac:dyDescent="0.35"/>
    <row r="717" ht="15.75" customHeight="1" x14ac:dyDescent="0.35"/>
    <row r="718" ht="15.75" customHeight="1" x14ac:dyDescent="0.35"/>
    <row r="719" ht="15.75" customHeight="1" x14ac:dyDescent="0.35"/>
    <row r="720" ht="15.75" customHeight="1" x14ac:dyDescent="0.35"/>
    <row r="721" ht="15.75" customHeight="1" x14ac:dyDescent="0.35"/>
    <row r="722" ht="15.75" customHeight="1" x14ac:dyDescent="0.35"/>
    <row r="723" ht="15.75" customHeight="1" x14ac:dyDescent="0.35"/>
    <row r="724" ht="15.75" customHeight="1" x14ac:dyDescent="0.35"/>
    <row r="725" ht="15.75" customHeight="1" x14ac:dyDescent="0.35"/>
    <row r="726" ht="15.75" customHeight="1" x14ac:dyDescent="0.35"/>
    <row r="727" ht="15.75" customHeight="1" x14ac:dyDescent="0.35"/>
    <row r="728" ht="15.75" customHeight="1" x14ac:dyDescent="0.35"/>
    <row r="729" ht="15.75" customHeight="1" x14ac:dyDescent="0.35"/>
    <row r="730" ht="15.75" customHeight="1" x14ac:dyDescent="0.35"/>
    <row r="731" ht="15.75" customHeight="1" x14ac:dyDescent="0.35"/>
    <row r="732" ht="15.75" customHeight="1" x14ac:dyDescent="0.35"/>
    <row r="733" ht="15.75" customHeight="1" x14ac:dyDescent="0.35"/>
    <row r="734" ht="15.75" customHeight="1" x14ac:dyDescent="0.35"/>
    <row r="735" ht="15.75" customHeight="1" x14ac:dyDescent="0.35"/>
    <row r="736" ht="15.75" customHeight="1" x14ac:dyDescent="0.35"/>
    <row r="737" ht="15.75" customHeight="1" x14ac:dyDescent="0.35"/>
    <row r="738" ht="15.75" customHeight="1" x14ac:dyDescent="0.35"/>
    <row r="739" ht="15.75" customHeight="1" x14ac:dyDescent="0.35"/>
    <row r="740" ht="15.75" customHeight="1" x14ac:dyDescent="0.35"/>
    <row r="741" ht="15.75" customHeight="1" x14ac:dyDescent="0.35"/>
    <row r="742" ht="15.75" customHeight="1" x14ac:dyDescent="0.35"/>
    <row r="743" ht="15.75" customHeight="1" x14ac:dyDescent="0.35"/>
    <row r="744" ht="15.75" customHeight="1" x14ac:dyDescent="0.35"/>
    <row r="745" ht="15.75" customHeight="1" x14ac:dyDescent="0.35"/>
    <row r="746" ht="15.75" customHeight="1" x14ac:dyDescent="0.35"/>
    <row r="747" ht="15.75" customHeight="1" x14ac:dyDescent="0.35"/>
    <row r="748" ht="15.75" customHeight="1" x14ac:dyDescent="0.35"/>
    <row r="749" ht="15.75" customHeight="1" x14ac:dyDescent="0.35"/>
    <row r="750" ht="15.75" customHeight="1" x14ac:dyDescent="0.35"/>
    <row r="751" ht="15.75" customHeight="1" x14ac:dyDescent="0.35"/>
    <row r="752" ht="15.75" customHeight="1" x14ac:dyDescent="0.35"/>
    <row r="753" ht="15.75" customHeight="1" x14ac:dyDescent="0.35"/>
    <row r="754" ht="15.75" customHeight="1" x14ac:dyDescent="0.35"/>
    <row r="755" ht="15.75" customHeight="1" x14ac:dyDescent="0.35"/>
    <row r="756" ht="15.75" customHeight="1" x14ac:dyDescent="0.35"/>
    <row r="757" ht="15.75" customHeight="1" x14ac:dyDescent="0.35"/>
    <row r="758" ht="15.75" customHeight="1" x14ac:dyDescent="0.35"/>
    <row r="759" ht="15.75" customHeight="1" x14ac:dyDescent="0.35"/>
    <row r="760" ht="15.75" customHeight="1" x14ac:dyDescent="0.35"/>
    <row r="761" ht="15.75" customHeight="1" x14ac:dyDescent="0.35"/>
    <row r="762" ht="15.75" customHeight="1" x14ac:dyDescent="0.35"/>
    <row r="763" ht="15.75" customHeight="1" x14ac:dyDescent="0.35"/>
    <row r="764" ht="15.75" customHeight="1" x14ac:dyDescent="0.35"/>
    <row r="765" ht="15.75" customHeight="1" x14ac:dyDescent="0.35"/>
    <row r="766" ht="15.75" customHeight="1" x14ac:dyDescent="0.35"/>
    <row r="767" ht="15.75" customHeight="1" x14ac:dyDescent="0.35"/>
    <row r="768" ht="15.75" customHeight="1" x14ac:dyDescent="0.35"/>
    <row r="769" ht="15.75" customHeight="1" x14ac:dyDescent="0.35"/>
    <row r="770" ht="15.75" customHeight="1" x14ac:dyDescent="0.35"/>
    <row r="771" ht="15.75" customHeight="1" x14ac:dyDescent="0.35"/>
    <row r="772" ht="15.75" customHeight="1" x14ac:dyDescent="0.35"/>
    <row r="773" ht="15.75" customHeight="1" x14ac:dyDescent="0.35"/>
    <row r="774" ht="15.75" customHeight="1" x14ac:dyDescent="0.35"/>
    <row r="775" ht="15.75" customHeight="1" x14ac:dyDescent="0.35"/>
    <row r="776" ht="15.75" customHeight="1" x14ac:dyDescent="0.35"/>
    <row r="777" ht="15.75" customHeight="1" x14ac:dyDescent="0.35"/>
    <row r="778" ht="15.75" customHeight="1" x14ac:dyDescent="0.35"/>
    <row r="779" ht="15.75" customHeight="1" x14ac:dyDescent="0.35"/>
    <row r="780" ht="15.75" customHeight="1" x14ac:dyDescent="0.35"/>
    <row r="781" ht="15.75" customHeight="1" x14ac:dyDescent="0.35"/>
    <row r="782" ht="15.75" customHeight="1" x14ac:dyDescent="0.35"/>
    <row r="783" ht="15.75" customHeight="1" x14ac:dyDescent="0.35"/>
    <row r="784" ht="15.75" customHeight="1" x14ac:dyDescent="0.35"/>
    <row r="785" ht="15.75" customHeight="1" x14ac:dyDescent="0.35"/>
    <row r="786" ht="15.75" customHeight="1" x14ac:dyDescent="0.35"/>
    <row r="787" ht="15.75" customHeight="1" x14ac:dyDescent="0.35"/>
    <row r="788" ht="15.75" customHeight="1" x14ac:dyDescent="0.35"/>
    <row r="789" ht="15.75" customHeight="1" x14ac:dyDescent="0.35"/>
    <row r="790" ht="15.75" customHeight="1" x14ac:dyDescent="0.35"/>
    <row r="791" ht="15.75" customHeight="1" x14ac:dyDescent="0.35"/>
    <row r="792" ht="15.75" customHeight="1" x14ac:dyDescent="0.35"/>
    <row r="793" ht="15.75" customHeight="1" x14ac:dyDescent="0.35"/>
    <row r="794" ht="15.75" customHeight="1" x14ac:dyDescent="0.35"/>
    <row r="795" ht="15.75" customHeight="1" x14ac:dyDescent="0.35"/>
    <row r="796" ht="15.75" customHeight="1" x14ac:dyDescent="0.35"/>
    <row r="797" ht="15.75" customHeight="1" x14ac:dyDescent="0.35"/>
    <row r="798" ht="15.75" customHeight="1" x14ac:dyDescent="0.35"/>
    <row r="799" ht="15.75" customHeight="1" x14ac:dyDescent="0.35"/>
    <row r="800" ht="15.75" customHeight="1" x14ac:dyDescent="0.35"/>
    <row r="801" ht="15.75" customHeight="1" x14ac:dyDescent="0.35"/>
    <row r="802" ht="15.75" customHeight="1" x14ac:dyDescent="0.35"/>
    <row r="803" ht="15.75" customHeight="1" x14ac:dyDescent="0.35"/>
    <row r="804" ht="15.75" customHeight="1" x14ac:dyDescent="0.35"/>
    <row r="805" ht="15.75" customHeight="1" x14ac:dyDescent="0.35"/>
    <row r="806" ht="15.75" customHeight="1" x14ac:dyDescent="0.35"/>
    <row r="807" ht="15.75" customHeight="1" x14ac:dyDescent="0.35"/>
    <row r="808" ht="15.75" customHeight="1" x14ac:dyDescent="0.35"/>
    <row r="809" ht="15.75" customHeight="1" x14ac:dyDescent="0.35"/>
    <row r="810" ht="15.75" customHeight="1" x14ac:dyDescent="0.35"/>
    <row r="811" ht="15.75" customHeight="1" x14ac:dyDescent="0.35"/>
    <row r="812" ht="15.75" customHeight="1" x14ac:dyDescent="0.35"/>
    <row r="813" ht="15.75" customHeight="1" x14ac:dyDescent="0.35"/>
    <row r="814" ht="15.75" customHeight="1" x14ac:dyDescent="0.35"/>
    <row r="815" ht="15.75" customHeight="1" x14ac:dyDescent="0.35"/>
    <row r="816" ht="15.75" customHeight="1" x14ac:dyDescent="0.35"/>
    <row r="817" ht="15.75" customHeight="1" x14ac:dyDescent="0.35"/>
    <row r="818" ht="15.75" customHeight="1" x14ac:dyDescent="0.35"/>
    <row r="819" ht="15.75" customHeight="1" x14ac:dyDescent="0.35"/>
    <row r="820" ht="15.75" customHeight="1" x14ac:dyDescent="0.35"/>
    <row r="821" ht="15.75" customHeight="1" x14ac:dyDescent="0.35"/>
    <row r="822" ht="15.75" customHeight="1" x14ac:dyDescent="0.35"/>
    <row r="823" ht="15.75" customHeight="1" x14ac:dyDescent="0.35"/>
    <row r="824" ht="15.75" customHeight="1" x14ac:dyDescent="0.35"/>
    <row r="825" ht="15.75" customHeight="1" x14ac:dyDescent="0.35"/>
    <row r="826" ht="15.75" customHeight="1" x14ac:dyDescent="0.35"/>
    <row r="827" ht="15.75" customHeight="1" x14ac:dyDescent="0.35"/>
    <row r="828" ht="15.75" customHeight="1" x14ac:dyDescent="0.35"/>
    <row r="829" ht="15.75" customHeight="1" x14ac:dyDescent="0.35"/>
    <row r="830" ht="15.75" customHeight="1" x14ac:dyDescent="0.35"/>
    <row r="831" ht="15.75" customHeight="1" x14ac:dyDescent="0.35"/>
    <row r="832" ht="15.75" customHeight="1" x14ac:dyDescent="0.35"/>
    <row r="833" ht="15.75" customHeight="1" x14ac:dyDescent="0.35"/>
    <row r="834" ht="15.75" customHeight="1" x14ac:dyDescent="0.35"/>
    <row r="835" ht="15.75" customHeight="1" x14ac:dyDescent="0.35"/>
    <row r="836" ht="15.75" customHeight="1" x14ac:dyDescent="0.35"/>
    <row r="837" ht="15.75" customHeight="1" x14ac:dyDescent="0.35"/>
    <row r="838" ht="15.75" customHeight="1" x14ac:dyDescent="0.35"/>
    <row r="839" ht="15.75" customHeight="1" x14ac:dyDescent="0.35"/>
    <row r="840" ht="15.75" customHeight="1" x14ac:dyDescent="0.35"/>
    <row r="841" ht="15.75" customHeight="1" x14ac:dyDescent="0.35"/>
    <row r="842" ht="15.75" customHeight="1" x14ac:dyDescent="0.35"/>
    <row r="843" ht="15.75" customHeight="1" x14ac:dyDescent="0.35"/>
    <row r="844" ht="15.75" customHeight="1" x14ac:dyDescent="0.35"/>
    <row r="845" ht="15.75" customHeight="1" x14ac:dyDescent="0.35"/>
    <row r="846" ht="15.75" customHeight="1" x14ac:dyDescent="0.35"/>
    <row r="847" ht="15.75" customHeight="1" x14ac:dyDescent="0.35"/>
    <row r="848" ht="15.75" customHeight="1" x14ac:dyDescent="0.35"/>
    <row r="849" ht="15.75" customHeight="1" x14ac:dyDescent="0.35"/>
    <row r="850" ht="15.75" customHeight="1" x14ac:dyDescent="0.35"/>
    <row r="851" ht="15.75" customHeight="1" x14ac:dyDescent="0.35"/>
    <row r="852" ht="15.75" customHeight="1" x14ac:dyDescent="0.35"/>
    <row r="853" ht="15.75" customHeight="1" x14ac:dyDescent="0.35"/>
    <row r="854" ht="15.75" customHeight="1" x14ac:dyDescent="0.35"/>
    <row r="855" ht="15.75" customHeight="1" x14ac:dyDescent="0.35"/>
    <row r="856" ht="15.75" customHeight="1" x14ac:dyDescent="0.35"/>
    <row r="857" ht="15.75" customHeight="1" x14ac:dyDescent="0.35"/>
    <row r="858" ht="15.75" customHeight="1" x14ac:dyDescent="0.35"/>
    <row r="859" ht="15.75" customHeight="1" x14ac:dyDescent="0.35"/>
    <row r="860" ht="15.75" customHeight="1" x14ac:dyDescent="0.35"/>
    <row r="861" ht="15.75" customHeight="1" x14ac:dyDescent="0.35"/>
    <row r="862" ht="15.75" customHeight="1" x14ac:dyDescent="0.35"/>
    <row r="863" ht="15.75" customHeight="1" x14ac:dyDescent="0.35"/>
    <row r="864" ht="15.75" customHeight="1" x14ac:dyDescent="0.35"/>
    <row r="865" ht="15.75" customHeight="1" x14ac:dyDescent="0.35"/>
    <row r="866" ht="15.75" customHeight="1" x14ac:dyDescent="0.35"/>
    <row r="867" ht="15.75" customHeight="1" x14ac:dyDescent="0.35"/>
    <row r="868" ht="15.75" customHeight="1" x14ac:dyDescent="0.35"/>
    <row r="869" ht="15.75" customHeight="1" x14ac:dyDescent="0.35"/>
    <row r="870" ht="15.75" customHeight="1" x14ac:dyDescent="0.35"/>
    <row r="871" ht="15.75" customHeight="1" x14ac:dyDescent="0.35"/>
    <row r="872" ht="15.75" customHeight="1" x14ac:dyDescent="0.35"/>
    <row r="873" ht="15.75" customHeight="1" x14ac:dyDescent="0.35"/>
    <row r="874" ht="15.75" customHeight="1" x14ac:dyDescent="0.35"/>
    <row r="875" ht="15.75" customHeight="1" x14ac:dyDescent="0.35"/>
    <row r="876" ht="15.75" customHeight="1" x14ac:dyDescent="0.35"/>
    <row r="877" ht="15.75" customHeight="1" x14ac:dyDescent="0.35"/>
    <row r="878" ht="15.75" customHeight="1" x14ac:dyDescent="0.35"/>
    <row r="879" ht="15.75" customHeight="1" x14ac:dyDescent="0.35"/>
    <row r="880" ht="15.75" customHeight="1" x14ac:dyDescent="0.35"/>
    <row r="881" ht="15.75" customHeight="1" x14ac:dyDescent="0.35"/>
    <row r="882" ht="15.75" customHeight="1" x14ac:dyDescent="0.35"/>
    <row r="883" ht="15.75" customHeight="1" x14ac:dyDescent="0.35"/>
    <row r="884" ht="15.75" customHeight="1" x14ac:dyDescent="0.35"/>
    <row r="885" ht="15.75" customHeight="1" x14ac:dyDescent="0.35"/>
    <row r="886" ht="15.75" customHeight="1" x14ac:dyDescent="0.35"/>
    <row r="887" ht="15.75" customHeight="1" x14ac:dyDescent="0.35"/>
    <row r="888" ht="15.75" customHeight="1" x14ac:dyDescent="0.35"/>
    <row r="889" ht="15.75" customHeight="1" x14ac:dyDescent="0.35"/>
    <row r="890" ht="15.75" customHeight="1" x14ac:dyDescent="0.35"/>
    <row r="891" ht="15.75" customHeight="1" x14ac:dyDescent="0.35"/>
    <row r="892" ht="15.75" customHeight="1" x14ac:dyDescent="0.35"/>
    <row r="893" ht="15.75" customHeight="1" x14ac:dyDescent="0.35"/>
    <row r="894" ht="15.75" customHeight="1" x14ac:dyDescent="0.35"/>
    <row r="895" ht="15.75" customHeight="1" x14ac:dyDescent="0.35"/>
    <row r="896" ht="15.75" customHeight="1" x14ac:dyDescent="0.35"/>
    <row r="897" ht="15.75" customHeight="1" x14ac:dyDescent="0.35"/>
    <row r="898" ht="15.75" customHeight="1" x14ac:dyDescent="0.35"/>
    <row r="899" ht="15.75" customHeight="1" x14ac:dyDescent="0.35"/>
    <row r="900" ht="15.75" customHeight="1" x14ac:dyDescent="0.35"/>
    <row r="901" ht="15.75" customHeight="1" x14ac:dyDescent="0.35"/>
    <row r="902" ht="15.75" customHeight="1" x14ac:dyDescent="0.35"/>
    <row r="903" ht="15.75" customHeight="1" x14ac:dyDescent="0.35"/>
    <row r="904" ht="15.75" customHeight="1" x14ac:dyDescent="0.35"/>
    <row r="905" ht="15.75" customHeight="1" x14ac:dyDescent="0.35"/>
    <row r="906" ht="15.75" customHeight="1" x14ac:dyDescent="0.35"/>
    <row r="907" ht="15.75" customHeight="1" x14ac:dyDescent="0.35"/>
    <row r="908" ht="15.75" customHeight="1" x14ac:dyDescent="0.35"/>
    <row r="909" ht="15.75" customHeight="1" x14ac:dyDescent="0.35"/>
    <row r="910" ht="15.75" customHeight="1" x14ac:dyDescent="0.35"/>
    <row r="911" ht="15.75" customHeight="1" x14ac:dyDescent="0.35"/>
    <row r="912" ht="15.75" customHeight="1" x14ac:dyDescent="0.35"/>
    <row r="913" ht="15.75" customHeight="1" x14ac:dyDescent="0.35"/>
    <row r="914" ht="15.75" customHeight="1" x14ac:dyDescent="0.35"/>
    <row r="915" ht="15.75" customHeight="1" x14ac:dyDescent="0.35"/>
    <row r="916" ht="15.75" customHeight="1" x14ac:dyDescent="0.35"/>
    <row r="917" ht="15.75" customHeight="1" x14ac:dyDescent="0.35"/>
    <row r="918" ht="15.75" customHeight="1" x14ac:dyDescent="0.35"/>
    <row r="919" ht="15.75" customHeight="1" x14ac:dyDescent="0.35"/>
    <row r="920" ht="15.75" customHeight="1" x14ac:dyDescent="0.35"/>
    <row r="921" ht="15.75" customHeight="1" x14ac:dyDescent="0.35"/>
    <row r="922" ht="15.75" customHeight="1" x14ac:dyDescent="0.35"/>
    <row r="923" ht="15.75" customHeight="1" x14ac:dyDescent="0.35"/>
    <row r="924" ht="15.75" customHeight="1" x14ac:dyDescent="0.35"/>
    <row r="925" ht="15.75" customHeight="1" x14ac:dyDescent="0.35"/>
    <row r="926" ht="15.75" customHeight="1" x14ac:dyDescent="0.35"/>
    <row r="927" ht="15.75" customHeight="1" x14ac:dyDescent="0.35"/>
    <row r="928" ht="15.75" customHeight="1" x14ac:dyDescent="0.35"/>
    <row r="929" ht="15.75" customHeight="1" x14ac:dyDescent="0.35"/>
    <row r="930" ht="15.75" customHeight="1" x14ac:dyDescent="0.35"/>
    <row r="931" ht="15.75" customHeight="1" x14ac:dyDescent="0.35"/>
    <row r="932" ht="15.75" customHeight="1" x14ac:dyDescent="0.35"/>
    <row r="933" ht="15.75" customHeight="1" x14ac:dyDescent="0.35"/>
    <row r="934" ht="15.75" customHeight="1" x14ac:dyDescent="0.35"/>
    <row r="935" ht="15.75" customHeight="1" x14ac:dyDescent="0.35"/>
    <row r="936" ht="15.75" customHeight="1" x14ac:dyDescent="0.35"/>
    <row r="937" ht="15.75" customHeight="1" x14ac:dyDescent="0.35"/>
    <row r="938" ht="15.75" customHeight="1" x14ac:dyDescent="0.35"/>
    <row r="939" ht="15.75" customHeight="1" x14ac:dyDescent="0.35"/>
    <row r="940" ht="15.75" customHeight="1" x14ac:dyDescent="0.35"/>
    <row r="941" ht="15.75" customHeight="1" x14ac:dyDescent="0.35"/>
    <row r="942" ht="15.75" customHeight="1" x14ac:dyDescent="0.35"/>
    <row r="943" ht="15.75" customHeight="1" x14ac:dyDescent="0.35"/>
    <row r="944" ht="15.75" customHeight="1" x14ac:dyDescent="0.35"/>
    <row r="945" ht="15.75" customHeight="1" x14ac:dyDescent="0.35"/>
    <row r="946" ht="15.75" customHeight="1" x14ac:dyDescent="0.35"/>
    <row r="947" ht="15.75" customHeight="1" x14ac:dyDescent="0.35"/>
    <row r="948" ht="15.75" customHeight="1" x14ac:dyDescent="0.35"/>
    <row r="949" ht="15.75" customHeight="1" x14ac:dyDescent="0.35"/>
    <row r="950" ht="15.75" customHeight="1" x14ac:dyDescent="0.35"/>
    <row r="951" ht="15.75" customHeight="1" x14ac:dyDescent="0.35"/>
    <row r="952" ht="15.75" customHeight="1" x14ac:dyDescent="0.35"/>
    <row r="953" ht="15.75" customHeight="1" x14ac:dyDescent="0.35"/>
    <row r="954" ht="15.75" customHeight="1" x14ac:dyDescent="0.35"/>
    <row r="955" ht="15.75" customHeight="1" x14ac:dyDescent="0.35"/>
    <row r="956" ht="15.75" customHeight="1" x14ac:dyDescent="0.35"/>
    <row r="957" ht="15.75" customHeight="1" x14ac:dyDescent="0.35"/>
    <row r="958" ht="15.75" customHeight="1" x14ac:dyDescent="0.35"/>
    <row r="959" ht="15.75" customHeight="1" x14ac:dyDescent="0.35"/>
    <row r="960" ht="15.75" customHeight="1" x14ac:dyDescent="0.35"/>
    <row r="961" ht="15.75" customHeight="1" x14ac:dyDescent="0.35"/>
    <row r="962" ht="15.75" customHeight="1" x14ac:dyDescent="0.35"/>
    <row r="963" ht="15.75" customHeight="1" x14ac:dyDescent="0.35"/>
    <row r="964" ht="15.75" customHeight="1" x14ac:dyDescent="0.35"/>
  </sheetData>
  <autoFilter ref="A1:AA133" xr:uid="{00000000-0009-0000-0000-000000000000}"/>
  <mergeCells count="61">
    <mergeCell ref="N120:N121"/>
    <mergeCell ref="O120:O121"/>
    <mergeCell ref="W120:W121"/>
    <mergeCell ref="X120:X121"/>
    <mergeCell ref="Y120:Y121"/>
    <mergeCell ref="P120:P121"/>
    <mergeCell ref="Q120:Q121"/>
    <mergeCell ref="R120:R121"/>
    <mergeCell ref="S120:S121"/>
    <mergeCell ref="T120:T121"/>
    <mergeCell ref="U120:U121"/>
    <mergeCell ref="V120:V121"/>
    <mergeCell ref="J120:J121"/>
    <mergeCell ref="K120:K121"/>
    <mergeCell ref="L120:L121"/>
    <mergeCell ref="M120:M121"/>
    <mergeCell ref="A17:A18"/>
    <mergeCell ref="B17:B18"/>
    <mergeCell ref="C17:C18"/>
    <mergeCell ref="F120:F121"/>
    <mergeCell ref="G120:G121"/>
    <mergeCell ref="A120:A121"/>
    <mergeCell ref="B120:B121"/>
    <mergeCell ref="C120:C121"/>
    <mergeCell ref="D120:D121"/>
    <mergeCell ref="E120:E121"/>
    <mergeCell ref="W17:W18"/>
    <mergeCell ref="X17:X18"/>
    <mergeCell ref="Y17:Y18"/>
    <mergeCell ref="P17:P18"/>
    <mergeCell ref="Q17:Q18"/>
    <mergeCell ref="R17:R18"/>
    <mergeCell ref="S17:S18"/>
    <mergeCell ref="T17:T18"/>
    <mergeCell ref="U17:U18"/>
    <mergeCell ref="V17:V18"/>
    <mergeCell ref="D17:D18"/>
    <mergeCell ref="E17:E18"/>
    <mergeCell ref="F17:F18"/>
    <mergeCell ref="G17:G18"/>
    <mergeCell ref="P65:P66"/>
    <mergeCell ref="F65:F66"/>
    <mergeCell ref="G65:G66"/>
    <mergeCell ref="N17:N18"/>
    <mergeCell ref="O17:O18"/>
    <mergeCell ref="J17:J18"/>
    <mergeCell ref="K17:K18"/>
    <mergeCell ref="L17:L18"/>
    <mergeCell ref="M17:M18"/>
    <mergeCell ref="Q65:Q66"/>
    <mergeCell ref="J65:J66"/>
    <mergeCell ref="K65:K66"/>
    <mergeCell ref="L65:L66"/>
    <mergeCell ref="M65:M66"/>
    <mergeCell ref="N65:N66"/>
    <mergeCell ref="O65:O66"/>
    <mergeCell ref="A65:A66"/>
    <mergeCell ref="B65:B66"/>
    <mergeCell ref="C65:C66"/>
    <mergeCell ref="D65:D66"/>
    <mergeCell ref="E65:E66"/>
  </mergeCells>
  <hyperlinks>
    <hyperlink ref="B6" r:id="rId1" xr:uid="{00000000-0004-0000-0000-000000000000}"/>
    <hyperlink ref="B8" r:id="rId2" xr:uid="{00000000-0004-0000-0000-000001000000}"/>
    <hyperlink ref="B12" r:id="rId3" xr:uid="{00000000-0004-0000-0000-000002000000}"/>
    <hyperlink ref="B19" r:id="rId4" xr:uid="{00000000-0004-0000-0000-000003000000}"/>
    <hyperlink ref="B24" r:id="rId5" xr:uid="{00000000-0004-0000-0000-000004000000}"/>
    <hyperlink ref="B26" r:id="rId6" xr:uid="{00000000-0004-0000-0000-000005000000}"/>
    <hyperlink ref="B29" r:id="rId7" xr:uid="{00000000-0004-0000-0000-000006000000}"/>
    <hyperlink ref="B32" r:id="rId8" xr:uid="{00000000-0004-0000-0000-000007000000}"/>
    <hyperlink ref="B34" r:id="rId9" xr:uid="{00000000-0004-0000-0000-000008000000}"/>
    <hyperlink ref="B35" r:id="rId10" xr:uid="{00000000-0004-0000-0000-000009000000}"/>
    <hyperlink ref="B37" r:id="rId11" xr:uid="{00000000-0004-0000-0000-00000A000000}"/>
    <hyperlink ref="B38" r:id="rId12" xr:uid="{00000000-0004-0000-0000-00000B000000}"/>
    <hyperlink ref="B40" r:id="rId13" xr:uid="{00000000-0004-0000-0000-00000C000000}"/>
    <hyperlink ref="B42" r:id="rId14" xr:uid="{00000000-0004-0000-0000-00000D000000}"/>
    <hyperlink ref="B44" r:id="rId15" xr:uid="{00000000-0004-0000-0000-00000E000000}"/>
    <hyperlink ref="B45" r:id="rId16" xr:uid="{00000000-0004-0000-0000-00000F000000}"/>
    <hyperlink ref="B46" r:id="rId17" xr:uid="{00000000-0004-0000-0000-000010000000}"/>
    <hyperlink ref="B49" r:id="rId18" xr:uid="{00000000-0004-0000-0000-000011000000}"/>
    <hyperlink ref="B50" r:id="rId19" xr:uid="{00000000-0004-0000-0000-000012000000}"/>
    <hyperlink ref="B51" r:id="rId20" xr:uid="{00000000-0004-0000-0000-000013000000}"/>
    <hyperlink ref="B52" r:id="rId21" xr:uid="{00000000-0004-0000-0000-000014000000}"/>
    <hyperlink ref="B53" r:id="rId22" xr:uid="{00000000-0004-0000-0000-000015000000}"/>
    <hyperlink ref="B54" r:id="rId23" xr:uid="{00000000-0004-0000-0000-000016000000}"/>
    <hyperlink ref="B59" r:id="rId24" xr:uid="{00000000-0004-0000-0000-000017000000}"/>
    <hyperlink ref="B60" r:id="rId25" xr:uid="{00000000-0004-0000-0000-000018000000}"/>
    <hyperlink ref="B68" r:id="rId26" xr:uid="{00000000-0004-0000-0000-000019000000}"/>
    <hyperlink ref="B70" r:id="rId27" xr:uid="{00000000-0004-0000-0000-00001A000000}"/>
    <hyperlink ref="B71" r:id="rId28" xr:uid="{00000000-0004-0000-0000-00001B000000}"/>
    <hyperlink ref="B72" r:id="rId29" xr:uid="{00000000-0004-0000-0000-00001C000000}"/>
    <hyperlink ref="B74" r:id="rId30" xr:uid="{00000000-0004-0000-0000-00001D000000}"/>
    <hyperlink ref="B76" r:id="rId31" xr:uid="{00000000-0004-0000-0000-00001E000000}"/>
    <hyperlink ref="B77" r:id="rId32" xr:uid="{00000000-0004-0000-0000-00001F000000}"/>
    <hyperlink ref="B78" r:id="rId33" xr:uid="{00000000-0004-0000-0000-000020000000}"/>
    <hyperlink ref="B79" r:id="rId34" xr:uid="{00000000-0004-0000-0000-000021000000}"/>
    <hyperlink ref="B82" r:id="rId35" xr:uid="{00000000-0004-0000-0000-000022000000}"/>
    <hyperlink ref="B83" r:id="rId36" xr:uid="{00000000-0004-0000-0000-000023000000}"/>
    <hyperlink ref="B84" r:id="rId37" xr:uid="{00000000-0004-0000-0000-000024000000}"/>
    <hyperlink ref="B85" r:id="rId38" xr:uid="{00000000-0004-0000-0000-000025000000}"/>
    <hyperlink ref="B87" r:id="rId39" xr:uid="{00000000-0004-0000-0000-000026000000}"/>
    <hyperlink ref="B88" r:id="rId40" xr:uid="{00000000-0004-0000-0000-000027000000}"/>
    <hyperlink ref="B89" r:id="rId41" xr:uid="{00000000-0004-0000-0000-000028000000}"/>
    <hyperlink ref="B91" r:id="rId42" xr:uid="{00000000-0004-0000-0000-000029000000}"/>
    <hyperlink ref="B92" r:id="rId43" xr:uid="{00000000-0004-0000-0000-00002A000000}"/>
    <hyperlink ref="B98" r:id="rId44" xr:uid="{00000000-0004-0000-0000-00002B000000}"/>
    <hyperlink ref="B100" r:id="rId45" xr:uid="{00000000-0004-0000-0000-00002C000000}"/>
    <hyperlink ref="B101" r:id="rId46" xr:uid="{00000000-0004-0000-0000-00002D000000}"/>
    <hyperlink ref="B103" r:id="rId47" xr:uid="{00000000-0004-0000-0000-00002E000000}"/>
    <hyperlink ref="B105" r:id="rId48" xr:uid="{00000000-0004-0000-0000-00002F000000}"/>
    <hyperlink ref="B106" r:id="rId49" xr:uid="{00000000-0004-0000-0000-000030000000}"/>
    <hyperlink ref="B108" r:id="rId50" xr:uid="{00000000-0004-0000-0000-000031000000}"/>
    <hyperlink ref="B110" r:id="rId51" xr:uid="{00000000-0004-0000-0000-000032000000}"/>
    <hyperlink ref="B112" r:id="rId52" xr:uid="{00000000-0004-0000-0000-000033000000}"/>
    <hyperlink ref="B115" r:id="rId53" xr:uid="{00000000-0004-0000-0000-000034000000}"/>
    <hyperlink ref="B117" r:id="rId54" xr:uid="{00000000-0004-0000-0000-000035000000}"/>
    <hyperlink ref="B118" r:id="rId55" xr:uid="{00000000-0004-0000-0000-000036000000}"/>
    <hyperlink ref="B119" r:id="rId56" xr:uid="{00000000-0004-0000-0000-000037000000}"/>
    <hyperlink ref="B123" r:id="rId57" xr:uid="{00000000-0004-0000-0000-000038000000}"/>
    <hyperlink ref="B124" r:id="rId58" xr:uid="{00000000-0004-0000-0000-000039000000}"/>
    <hyperlink ref="B125" r:id="rId59" xr:uid="{00000000-0004-0000-0000-00003A000000}"/>
    <hyperlink ref="B127" r:id="rId60" xr:uid="{00000000-0004-0000-0000-00003B000000}"/>
    <hyperlink ref="B129" r:id="rId61" xr:uid="{00000000-0004-0000-0000-00003C000000}"/>
    <hyperlink ref="B131" r:id="rId62" xr:uid="{00000000-0004-0000-0000-00003D000000}"/>
  </hyperlinks>
  <pageMargins left="0.7" right="0.7" top="0.75" bottom="0.75" header="0" footer="0"/>
  <pageSetup orientation="landscape"/>
  <legacyDrawing r:id="rId6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4F8F2D-162A-4E4A-9399-7E260978FEA5}">
  <dimension ref="A1:XM29"/>
  <sheetViews>
    <sheetView tabSelected="1" workbookViewId="0">
      <selection activeCell="G13" sqref="G13"/>
    </sheetView>
  </sheetViews>
  <sheetFormatPr defaultRowHeight="15.5" x14ac:dyDescent="0.35"/>
  <sheetData>
    <row r="1" spans="1:637" x14ac:dyDescent="0.35">
      <c r="A1" s="1" t="s">
        <v>0</v>
      </c>
      <c r="B1" s="1" t="s">
        <v>1</v>
      </c>
      <c r="C1" s="1" t="s">
        <v>2</v>
      </c>
      <c r="D1" s="1" t="s">
        <v>3</v>
      </c>
      <c r="E1" s="2" t="s">
        <v>4</v>
      </c>
      <c r="F1" s="2" t="s">
        <v>5</v>
      </c>
      <c r="G1" s="2" t="s">
        <v>6</v>
      </c>
      <c r="H1" s="2" t="s">
        <v>7</v>
      </c>
      <c r="I1" s="34" t="s">
        <v>8</v>
      </c>
      <c r="J1" s="2" t="s">
        <v>9</v>
      </c>
      <c r="K1" s="2" t="s">
        <v>10</v>
      </c>
      <c r="L1" s="2" t="s">
        <v>11</v>
      </c>
      <c r="M1" s="2" t="s">
        <v>12</v>
      </c>
      <c r="N1" s="2" t="s">
        <v>13</v>
      </c>
      <c r="O1" s="2" t="s">
        <v>14</v>
      </c>
      <c r="P1" s="2" t="s">
        <v>15</v>
      </c>
      <c r="Q1" s="2" t="s">
        <v>16</v>
      </c>
      <c r="R1" s="2" t="s">
        <v>17</v>
      </c>
      <c r="S1" s="2" t="s">
        <v>18</v>
      </c>
      <c r="T1" s="2" t="s">
        <v>19</v>
      </c>
      <c r="U1" s="2" t="s">
        <v>20</v>
      </c>
      <c r="V1" s="2" t="s">
        <v>21</v>
      </c>
      <c r="W1" s="2" t="s">
        <v>22</v>
      </c>
      <c r="X1" s="2" t="s">
        <v>23</v>
      </c>
      <c r="Y1" s="2" t="s">
        <v>24</v>
      </c>
    </row>
    <row r="2" spans="1:637" ht="15.75" customHeight="1" x14ac:dyDescent="0.35">
      <c r="A2" s="27">
        <v>411</v>
      </c>
      <c r="B2" s="28" t="s">
        <v>321</v>
      </c>
      <c r="C2" s="27">
        <v>2014</v>
      </c>
      <c r="D2" s="27">
        <v>5</v>
      </c>
      <c r="E2" s="26" t="s">
        <v>40</v>
      </c>
      <c r="F2" s="26" t="s">
        <v>322</v>
      </c>
      <c r="G2" s="26" t="s">
        <v>323</v>
      </c>
      <c r="H2" s="26"/>
      <c r="I2" s="26" t="s">
        <v>54</v>
      </c>
      <c r="J2" s="26" t="s">
        <v>92</v>
      </c>
      <c r="K2" s="26" t="s">
        <v>81</v>
      </c>
      <c r="L2" s="26" t="s">
        <v>46</v>
      </c>
      <c r="M2" s="26" t="s">
        <v>47</v>
      </c>
      <c r="N2" s="26" t="s">
        <v>324</v>
      </c>
      <c r="O2" s="26"/>
      <c r="P2" s="26"/>
      <c r="Q2" s="26"/>
      <c r="R2" s="26"/>
      <c r="S2" s="26"/>
      <c r="T2" s="26"/>
      <c r="U2" s="26"/>
      <c r="V2" s="26"/>
      <c r="W2" s="26"/>
      <c r="X2" s="26"/>
      <c r="Y2" s="26"/>
      <c r="Z2" s="26"/>
      <c r="AA2" s="26"/>
      <c r="AB2" s="26"/>
      <c r="AC2" s="26"/>
      <c r="AD2" s="26"/>
      <c r="AE2" s="26"/>
      <c r="AF2" s="26"/>
      <c r="AG2" s="26"/>
      <c r="AH2" s="26"/>
      <c r="AI2" s="26"/>
      <c r="AJ2" s="26"/>
      <c r="AK2" s="26"/>
      <c r="AL2" s="26"/>
      <c r="AM2" s="26"/>
      <c r="AN2" s="26"/>
      <c r="AO2" s="26"/>
      <c r="AP2" s="26"/>
      <c r="AQ2" s="26"/>
      <c r="AR2" s="26"/>
      <c r="AS2" s="26"/>
      <c r="AT2" s="26"/>
      <c r="AU2" s="26"/>
      <c r="AV2" s="26"/>
      <c r="AW2" s="26"/>
      <c r="AX2" s="26"/>
      <c r="AY2" s="26"/>
      <c r="AZ2" s="26"/>
      <c r="BA2" s="26"/>
      <c r="BB2" s="26"/>
      <c r="BC2" s="26"/>
      <c r="BD2" s="26"/>
      <c r="BE2" s="26"/>
      <c r="BF2" s="26"/>
      <c r="BG2" s="26"/>
      <c r="BH2" s="26"/>
      <c r="BI2" s="26"/>
      <c r="BJ2" s="26"/>
      <c r="BK2" s="26"/>
      <c r="BL2" s="26"/>
      <c r="BM2" s="26"/>
      <c r="BN2" s="26"/>
      <c r="BO2" s="26"/>
      <c r="BP2" s="26"/>
      <c r="BQ2" s="26"/>
      <c r="BR2" s="26"/>
      <c r="BS2" s="26"/>
      <c r="BT2" s="26"/>
      <c r="BU2" s="26"/>
      <c r="BV2" s="26"/>
      <c r="BW2" s="26"/>
      <c r="BX2" s="26"/>
      <c r="BY2" s="26"/>
      <c r="BZ2" s="26"/>
      <c r="CA2" s="26"/>
      <c r="CB2" s="26"/>
      <c r="CC2" s="26"/>
      <c r="CD2" s="26"/>
      <c r="CE2" s="26"/>
      <c r="CF2" s="26"/>
      <c r="CG2" s="26"/>
      <c r="CH2" s="26"/>
      <c r="CI2" s="26"/>
      <c r="CJ2" s="26"/>
      <c r="CK2" s="26"/>
      <c r="CL2" s="26"/>
      <c r="CM2" s="26"/>
      <c r="CN2" s="26"/>
      <c r="CO2" s="26"/>
      <c r="CP2" s="26"/>
      <c r="CQ2" s="26"/>
      <c r="CR2" s="26"/>
      <c r="CS2" s="26"/>
      <c r="CT2" s="26"/>
      <c r="CU2" s="26"/>
      <c r="CV2" s="26"/>
      <c r="CW2" s="26"/>
      <c r="CX2" s="26"/>
      <c r="CY2" s="26"/>
      <c r="CZ2" s="26"/>
      <c r="DA2" s="26"/>
      <c r="DB2" s="26"/>
      <c r="DC2" s="26"/>
      <c r="DD2" s="26"/>
      <c r="DE2" s="26"/>
      <c r="DF2" s="26"/>
      <c r="DG2" s="26"/>
      <c r="DH2" s="26"/>
      <c r="DI2" s="26"/>
      <c r="DJ2" s="26"/>
      <c r="DK2" s="26"/>
      <c r="DL2" s="26"/>
      <c r="DM2" s="26"/>
      <c r="DN2" s="26"/>
      <c r="DO2" s="26"/>
      <c r="DP2" s="26"/>
      <c r="DQ2" s="26"/>
      <c r="DR2" s="26"/>
      <c r="DS2" s="26"/>
      <c r="DT2" s="26"/>
      <c r="DU2" s="26"/>
      <c r="DV2" s="26"/>
      <c r="DW2" s="26"/>
      <c r="DX2" s="26"/>
      <c r="DY2" s="26"/>
      <c r="DZ2" s="26"/>
      <c r="EA2" s="26"/>
      <c r="EB2" s="26"/>
      <c r="EC2" s="26"/>
      <c r="ED2" s="26"/>
      <c r="EE2" s="26"/>
      <c r="EF2" s="26"/>
      <c r="EG2" s="26"/>
      <c r="EH2" s="26"/>
      <c r="EI2" s="26"/>
      <c r="EJ2" s="26"/>
      <c r="EK2" s="26"/>
      <c r="EL2" s="26"/>
      <c r="EM2" s="26"/>
      <c r="EN2" s="26"/>
      <c r="EO2" s="26"/>
      <c r="EP2" s="26"/>
      <c r="EQ2" s="26"/>
      <c r="ER2" s="26"/>
      <c r="ES2" s="26"/>
      <c r="ET2" s="26"/>
      <c r="EU2" s="26"/>
      <c r="EV2" s="26"/>
      <c r="EW2" s="26"/>
      <c r="EX2" s="26"/>
      <c r="EY2" s="26"/>
      <c r="EZ2" s="26"/>
      <c r="FA2" s="26"/>
      <c r="FB2" s="26"/>
      <c r="FC2" s="26"/>
      <c r="FD2" s="26"/>
      <c r="FE2" s="26"/>
      <c r="FF2" s="26"/>
      <c r="FG2" s="26"/>
      <c r="FH2" s="26"/>
      <c r="FI2" s="26"/>
      <c r="FJ2" s="26"/>
      <c r="FK2" s="26"/>
      <c r="FL2" s="26"/>
      <c r="FM2" s="26"/>
      <c r="FN2" s="26"/>
      <c r="FO2" s="26"/>
      <c r="FP2" s="26"/>
      <c r="FQ2" s="26"/>
      <c r="FR2" s="26"/>
      <c r="FS2" s="26"/>
      <c r="FT2" s="26"/>
      <c r="FU2" s="26"/>
      <c r="FV2" s="26"/>
      <c r="FW2" s="26"/>
      <c r="FX2" s="26"/>
      <c r="FY2" s="26"/>
      <c r="FZ2" s="26"/>
      <c r="GA2" s="26"/>
      <c r="GB2" s="26"/>
      <c r="GC2" s="26"/>
      <c r="GD2" s="26"/>
      <c r="GE2" s="26"/>
      <c r="GF2" s="26"/>
      <c r="GG2" s="26"/>
      <c r="GH2" s="26"/>
      <c r="GI2" s="26"/>
      <c r="GJ2" s="26"/>
      <c r="GK2" s="26"/>
      <c r="GL2" s="26"/>
      <c r="GM2" s="26"/>
      <c r="GN2" s="26"/>
      <c r="GO2" s="26"/>
      <c r="GP2" s="26"/>
      <c r="GQ2" s="26"/>
      <c r="GR2" s="26"/>
      <c r="GS2" s="26"/>
      <c r="GT2" s="26"/>
      <c r="GU2" s="26"/>
      <c r="GV2" s="26"/>
      <c r="GW2" s="26"/>
      <c r="GX2" s="26"/>
      <c r="GY2" s="26"/>
      <c r="GZ2" s="26"/>
      <c r="HA2" s="26"/>
      <c r="HB2" s="26"/>
      <c r="HC2" s="26"/>
      <c r="HD2" s="26"/>
      <c r="HE2" s="26"/>
      <c r="HF2" s="26"/>
      <c r="HG2" s="26"/>
      <c r="HH2" s="26"/>
      <c r="HI2" s="26"/>
      <c r="HJ2" s="26"/>
      <c r="HK2" s="26"/>
      <c r="HL2" s="26"/>
      <c r="HM2" s="26"/>
      <c r="HN2" s="26"/>
      <c r="HO2" s="26"/>
      <c r="HP2" s="26"/>
      <c r="HQ2" s="26"/>
      <c r="HR2" s="26"/>
      <c r="HS2" s="26"/>
      <c r="HT2" s="26"/>
      <c r="HU2" s="26"/>
      <c r="HV2" s="26"/>
      <c r="HW2" s="26"/>
      <c r="HX2" s="26"/>
      <c r="HY2" s="26"/>
      <c r="HZ2" s="26"/>
      <c r="IA2" s="26"/>
      <c r="IB2" s="26"/>
      <c r="IC2" s="26"/>
      <c r="ID2" s="26"/>
      <c r="IE2" s="26"/>
      <c r="IF2" s="26"/>
      <c r="IG2" s="26"/>
      <c r="IH2" s="26"/>
      <c r="II2" s="26"/>
      <c r="IJ2" s="26"/>
      <c r="IK2" s="26"/>
      <c r="IL2" s="26"/>
      <c r="IM2" s="26"/>
      <c r="IN2" s="26"/>
      <c r="IO2" s="26"/>
      <c r="IP2" s="26"/>
      <c r="IQ2" s="26"/>
      <c r="IR2" s="26"/>
      <c r="IS2" s="26"/>
      <c r="IT2" s="26"/>
      <c r="IU2" s="26"/>
      <c r="IV2" s="26"/>
      <c r="IW2" s="26"/>
      <c r="IX2" s="26"/>
      <c r="IY2" s="26"/>
      <c r="IZ2" s="26"/>
      <c r="JA2" s="26"/>
      <c r="JB2" s="26"/>
      <c r="JC2" s="26"/>
      <c r="JD2" s="26"/>
      <c r="JE2" s="26"/>
      <c r="JF2" s="26"/>
      <c r="JG2" s="26"/>
      <c r="JH2" s="26"/>
      <c r="JI2" s="26"/>
      <c r="JJ2" s="26"/>
      <c r="JK2" s="26"/>
      <c r="JL2" s="26"/>
      <c r="JM2" s="26"/>
      <c r="JN2" s="26"/>
      <c r="JO2" s="26"/>
      <c r="JP2" s="26"/>
      <c r="JQ2" s="26"/>
      <c r="JR2" s="26"/>
      <c r="JS2" s="26"/>
      <c r="JT2" s="26"/>
      <c r="JU2" s="26"/>
      <c r="JV2" s="26"/>
      <c r="JW2" s="26"/>
      <c r="JX2" s="26"/>
      <c r="JY2" s="26"/>
      <c r="JZ2" s="26"/>
      <c r="KA2" s="26"/>
      <c r="KB2" s="26"/>
      <c r="KC2" s="26"/>
      <c r="KD2" s="26"/>
      <c r="KE2" s="26"/>
      <c r="KF2" s="26"/>
      <c r="KG2" s="26"/>
      <c r="KH2" s="26"/>
      <c r="KI2" s="26"/>
      <c r="KJ2" s="26"/>
      <c r="KK2" s="26"/>
      <c r="KL2" s="26"/>
      <c r="KM2" s="26"/>
      <c r="KN2" s="26"/>
      <c r="KO2" s="26"/>
      <c r="KP2" s="26"/>
      <c r="KQ2" s="26"/>
      <c r="KR2" s="26"/>
      <c r="KS2" s="26"/>
      <c r="KT2" s="26"/>
      <c r="KU2" s="26"/>
      <c r="KV2" s="26"/>
      <c r="KW2" s="26"/>
      <c r="KX2" s="26"/>
      <c r="KY2" s="26"/>
      <c r="KZ2" s="26"/>
      <c r="LA2" s="26"/>
      <c r="LB2" s="26"/>
      <c r="LC2" s="26"/>
      <c r="LD2" s="26"/>
      <c r="LE2" s="26"/>
      <c r="LF2" s="26"/>
      <c r="LG2" s="26"/>
      <c r="LH2" s="26"/>
      <c r="LI2" s="26"/>
      <c r="LJ2" s="26"/>
      <c r="LK2" s="26"/>
      <c r="LL2" s="26"/>
      <c r="LM2" s="26"/>
      <c r="LN2" s="26"/>
      <c r="LO2" s="26"/>
      <c r="LP2" s="26"/>
      <c r="LQ2" s="26"/>
      <c r="LR2" s="26"/>
      <c r="LS2" s="26"/>
      <c r="LT2" s="26"/>
      <c r="LU2" s="26"/>
      <c r="LV2" s="26"/>
      <c r="LW2" s="26"/>
      <c r="LX2" s="26"/>
      <c r="LY2" s="26"/>
      <c r="LZ2" s="26"/>
      <c r="MA2" s="26"/>
      <c r="MB2" s="26"/>
      <c r="MC2" s="26"/>
      <c r="MD2" s="26"/>
      <c r="ME2" s="26"/>
      <c r="MF2" s="26"/>
      <c r="MG2" s="26"/>
      <c r="MH2" s="26"/>
      <c r="MI2" s="26"/>
      <c r="MJ2" s="26"/>
      <c r="MK2" s="26"/>
      <c r="ML2" s="26"/>
      <c r="MM2" s="26"/>
      <c r="MN2" s="26"/>
      <c r="MO2" s="26"/>
      <c r="MP2" s="26"/>
      <c r="MQ2" s="26"/>
      <c r="MR2" s="26"/>
      <c r="MS2" s="26"/>
      <c r="MT2" s="26"/>
      <c r="MU2" s="26"/>
      <c r="MV2" s="26"/>
      <c r="MW2" s="26"/>
      <c r="MX2" s="26"/>
      <c r="MY2" s="26"/>
      <c r="MZ2" s="26"/>
      <c r="NA2" s="26"/>
      <c r="NB2" s="26"/>
      <c r="NC2" s="26"/>
      <c r="ND2" s="26"/>
      <c r="NE2" s="26"/>
      <c r="NF2" s="26"/>
      <c r="NG2" s="26"/>
      <c r="NH2" s="26"/>
      <c r="NI2" s="26"/>
      <c r="NJ2" s="26"/>
      <c r="NK2" s="26"/>
      <c r="NL2" s="26"/>
      <c r="NM2" s="26"/>
      <c r="NN2" s="26"/>
      <c r="NO2" s="26"/>
      <c r="NP2" s="26"/>
      <c r="NQ2" s="26"/>
      <c r="NR2" s="26"/>
      <c r="NS2" s="26"/>
      <c r="NT2" s="26"/>
      <c r="NU2" s="26"/>
      <c r="NV2" s="26"/>
      <c r="NW2" s="26"/>
      <c r="NX2" s="26"/>
      <c r="NY2" s="26"/>
      <c r="NZ2" s="26"/>
      <c r="OA2" s="26"/>
      <c r="OB2" s="26"/>
      <c r="OC2" s="26"/>
      <c r="OD2" s="26"/>
      <c r="OE2" s="26"/>
      <c r="OF2" s="26"/>
      <c r="OG2" s="26"/>
      <c r="OH2" s="26"/>
      <c r="OI2" s="26"/>
      <c r="OJ2" s="26"/>
      <c r="OK2" s="26"/>
      <c r="OL2" s="26"/>
      <c r="OM2" s="26"/>
      <c r="ON2" s="26"/>
      <c r="OO2" s="26"/>
      <c r="OP2" s="26"/>
      <c r="OQ2" s="26"/>
      <c r="OR2" s="26"/>
      <c r="OS2" s="26"/>
      <c r="OT2" s="26"/>
      <c r="OU2" s="26"/>
      <c r="OV2" s="26"/>
      <c r="OW2" s="26"/>
      <c r="OX2" s="26"/>
      <c r="OY2" s="26"/>
      <c r="OZ2" s="26"/>
      <c r="PA2" s="26"/>
      <c r="PB2" s="26"/>
      <c r="PC2" s="26"/>
      <c r="PD2" s="26"/>
      <c r="PE2" s="26"/>
      <c r="PF2" s="26"/>
      <c r="PG2" s="26"/>
      <c r="PH2" s="26"/>
      <c r="PI2" s="26"/>
      <c r="PJ2" s="26"/>
      <c r="PK2" s="26"/>
      <c r="PL2" s="26"/>
      <c r="PM2" s="26"/>
      <c r="PN2" s="26"/>
      <c r="PO2" s="26"/>
      <c r="PP2" s="26"/>
      <c r="PQ2" s="26"/>
      <c r="PR2" s="26"/>
      <c r="PS2" s="26"/>
      <c r="PT2" s="26"/>
      <c r="PU2" s="26"/>
      <c r="PV2" s="26"/>
      <c r="PW2" s="26"/>
      <c r="PX2" s="26"/>
      <c r="PY2" s="26"/>
      <c r="PZ2" s="26"/>
      <c r="QA2" s="26"/>
      <c r="QB2" s="26"/>
      <c r="QC2" s="26"/>
      <c r="QD2" s="26"/>
      <c r="QE2" s="26"/>
      <c r="QF2" s="26"/>
      <c r="QG2" s="26"/>
      <c r="QH2" s="26"/>
      <c r="QI2" s="26"/>
      <c r="QJ2" s="26"/>
      <c r="QK2" s="26"/>
      <c r="QL2" s="26"/>
      <c r="QM2" s="26"/>
      <c r="QN2" s="26"/>
      <c r="QO2" s="26"/>
      <c r="QP2" s="26"/>
      <c r="QQ2" s="26"/>
      <c r="QR2" s="26"/>
      <c r="QS2" s="26"/>
      <c r="QT2" s="26"/>
      <c r="QU2" s="26"/>
      <c r="QV2" s="26"/>
      <c r="QW2" s="26"/>
      <c r="QX2" s="26"/>
      <c r="QY2" s="26"/>
      <c r="QZ2" s="26"/>
      <c r="RA2" s="26"/>
      <c r="RB2" s="26"/>
      <c r="RC2" s="26"/>
      <c r="RD2" s="26"/>
      <c r="RE2" s="26"/>
      <c r="RF2" s="26"/>
      <c r="RG2" s="26"/>
      <c r="RH2" s="26"/>
      <c r="RI2" s="26"/>
      <c r="RJ2" s="26"/>
      <c r="RK2" s="26"/>
      <c r="RL2" s="26"/>
      <c r="RM2" s="26"/>
      <c r="RN2" s="26"/>
      <c r="RO2" s="26"/>
      <c r="RP2" s="26"/>
      <c r="RQ2" s="26"/>
      <c r="RR2" s="26"/>
      <c r="RS2" s="26"/>
      <c r="RT2" s="26"/>
      <c r="RU2" s="26"/>
      <c r="RV2" s="26"/>
      <c r="RW2" s="26"/>
      <c r="RX2" s="26"/>
      <c r="RY2" s="26"/>
      <c r="RZ2" s="26"/>
      <c r="SA2" s="26"/>
      <c r="SB2" s="26"/>
      <c r="SC2" s="26"/>
      <c r="SD2" s="26"/>
      <c r="SE2" s="26"/>
      <c r="SF2" s="26"/>
      <c r="SG2" s="26"/>
      <c r="SH2" s="26"/>
      <c r="SI2" s="26"/>
      <c r="SJ2" s="26"/>
      <c r="SK2" s="26"/>
      <c r="SL2" s="26"/>
      <c r="SM2" s="26"/>
      <c r="SN2" s="26"/>
      <c r="SO2" s="26"/>
      <c r="SP2" s="26"/>
      <c r="SQ2" s="26"/>
      <c r="SR2" s="26"/>
      <c r="SS2" s="26"/>
      <c r="ST2" s="26"/>
      <c r="SU2" s="26"/>
      <c r="SV2" s="26"/>
      <c r="SW2" s="26"/>
      <c r="SX2" s="26"/>
      <c r="SY2" s="26"/>
      <c r="SZ2" s="26"/>
      <c r="TA2" s="26"/>
      <c r="TB2" s="26"/>
      <c r="TC2" s="26"/>
      <c r="TD2" s="26"/>
      <c r="TE2" s="26"/>
      <c r="TF2" s="26"/>
      <c r="TG2" s="26"/>
      <c r="TH2" s="26"/>
      <c r="TI2" s="26"/>
      <c r="TJ2" s="26"/>
      <c r="TK2" s="26"/>
      <c r="TL2" s="26"/>
      <c r="TM2" s="26"/>
      <c r="TN2" s="26"/>
      <c r="TO2" s="26"/>
      <c r="TP2" s="26"/>
      <c r="TQ2" s="26"/>
      <c r="TR2" s="26"/>
      <c r="TS2" s="26"/>
      <c r="TT2" s="26"/>
      <c r="TU2" s="26"/>
      <c r="TV2" s="26"/>
      <c r="TW2" s="26"/>
      <c r="TX2" s="26"/>
      <c r="TY2" s="26"/>
      <c r="TZ2" s="26"/>
      <c r="UA2" s="26"/>
      <c r="UB2" s="26"/>
      <c r="UC2" s="26"/>
      <c r="UD2" s="26"/>
      <c r="UE2" s="26"/>
      <c r="UF2" s="26"/>
      <c r="UG2" s="26"/>
      <c r="UH2" s="26"/>
      <c r="UI2" s="26"/>
      <c r="UJ2" s="26"/>
      <c r="UK2" s="26"/>
      <c r="UL2" s="26"/>
      <c r="UM2" s="26"/>
      <c r="UN2" s="26"/>
      <c r="UO2" s="26"/>
      <c r="UP2" s="26"/>
      <c r="UQ2" s="26"/>
      <c r="UR2" s="26"/>
      <c r="US2" s="26"/>
      <c r="UT2" s="26"/>
      <c r="UU2" s="26"/>
      <c r="UV2" s="26"/>
      <c r="UW2" s="26"/>
      <c r="UX2" s="26"/>
      <c r="UY2" s="26"/>
      <c r="UZ2" s="26"/>
      <c r="VA2" s="26"/>
      <c r="VB2" s="26"/>
      <c r="VC2" s="26"/>
      <c r="VD2" s="26"/>
      <c r="VE2" s="26"/>
      <c r="VF2" s="26"/>
      <c r="VG2" s="26"/>
      <c r="VH2" s="26"/>
      <c r="VI2" s="26"/>
      <c r="VJ2" s="26"/>
      <c r="VK2" s="26"/>
      <c r="VL2" s="26"/>
      <c r="VM2" s="26"/>
      <c r="VN2" s="26"/>
      <c r="VO2" s="26"/>
      <c r="VP2" s="26"/>
      <c r="VQ2" s="26"/>
      <c r="VR2" s="26"/>
      <c r="VS2" s="26"/>
      <c r="VT2" s="26"/>
      <c r="VU2" s="26"/>
      <c r="VV2" s="26"/>
      <c r="VW2" s="26"/>
      <c r="VX2" s="26"/>
      <c r="VY2" s="26"/>
      <c r="VZ2" s="26"/>
      <c r="WA2" s="26"/>
      <c r="WB2" s="26"/>
      <c r="WC2" s="26"/>
      <c r="WD2" s="26"/>
      <c r="WE2" s="26"/>
      <c r="WF2" s="26"/>
      <c r="WG2" s="26"/>
      <c r="WH2" s="26"/>
      <c r="WI2" s="26"/>
      <c r="WJ2" s="26"/>
      <c r="WK2" s="26"/>
      <c r="WL2" s="26"/>
      <c r="WM2" s="26"/>
      <c r="WN2" s="26"/>
      <c r="WO2" s="26"/>
      <c r="WP2" s="26"/>
      <c r="WQ2" s="26"/>
      <c r="WR2" s="26"/>
      <c r="WS2" s="26"/>
      <c r="WT2" s="26"/>
      <c r="WU2" s="26"/>
      <c r="WV2" s="26"/>
      <c r="WW2" s="26"/>
      <c r="WX2" s="26"/>
      <c r="WY2" s="26"/>
      <c r="WZ2" s="26"/>
      <c r="XA2" s="26"/>
      <c r="XB2" s="26"/>
      <c r="XC2" s="26"/>
      <c r="XD2" s="26"/>
      <c r="XE2" s="26"/>
      <c r="XF2" s="26"/>
      <c r="XG2" s="26"/>
      <c r="XH2" s="26"/>
      <c r="XI2" s="26"/>
      <c r="XJ2" s="26"/>
      <c r="XK2" s="26"/>
      <c r="XL2" s="26"/>
      <c r="XM2" s="26"/>
    </row>
    <row r="3" spans="1:637" ht="15.75" customHeight="1" x14ac:dyDescent="0.35">
      <c r="A3" s="3">
        <v>1373</v>
      </c>
      <c r="B3" s="5" t="s">
        <v>325</v>
      </c>
      <c r="C3" s="3">
        <v>2012</v>
      </c>
      <c r="D3" s="3">
        <v>5</v>
      </c>
      <c r="E3" s="3" t="s">
        <v>40</v>
      </c>
      <c r="F3" s="3" t="s">
        <v>41</v>
      </c>
      <c r="G3" s="3" t="s">
        <v>326</v>
      </c>
      <c r="H3" s="3" t="s">
        <v>327</v>
      </c>
      <c r="I3" s="3" t="s">
        <v>44</v>
      </c>
      <c r="J3" s="3" t="s">
        <v>328</v>
      </c>
      <c r="K3" s="3" t="s">
        <v>32</v>
      </c>
      <c r="L3" s="3" t="s">
        <v>46</v>
      </c>
      <c r="M3" s="3" t="s">
        <v>47</v>
      </c>
      <c r="N3" s="3" t="s">
        <v>133</v>
      </c>
      <c r="O3" s="3" t="s">
        <v>36</v>
      </c>
      <c r="P3" s="3" t="s">
        <v>37</v>
      </c>
      <c r="Q3" s="3" t="s">
        <v>329</v>
      </c>
      <c r="R3" s="3"/>
      <c r="S3" s="3"/>
      <c r="T3" s="3"/>
      <c r="U3" s="3"/>
      <c r="V3" s="3"/>
      <c r="W3" s="3"/>
      <c r="X3" s="3"/>
      <c r="Y3" s="3"/>
    </row>
    <row r="4" spans="1:637" ht="15.75" customHeight="1" x14ac:dyDescent="0.35">
      <c r="A4" s="6">
        <v>1374</v>
      </c>
      <c r="B4" s="6" t="s">
        <v>330</v>
      </c>
      <c r="C4" s="6">
        <v>2009</v>
      </c>
      <c r="D4" s="6">
        <v>5</v>
      </c>
      <c r="E4" s="6"/>
      <c r="F4" s="6"/>
      <c r="G4" s="6"/>
      <c r="H4" s="6" t="s">
        <v>59</v>
      </c>
      <c r="I4" s="8" t="s">
        <v>114</v>
      </c>
      <c r="J4" s="6"/>
      <c r="K4" s="6"/>
      <c r="L4" s="6"/>
      <c r="M4" s="6"/>
      <c r="N4" s="6"/>
      <c r="O4" s="6"/>
      <c r="P4" s="6"/>
      <c r="Q4" s="6"/>
      <c r="R4" s="6"/>
      <c r="S4" s="6"/>
      <c r="T4" s="6"/>
      <c r="U4" s="6"/>
      <c r="V4" s="6"/>
      <c r="W4" s="6"/>
      <c r="X4" s="6"/>
      <c r="Y4" s="6"/>
    </row>
    <row r="5" spans="1:637" ht="15.75" customHeight="1" x14ac:dyDescent="0.35">
      <c r="A5" s="3">
        <v>1375</v>
      </c>
      <c r="B5" s="5" t="s">
        <v>331</v>
      </c>
      <c r="C5" s="3">
        <v>2004</v>
      </c>
      <c r="D5" s="3">
        <v>5</v>
      </c>
      <c r="E5" s="3" t="s">
        <v>185</v>
      </c>
      <c r="F5" s="3" t="s">
        <v>27</v>
      </c>
      <c r="G5" s="3" t="s">
        <v>332</v>
      </c>
      <c r="H5" s="3" t="s">
        <v>333</v>
      </c>
      <c r="I5" s="3" t="s">
        <v>30</v>
      </c>
      <c r="J5" s="3" t="s">
        <v>63</v>
      </c>
      <c r="K5" s="3" t="s">
        <v>32</v>
      </c>
      <c r="L5" s="3" t="s">
        <v>33</v>
      </c>
      <c r="M5" s="3" t="s">
        <v>34</v>
      </c>
      <c r="N5" s="3" t="s">
        <v>35</v>
      </c>
      <c r="O5" s="3" t="s">
        <v>36</v>
      </c>
      <c r="P5" s="3" t="s">
        <v>37</v>
      </c>
      <c r="Q5" s="3" t="s">
        <v>334</v>
      </c>
      <c r="R5" s="3"/>
      <c r="S5" s="3"/>
      <c r="T5" s="3"/>
      <c r="U5" s="3"/>
      <c r="V5" s="3"/>
      <c r="W5" s="3"/>
      <c r="X5" s="3"/>
      <c r="Y5" s="3"/>
    </row>
    <row r="6" spans="1:637" ht="15.75" customHeight="1" x14ac:dyDescent="0.35">
      <c r="A6" s="6">
        <v>1377</v>
      </c>
      <c r="B6" s="13" t="s">
        <v>335</v>
      </c>
      <c r="C6" s="6">
        <v>2018</v>
      </c>
      <c r="D6" s="6">
        <v>5</v>
      </c>
      <c r="E6" s="6"/>
      <c r="F6" s="6"/>
      <c r="G6" s="6"/>
      <c r="H6" s="6" t="s">
        <v>59</v>
      </c>
      <c r="I6" s="8" t="s">
        <v>114</v>
      </c>
      <c r="J6" s="6"/>
      <c r="K6" s="6"/>
      <c r="L6" s="6"/>
      <c r="M6" s="6"/>
      <c r="N6" s="6"/>
      <c r="O6" s="6"/>
      <c r="P6" s="6"/>
      <c r="Q6" s="6"/>
      <c r="R6" s="6"/>
      <c r="S6" s="6"/>
      <c r="T6" s="6"/>
      <c r="U6" s="6"/>
      <c r="V6" s="6"/>
      <c r="W6" s="6"/>
      <c r="X6" s="6"/>
      <c r="Y6" s="6"/>
    </row>
    <row r="7" spans="1:637" ht="15.75" customHeight="1" x14ac:dyDescent="0.35">
      <c r="A7" s="6">
        <v>1379</v>
      </c>
      <c r="B7" s="6" t="s">
        <v>336</v>
      </c>
      <c r="C7" s="6">
        <v>1999</v>
      </c>
      <c r="D7" s="6">
        <v>5</v>
      </c>
      <c r="E7" s="6"/>
      <c r="F7" s="6"/>
      <c r="G7" s="6"/>
      <c r="H7" s="6" t="s">
        <v>59</v>
      </c>
      <c r="I7" s="8" t="s">
        <v>66</v>
      </c>
      <c r="J7" s="6"/>
      <c r="K7" s="6"/>
      <c r="L7" s="6"/>
      <c r="M7" s="6"/>
      <c r="N7" s="6"/>
      <c r="O7" s="6"/>
      <c r="P7" s="6"/>
      <c r="Q7" s="6"/>
      <c r="R7" s="6"/>
      <c r="S7" s="6"/>
      <c r="T7" s="6"/>
      <c r="U7" s="6"/>
      <c r="V7" s="6"/>
      <c r="W7" s="6"/>
      <c r="X7" s="6"/>
      <c r="Y7" s="6"/>
    </row>
    <row r="8" spans="1:637" ht="15.75" customHeight="1" x14ac:dyDescent="0.35">
      <c r="A8" s="3">
        <v>1381</v>
      </c>
      <c r="B8" s="3" t="s">
        <v>337</v>
      </c>
      <c r="C8" s="3">
        <v>2008</v>
      </c>
      <c r="D8" s="3">
        <v>5</v>
      </c>
      <c r="E8" s="3" t="s">
        <v>40</v>
      </c>
      <c r="F8" s="3" t="s">
        <v>41</v>
      </c>
      <c r="G8" s="3" t="s">
        <v>61</v>
      </c>
      <c r="H8" s="3" t="s">
        <v>338</v>
      </c>
      <c r="I8" s="3" t="s">
        <v>54</v>
      </c>
      <c r="J8" s="3" t="s">
        <v>99</v>
      </c>
      <c r="K8" s="3" t="s">
        <v>32</v>
      </c>
      <c r="L8" s="3" t="s">
        <v>108</v>
      </c>
      <c r="M8" s="3" t="s">
        <v>47</v>
      </c>
      <c r="N8" s="3" t="s">
        <v>133</v>
      </c>
      <c r="O8" s="3" t="s">
        <v>36</v>
      </c>
      <c r="P8" s="3" t="s">
        <v>37</v>
      </c>
      <c r="Q8" s="5" t="s">
        <v>339</v>
      </c>
      <c r="R8" s="3"/>
      <c r="S8" s="3"/>
      <c r="T8" s="3"/>
      <c r="U8" s="3"/>
      <c r="V8" s="3"/>
      <c r="W8" s="3"/>
      <c r="X8" s="3"/>
      <c r="Y8" s="3"/>
    </row>
    <row r="9" spans="1:637" ht="15.75" customHeight="1" x14ac:dyDescent="0.35">
      <c r="A9" s="3">
        <v>1383</v>
      </c>
      <c r="B9" s="3" t="s">
        <v>340</v>
      </c>
      <c r="C9" s="3">
        <v>2018</v>
      </c>
      <c r="D9" s="3">
        <v>5</v>
      </c>
      <c r="E9" s="3" t="s">
        <v>40</v>
      </c>
      <c r="F9" s="3" t="s">
        <v>74</v>
      </c>
      <c r="G9" s="3" t="s">
        <v>271</v>
      </c>
      <c r="H9" s="3" t="s">
        <v>341</v>
      </c>
      <c r="I9" s="3" t="s">
        <v>54</v>
      </c>
      <c r="J9" s="3" t="s">
        <v>92</v>
      </c>
      <c r="K9" s="3" t="s">
        <v>81</v>
      </c>
      <c r="L9" s="3" t="s">
        <v>33</v>
      </c>
      <c r="M9" s="3" t="s">
        <v>47</v>
      </c>
      <c r="N9" s="3" t="s">
        <v>44</v>
      </c>
      <c r="O9" s="3" t="s">
        <v>36</v>
      </c>
      <c r="P9" s="3" t="s">
        <v>37</v>
      </c>
      <c r="Q9" s="3" t="s">
        <v>342</v>
      </c>
      <c r="R9" s="3" t="s">
        <v>94</v>
      </c>
      <c r="S9" s="3">
        <v>650</v>
      </c>
      <c r="T9" s="3" t="s">
        <v>95</v>
      </c>
      <c r="U9" s="3">
        <f>2017-2000</f>
        <v>17</v>
      </c>
      <c r="V9" s="3" t="s">
        <v>85</v>
      </c>
      <c r="W9" s="3" t="s">
        <v>85</v>
      </c>
      <c r="X9" s="3" t="s">
        <v>85</v>
      </c>
      <c r="Y9" s="3" t="s">
        <v>87</v>
      </c>
    </row>
    <row r="10" spans="1:637" ht="15.75" customHeight="1" x14ac:dyDescent="0.35">
      <c r="A10" s="6">
        <v>1385</v>
      </c>
      <c r="B10" s="13" t="s">
        <v>343</v>
      </c>
      <c r="C10" s="6">
        <v>2007</v>
      </c>
      <c r="D10" s="6">
        <v>5</v>
      </c>
      <c r="E10" s="6"/>
      <c r="F10" s="6"/>
      <c r="G10" s="6"/>
      <c r="H10" s="6" t="s">
        <v>59</v>
      </c>
      <c r="I10" s="8" t="s">
        <v>114</v>
      </c>
      <c r="J10" s="6"/>
      <c r="K10" s="6"/>
      <c r="L10" s="6"/>
      <c r="M10" s="6"/>
      <c r="N10" s="6"/>
      <c r="O10" s="6"/>
      <c r="P10" s="6"/>
      <c r="Q10" s="6"/>
      <c r="R10" s="6"/>
      <c r="S10" s="6"/>
      <c r="T10" s="6"/>
      <c r="U10" s="6"/>
      <c r="V10" s="6"/>
      <c r="W10" s="6"/>
      <c r="X10" s="6"/>
      <c r="Y10" s="6"/>
    </row>
    <row r="11" spans="1:637" ht="15.75" customHeight="1" x14ac:dyDescent="0.35">
      <c r="A11" s="3">
        <v>1386</v>
      </c>
      <c r="B11" s="5" t="s">
        <v>344</v>
      </c>
      <c r="C11" s="3">
        <v>2015</v>
      </c>
      <c r="D11" s="3">
        <v>5</v>
      </c>
      <c r="E11" s="3" t="s">
        <v>40</v>
      </c>
      <c r="F11" s="3" t="s">
        <v>41</v>
      </c>
      <c r="G11" s="3" t="s">
        <v>150</v>
      </c>
      <c r="H11" s="3" t="s">
        <v>345</v>
      </c>
      <c r="I11" s="3" t="s">
        <v>54</v>
      </c>
      <c r="J11" s="3" t="s">
        <v>92</v>
      </c>
      <c r="K11" s="3" t="s">
        <v>81</v>
      </c>
      <c r="L11" s="3" t="s">
        <v>346</v>
      </c>
      <c r="M11" s="3" t="s">
        <v>44</v>
      </c>
      <c r="N11" s="3" t="s">
        <v>35</v>
      </c>
      <c r="O11" s="3" t="s">
        <v>36</v>
      </c>
      <c r="P11" s="3" t="s">
        <v>37</v>
      </c>
      <c r="Q11" s="3" t="s">
        <v>152</v>
      </c>
      <c r="R11" s="3" t="s">
        <v>153</v>
      </c>
      <c r="S11" s="3">
        <v>822</v>
      </c>
      <c r="T11" s="3" t="s">
        <v>95</v>
      </c>
      <c r="U11" s="3">
        <f>2014-1995</f>
        <v>19</v>
      </c>
      <c r="V11" s="3" t="s">
        <v>85</v>
      </c>
      <c r="W11" s="3"/>
      <c r="X11" s="3" t="s">
        <v>85</v>
      </c>
      <c r="Y11" s="3" t="s">
        <v>87</v>
      </c>
      <c r="Z11" s="3" t="s">
        <v>85</v>
      </c>
      <c r="AA11" s="3" t="s">
        <v>87</v>
      </c>
      <c r="AB11" s="26"/>
      <c r="AC11" s="26"/>
      <c r="AD11" s="26"/>
      <c r="AE11" s="26"/>
      <c r="AF11" s="26"/>
      <c r="AG11" s="26"/>
      <c r="AH11" s="26"/>
      <c r="AI11" s="26"/>
      <c r="AJ11" s="26"/>
      <c r="AK11" s="26"/>
      <c r="AL11" s="26"/>
      <c r="AM11" s="26"/>
      <c r="AN11" s="26"/>
      <c r="AO11" s="26"/>
      <c r="AP11" s="26"/>
      <c r="AQ11" s="26"/>
      <c r="AR11" s="26"/>
      <c r="AS11" s="26"/>
      <c r="AT11" s="26"/>
      <c r="AU11" s="26"/>
      <c r="AV11" s="26"/>
      <c r="AW11" s="26"/>
      <c r="AX11" s="26"/>
      <c r="AY11" s="26"/>
      <c r="AZ11" s="26"/>
      <c r="BA11" s="26"/>
      <c r="BB11" s="26"/>
      <c r="BC11" s="26"/>
      <c r="BD11" s="26"/>
      <c r="BE11" s="26"/>
      <c r="BF11" s="26"/>
      <c r="BG11" s="26"/>
      <c r="BH11" s="26"/>
      <c r="BI11" s="26"/>
      <c r="BJ11" s="26"/>
      <c r="BK11" s="26"/>
      <c r="BL11" s="26"/>
      <c r="BM11" s="26"/>
      <c r="BN11" s="26"/>
      <c r="BO11" s="26"/>
      <c r="BP11" s="26"/>
      <c r="BQ11" s="26"/>
      <c r="BR11" s="26"/>
      <c r="BS11" s="26"/>
      <c r="BT11" s="26"/>
      <c r="BU11" s="26"/>
      <c r="BV11" s="26"/>
      <c r="BW11" s="26"/>
      <c r="BX11" s="26"/>
      <c r="BY11" s="26"/>
      <c r="BZ11" s="26"/>
      <c r="CA11" s="26"/>
      <c r="CB11" s="26"/>
      <c r="CC11" s="26"/>
      <c r="CD11" s="26"/>
      <c r="CE11" s="26"/>
      <c r="CF11" s="26"/>
      <c r="CG11" s="26"/>
      <c r="CH11" s="26"/>
      <c r="CI11" s="26"/>
      <c r="CJ11" s="26"/>
      <c r="CK11" s="26"/>
      <c r="CL11" s="26"/>
      <c r="CM11" s="26"/>
      <c r="CN11" s="26"/>
      <c r="CO11" s="26"/>
      <c r="CP11" s="26"/>
      <c r="CQ11" s="26"/>
      <c r="CR11" s="26"/>
      <c r="CS11" s="26"/>
      <c r="CT11" s="26"/>
      <c r="CU11" s="26"/>
      <c r="CV11" s="26"/>
      <c r="CW11" s="26"/>
      <c r="CX11" s="26"/>
      <c r="CY11" s="26"/>
      <c r="CZ11" s="26"/>
      <c r="DA11" s="26"/>
      <c r="DB11" s="26"/>
      <c r="DC11" s="26"/>
      <c r="DD11" s="26"/>
      <c r="DE11" s="26"/>
      <c r="DF11" s="26"/>
      <c r="DG11" s="26"/>
      <c r="DH11" s="26"/>
      <c r="DI11" s="26"/>
      <c r="DJ11" s="26"/>
      <c r="DK11" s="26"/>
      <c r="DL11" s="26"/>
      <c r="DM11" s="26"/>
      <c r="DN11" s="26"/>
      <c r="DO11" s="26"/>
      <c r="DP11" s="26"/>
      <c r="DQ11" s="26"/>
      <c r="DR11" s="26"/>
      <c r="DS11" s="26"/>
      <c r="DT11" s="26"/>
      <c r="DU11" s="26"/>
      <c r="DV11" s="26"/>
      <c r="DW11" s="26"/>
      <c r="DX11" s="26"/>
      <c r="DY11" s="26"/>
      <c r="DZ11" s="26"/>
      <c r="EA11" s="26"/>
      <c r="EB11" s="26"/>
      <c r="EC11" s="26"/>
      <c r="ED11" s="26"/>
      <c r="EE11" s="26"/>
      <c r="EF11" s="26"/>
      <c r="EG11" s="26"/>
      <c r="EH11" s="26"/>
      <c r="EI11" s="26"/>
      <c r="EJ11" s="26"/>
      <c r="EK11" s="26"/>
      <c r="EL11" s="26"/>
      <c r="EM11" s="26"/>
      <c r="EN11" s="26"/>
      <c r="EO11" s="26"/>
      <c r="EP11" s="26"/>
      <c r="EQ11" s="26"/>
      <c r="ER11" s="26"/>
      <c r="ES11" s="26"/>
      <c r="ET11" s="26"/>
      <c r="EU11" s="26"/>
      <c r="EV11" s="26"/>
      <c r="EW11" s="26"/>
      <c r="EX11" s="26"/>
      <c r="EY11" s="26"/>
      <c r="EZ11" s="26"/>
      <c r="FA11" s="26"/>
      <c r="FB11" s="26"/>
      <c r="FC11" s="26"/>
      <c r="FD11" s="26"/>
      <c r="FE11" s="26"/>
      <c r="FF11" s="26"/>
      <c r="FG11" s="26"/>
      <c r="FH11" s="26"/>
      <c r="FI11" s="26"/>
      <c r="FJ11" s="26"/>
      <c r="FK11" s="26"/>
      <c r="FL11" s="26"/>
      <c r="FM11" s="26"/>
      <c r="FN11" s="26"/>
      <c r="FO11" s="26"/>
      <c r="FP11" s="26"/>
      <c r="FQ11" s="26"/>
      <c r="FR11" s="26"/>
      <c r="FS11" s="26"/>
      <c r="FT11" s="26"/>
      <c r="FU11" s="26"/>
      <c r="FV11" s="26"/>
      <c r="FW11" s="26"/>
      <c r="FX11" s="26"/>
      <c r="FY11" s="26"/>
      <c r="FZ11" s="26"/>
      <c r="GA11" s="26"/>
      <c r="GB11" s="26"/>
      <c r="GC11" s="26"/>
      <c r="GD11" s="26"/>
      <c r="GE11" s="26"/>
      <c r="GF11" s="26"/>
      <c r="GG11" s="26"/>
      <c r="GH11" s="26"/>
      <c r="GI11" s="26"/>
      <c r="GJ11" s="26"/>
      <c r="GK11" s="26"/>
      <c r="GL11" s="26"/>
      <c r="GM11" s="26"/>
      <c r="GN11" s="26"/>
      <c r="GO11" s="26"/>
      <c r="GP11" s="26"/>
      <c r="GQ11" s="26"/>
      <c r="GR11" s="26"/>
      <c r="GS11" s="26"/>
      <c r="GT11" s="26"/>
      <c r="GU11" s="26"/>
      <c r="GV11" s="26"/>
      <c r="GW11" s="26"/>
      <c r="GX11" s="26"/>
      <c r="GY11" s="26"/>
      <c r="GZ11" s="26"/>
      <c r="HA11" s="26"/>
      <c r="HB11" s="26"/>
      <c r="HC11" s="26"/>
      <c r="HD11" s="26"/>
      <c r="HE11" s="26"/>
      <c r="HF11" s="26"/>
      <c r="HG11" s="26"/>
      <c r="HH11" s="26"/>
      <c r="HI11" s="26"/>
      <c r="HJ11" s="26"/>
      <c r="HK11" s="26"/>
      <c r="HL11" s="26"/>
      <c r="HM11" s="26"/>
      <c r="HN11" s="26"/>
      <c r="HO11" s="26"/>
      <c r="HP11" s="26"/>
      <c r="HQ11" s="26"/>
      <c r="HR11" s="26"/>
      <c r="HS11" s="26"/>
      <c r="HT11" s="26"/>
      <c r="HU11" s="26"/>
      <c r="HV11" s="26"/>
      <c r="HW11" s="26"/>
      <c r="HX11" s="26"/>
      <c r="HY11" s="26"/>
      <c r="HZ11" s="26"/>
      <c r="IA11" s="26"/>
      <c r="IB11" s="26"/>
      <c r="IC11" s="26"/>
      <c r="ID11" s="26"/>
      <c r="IE11" s="26"/>
      <c r="IF11" s="26"/>
      <c r="IG11" s="26"/>
      <c r="IH11" s="26"/>
      <c r="II11" s="26"/>
      <c r="IJ11" s="26"/>
      <c r="IK11" s="26"/>
      <c r="IL11" s="26"/>
      <c r="IM11" s="26"/>
      <c r="IN11" s="26"/>
      <c r="IO11" s="26"/>
      <c r="IP11" s="26"/>
      <c r="IQ11" s="26"/>
      <c r="IR11" s="26"/>
      <c r="IS11" s="26"/>
      <c r="IT11" s="26"/>
      <c r="IU11" s="26"/>
      <c r="IV11" s="26"/>
      <c r="IW11" s="26"/>
      <c r="IX11" s="26"/>
      <c r="IY11" s="26"/>
      <c r="IZ11" s="26"/>
      <c r="JA11" s="26"/>
      <c r="JB11" s="26"/>
      <c r="JC11" s="26"/>
      <c r="JD11" s="26"/>
      <c r="JE11" s="26"/>
      <c r="JF11" s="26"/>
      <c r="JG11" s="26"/>
      <c r="JH11" s="26"/>
      <c r="JI11" s="26"/>
      <c r="JJ11" s="26"/>
      <c r="JK11" s="26"/>
      <c r="JL11" s="26"/>
      <c r="JM11" s="26"/>
      <c r="JN11" s="26"/>
      <c r="JO11" s="26"/>
      <c r="JP11" s="26"/>
      <c r="JQ11" s="26"/>
      <c r="JR11" s="26"/>
      <c r="JS11" s="26"/>
      <c r="JT11" s="26"/>
      <c r="JU11" s="26"/>
      <c r="JV11" s="26"/>
      <c r="JW11" s="26"/>
      <c r="JX11" s="26"/>
      <c r="JY11" s="26"/>
      <c r="JZ11" s="26"/>
      <c r="KA11" s="26"/>
      <c r="KB11" s="26"/>
      <c r="KC11" s="26"/>
      <c r="KD11" s="26"/>
      <c r="KE11" s="26"/>
      <c r="KF11" s="26"/>
      <c r="KG11" s="26"/>
      <c r="KH11" s="26"/>
      <c r="KI11" s="26"/>
      <c r="KJ11" s="26"/>
      <c r="KK11" s="26"/>
      <c r="KL11" s="26"/>
      <c r="KM11" s="26"/>
      <c r="KN11" s="26"/>
      <c r="KO11" s="26"/>
      <c r="KP11" s="26"/>
      <c r="KQ11" s="26"/>
      <c r="KR11" s="26"/>
      <c r="KS11" s="26"/>
      <c r="KT11" s="26"/>
      <c r="KU11" s="26"/>
      <c r="KV11" s="26"/>
      <c r="KW11" s="26"/>
      <c r="KX11" s="26"/>
      <c r="KY11" s="26"/>
      <c r="KZ11" s="26"/>
      <c r="LA11" s="26"/>
      <c r="LB11" s="26"/>
      <c r="LC11" s="26"/>
      <c r="LD11" s="26"/>
      <c r="LE11" s="26"/>
      <c r="LF11" s="26"/>
      <c r="LG11" s="26"/>
      <c r="LH11" s="26"/>
      <c r="LI11" s="26"/>
      <c r="LJ11" s="26"/>
      <c r="LK11" s="26"/>
      <c r="LL11" s="26"/>
      <c r="LM11" s="26"/>
      <c r="LN11" s="26"/>
      <c r="LO11" s="26"/>
      <c r="LP11" s="26"/>
      <c r="LQ11" s="26"/>
      <c r="LR11" s="26"/>
      <c r="LS11" s="26"/>
      <c r="LT11" s="26"/>
      <c r="LU11" s="26"/>
      <c r="LV11" s="26"/>
      <c r="LW11" s="26"/>
      <c r="LX11" s="26"/>
      <c r="LY11" s="26"/>
      <c r="LZ11" s="26"/>
      <c r="MA11" s="26"/>
      <c r="MB11" s="26"/>
      <c r="MC11" s="26"/>
      <c r="MD11" s="26"/>
      <c r="ME11" s="26"/>
      <c r="MF11" s="26"/>
      <c r="MG11" s="26"/>
      <c r="MH11" s="26"/>
      <c r="MI11" s="26"/>
      <c r="MJ11" s="26"/>
      <c r="MK11" s="26"/>
      <c r="ML11" s="26"/>
      <c r="MM11" s="26"/>
      <c r="MN11" s="26"/>
      <c r="MO11" s="26"/>
      <c r="MP11" s="26"/>
      <c r="MQ11" s="26"/>
      <c r="MR11" s="26"/>
      <c r="MS11" s="26"/>
      <c r="MT11" s="26"/>
      <c r="MU11" s="26"/>
      <c r="MV11" s="26"/>
      <c r="MW11" s="26"/>
      <c r="MX11" s="26"/>
      <c r="MY11" s="26"/>
      <c r="MZ11" s="26"/>
      <c r="NA11" s="26"/>
      <c r="NB11" s="26"/>
      <c r="NC11" s="26"/>
      <c r="ND11" s="26"/>
      <c r="NE11" s="26"/>
      <c r="NF11" s="26"/>
      <c r="NG11" s="26"/>
      <c r="NH11" s="26"/>
      <c r="NI11" s="26"/>
      <c r="NJ11" s="26"/>
      <c r="NK11" s="26"/>
      <c r="NL11" s="26"/>
      <c r="NM11" s="26"/>
      <c r="NN11" s="26"/>
      <c r="NO11" s="26"/>
      <c r="NP11" s="26"/>
      <c r="NQ11" s="26"/>
      <c r="NR11" s="26"/>
      <c r="NS11" s="26"/>
      <c r="NT11" s="26"/>
      <c r="NU11" s="26"/>
      <c r="NV11" s="26"/>
      <c r="NW11" s="26"/>
      <c r="NX11" s="26"/>
      <c r="NY11" s="26"/>
      <c r="NZ11" s="26"/>
      <c r="OA11" s="26"/>
      <c r="OB11" s="26"/>
      <c r="OC11" s="26"/>
      <c r="OD11" s="26"/>
      <c r="OE11" s="26"/>
      <c r="OF11" s="26"/>
      <c r="OG11" s="26"/>
      <c r="OH11" s="26"/>
      <c r="OI11" s="26"/>
      <c r="OJ11" s="26"/>
      <c r="OK11" s="26"/>
      <c r="OL11" s="26"/>
      <c r="OM11" s="26"/>
      <c r="ON11" s="26"/>
      <c r="OO11" s="26"/>
      <c r="OP11" s="26"/>
      <c r="OQ11" s="26"/>
      <c r="OR11" s="26"/>
      <c r="OS11" s="26"/>
      <c r="OT11" s="26"/>
      <c r="OU11" s="26"/>
      <c r="OV11" s="26"/>
      <c r="OW11" s="26"/>
      <c r="OX11" s="26"/>
      <c r="OY11" s="26"/>
      <c r="OZ11" s="26"/>
      <c r="PA11" s="26"/>
      <c r="PB11" s="26"/>
      <c r="PC11" s="26"/>
      <c r="PD11" s="26"/>
      <c r="PE11" s="26"/>
      <c r="PF11" s="26"/>
      <c r="PG11" s="26"/>
      <c r="PH11" s="26"/>
      <c r="PI11" s="26"/>
      <c r="PJ11" s="26"/>
      <c r="PK11" s="26"/>
      <c r="PL11" s="26"/>
      <c r="PM11" s="26"/>
      <c r="PN11" s="26"/>
      <c r="PO11" s="26"/>
      <c r="PP11" s="26"/>
      <c r="PQ11" s="26"/>
      <c r="PR11" s="26"/>
      <c r="PS11" s="26"/>
      <c r="PT11" s="26"/>
      <c r="PU11" s="26"/>
      <c r="PV11" s="26"/>
      <c r="PW11" s="26"/>
      <c r="PX11" s="26"/>
      <c r="PY11" s="26"/>
      <c r="PZ11" s="26"/>
      <c r="QA11" s="26"/>
      <c r="QB11" s="26"/>
      <c r="QC11" s="26"/>
      <c r="QD11" s="26"/>
      <c r="QE11" s="26"/>
      <c r="QF11" s="26"/>
      <c r="QG11" s="26"/>
      <c r="QH11" s="26"/>
      <c r="QI11" s="26"/>
      <c r="QJ11" s="26"/>
      <c r="QK11" s="26"/>
      <c r="QL11" s="26"/>
      <c r="QM11" s="26"/>
      <c r="QN11" s="26"/>
      <c r="QO11" s="26"/>
      <c r="QP11" s="26"/>
      <c r="QQ11" s="26"/>
      <c r="QR11" s="26"/>
      <c r="QS11" s="26"/>
      <c r="QT11" s="26"/>
      <c r="QU11" s="26"/>
      <c r="QV11" s="26"/>
      <c r="QW11" s="26"/>
      <c r="QX11" s="26"/>
      <c r="QY11" s="26"/>
      <c r="QZ11" s="26"/>
      <c r="RA11" s="26"/>
      <c r="RB11" s="26"/>
      <c r="RC11" s="26"/>
      <c r="RD11" s="26"/>
      <c r="RE11" s="26"/>
      <c r="RF11" s="26"/>
      <c r="RG11" s="26"/>
      <c r="RH11" s="26"/>
      <c r="RI11" s="26"/>
      <c r="RJ11" s="26"/>
      <c r="RK11" s="26"/>
      <c r="RL11" s="26"/>
      <c r="RM11" s="26"/>
      <c r="RN11" s="26"/>
      <c r="RO11" s="26"/>
      <c r="RP11" s="26"/>
      <c r="RQ11" s="26"/>
      <c r="RR11" s="26"/>
      <c r="RS11" s="26"/>
      <c r="RT11" s="26"/>
      <c r="RU11" s="26"/>
      <c r="RV11" s="26"/>
      <c r="RW11" s="26"/>
      <c r="RX11" s="26"/>
      <c r="RY11" s="26"/>
      <c r="RZ11" s="26"/>
      <c r="SA11" s="26"/>
      <c r="SB11" s="26"/>
      <c r="SC11" s="26"/>
      <c r="SD11" s="26"/>
      <c r="SE11" s="26"/>
      <c r="SF11" s="26"/>
      <c r="SG11" s="26"/>
      <c r="SH11" s="26"/>
      <c r="SI11" s="26"/>
      <c r="SJ11" s="26"/>
      <c r="SK11" s="26"/>
      <c r="SL11" s="26"/>
      <c r="SM11" s="26"/>
      <c r="SN11" s="26"/>
      <c r="SO11" s="26"/>
      <c r="SP11" s="26"/>
      <c r="SQ11" s="26"/>
      <c r="SR11" s="26"/>
      <c r="SS11" s="26"/>
      <c r="ST11" s="26"/>
      <c r="SU11" s="26"/>
      <c r="SV11" s="26"/>
      <c r="SW11" s="26"/>
      <c r="SX11" s="26"/>
      <c r="SY11" s="26"/>
      <c r="SZ11" s="26"/>
      <c r="TA11" s="26"/>
      <c r="TB11" s="26"/>
      <c r="TC11" s="26"/>
      <c r="TD11" s="26"/>
      <c r="TE11" s="26"/>
      <c r="TF11" s="26"/>
      <c r="TG11" s="26"/>
      <c r="TH11" s="26"/>
      <c r="TI11" s="26"/>
      <c r="TJ11" s="26"/>
      <c r="TK11" s="26"/>
      <c r="TL11" s="26"/>
      <c r="TM11" s="26"/>
      <c r="TN11" s="26"/>
      <c r="TO11" s="26"/>
      <c r="TP11" s="26"/>
      <c r="TQ11" s="26"/>
      <c r="TR11" s="26"/>
      <c r="TS11" s="26"/>
      <c r="TT11" s="26"/>
      <c r="TU11" s="26"/>
      <c r="TV11" s="26"/>
      <c r="TW11" s="26"/>
      <c r="TX11" s="26"/>
      <c r="TY11" s="26"/>
      <c r="TZ11" s="26"/>
      <c r="UA11" s="26"/>
      <c r="UB11" s="26"/>
      <c r="UC11" s="26"/>
      <c r="UD11" s="26"/>
      <c r="UE11" s="26"/>
      <c r="UF11" s="26"/>
      <c r="UG11" s="26"/>
      <c r="UH11" s="26"/>
      <c r="UI11" s="26"/>
      <c r="UJ11" s="26"/>
      <c r="UK11" s="26"/>
      <c r="UL11" s="26"/>
      <c r="UM11" s="26"/>
      <c r="UN11" s="26"/>
      <c r="UO11" s="26"/>
      <c r="UP11" s="26"/>
      <c r="UQ11" s="26"/>
      <c r="UR11" s="26"/>
      <c r="US11" s="26"/>
      <c r="UT11" s="26"/>
      <c r="UU11" s="26"/>
      <c r="UV11" s="26"/>
      <c r="UW11" s="26"/>
      <c r="UX11" s="26"/>
      <c r="UY11" s="26"/>
      <c r="UZ11" s="26"/>
      <c r="VA11" s="26"/>
      <c r="VB11" s="26"/>
      <c r="VC11" s="26"/>
      <c r="VD11" s="26"/>
      <c r="VE11" s="26"/>
      <c r="VF11" s="26"/>
      <c r="VG11" s="26"/>
      <c r="VH11" s="26"/>
      <c r="VI11" s="26"/>
      <c r="VJ11" s="26"/>
      <c r="VK11" s="26"/>
      <c r="VL11" s="26"/>
      <c r="VM11" s="26"/>
      <c r="VN11" s="26"/>
      <c r="VO11" s="26"/>
      <c r="VP11" s="26"/>
      <c r="VQ11" s="26"/>
      <c r="VR11" s="26"/>
      <c r="VS11" s="26"/>
      <c r="VT11" s="26"/>
      <c r="VU11" s="26"/>
      <c r="VV11" s="26"/>
      <c r="VW11" s="26"/>
      <c r="VX11" s="26"/>
      <c r="VY11" s="26"/>
      <c r="VZ11" s="26"/>
      <c r="WA11" s="26"/>
      <c r="WB11" s="26"/>
      <c r="WC11" s="26"/>
      <c r="WD11" s="26"/>
      <c r="WE11" s="26"/>
      <c r="WF11" s="26"/>
      <c r="WG11" s="26"/>
      <c r="WH11" s="26"/>
      <c r="WI11" s="26"/>
      <c r="WJ11" s="26"/>
      <c r="WK11" s="26"/>
      <c r="WL11" s="26"/>
      <c r="WM11" s="26"/>
      <c r="WN11" s="26"/>
      <c r="WO11" s="26"/>
      <c r="WP11" s="26"/>
      <c r="WQ11" s="26"/>
      <c r="WR11" s="26"/>
      <c r="WS11" s="26"/>
      <c r="WT11" s="26"/>
      <c r="WU11" s="26"/>
      <c r="WV11" s="26"/>
      <c r="WW11" s="26"/>
      <c r="WX11" s="26"/>
      <c r="WY11" s="26"/>
      <c r="WZ11" s="26"/>
      <c r="XA11" s="26"/>
      <c r="XB11" s="26"/>
      <c r="XC11" s="26"/>
      <c r="XD11" s="26"/>
      <c r="XE11" s="26"/>
      <c r="XF11" s="26"/>
      <c r="XG11" s="26"/>
      <c r="XH11" s="26"/>
      <c r="XI11" s="26"/>
      <c r="XJ11" s="26"/>
      <c r="XK11" s="26"/>
      <c r="XL11" s="26"/>
      <c r="XM11" s="26"/>
    </row>
    <row r="12" spans="1:637" ht="15.75" customHeight="1" x14ac:dyDescent="0.35">
      <c r="A12" s="6">
        <v>1387</v>
      </c>
      <c r="B12" s="13" t="s">
        <v>347</v>
      </c>
      <c r="C12" s="6">
        <v>2010</v>
      </c>
      <c r="D12" s="6">
        <v>5</v>
      </c>
      <c r="E12" s="6"/>
      <c r="F12" s="6"/>
      <c r="G12" s="6"/>
      <c r="H12" s="6" t="s">
        <v>59</v>
      </c>
      <c r="I12" s="8" t="s">
        <v>183</v>
      </c>
      <c r="J12" s="6"/>
      <c r="K12" s="6"/>
      <c r="L12" s="6"/>
      <c r="M12" s="6"/>
      <c r="N12" s="6"/>
      <c r="O12" s="6"/>
      <c r="P12" s="6"/>
      <c r="Q12" s="6"/>
      <c r="R12" s="6"/>
      <c r="S12" s="6"/>
      <c r="T12" s="6"/>
      <c r="U12" s="6"/>
      <c r="V12" s="6"/>
      <c r="W12" s="6"/>
      <c r="X12" s="6"/>
      <c r="Y12" s="6"/>
    </row>
    <row r="13" spans="1:637" ht="15.75" customHeight="1" x14ac:dyDescent="0.35">
      <c r="A13" s="3">
        <v>1393</v>
      </c>
      <c r="B13" s="3" t="s">
        <v>348</v>
      </c>
      <c r="C13" s="3">
        <v>2021</v>
      </c>
      <c r="D13" s="3">
        <v>5</v>
      </c>
      <c r="E13" s="3" t="s">
        <v>185</v>
      </c>
      <c r="F13" s="3" t="s">
        <v>186</v>
      </c>
      <c r="G13" s="3" t="s">
        <v>28</v>
      </c>
      <c r="H13" s="3" t="s">
        <v>349</v>
      </c>
      <c r="I13" s="3" t="s">
        <v>54</v>
      </c>
      <c r="J13" s="3" t="s">
        <v>102</v>
      </c>
      <c r="K13" s="3" t="s">
        <v>71</v>
      </c>
      <c r="L13" s="3" t="s">
        <v>33</v>
      </c>
      <c r="M13" s="3" t="s">
        <v>34</v>
      </c>
      <c r="N13" s="3" t="s">
        <v>35</v>
      </c>
      <c r="O13" s="3" t="s">
        <v>48</v>
      </c>
      <c r="P13" s="3" t="s">
        <v>37</v>
      </c>
      <c r="Q13" s="3" t="s">
        <v>350</v>
      </c>
      <c r="R13" s="3"/>
      <c r="S13" s="3"/>
      <c r="T13" s="3"/>
      <c r="U13" s="3"/>
      <c r="V13" s="3"/>
      <c r="W13" s="3"/>
      <c r="X13" s="3"/>
      <c r="Y13" s="3"/>
    </row>
    <row r="14" spans="1:637" ht="15.75" customHeight="1" x14ac:dyDescent="0.35">
      <c r="A14" s="3">
        <v>1395</v>
      </c>
      <c r="B14" s="3" t="s">
        <v>351</v>
      </c>
      <c r="C14" s="3">
        <v>2015</v>
      </c>
      <c r="D14" s="3">
        <v>5</v>
      </c>
      <c r="E14" s="3" t="s">
        <v>40</v>
      </c>
      <c r="F14" s="3" t="s">
        <v>41</v>
      </c>
      <c r="G14" s="3" t="s">
        <v>352</v>
      </c>
      <c r="H14" s="3" t="s">
        <v>353</v>
      </c>
      <c r="I14" s="3" t="s">
        <v>54</v>
      </c>
      <c r="J14" s="3" t="s">
        <v>171</v>
      </c>
      <c r="K14" s="3" t="s">
        <v>32</v>
      </c>
      <c r="L14" s="3" t="s">
        <v>108</v>
      </c>
      <c r="M14" s="3" t="s">
        <v>47</v>
      </c>
      <c r="N14" s="3" t="s">
        <v>35</v>
      </c>
      <c r="O14" s="3" t="s">
        <v>36</v>
      </c>
      <c r="P14" s="3" t="s">
        <v>37</v>
      </c>
      <c r="Q14" s="3" t="s">
        <v>354</v>
      </c>
      <c r="R14" s="3"/>
      <c r="S14" s="3"/>
      <c r="T14" s="3"/>
      <c r="U14" s="3"/>
      <c r="V14" s="3"/>
      <c r="W14" s="3"/>
      <c r="X14" s="3"/>
      <c r="Y14" s="3"/>
    </row>
    <row r="15" spans="1:637" ht="15.75" customHeight="1" x14ac:dyDescent="0.35">
      <c r="A15" s="3">
        <v>1404</v>
      </c>
      <c r="B15" s="3" t="s">
        <v>355</v>
      </c>
      <c r="C15" s="3">
        <v>2015</v>
      </c>
      <c r="D15" s="3">
        <v>5</v>
      </c>
      <c r="E15" s="3" t="s">
        <v>40</v>
      </c>
      <c r="F15" s="3" t="s">
        <v>41</v>
      </c>
      <c r="G15" s="3" t="s">
        <v>61</v>
      </c>
      <c r="H15" s="3" t="s">
        <v>356</v>
      </c>
      <c r="I15" s="3" t="s">
        <v>54</v>
      </c>
      <c r="J15" s="3" t="s">
        <v>193</v>
      </c>
      <c r="K15" s="3" t="s">
        <v>71</v>
      </c>
      <c r="L15" s="3" t="s">
        <v>108</v>
      </c>
      <c r="M15" s="3" t="s">
        <v>44</v>
      </c>
      <c r="N15" s="3" t="s">
        <v>35</v>
      </c>
      <c r="O15" s="3" t="s">
        <v>36</v>
      </c>
      <c r="P15" s="3" t="s">
        <v>49</v>
      </c>
      <c r="Q15" s="3" t="s">
        <v>221</v>
      </c>
      <c r="R15" s="3"/>
      <c r="S15" s="3"/>
      <c r="T15" s="3"/>
      <c r="U15" s="3"/>
      <c r="V15" s="3"/>
      <c r="W15" s="3"/>
      <c r="X15" s="3"/>
      <c r="Y15" s="3"/>
    </row>
    <row r="16" spans="1:637" ht="15.75" customHeight="1" x14ac:dyDescent="0.35">
      <c r="A16" s="6">
        <v>1407</v>
      </c>
      <c r="B16" s="13" t="s">
        <v>357</v>
      </c>
      <c r="C16" s="6">
        <v>2020</v>
      </c>
      <c r="D16" s="6">
        <v>5</v>
      </c>
      <c r="E16" s="6"/>
      <c r="F16" s="6"/>
      <c r="G16" s="6"/>
      <c r="H16" s="6" t="s">
        <v>59</v>
      </c>
      <c r="I16" s="8" t="s">
        <v>66</v>
      </c>
      <c r="J16" s="6"/>
      <c r="K16" s="6"/>
      <c r="L16" s="6"/>
      <c r="M16" s="6"/>
      <c r="N16" s="6"/>
      <c r="O16" s="6"/>
      <c r="P16" s="6"/>
      <c r="Q16" s="6"/>
      <c r="R16" s="6"/>
      <c r="S16" s="6"/>
      <c r="T16" s="6"/>
      <c r="U16" s="6"/>
      <c r="V16" s="6"/>
      <c r="W16" s="6"/>
      <c r="X16" s="6"/>
      <c r="Y16" s="6"/>
    </row>
    <row r="17" spans="1:25" ht="15.75" customHeight="1" x14ac:dyDescent="0.35">
      <c r="A17" s="6">
        <v>1408</v>
      </c>
      <c r="B17" s="13" t="s">
        <v>358</v>
      </c>
      <c r="C17" s="6">
        <v>2013</v>
      </c>
      <c r="D17" s="6">
        <v>5</v>
      </c>
      <c r="E17" s="6"/>
      <c r="F17" s="6"/>
      <c r="G17" s="6"/>
      <c r="H17" s="6" t="s">
        <v>59</v>
      </c>
      <c r="I17" s="8" t="s">
        <v>114</v>
      </c>
      <c r="J17" s="6"/>
      <c r="K17" s="6"/>
      <c r="L17" s="6"/>
      <c r="M17" s="6"/>
      <c r="N17" s="6"/>
      <c r="O17" s="6"/>
      <c r="P17" s="6"/>
      <c r="Q17" s="6"/>
      <c r="R17" s="6"/>
      <c r="S17" s="6"/>
      <c r="T17" s="6"/>
      <c r="U17" s="6"/>
      <c r="V17" s="6"/>
      <c r="W17" s="6"/>
      <c r="X17" s="6"/>
      <c r="Y17" s="6"/>
    </row>
    <row r="18" spans="1:25" ht="15.75" customHeight="1" x14ac:dyDescent="0.35">
      <c r="A18" s="3">
        <v>1415</v>
      </c>
      <c r="B18" s="3" t="s">
        <v>359</v>
      </c>
      <c r="C18" s="3">
        <v>2010</v>
      </c>
      <c r="D18" s="3">
        <v>5</v>
      </c>
      <c r="E18" s="3" t="s">
        <v>185</v>
      </c>
      <c r="F18" s="3" t="s">
        <v>27</v>
      </c>
      <c r="G18" s="3" t="s">
        <v>28</v>
      </c>
      <c r="H18" s="3" t="s">
        <v>360</v>
      </c>
      <c r="I18" s="3" t="s">
        <v>30</v>
      </c>
      <c r="J18" s="3" t="s">
        <v>361</v>
      </c>
      <c r="K18" s="3" t="s">
        <v>32</v>
      </c>
      <c r="L18" s="3" t="s">
        <v>33</v>
      </c>
      <c r="M18" s="3" t="s">
        <v>34</v>
      </c>
      <c r="N18" s="3" t="s">
        <v>133</v>
      </c>
      <c r="O18" s="3" t="s">
        <v>36</v>
      </c>
      <c r="P18" s="3" t="s">
        <v>37</v>
      </c>
      <c r="Q18" s="3" t="s">
        <v>77</v>
      </c>
      <c r="R18" s="3"/>
      <c r="S18" s="3"/>
      <c r="T18" s="3"/>
      <c r="U18" s="3"/>
      <c r="V18" s="3"/>
      <c r="W18" s="3"/>
      <c r="X18" s="3"/>
      <c r="Y18" s="3"/>
    </row>
    <row r="19" spans="1:25" ht="15.75" customHeight="1" x14ac:dyDescent="0.35">
      <c r="A19" s="6">
        <v>1416</v>
      </c>
      <c r="B19" s="13" t="s">
        <v>362</v>
      </c>
      <c r="C19" s="6"/>
      <c r="D19" s="6">
        <v>5</v>
      </c>
      <c r="E19" s="6"/>
      <c r="F19" s="6"/>
      <c r="G19" s="6"/>
      <c r="H19" s="6" t="s">
        <v>59</v>
      </c>
      <c r="I19" s="8" t="s">
        <v>114</v>
      </c>
      <c r="J19" s="6"/>
      <c r="K19" s="6"/>
      <c r="L19" s="6"/>
      <c r="M19" s="6"/>
      <c r="N19" s="6"/>
      <c r="O19" s="6"/>
      <c r="P19" s="6"/>
      <c r="Q19" s="6"/>
      <c r="R19" s="6"/>
      <c r="S19" s="6"/>
      <c r="T19" s="6"/>
      <c r="U19" s="6"/>
      <c r="V19" s="6"/>
      <c r="W19" s="6"/>
      <c r="X19" s="6"/>
      <c r="Y19" s="6"/>
    </row>
    <row r="20" spans="1:25" ht="15.75" customHeight="1" x14ac:dyDescent="0.35">
      <c r="A20" s="6">
        <v>1419</v>
      </c>
      <c r="B20" s="13" t="s">
        <v>363</v>
      </c>
      <c r="C20" s="6">
        <v>2016</v>
      </c>
      <c r="D20" s="6">
        <v>5</v>
      </c>
      <c r="E20" s="6"/>
      <c r="F20" s="6"/>
      <c r="G20" s="6"/>
      <c r="H20" s="6" t="s">
        <v>59</v>
      </c>
      <c r="I20" s="8" t="s">
        <v>183</v>
      </c>
      <c r="J20" s="6"/>
      <c r="K20" s="6"/>
      <c r="L20" s="6"/>
      <c r="M20" s="6"/>
      <c r="N20" s="6"/>
      <c r="O20" s="6"/>
      <c r="P20" s="6"/>
      <c r="Q20" s="6"/>
      <c r="R20" s="6"/>
      <c r="S20" s="6"/>
      <c r="T20" s="6"/>
      <c r="U20" s="6"/>
      <c r="V20" s="6"/>
      <c r="W20" s="6"/>
      <c r="X20" s="6"/>
      <c r="Y20" s="6"/>
    </row>
    <row r="21" spans="1:25" ht="15.75" customHeight="1" x14ac:dyDescent="0.35">
      <c r="A21" s="3">
        <v>1423</v>
      </c>
      <c r="B21" s="3" t="s">
        <v>364</v>
      </c>
      <c r="C21" s="3">
        <v>2018</v>
      </c>
      <c r="D21" s="3">
        <v>5</v>
      </c>
      <c r="E21" s="3" t="s">
        <v>40</v>
      </c>
      <c r="F21" s="3" t="s">
        <v>41</v>
      </c>
      <c r="G21" s="3" t="s">
        <v>52</v>
      </c>
      <c r="H21" s="3" t="s">
        <v>365</v>
      </c>
      <c r="I21" s="3" t="s">
        <v>30</v>
      </c>
      <c r="J21" s="3" t="s">
        <v>92</v>
      </c>
      <c r="K21" s="3" t="s">
        <v>32</v>
      </c>
      <c r="L21" s="3" t="s">
        <v>46</v>
      </c>
      <c r="M21" s="3" t="s">
        <v>47</v>
      </c>
      <c r="N21" s="3" t="s">
        <v>35</v>
      </c>
      <c r="O21" s="3" t="s">
        <v>36</v>
      </c>
      <c r="P21" s="3" t="s">
        <v>37</v>
      </c>
      <c r="Q21" s="3" t="s">
        <v>366</v>
      </c>
      <c r="R21" s="3"/>
      <c r="S21" s="3"/>
      <c r="T21" s="3"/>
      <c r="U21" s="3"/>
      <c r="V21" s="3"/>
      <c r="W21" s="3"/>
      <c r="X21" s="3"/>
      <c r="Y21" s="3"/>
    </row>
    <row r="22" spans="1:25" ht="15.75" customHeight="1" x14ac:dyDescent="0.35">
      <c r="A22" s="3">
        <v>1425</v>
      </c>
      <c r="B22" s="5" t="s">
        <v>367</v>
      </c>
      <c r="C22" s="3">
        <v>2019</v>
      </c>
      <c r="D22" s="3">
        <v>5</v>
      </c>
      <c r="E22" s="3" t="s">
        <v>40</v>
      </c>
      <c r="F22" s="3" t="s">
        <v>74</v>
      </c>
      <c r="G22" s="3" t="s">
        <v>271</v>
      </c>
      <c r="H22" s="29" t="s">
        <v>368</v>
      </c>
      <c r="I22" s="3" t="s">
        <v>30</v>
      </c>
      <c r="J22" s="3" t="s">
        <v>99</v>
      </c>
      <c r="K22" s="3" t="s">
        <v>81</v>
      </c>
      <c r="L22" s="3" t="s">
        <v>146</v>
      </c>
      <c r="M22" s="3" t="s">
        <v>47</v>
      </c>
      <c r="N22" s="3" t="s">
        <v>35</v>
      </c>
      <c r="O22" s="3" t="s">
        <v>36</v>
      </c>
      <c r="P22" s="3" t="s">
        <v>37</v>
      </c>
      <c r="Q22" s="3" t="s">
        <v>369</v>
      </c>
      <c r="R22" s="30"/>
      <c r="S22" s="3"/>
      <c r="T22" s="3"/>
      <c r="U22" s="3"/>
      <c r="V22" s="3"/>
      <c r="W22" s="3"/>
      <c r="X22" s="3"/>
      <c r="Y22" s="3"/>
    </row>
    <row r="23" spans="1:25" ht="15.75" customHeight="1" x14ac:dyDescent="0.35">
      <c r="A23" s="6">
        <v>1428</v>
      </c>
      <c r="B23" s="13" t="s">
        <v>370</v>
      </c>
      <c r="C23" s="6">
        <v>2015</v>
      </c>
      <c r="D23" s="6">
        <v>5</v>
      </c>
      <c r="E23" s="6"/>
      <c r="F23" s="6"/>
      <c r="G23" s="6"/>
      <c r="H23" s="31" t="s">
        <v>59</v>
      </c>
      <c r="I23" s="8" t="s">
        <v>114</v>
      </c>
      <c r="J23" s="6"/>
      <c r="K23" s="6"/>
      <c r="L23" s="6"/>
      <c r="M23" s="6"/>
      <c r="N23" s="6"/>
      <c r="O23" s="6"/>
      <c r="P23" s="6"/>
      <c r="Q23" s="6"/>
      <c r="R23" s="6"/>
      <c r="S23" s="6"/>
      <c r="T23" s="6"/>
      <c r="U23" s="6"/>
      <c r="V23" s="6"/>
      <c r="W23" s="6"/>
      <c r="X23" s="6"/>
      <c r="Y23" s="6"/>
    </row>
    <row r="24" spans="1:25" ht="15.75" customHeight="1" x14ac:dyDescent="0.35">
      <c r="A24" s="32">
        <v>1371</v>
      </c>
      <c r="B24" s="3" t="s">
        <v>371</v>
      </c>
      <c r="C24" s="3">
        <v>2014</v>
      </c>
      <c r="D24" s="3">
        <v>5</v>
      </c>
      <c r="E24" s="3" t="s">
        <v>40</v>
      </c>
      <c r="F24" s="3" t="s">
        <v>74</v>
      </c>
      <c r="G24" s="3" t="s">
        <v>372</v>
      </c>
      <c r="H24" s="29" t="s">
        <v>373</v>
      </c>
      <c r="I24" s="3" t="s">
        <v>54</v>
      </c>
      <c r="J24" s="3" t="s">
        <v>92</v>
      </c>
      <c r="K24" s="3" t="s">
        <v>81</v>
      </c>
      <c r="L24" s="3" t="s">
        <v>46</v>
      </c>
      <c r="M24" s="3" t="s">
        <v>47</v>
      </c>
      <c r="N24" s="3" t="s">
        <v>35</v>
      </c>
      <c r="O24" s="3" t="s">
        <v>36</v>
      </c>
      <c r="P24" s="3" t="s">
        <v>37</v>
      </c>
      <c r="Q24" s="3" t="s">
        <v>374</v>
      </c>
      <c r="S24" s="3"/>
      <c r="T24" s="3"/>
      <c r="U24" s="3"/>
      <c r="V24" s="3"/>
      <c r="W24" s="3"/>
      <c r="X24" s="3"/>
      <c r="Y24" s="3"/>
    </row>
    <row r="25" spans="1:25" ht="15.75" customHeight="1" x14ac:dyDescent="0.35">
      <c r="A25" s="37">
        <v>1380</v>
      </c>
      <c r="B25" s="39" t="s">
        <v>375</v>
      </c>
      <c r="C25" s="37">
        <v>2019</v>
      </c>
      <c r="D25" s="37">
        <v>5</v>
      </c>
      <c r="E25" s="39" t="s">
        <v>185</v>
      </c>
      <c r="F25" s="39" t="s">
        <v>186</v>
      </c>
      <c r="G25" s="39" t="s">
        <v>28</v>
      </c>
      <c r="H25" s="29" t="s">
        <v>376</v>
      </c>
      <c r="I25" s="39" t="s">
        <v>44</v>
      </c>
      <c r="J25" s="39" t="s">
        <v>102</v>
      </c>
      <c r="K25" s="39" t="s">
        <v>71</v>
      </c>
      <c r="L25" s="39" t="s">
        <v>33</v>
      </c>
      <c r="M25" s="39" t="s">
        <v>34</v>
      </c>
      <c r="N25" s="39" t="s">
        <v>44</v>
      </c>
      <c r="O25" s="39" t="s">
        <v>36</v>
      </c>
      <c r="P25" s="39" t="s">
        <v>37</v>
      </c>
      <c r="Q25" s="39" t="s">
        <v>377</v>
      </c>
      <c r="R25" s="43"/>
      <c r="S25" s="42"/>
      <c r="T25" s="42"/>
      <c r="U25" s="42"/>
      <c r="V25" s="42"/>
      <c r="W25" s="42"/>
      <c r="X25" s="42"/>
      <c r="Y25" s="42"/>
    </row>
    <row r="26" spans="1:25" ht="15.75" customHeight="1" x14ac:dyDescent="0.35">
      <c r="A26" s="38"/>
      <c r="B26" s="38"/>
      <c r="C26" s="38"/>
      <c r="D26" s="38"/>
      <c r="E26" s="38"/>
      <c r="F26" s="38"/>
      <c r="G26" s="38"/>
      <c r="H26" s="29" t="s">
        <v>378</v>
      </c>
      <c r="I26" s="38"/>
      <c r="J26" s="38"/>
      <c r="K26" s="38"/>
      <c r="L26" s="38"/>
      <c r="M26" s="38"/>
      <c r="N26" s="38"/>
      <c r="O26" s="38"/>
      <c r="P26" s="38"/>
      <c r="Q26" s="38"/>
      <c r="R26" s="38"/>
      <c r="S26" s="38"/>
      <c r="T26" s="38"/>
      <c r="U26" s="38"/>
      <c r="V26" s="38"/>
      <c r="W26" s="38"/>
      <c r="X26" s="38"/>
      <c r="Y26" s="38"/>
    </row>
    <row r="27" spans="1:25" ht="15.75" customHeight="1" x14ac:dyDescent="0.35">
      <c r="A27" s="3">
        <v>1392</v>
      </c>
      <c r="B27" s="3" t="s">
        <v>379</v>
      </c>
      <c r="C27" s="3">
        <v>2018</v>
      </c>
      <c r="D27" s="3">
        <v>5</v>
      </c>
      <c r="E27" s="3" t="s">
        <v>40</v>
      </c>
      <c r="F27" s="3" t="s">
        <v>41</v>
      </c>
      <c r="G27" s="3" t="s">
        <v>380</v>
      </c>
      <c r="H27" s="3" t="s">
        <v>381</v>
      </c>
      <c r="I27" s="3" t="s">
        <v>54</v>
      </c>
      <c r="J27" s="3" t="s">
        <v>99</v>
      </c>
      <c r="K27" s="3" t="s">
        <v>32</v>
      </c>
      <c r="L27" s="3" t="s">
        <v>46</v>
      </c>
      <c r="M27" s="3" t="s">
        <v>47</v>
      </c>
      <c r="N27" s="3" t="s">
        <v>35</v>
      </c>
      <c r="O27" s="3" t="s">
        <v>36</v>
      </c>
      <c r="P27" s="3" t="s">
        <v>37</v>
      </c>
      <c r="Q27" s="3" t="s">
        <v>382</v>
      </c>
      <c r="R27" s="3"/>
      <c r="S27" s="3"/>
      <c r="T27" s="3"/>
      <c r="U27" s="3"/>
      <c r="V27" s="3"/>
      <c r="W27" s="3"/>
      <c r="X27" s="3"/>
      <c r="Y27" s="3"/>
    </row>
    <row r="28" spans="1:25" ht="15.75" customHeight="1" x14ac:dyDescent="0.35">
      <c r="A28" s="24" t="s">
        <v>383</v>
      </c>
      <c r="B28" s="3" t="s">
        <v>384</v>
      </c>
      <c r="C28" s="3">
        <v>2013</v>
      </c>
      <c r="D28" s="3">
        <v>5</v>
      </c>
      <c r="E28" s="3" t="s">
        <v>40</v>
      </c>
      <c r="F28" s="3" t="s">
        <v>41</v>
      </c>
      <c r="G28" s="3" t="s">
        <v>271</v>
      </c>
      <c r="H28" s="3" t="s">
        <v>385</v>
      </c>
      <c r="I28" s="3" t="s">
        <v>30</v>
      </c>
      <c r="J28" s="3" t="s">
        <v>99</v>
      </c>
      <c r="K28" s="3" t="s">
        <v>32</v>
      </c>
      <c r="L28" s="3" t="s">
        <v>46</v>
      </c>
      <c r="M28" s="3" t="s">
        <v>44</v>
      </c>
      <c r="N28" s="3" t="s">
        <v>35</v>
      </c>
      <c r="O28" s="3" t="s">
        <v>36</v>
      </c>
      <c r="P28" s="3" t="s">
        <v>37</v>
      </c>
      <c r="Q28" s="3" t="s">
        <v>386</v>
      </c>
      <c r="R28" s="3"/>
      <c r="S28" s="3"/>
      <c r="T28" s="3"/>
      <c r="U28" s="3"/>
      <c r="V28" s="3"/>
      <c r="W28" s="3"/>
      <c r="X28" s="3"/>
      <c r="Y28" s="3"/>
    </row>
    <row r="29" spans="1:25" ht="15.75" customHeight="1" x14ac:dyDescent="0.35">
      <c r="A29" s="24" t="s">
        <v>387</v>
      </c>
      <c r="B29" s="3" t="s">
        <v>388</v>
      </c>
      <c r="C29" s="3">
        <v>2017</v>
      </c>
      <c r="D29" s="3">
        <v>5</v>
      </c>
      <c r="E29" s="3" t="s">
        <v>40</v>
      </c>
      <c r="F29" s="3" t="s">
        <v>74</v>
      </c>
      <c r="G29" s="3" t="s">
        <v>52</v>
      </c>
      <c r="H29" s="3" t="s">
        <v>389</v>
      </c>
      <c r="I29" s="3" t="s">
        <v>54</v>
      </c>
      <c r="J29" s="3" t="s">
        <v>390</v>
      </c>
      <c r="K29" s="3" t="s">
        <v>32</v>
      </c>
      <c r="L29" s="3" t="s">
        <v>33</v>
      </c>
      <c r="M29" s="3" t="s">
        <v>47</v>
      </c>
      <c r="N29" s="3" t="s">
        <v>35</v>
      </c>
      <c r="O29" s="3" t="s">
        <v>36</v>
      </c>
      <c r="P29" s="3" t="s">
        <v>37</v>
      </c>
      <c r="Q29" s="3" t="s">
        <v>391</v>
      </c>
      <c r="R29" s="3"/>
      <c r="S29" s="3"/>
      <c r="T29" s="3"/>
      <c r="U29" s="3"/>
      <c r="V29" s="3"/>
      <c r="W29" s="3"/>
      <c r="X29" s="3"/>
      <c r="Y29" s="3"/>
    </row>
  </sheetData>
  <autoFilter ref="A2:AA29" xr:uid="{844F8F2D-162A-4E4A-9399-7E260978FEA5}"/>
  <mergeCells count="24">
    <mergeCell ref="W25:W26"/>
    <mergeCell ref="X25:X26"/>
    <mergeCell ref="Y25:Y26"/>
    <mergeCell ref="P25:P26"/>
    <mergeCell ref="Q25:Q26"/>
    <mergeCell ref="R25:R26"/>
    <mergeCell ref="S25:S26"/>
    <mergeCell ref="T25:T26"/>
    <mergeCell ref="U25:U26"/>
    <mergeCell ref="V25:V26"/>
    <mergeCell ref="N25:N26"/>
    <mergeCell ref="O25:O26"/>
    <mergeCell ref="G25:G26"/>
    <mergeCell ref="A25:A26"/>
    <mergeCell ref="B25:B26"/>
    <mergeCell ref="C25:C26"/>
    <mergeCell ref="D25:D26"/>
    <mergeCell ref="E25:E26"/>
    <mergeCell ref="F25:F26"/>
    <mergeCell ref="I25:I26"/>
    <mergeCell ref="J25:J26"/>
    <mergeCell ref="K25:K26"/>
    <mergeCell ref="L25:L26"/>
    <mergeCell ref="M25:M26"/>
  </mergeCells>
  <hyperlinks>
    <hyperlink ref="B2" r:id="rId1" xr:uid="{00000000-0004-0000-0000-00003E000000}"/>
    <hyperlink ref="B6" r:id="rId2" xr:uid="{00000000-0004-0000-0000-00003F000000}"/>
    <hyperlink ref="B10" r:id="rId3" xr:uid="{00000000-0004-0000-0000-000040000000}"/>
    <hyperlink ref="B12" r:id="rId4" xr:uid="{00000000-0004-0000-0000-000041000000}"/>
    <hyperlink ref="B16" r:id="rId5" xr:uid="{00000000-0004-0000-0000-000042000000}"/>
    <hyperlink ref="B17" r:id="rId6" xr:uid="{00000000-0004-0000-0000-000043000000}"/>
    <hyperlink ref="B19" r:id="rId7" xr:uid="{00000000-0004-0000-0000-000044000000}"/>
    <hyperlink ref="B20" r:id="rId8" xr:uid="{00000000-0004-0000-0000-000045000000}"/>
    <hyperlink ref="B23" r:id="rId9" xr:uid="{00000000-0004-0000-0000-000046000000}"/>
  </hyperlinks>
  <pageMargins left="0.7" right="0.7" top="0.75" bottom="0.75" header="0.3" footer="0.3"/>
  <legacyDrawing r:id="rId1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SDG 1</vt:lpstr>
      <vt:lpstr>SDG 2</vt:lpstr>
      <vt:lpstr>SDG 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Gerald Singh</cp:lastModifiedBy>
  <dcterms:created xsi:type="dcterms:W3CDTF">2022-05-13T10:34:51Z</dcterms:created>
  <dcterms:modified xsi:type="dcterms:W3CDTF">2025-04-29T11:19:29Z</dcterms:modified>
</cp:coreProperties>
</file>