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 filterPrivacy="1"/>
  <xr:revisionPtr revIDLastSave="0" documentId="13_ncr:1_{7B2F5BC0-3857-684F-9D28-B8E340290790}" xr6:coauthVersionLast="47" xr6:coauthVersionMax="47" xr10:uidLastSave="{00000000-0000-0000-0000-000000000000}"/>
  <bookViews>
    <workbookView xWindow="0" yWindow="760" windowWidth="30240" windowHeight="17360" xr2:uid="{00000000-000D-0000-FFFF-FFFF00000000}"/>
  </bookViews>
  <sheets>
    <sheet name="LCI_per_unit" sheetId="1" r:id="rId1"/>
    <sheet name="LCI_per_capacity" sheetId="5" r:id="rId2"/>
    <sheet name="LCI_sigma" sheetId="6" r:id="rId3"/>
    <sheet name="densities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9" i="5" l="1"/>
  <c r="BR39" i="5"/>
  <c r="L39" i="5"/>
  <c r="N43" i="5"/>
  <c r="N41" i="5"/>
  <c r="O12" i="5"/>
  <c r="BC45" i="6"/>
  <c r="T20" i="5" l="1"/>
  <c r="BW5" i="5" l="1"/>
  <c r="BV5" i="5"/>
  <c r="BU5" i="5"/>
  <c r="BS5" i="5"/>
  <c r="BQ5" i="5"/>
  <c r="BP5" i="5"/>
  <c r="BO5" i="5"/>
  <c r="BN5" i="5"/>
  <c r="BM5" i="5"/>
  <c r="BL5" i="5"/>
  <c r="BK5" i="5"/>
  <c r="BJ5" i="5"/>
  <c r="BI5" i="5"/>
  <c r="BH5" i="5"/>
  <c r="BG5" i="5"/>
  <c r="BE5" i="5"/>
  <c r="BD5" i="5"/>
  <c r="BC5" i="5"/>
  <c r="BB5" i="5"/>
  <c r="BA5" i="5"/>
  <c r="AY5" i="5"/>
  <c r="N29" i="5"/>
  <c r="N30" i="5"/>
  <c r="N31" i="5"/>
  <c r="N32" i="5"/>
  <c r="N33" i="5"/>
  <c r="N34" i="5"/>
  <c r="N35" i="5"/>
  <c r="N36" i="5"/>
  <c r="N37" i="5"/>
  <c r="N38" i="5"/>
  <c r="N39" i="5"/>
  <c r="N28" i="5"/>
  <c r="O1" i="5"/>
  <c r="P1" i="5"/>
  <c r="Q1" i="5"/>
  <c r="R1" i="5"/>
  <c r="S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AJ1" i="5"/>
  <c r="AK1" i="5"/>
  <c r="AL1" i="5"/>
  <c r="AM1" i="5"/>
  <c r="AN1" i="5"/>
  <c r="AO1" i="5"/>
  <c r="AP1" i="5"/>
  <c r="AQ1" i="5"/>
  <c r="AR1" i="5"/>
  <c r="AS1" i="5"/>
  <c r="AT1" i="5"/>
  <c r="AU1" i="5"/>
  <c r="AV1" i="5"/>
  <c r="AW1" i="5"/>
  <c r="AX1" i="5"/>
  <c r="AY1" i="5"/>
  <c r="AZ1" i="5"/>
  <c r="BA1" i="5"/>
  <c r="BB1" i="5"/>
  <c r="BC1" i="5"/>
  <c r="BD1" i="5"/>
  <c r="BE1" i="5"/>
  <c r="BF1" i="5"/>
  <c r="BG1" i="5"/>
  <c r="BH1" i="5"/>
  <c r="BI1" i="5"/>
  <c r="BJ1" i="5"/>
  <c r="BK1" i="5"/>
  <c r="BL1" i="5"/>
  <c r="BM1" i="5"/>
  <c r="BN1" i="5"/>
  <c r="BO1" i="5"/>
  <c r="BP1" i="5"/>
  <c r="BQ1" i="5"/>
  <c r="BR1" i="5"/>
  <c r="BS1" i="5"/>
  <c r="BT1" i="5"/>
  <c r="BU1" i="5"/>
  <c r="BV1" i="5"/>
  <c r="BW1" i="5"/>
  <c r="N1" i="5"/>
  <c r="O9" i="5" l="1"/>
  <c r="P9" i="5"/>
  <c r="AX9" i="5" s="1"/>
  <c r="Q9" i="5"/>
  <c r="BR9" i="5" s="1"/>
  <c r="R9" i="5"/>
  <c r="S9" i="5"/>
  <c r="T9" i="5"/>
  <c r="U9" i="5"/>
  <c r="BS9" i="5" s="1"/>
  <c r="V9" i="5"/>
  <c r="W9" i="5"/>
  <c r="BQ9" i="5" s="1"/>
  <c r="X9" i="5"/>
  <c r="Y9" i="5"/>
  <c r="Z9" i="5"/>
  <c r="BK9" i="5" s="1"/>
  <c r="AA9" i="5"/>
  <c r="BB9" i="5" s="1"/>
  <c r="AB9" i="5"/>
  <c r="AC9" i="5"/>
  <c r="BP9" i="5" s="1"/>
  <c r="AD9" i="5"/>
  <c r="AE9" i="5"/>
  <c r="BJ9" i="5" s="1"/>
  <c r="AF9" i="5"/>
  <c r="BL9" i="5" s="1"/>
  <c r="AG9" i="5"/>
  <c r="BM9" i="5" s="1"/>
  <c r="AH9" i="5"/>
  <c r="AI9" i="5"/>
  <c r="BE9" i="5" s="1"/>
  <c r="AJ9" i="5"/>
  <c r="BO9" i="5" s="1"/>
  <c r="AK9" i="5"/>
  <c r="BN9" i="5" s="1"/>
  <c r="AL9" i="5"/>
  <c r="BD9" i="5" s="1"/>
  <c r="AM9" i="5"/>
  <c r="AN9" i="5"/>
  <c r="AO9" i="5"/>
  <c r="AP9" i="5"/>
  <c r="AQ9" i="5"/>
  <c r="AR9" i="5"/>
  <c r="AY9" i="5" s="1"/>
  <c r="AS9" i="5"/>
  <c r="BH9" i="5" s="1"/>
  <c r="AT9" i="5"/>
  <c r="BI9" i="5" s="1"/>
  <c r="AU9" i="5"/>
  <c r="AV9" i="5"/>
  <c r="BG9" i="5" s="1"/>
  <c r="AW9" i="5"/>
  <c r="O10" i="5"/>
  <c r="P10" i="5"/>
  <c r="AX10" i="5" s="1"/>
  <c r="Q10" i="5"/>
  <c r="BR10" i="5" s="1"/>
  <c r="R10" i="5"/>
  <c r="S10" i="5"/>
  <c r="T10" i="5"/>
  <c r="U10" i="5"/>
  <c r="BS10" i="5" s="1"/>
  <c r="V10" i="5"/>
  <c r="W10" i="5"/>
  <c r="BQ10" i="5" s="1"/>
  <c r="X10" i="5"/>
  <c r="Y10" i="5"/>
  <c r="Z10" i="5"/>
  <c r="BK10" i="5" s="1"/>
  <c r="AA10" i="5"/>
  <c r="BB10" i="5" s="1"/>
  <c r="AB10" i="5"/>
  <c r="AC10" i="5"/>
  <c r="BP10" i="5" s="1"/>
  <c r="AD10" i="5"/>
  <c r="AE10" i="5"/>
  <c r="BJ10" i="5" s="1"/>
  <c r="AF10" i="5"/>
  <c r="BL10" i="5" s="1"/>
  <c r="AG10" i="5"/>
  <c r="BM10" i="5" s="1"/>
  <c r="AH10" i="5"/>
  <c r="AI10" i="5"/>
  <c r="BE10" i="5" s="1"/>
  <c r="AJ10" i="5"/>
  <c r="BO10" i="5" s="1"/>
  <c r="AK10" i="5"/>
  <c r="BN10" i="5" s="1"/>
  <c r="AL10" i="5"/>
  <c r="BD10" i="5" s="1"/>
  <c r="AM10" i="5"/>
  <c r="AN10" i="5"/>
  <c r="AO10" i="5"/>
  <c r="AP10" i="5"/>
  <c r="AQ10" i="5"/>
  <c r="AR10" i="5"/>
  <c r="AY10" i="5" s="1"/>
  <c r="AS10" i="5"/>
  <c r="BH10" i="5" s="1"/>
  <c r="AT10" i="5"/>
  <c r="BI10" i="5" s="1"/>
  <c r="AU10" i="5"/>
  <c r="AV10" i="5"/>
  <c r="BG10" i="5" s="1"/>
  <c r="AW10" i="5"/>
  <c r="N10" i="5"/>
  <c r="N9" i="5"/>
  <c r="O2" i="5"/>
  <c r="P2" i="5"/>
  <c r="AX2" i="5" s="1"/>
  <c r="Q2" i="5"/>
  <c r="BR2" i="5" s="1"/>
  <c r="R2" i="5"/>
  <c r="S2" i="5"/>
  <c r="T2" i="5"/>
  <c r="U2" i="5"/>
  <c r="BS2" i="5" s="1"/>
  <c r="V2" i="5"/>
  <c r="W2" i="5"/>
  <c r="BQ2" i="5" s="1"/>
  <c r="X2" i="5"/>
  <c r="Y2" i="5"/>
  <c r="Z2" i="5"/>
  <c r="BK2" i="5" s="1"/>
  <c r="AA2" i="5"/>
  <c r="BB2" i="5" s="1"/>
  <c r="AB2" i="5"/>
  <c r="AC2" i="5"/>
  <c r="BP2" i="5" s="1"/>
  <c r="AD2" i="5"/>
  <c r="AE2" i="5"/>
  <c r="BJ2" i="5" s="1"/>
  <c r="AF2" i="5"/>
  <c r="BL2" i="5" s="1"/>
  <c r="AG2" i="5"/>
  <c r="BM2" i="5" s="1"/>
  <c r="AH2" i="5"/>
  <c r="AI2" i="5"/>
  <c r="BE2" i="5" s="1"/>
  <c r="AJ2" i="5"/>
  <c r="BO2" i="5" s="1"/>
  <c r="AK2" i="5"/>
  <c r="BN2" i="5" s="1"/>
  <c r="AL2" i="5"/>
  <c r="BD2" i="5" s="1"/>
  <c r="AM2" i="5"/>
  <c r="AN2" i="5"/>
  <c r="AO2" i="5"/>
  <c r="AP2" i="5"/>
  <c r="AQ2" i="5"/>
  <c r="AR2" i="5"/>
  <c r="AY2" i="5" s="1"/>
  <c r="AS2" i="5"/>
  <c r="BH2" i="5" s="1"/>
  <c r="AT2" i="5"/>
  <c r="BI2" i="5" s="1"/>
  <c r="AU2" i="5"/>
  <c r="AV2" i="5"/>
  <c r="BG2" i="5" s="1"/>
  <c r="AW2" i="5"/>
  <c r="O3" i="5"/>
  <c r="P3" i="5"/>
  <c r="AX3" i="5" s="1"/>
  <c r="Q3" i="5"/>
  <c r="BR3" i="5" s="1"/>
  <c r="R3" i="5"/>
  <c r="S3" i="5"/>
  <c r="T3" i="5"/>
  <c r="U3" i="5"/>
  <c r="BS3" i="5" s="1"/>
  <c r="V3" i="5"/>
  <c r="W3" i="5"/>
  <c r="BQ3" i="5" s="1"/>
  <c r="X3" i="5"/>
  <c r="Y3" i="5"/>
  <c r="Z3" i="5"/>
  <c r="BK3" i="5" s="1"/>
  <c r="AA3" i="5"/>
  <c r="BB3" i="5" s="1"/>
  <c r="AB3" i="5"/>
  <c r="AC3" i="5"/>
  <c r="BP3" i="5" s="1"/>
  <c r="AD3" i="5"/>
  <c r="AE3" i="5"/>
  <c r="BJ3" i="5" s="1"/>
  <c r="AF3" i="5"/>
  <c r="BL3" i="5" s="1"/>
  <c r="AG3" i="5"/>
  <c r="BM3" i="5" s="1"/>
  <c r="AH3" i="5"/>
  <c r="AI3" i="5"/>
  <c r="BE3" i="5" s="1"/>
  <c r="AJ3" i="5"/>
  <c r="BO3" i="5" s="1"/>
  <c r="AK3" i="5"/>
  <c r="BN3" i="5" s="1"/>
  <c r="AL3" i="5"/>
  <c r="BD3" i="5" s="1"/>
  <c r="AM3" i="5"/>
  <c r="AN3" i="5"/>
  <c r="AO3" i="5"/>
  <c r="AP3" i="5"/>
  <c r="AQ3" i="5"/>
  <c r="AR3" i="5"/>
  <c r="AY3" i="5" s="1"/>
  <c r="AS3" i="5"/>
  <c r="BH3" i="5" s="1"/>
  <c r="AT3" i="5"/>
  <c r="BI3" i="5" s="1"/>
  <c r="AU3" i="5"/>
  <c r="AV3" i="5"/>
  <c r="BG3" i="5" s="1"/>
  <c r="AW3" i="5"/>
  <c r="O4" i="5"/>
  <c r="P4" i="5"/>
  <c r="AX4" i="5" s="1"/>
  <c r="Q4" i="5"/>
  <c r="BR4" i="5" s="1"/>
  <c r="R4" i="5"/>
  <c r="S4" i="5"/>
  <c r="T4" i="5"/>
  <c r="U4" i="5"/>
  <c r="BS4" i="5" s="1"/>
  <c r="V4" i="5"/>
  <c r="W4" i="5"/>
  <c r="BQ4" i="5" s="1"/>
  <c r="X4" i="5"/>
  <c r="Y4" i="5"/>
  <c r="Z4" i="5"/>
  <c r="BK4" i="5" s="1"/>
  <c r="AA4" i="5"/>
  <c r="BB4" i="5" s="1"/>
  <c r="AB4" i="5"/>
  <c r="AC4" i="5"/>
  <c r="BP4" i="5" s="1"/>
  <c r="AD4" i="5"/>
  <c r="AE4" i="5"/>
  <c r="BJ4" i="5" s="1"/>
  <c r="AF4" i="5"/>
  <c r="BL4" i="5" s="1"/>
  <c r="AG4" i="5"/>
  <c r="BM4" i="5" s="1"/>
  <c r="AH4" i="5"/>
  <c r="AI4" i="5"/>
  <c r="BE4" i="5" s="1"/>
  <c r="AJ4" i="5"/>
  <c r="BO4" i="5" s="1"/>
  <c r="AK4" i="5"/>
  <c r="BN4" i="5" s="1"/>
  <c r="AL4" i="5"/>
  <c r="BD4" i="5" s="1"/>
  <c r="AM4" i="5"/>
  <c r="AN4" i="5"/>
  <c r="AO4" i="5"/>
  <c r="AP4" i="5"/>
  <c r="AQ4" i="5"/>
  <c r="AR4" i="5"/>
  <c r="AY4" i="5" s="1"/>
  <c r="AS4" i="5"/>
  <c r="BH4" i="5" s="1"/>
  <c r="AT4" i="5"/>
  <c r="BI4" i="5" s="1"/>
  <c r="AU4" i="5"/>
  <c r="AV4" i="5"/>
  <c r="BG4" i="5" s="1"/>
  <c r="AW4" i="5"/>
  <c r="N3" i="5"/>
  <c r="N4" i="5"/>
  <c r="N2" i="5"/>
  <c r="O15" i="5"/>
  <c r="P15" i="5"/>
  <c r="AX15" i="5" s="1"/>
  <c r="Q15" i="5"/>
  <c r="BR15" i="5" s="1"/>
  <c r="R15" i="5"/>
  <c r="S15" i="5"/>
  <c r="T15" i="5"/>
  <c r="U15" i="5"/>
  <c r="BS15" i="5" s="1"/>
  <c r="V15" i="5"/>
  <c r="W15" i="5"/>
  <c r="BQ15" i="5" s="1"/>
  <c r="X15" i="5"/>
  <c r="Y15" i="5"/>
  <c r="Z15" i="5"/>
  <c r="BK15" i="5" s="1"/>
  <c r="AA15" i="5"/>
  <c r="BB15" i="5" s="1"/>
  <c r="AB15" i="5"/>
  <c r="AC15" i="5"/>
  <c r="BP15" i="5" s="1"/>
  <c r="AD15" i="5"/>
  <c r="AE15" i="5"/>
  <c r="BJ15" i="5" s="1"/>
  <c r="AF15" i="5"/>
  <c r="BL15" i="5" s="1"/>
  <c r="AG15" i="5"/>
  <c r="BM15" i="5" s="1"/>
  <c r="AH15" i="5"/>
  <c r="AI15" i="5"/>
  <c r="BE15" i="5" s="1"/>
  <c r="AJ15" i="5"/>
  <c r="BO15" i="5" s="1"/>
  <c r="AK15" i="5"/>
  <c r="BN15" i="5" s="1"/>
  <c r="AL15" i="5"/>
  <c r="BD15" i="5" s="1"/>
  <c r="AM15" i="5"/>
  <c r="AN15" i="5"/>
  <c r="AO15" i="5"/>
  <c r="AP15" i="5"/>
  <c r="AQ15" i="5"/>
  <c r="AR15" i="5"/>
  <c r="AY15" i="5" s="1"/>
  <c r="AS15" i="5"/>
  <c r="BH15" i="5" s="1"/>
  <c r="AT15" i="5"/>
  <c r="BI15" i="5" s="1"/>
  <c r="AU15" i="5"/>
  <c r="AV15" i="5"/>
  <c r="BG15" i="5" s="1"/>
  <c r="AW15" i="5"/>
  <c r="O16" i="5"/>
  <c r="P16" i="5"/>
  <c r="AX16" i="5" s="1"/>
  <c r="Q16" i="5"/>
  <c r="BR16" i="5" s="1"/>
  <c r="R16" i="5"/>
  <c r="S16" i="5"/>
  <c r="T16" i="5"/>
  <c r="U16" i="5"/>
  <c r="BS16" i="5" s="1"/>
  <c r="V16" i="5"/>
  <c r="W16" i="5"/>
  <c r="BQ16" i="5" s="1"/>
  <c r="X16" i="5"/>
  <c r="Y16" i="5"/>
  <c r="Z16" i="5"/>
  <c r="BK16" i="5" s="1"/>
  <c r="AA16" i="5"/>
  <c r="BB16" i="5" s="1"/>
  <c r="AB16" i="5"/>
  <c r="AC16" i="5"/>
  <c r="BP16" i="5" s="1"/>
  <c r="AD16" i="5"/>
  <c r="AE16" i="5"/>
  <c r="BJ16" i="5" s="1"/>
  <c r="AF16" i="5"/>
  <c r="BL16" i="5" s="1"/>
  <c r="AG16" i="5"/>
  <c r="BM16" i="5" s="1"/>
  <c r="AH16" i="5"/>
  <c r="AI16" i="5"/>
  <c r="BE16" i="5" s="1"/>
  <c r="AJ16" i="5"/>
  <c r="BO16" i="5" s="1"/>
  <c r="AK16" i="5"/>
  <c r="BN16" i="5" s="1"/>
  <c r="AL16" i="5"/>
  <c r="BD16" i="5" s="1"/>
  <c r="AM16" i="5"/>
  <c r="AN16" i="5"/>
  <c r="AO16" i="5"/>
  <c r="AP16" i="5"/>
  <c r="AQ16" i="5"/>
  <c r="AR16" i="5"/>
  <c r="AY16" i="5" s="1"/>
  <c r="AS16" i="5"/>
  <c r="BH16" i="5" s="1"/>
  <c r="AT16" i="5"/>
  <c r="BI16" i="5" s="1"/>
  <c r="AU16" i="5"/>
  <c r="AV16" i="5"/>
  <c r="BG16" i="5" s="1"/>
  <c r="AW16" i="5"/>
  <c r="O17" i="5"/>
  <c r="P17" i="5"/>
  <c r="AX17" i="5" s="1"/>
  <c r="Q17" i="5"/>
  <c r="BR17" i="5" s="1"/>
  <c r="R17" i="5"/>
  <c r="S17" i="5"/>
  <c r="T17" i="5"/>
  <c r="U17" i="5"/>
  <c r="BS17" i="5" s="1"/>
  <c r="V17" i="5"/>
  <c r="W17" i="5"/>
  <c r="BQ17" i="5" s="1"/>
  <c r="X17" i="5"/>
  <c r="Y17" i="5"/>
  <c r="Z17" i="5"/>
  <c r="BK17" i="5" s="1"/>
  <c r="AA17" i="5"/>
  <c r="BB17" i="5" s="1"/>
  <c r="AB17" i="5"/>
  <c r="AC17" i="5"/>
  <c r="BP17" i="5" s="1"/>
  <c r="AD17" i="5"/>
  <c r="AE17" i="5"/>
  <c r="BJ17" i="5" s="1"/>
  <c r="AF17" i="5"/>
  <c r="BL17" i="5" s="1"/>
  <c r="AG17" i="5"/>
  <c r="BM17" i="5" s="1"/>
  <c r="AH17" i="5"/>
  <c r="AI17" i="5"/>
  <c r="BE17" i="5" s="1"/>
  <c r="AJ17" i="5"/>
  <c r="BO17" i="5" s="1"/>
  <c r="AK17" i="5"/>
  <c r="BN17" i="5" s="1"/>
  <c r="AL17" i="5"/>
  <c r="BD17" i="5" s="1"/>
  <c r="AM17" i="5"/>
  <c r="AN17" i="5"/>
  <c r="AO17" i="5"/>
  <c r="AP17" i="5"/>
  <c r="AQ17" i="5"/>
  <c r="AR17" i="5"/>
  <c r="AY17" i="5" s="1"/>
  <c r="AS17" i="5"/>
  <c r="BH17" i="5" s="1"/>
  <c r="AT17" i="5"/>
  <c r="BI17" i="5" s="1"/>
  <c r="AU17" i="5"/>
  <c r="AV17" i="5"/>
  <c r="BG17" i="5" s="1"/>
  <c r="AW17" i="5"/>
  <c r="O18" i="5"/>
  <c r="P18" i="5"/>
  <c r="AX18" i="5" s="1"/>
  <c r="Q18" i="5"/>
  <c r="BR18" i="5" s="1"/>
  <c r="R18" i="5"/>
  <c r="S18" i="5"/>
  <c r="T18" i="5"/>
  <c r="U18" i="5"/>
  <c r="BS18" i="5" s="1"/>
  <c r="V18" i="5"/>
  <c r="W18" i="5"/>
  <c r="BQ18" i="5" s="1"/>
  <c r="X18" i="5"/>
  <c r="Y18" i="5"/>
  <c r="Z18" i="5"/>
  <c r="BK18" i="5" s="1"/>
  <c r="AA18" i="5"/>
  <c r="BB18" i="5" s="1"/>
  <c r="AB18" i="5"/>
  <c r="AC18" i="5"/>
  <c r="BP18" i="5" s="1"/>
  <c r="AD18" i="5"/>
  <c r="AE18" i="5"/>
  <c r="BJ18" i="5" s="1"/>
  <c r="AF18" i="5"/>
  <c r="BL18" i="5" s="1"/>
  <c r="AG18" i="5"/>
  <c r="BM18" i="5" s="1"/>
  <c r="AH18" i="5"/>
  <c r="AI18" i="5"/>
  <c r="BE18" i="5" s="1"/>
  <c r="AJ18" i="5"/>
  <c r="BO18" i="5" s="1"/>
  <c r="AK18" i="5"/>
  <c r="BN18" i="5" s="1"/>
  <c r="AL18" i="5"/>
  <c r="BD18" i="5" s="1"/>
  <c r="AM18" i="5"/>
  <c r="AN18" i="5"/>
  <c r="AO18" i="5"/>
  <c r="AP18" i="5"/>
  <c r="AQ18" i="5"/>
  <c r="AR18" i="5"/>
  <c r="AY18" i="5" s="1"/>
  <c r="AS18" i="5"/>
  <c r="BH18" i="5" s="1"/>
  <c r="AT18" i="5"/>
  <c r="BI18" i="5" s="1"/>
  <c r="AU18" i="5"/>
  <c r="AV18" i="5"/>
  <c r="BG18" i="5" s="1"/>
  <c r="AW18" i="5"/>
  <c r="O19" i="5"/>
  <c r="P19" i="5"/>
  <c r="AX19" i="5" s="1"/>
  <c r="Q19" i="5"/>
  <c r="BR19" i="5" s="1"/>
  <c r="R19" i="5"/>
  <c r="S19" i="5"/>
  <c r="T19" i="5"/>
  <c r="U19" i="5"/>
  <c r="BS19" i="5" s="1"/>
  <c r="V19" i="5"/>
  <c r="W19" i="5"/>
  <c r="BQ19" i="5" s="1"/>
  <c r="X19" i="5"/>
  <c r="Y19" i="5"/>
  <c r="Z19" i="5"/>
  <c r="BK19" i="5" s="1"/>
  <c r="AA19" i="5"/>
  <c r="BB19" i="5" s="1"/>
  <c r="AB19" i="5"/>
  <c r="AC19" i="5"/>
  <c r="BP19" i="5" s="1"/>
  <c r="AD19" i="5"/>
  <c r="AE19" i="5"/>
  <c r="BJ19" i="5" s="1"/>
  <c r="AF19" i="5"/>
  <c r="BL19" i="5" s="1"/>
  <c r="AG19" i="5"/>
  <c r="BM19" i="5" s="1"/>
  <c r="AH19" i="5"/>
  <c r="AI19" i="5"/>
  <c r="BE19" i="5" s="1"/>
  <c r="AJ19" i="5"/>
  <c r="BO19" i="5" s="1"/>
  <c r="AK19" i="5"/>
  <c r="BN19" i="5" s="1"/>
  <c r="AL19" i="5"/>
  <c r="BD19" i="5" s="1"/>
  <c r="AM19" i="5"/>
  <c r="AN19" i="5"/>
  <c r="AO19" i="5"/>
  <c r="AP19" i="5"/>
  <c r="AQ19" i="5"/>
  <c r="AR19" i="5"/>
  <c r="AY19" i="5" s="1"/>
  <c r="AS19" i="5"/>
  <c r="BH19" i="5" s="1"/>
  <c r="AT19" i="5"/>
  <c r="BI19" i="5" s="1"/>
  <c r="AU19" i="5"/>
  <c r="AV19" i="5"/>
  <c r="BG19" i="5" s="1"/>
  <c r="AW19" i="5"/>
  <c r="N15" i="5"/>
  <c r="N16" i="5"/>
  <c r="N17" i="5"/>
  <c r="N18" i="5"/>
  <c r="N19" i="5"/>
  <c r="O20" i="5"/>
  <c r="P20" i="5"/>
  <c r="Q20" i="5"/>
  <c r="R20" i="5"/>
  <c r="S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O22" i="5"/>
  <c r="O40" i="5" s="1"/>
  <c r="P22" i="5"/>
  <c r="Q22" i="5"/>
  <c r="BR22" i="5" s="1"/>
  <c r="R22" i="5"/>
  <c r="S22" i="5"/>
  <c r="T22" i="5"/>
  <c r="T40" i="5" s="1"/>
  <c r="U22" i="5"/>
  <c r="BS22" i="5" s="1"/>
  <c r="V22" i="5"/>
  <c r="W22" i="5"/>
  <c r="BQ22" i="5" s="1"/>
  <c r="X22" i="5"/>
  <c r="Y22" i="5"/>
  <c r="Z22" i="5"/>
  <c r="BK22" i="5" s="1"/>
  <c r="AA22" i="5"/>
  <c r="BB22" i="5" s="1"/>
  <c r="AB22" i="5"/>
  <c r="AC22" i="5"/>
  <c r="BP22" i="5" s="1"/>
  <c r="AD22" i="5"/>
  <c r="AE22" i="5"/>
  <c r="BJ22" i="5" s="1"/>
  <c r="AF22" i="5"/>
  <c r="BL22" i="5" s="1"/>
  <c r="AG22" i="5"/>
  <c r="BM22" i="5" s="1"/>
  <c r="AH22" i="5"/>
  <c r="AI22" i="5"/>
  <c r="BE22" i="5" s="1"/>
  <c r="AJ22" i="5"/>
  <c r="BO22" i="5" s="1"/>
  <c r="AK22" i="5"/>
  <c r="BN22" i="5" s="1"/>
  <c r="AL22" i="5"/>
  <c r="BD22" i="5" s="1"/>
  <c r="AM22" i="5"/>
  <c r="AN22" i="5"/>
  <c r="AO22" i="5"/>
  <c r="AP22" i="5"/>
  <c r="AQ22" i="5"/>
  <c r="AR22" i="5"/>
  <c r="AY22" i="5" s="1"/>
  <c r="AS22" i="5"/>
  <c r="BH22" i="5" s="1"/>
  <c r="AT22" i="5"/>
  <c r="BI22" i="5" s="1"/>
  <c r="AU22" i="5"/>
  <c r="AV22" i="5"/>
  <c r="BG22" i="5" s="1"/>
  <c r="AW22" i="5"/>
  <c r="O23" i="5"/>
  <c r="P23" i="5"/>
  <c r="AX23" i="5" s="1"/>
  <c r="Q23" i="5"/>
  <c r="BR23" i="5" s="1"/>
  <c r="R23" i="5"/>
  <c r="S23" i="5"/>
  <c r="T23" i="5"/>
  <c r="U23" i="5"/>
  <c r="BS23" i="5" s="1"/>
  <c r="V23" i="5"/>
  <c r="W23" i="5"/>
  <c r="BQ23" i="5" s="1"/>
  <c r="X23" i="5"/>
  <c r="Y23" i="5"/>
  <c r="Z23" i="5"/>
  <c r="BK23" i="5" s="1"/>
  <c r="AA23" i="5"/>
  <c r="BB23" i="5" s="1"/>
  <c r="AB23" i="5"/>
  <c r="AC23" i="5"/>
  <c r="BP23" i="5" s="1"/>
  <c r="AD23" i="5"/>
  <c r="AE23" i="5"/>
  <c r="BJ23" i="5" s="1"/>
  <c r="AF23" i="5"/>
  <c r="BL23" i="5" s="1"/>
  <c r="AG23" i="5"/>
  <c r="BM23" i="5" s="1"/>
  <c r="AH23" i="5"/>
  <c r="AI23" i="5"/>
  <c r="BE23" i="5" s="1"/>
  <c r="AJ23" i="5"/>
  <c r="BO23" i="5" s="1"/>
  <c r="AK23" i="5"/>
  <c r="BN23" i="5" s="1"/>
  <c r="AL23" i="5"/>
  <c r="BD23" i="5" s="1"/>
  <c r="AM23" i="5"/>
  <c r="AN23" i="5"/>
  <c r="AO23" i="5"/>
  <c r="AP23" i="5"/>
  <c r="AQ23" i="5"/>
  <c r="AR23" i="5"/>
  <c r="AY23" i="5" s="1"/>
  <c r="AS23" i="5"/>
  <c r="BH23" i="5" s="1"/>
  <c r="AT23" i="5"/>
  <c r="BI23" i="5" s="1"/>
  <c r="AU23" i="5"/>
  <c r="AV23" i="5"/>
  <c r="BG23" i="5" s="1"/>
  <c r="AW23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O26" i="5"/>
  <c r="O42" i="5" s="1"/>
  <c r="P26" i="5"/>
  <c r="AX26" i="5" s="1"/>
  <c r="Q26" i="5"/>
  <c r="BR26" i="5" s="1"/>
  <c r="R26" i="5"/>
  <c r="S26" i="5"/>
  <c r="T26" i="5"/>
  <c r="U26" i="5"/>
  <c r="BS26" i="5" s="1"/>
  <c r="V26" i="5"/>
  <c r="W26" i="5"/>
  <c r="BQ26" i="5" s="1"/>
  <c r="X26" i="5"/>
  <c r="Y26" i="5"/>
  <c r="Z26" i="5"/>
  <c r="BK26" i="5" s="1"/>
  <c r="AA26" i="5"/>
  <c r="BB26" i="5" s="1"/>
  <c r="AB26" i="5"/>
  <c r="AC26" i="5"/>
  <c r="BP26" i="5" s="1"/>
  <c r="AD26" i="5"/>
  <c r="AE26" i="5"/>
  <c r="BJ26" i="5" s="1"/>
  <c r="AF26" i="5"/>
  <c r="BL26" i="5" s="1"/>
  <c r="AG26" i="5"/>
  <c r="BM26" i="5" s="1"/>
  <c r="AH26" i="5"/>
  <c r="AI26" i="5"/>
  <c r="BE26" i="5" s="1"/>
  <c r="AJ26" i="5"/>
  <c r="BO26" i="5" s="1"/>
  <c r="AK26" i="5"/>
  <c r="BN26" i="5" s="1"/>
  <c r="AL26" i="5"/>
  <c r="BD26" i="5" s="1"/>
  <c r="AM26" i="5"/>
  <c r="AN26" i="5"/>
  <c r="AO26" i="5"/>
  <c r="AP26" i="5"/>
  <c r="AQ26" i="5"/>
  <c r="AR26" i="5"/>
  <c r="AY26" i="5" s="1"/>
  <c r="AS26" i="5"/>
  <c r="BH26" i="5" s="1"/>
  <c r="AT26" i="5"/>
  <c r="BI26" i="5" s="1"/>
  <c r="AU26" i="5"/>
  <c r="AV26" i="5"/>
  <c r="BG26" i="5" s="1"/>
  <c r="AW26" i="5"/>
  <c r="O27" i="5"/>
  <c r="P27" i="5"/>
  <c r="AX27" i="5" s="1"/>
  <c r="Q27" i="5"/>
  <c r="BR27" i="5" s="1"/>
  <c r="R27" i="5"/>
  <c r="S27" i="5"/>
  <c r="T27" i="5"/>
  <c r="U27" i="5"/>
  <c r="BS27" i="5" s="1"/>
  <c r="V27" i="5"/>
  <c r="W27" i="5"/>
  <c r="BQ27" i="5" s="1"/>
  <c r="X27" i="5"/>
  <c r="Y27" i="5"/>
  <c r="Z27" i="5"/>
  <c r="BK27" i="5" s="1"/>
  <c r="AA27" i="5"/>
  <c r="BB27" i="5" s="1"/>
  <c r="AB27" i="5"/>
  <c r="AC27" i="5"/>
  <c r="BP27" i="5" s="1"/>
  <c r="AD27" i="5"/>
  <c r="AE27" i="5"/>
  <c r="BJ27" i="5" s="1"/>
  <c r="AF27" i="5"/>
  <c r="BL27" i="5" s="1"/>
  <c r="AG27" i="5"/>
  <c r="BM27" i="5" s="1"/>
  <c r="AH27" i="5"/>
  <c r="AI27" i="5"/>
  <c r="BE27" i="5" s="1"/>
  <c r="AJ27" i="5"/>
  <c r="BO27" i="5" s="1"/>
  <c r="AK27" i="5"/>
  <c r="BN27" i="5" s="1"/>
  <c r="AL27" i="5"/>
  <c r="BD27" i="5" s="1"/>
  <c r="AM27" i="5"/>
  <c r="AN27" i="5"/>
  <c r="AO27" i="5"/>
  <c r="AP27" i="5"/>
  <c r="AQ27" i="5"/>
  <c r="AR27" i="5"/>
  <c r="AY27" i="5" s="1"/>
  <c r="AS27" i="5"/>
  <c r="BH27" i="5" s="1"/>
  <c r="AT27" i="5"/>
  <c r="BI27" i="5" s="1"/>
  <c r="AU27" i="5"/>
  <c r="AV27" i="5"/>
  <c r="BG27" i="5" s="1"/>
  <c r="AW27" i="5"/>
  <c r="N21" i="5"/>
  <c r="N22" i="5"/>
  <c r="N40" i="5" s="1"/>
  <c r="N23" i="5"/>
  <c r="N24" i="5"/>
  <c r="N25" i="5"/>
  <c r="N26" i="5"/>
  <c r="N42" i="5" s="1"/>
  <c r="N27" i="5"/>
  <c r="N20" i="5"/>
  <c r="O28" i="5"/>
  <c r="P28" i="5"/>
  <c r="AX28" i="5" s="1"/>
  <c r="Q28" i="5"/>
  <c r="BR28" i="5" s="1"/>
  <c r="R28" i="5"/>
  <c r="S28" i="5"/>
  <c r="AZ28" i="5" s="1"/>
  <c r="T28" i="5"/>
  <c r="U28" i="5"/>
  <c r="BS28" i="5" s="1"/>
  <c r="V28" i="5"/>
  <c r="W28" i="5"/>
  <c r="BQ28" i="5" s="1"/>
  <c r="X28" i="5"/>
  <c r="Y28" i="5"/>
  <c r="Z28" i="5"/>
  <c r="BK28" i="5" s="1"/>
  <c r="AA28" i="5"/>
  <c r="BB28" i="5" s="1"/>
  <c r="AB28" i="5"/>
  <c r="AC28" i="5"/>
  <c r="BP28" i="5" s="1"/>
  <c r="AD28" i="5"/>
  <c r="AE28" i="5"/>
  <c r="BJ28" i="5" s="1"/>
  <c r="AF28" i="5"/>
  <c r="BL28" i="5" s="1"/>
  <c r="AG28" i="5"/>
  <c r="BM28" i="5" s="1"/>
  <c r="AH28" i="5"/>
  <c r="AI28" i="5"/>
  <c r="BE28" i="5" s="1"/>
  <c r="AJ28" i="5"/>
  <c r="BO28" i="5" s="1"/>
  <c r="AK28" i="5"/>
  <c r="BN28" i="5" s="1"/>
  <c r="AL28" i="5"/>
  <c r="BD28" i="5" s="1"/>
  <c r="AM28" i="5"/>
  <c r="AN28" i="5"/>
  <c r="AO28" i="5"/>
  <c r="AP28" i="5"/>
  <c r="AQ28" i="5"/>
  <c r="AR28" i="5"/>
  <c r="AY28" i="5" s="1"/>
  <c r="AS28" i="5"/>
  <c r="BH28" i="5" s="1"/>
  <c r="AT28" i="5"/>
  <c r="BI28" i="5" s="1"/>
  <c r="AU28" i="5"/>
  <c r="AV28" i="5"/>
  <c r="BG28" i="5" s="1"/>
  <c r="AW28" i="5"/>
  <c r="O29" i="5"/>
  <c r="P29" i="5"/>
  <c r="AX29" i="5" s="1"/>
  <c r="Q29" i="5"/>
  <c r="BR29" i="5" s="1"/>
  <c r="R29" i="5"/>
  <c r="S29" i="5"/>
  <c r="AZ29" i="5" s="1"/>
  <c r="T29" i="5"/>
  <c r="U29" i="5"/>
  <c r="BS29" i="5" s="1"/>
  <c r="V29" i="5"/>
  <c r="W29" i="5"/>
  <c r="BQ29" i="5" s="1"/>
  <c r="X29" i="5"/>
  <c r="Y29" i="5"/>
  <c r="Z29" i="5"/>
  <c r="BK29" i="5" s="1"/>
  <c r="AA29" i="5"/>
  <c r="BB29" i="5" s="1"/>
  <c r="AB29" i="5"/>
  <c r="AC29" i="5"/>
  <c r="BP29" i="5" s="1"/>
  <c r="AD29" i="5"/>
  <c r="AE29" i="5"/>
  <c r="BJ29" i="5" s="1"/>
  <c r="AF29" i="5"/>
  <c r="BL29" i="5" s="1"/>
  <c r="AG29" i="5"/>
  <c r="BM29" i="5" s="1"/>
  <c r="AH29" i="5"/>
  <c r="AI29" i="5"/>
  <c r="BE29" i="5" s="1"/>
  <c r="AJ29" i="5"/>
  <c r="BO29" i="5" s="1"/>
  <c r="AK29" i="5"/>
  <c r="BN29" i="5" s="1"/>
  <c r="AL29" i="5"/>
  <c r="BD29" i="5" s="1"/>
  <c r="AM29" i="5"/>
  <c r="AN29" i="5"/>
  <c r="AO29" i="5"/>
  <c r="AP29" i="5"/>
  <c r="AQ29" i="5"/>
  <c r="AR29" i="5"/>
  <c r="AY29" i="5" s="1"/>
  <c r="AS29" i="5"/>
  <c r="BH29" i="5" s="1"/>
  <c r="AT29" i="5"/>
  <c r="BI29" i="5" s="1"/>
  <c r="AU29" i="5"/>
  <c r="AV29" i="5"/>
  <c r="BG29" i="5" s="1"/>
  <c r="AW29" i="5"/>
  <c r="O30" i="5"/>
  <c r="P30" i="5"/>
  <c r="AX30" i="5" s="1"/>
  <c r="Q30" i="5"/>
  <c r="BR30" i="5" s="1"/>
  <c r="R30" i="5"/>
  <c r="S30" i="5"/>
  <c r="AZ30" i="5" s="1"/>
  <c r="T30" i="5"/>
  <c r="U30" i="5"/>
  <c r="BS30" i="5" s="1"/>
  <c r="V30" i="5"/>
  <c r="W30" i="5"/>
  <c r="BQ30" i="5" s="1"/>
  <c r="X30" i="5"/>
  <c r="Y30" i="5"/>
  <c r="Z30" i="5"/>
  <c r="BK30" i="5" s="1"/>
  <c r="AA30" i="5"/>
  <c r="BB30" i="5" s="1"/>
  <c r="AB30" i="5"/>
  <c r="AC30" i="5"/>
  <c r="BP30" i="5" s="1"/>
  <c r="AD30" i="5"/>
  <c r="AE30" i="5"/>
  <c r="BJ30" i="5" s="1"/>
  <c r="AF30" i="5"/>
  <c r="BL30" i="5" s="1"/>
  <c r="AG30" i="5"/>
  <c r="BM30" i="5" s="1"/>
  <c r="AH30" i="5"/>
  <c r="AI30" i="5"/>
  <c r="BE30" i="5" s="1"/>
  <c r="AJ30" i="5"/>
  <c r="BO30" i="5" s="1"/>
  <c r="AK30" i="5"/>
  <c r="BN30" i="5" s="1"/>
  <c r="AL30" i="5"/>
  <c r="BD30" i="5" s="1"/>
  <c r="AM30" i="5"/>
  <c r="AN30" i="5"/>
  <c r="AO30" i="5"/>
  <c r="AP30" i="5"/>
  <c r="AQ30" i="5"/>
  <c r="AR30" i="5"/>
  <c r="AY30" i="5" s="1"/>
  <c r="AS30" i="5"/>
  <c r="BH30" i="5" s="1"/>
  <c r="AT30" i="5"/>
  <c r="BI30" i="5" s="1"/>
  <c r="AU30" i="5"/>
  <c r="AV30" i="5"/>
  <c r="BG30" i="5" s="1"/>
  <c r="AW30" i="5"/>
  <c r="O31" i="5"/>
  <c r="P31" i="5"/>
  <c r="AX31" i="5" s="1"/>
  <c r="Q31" i="5"/>
  <c r="BR31" i="5" s="1"/>
  <c r="R31" i="5"/>
  <c r="S31" i="5"/>
  <c r="AZ31" i="5" s="1"/>
  <c r="T31" i="5"/>
  <c r="U31" i="5"/>
  <c r="BS31" i="5" s="1"/>
  <c r="V31" i="5"/>
  <c r="W31" i="5"/>
  <c r="BQ31" i="5" s="1"/>
  <c r="X31" i="5"/>
  <c r="Y31" i="5"/>
  <c r="Z31" i="5"/>
  <c r="BK31" i="5" s="1"/>
  <c r="AA31" i="5"/>
  <c r="BB31" i="5" s="1"/>
  <c r="AB31" i="5"/>
  <c r="AC31" i="5"/>
  <c r="BP31" i="5" s="1"/>
  <c r="AD31" i="5"/>
  <c r="AE31" i="5"/>
  <c r="BJ31" i="5" s="1"/>
  <c r="AF31" i="5"/>
  <c r="BL31" i="5" s="1"/>
  <c r="AG31" i="5"/>
  <c r="BM31" i="5" s="1"/>
  <c r="AH31" i="5"/>
  <c r="AI31" i="5"/>
  <c r="BE31" i="5" s="1"/>
  <c r="AJ31" i="5"/>
  <c r="BO31" i="5" s="1"/>
  <c r="AK31" i="5"/>
  <c r="BN31" i="5" s="1"/>
  <c r="AL31" i="5"/>
  <c r="BD31" i="5" s="1"/>
  <c r="AM31" i="5"/>
  <c r="AN31" i="5"/>
  <c r="AO31" i="5"/>
  <c r="AP31" i="5"/>
  <c r="AQ31" i="5"/>
  <c r="AR31" i="5"/>
  <c r="AY31" i="5" s="1"/>
  <c r="AS31" i="5"/>
  <c r="BH31" i="5" s="1"/>
  <c r="AT31" i="5"/>
  <c r="BI31" i="5" s="1"/>
  <c r="AU31" i="5"/>
  <c r="AV31" i="5"/>
  <c r="BG31" i="5" s="1"/>
  <c r="AW31" i="5"/>
  <c r="O32" i="5"/>
  <c r="P32" i="5"/>
  <c r="AX32" i="5" s="1"/>
  <c r="Q32" i="5"/>
  <c r="BR32" i="5" s="1"/>
  <c r="R32" i="5"/>
  <c r="S32" i="5"/>
  <c r="AZ32" i="5" s="1"/>
  <c r="T32" i="5"/>
  <c r="U32" i="5"/>
  <c r="BS32" i="5" s="1"/>
  <c r="V32" i="5"/>
  <c r="W32" i="5"/>
  <c r="BQ32" i="5" s="1"/>
  <c r="X32" i="5"/>
  <c r="Y32" i="5"/>
  <c r="Z32" i="5"/>
  <c r="BK32" i="5" s="1"/>
  <c r="AA32" i="5"/>
  <c r="BB32" i="5" s="1"/>
  <c r="AB32" i="5"/>
  <c r="AC32" i="5"/>
  <c r="BP32" i="5" s="1"/>
  <c r="AD32" i="5"/>
  <c r="AE32" i="5"/>
  <c r="BJ32" i="5" s="1"/>
  <c r="AF32" i="5"/>
  <c r="BL32" i="5" s="1"/>
  <c r="AG32" i="5"/>
  <c r="BM32" i="5" s="1"/>
  <c r="AH32" i="5"/>
  <c r="AI32" i="5"/>
  <c r="BE32" i="5" s="1"/>
  <c r="AJ32" i="5"/>
  <c r="BO32" i="5" s="1"/>
  <c r="AK32" i="5"/>
  <c r="BN32" i="5" s="1"/>
  <c r="AL32" i="5"/>
  <c r="BD32" i="5" s="1"/>
  <c r="AM32" i="5"/>
  <c r="AN32" i="5"/>
  <c r="AO32" i="5"/>
  <c r="AP32" i="5"/>
  <c r="AQ32" i="5"/>
  <c r="AR32" i="5"/>
  <c r="AY32" i="5" s="1"/>
  <c r="AS32" i="5"/>
  <c r="BH32" i="5" s="1"/>
  <c r="AT32" i="5"/>
  <c r="BI32" i="5" s="1"/>
  <c r="AU32" i="5"/>
  <c r="AV32" i="5"/>
  <c r="BG32" i="5" s="1"/>
  <c r="AW32" i="5"/>
  <c r="O33" i="5"/>
  <c r="P33" i="5"/>
  <c r="AX33" i="5" s="1"/>
  <c r="Q33" i="5"/>
  <c r="BR33" i="5" s="1"/>
  <c r="R33" i="5"/>
  <c r="S33" i="5"/>
  <c r="AZ33" i="5" s="1"/>
  <c r="T33" i="5"/>
  <c r="U33" i="5"/>
  <c r="BS33" i="5" s="1"/>
  <c r="V33" i="5"/>
  <c r="W33" i="5"/>
  <c r="BQ33" i="5" s="1"/>
  <c r="X33" i="5"/>
  <c r="Y33" i="5"/>
  <c r="Z33" i="5"/>
  <c r="BK33" i="5" s="1"/>
  <c r="AA33" i="5"/>
  <c r="BB33" i="5" s="1"/>
  <c r="AB33" i="5"/>
  <c r="AC33" i="5"/>
  <c r="BP33" i="5" s="1"/>
  <c r="AD33" i="5"/>
  <c r="AE33" i="5"/>
  <c r="BJ33" i="5" s="1"/>
  <c r="AF33" i="5"/>
  <c r="BL33" i="5" s="1"/>
  <c r="AG33" i="5"/>
  <c r="BM33" i="5" s="1"/>
  <c r="AH33" i="5"/>
  <c r="AI33" i="5"/>
  <c r="BE33" i="5" s="1"/>
  <c r="AJ33" i="5"/>
  <c r="BO33" i="5" s="1"/>
  <c r="AK33" i="5"/>
  <c r="BN33" i="5" s="1"/>
  <c r="AL33" i="5"/>
  <c r="BD33" i="5" s="1"/>
  <c r="AM33" i="5"/>
  <c r="AN33" i="5"/>
  <c r="AO33" i="5"/>
  <c r="AP33" i="5"/>
  <c r="AQ33" i="5"/>
  <c r="AR33" i="5"/>
  <c r="AY33" i="5" s="1"/>
  <c r="AS33" i="5"/>
  <c r="BH33" i="5" s="1"/>
  <c r="AT33" i="5"/>
  <c r="BI33" i="5" s="1"/>
  <c r="AU33" i="5"/>
  <c r="AV33" i="5"/>
  <c r="BG33" i="5" s="1"/>
  <c r="AW33" i="5"/>
  <c r="O34" i="5"/>
  <c r="P34" i="5"/>
  <c r="AX34" i="5" s="1"/>
  <c r="Q34" i="5"/>
  <c r="BR34" i="5" s="1"/>
  <c r="R34" i="5"/>
  <c r="S34" i="5"/>
  <c r="AZ34" i="5" s="1"/>
  <c r="T34" i="5"/>
  <c r="U34" i="5"/>
  <c r="BS34" i="5" s="1"/>
  <c r="V34" i="5"/>
  <c r="W34" i="5"/>
  <c r="BQ34" i="5" s="1"/>
  <c r="X34" i="5"/>
  <c r="Y34" i="5"/>
  <c r="Z34" i="5"/>
  <c r="BK34" i="5" s="1"/>
  <c r="AA34" i="5"/>
  <c r="BB34" i="5" s="1"/>
  <c r="AB34" i="5"/>
  <c r="AC34" i="5"/>
  <c r="BP34" i="5" s="1"/>
  <c r="AD34" i="5"/>
  <c r="AE34" i="5"/>
  <c r="BJ34" i="5" s="1"/>
  <c r="AF34" i="5"/>
  <c r="BL34" i="5" s="1"/>
  <c r="AG34" i="5"/>
  <c r="BM34" i="5" s="1"/>
  <c r="AH34" i="5"/>
  <c r="AI34" i="5"/>
  <c r="BE34" i="5" s="1"/>
  <c r="AJ34" i="5"/>
  <c r="BO34" i="5" s="1"/>
  <c r="AK34" i="5"/>
  <c r="BN34" i="5" s="1"/>
  <c r="AL34" i="5"/>
  <c r="BD34" i="5" s="1"/>
  <c r="AM34" i="5"/>
  <c r="AN34" i="5"/>
  <c r="AO34" i="5"/>
  <c r="AP34" i="5"/>
  <c r="AQ34" i="5"/>
  <c r="AR34" i="5"/>
  <c r="AY34" i="5" s="1"/>
  <c r="AS34" i="5"/>
  <c r="BH34" i="5" s="1"/>
  <c r="AT34" i="5"/>
  <c r="BI34" i="5" s="1"/>
  <c r="AU34" i="5"/>
  <c r="AV34" i="5"/>
  <c r="BG34" i="5" s="1"/>
  <c r="AW34" i="5"/>
  <c r="O35" i="5"/>
  <c r="P35" i="5"/>
  <c r="AX35" i="5" s="1"/>
  <c r="Q35" i="5"/>
  <c r="BR35" i="5" s="1"/>
  <c r="R35" i="5"/>
  <c r="S35" i="5"/>
  <c r="AZ35" i="5" s="1"/>
  <c r="T35" i="5"/>
  <c r="U35" i="5"/>
  <c r="BS35" i="5" s="1"/>
  <c r="V35" i="5"/>
  <c r="W35" i="5"/>
  <c r="BQ35" i="5" s="1"/>
  <c r="X35" i="5"/>
  <c r="Y35" i="5"/>
  <c r="Z35" i="5"/>
  <c r="BK35" i="5" s="1"/>
  <c r="AA35" i="5"/>
  <c r="BB35" i="5" s="1"/>
  <c r="AB35" i="5"/>
  <c r="AC35" i="5"/>
  <c r="BP35" i="5" s="1"/>
  <c r="AD35" i="5"/>
  <c r="AE35" i="5"/>
  <c r="BJ35" i="5" s="1"/>
  <c r="AF35" i="5"/>
  <c r="BL35" i="5" s="1"/>
  <c r="AG35" i="5"/>
  <c r="BM35" i="5" s="1"/>
  <c r="AH35" i="5"/>
  <c r="AI35" i="5"/>
  <c r="BE35" i="5" s="1"/>
  <c r="AJ35" i="5"/>
  <c r="BO35" i="5" s="1"/>
  <c r="AK35" i="5"/>
  <c r="BN35" i="5" s="1"/>
  <c r="AL35" i="5"/>
  <c r="BD35" i="5" s="1"/>
  <c r="AM35" i="5"/>
  <c r="AN35" i="5"/>
  <c r="AO35" i="5"/>
  <c r="AP35" i="5"/>
  <c r="AQ35" i="5"/>
  <c r="AR35" i="5"/>
  <c r="AY35" i="5" s="1"/>
  <c r="AS35" i="5"/>
  <c r="BH35" i="5" s="1"/>
  <c r="AT35" i="5"/>
  <c r="BI35" i="5" s="1"/>
  <c r="AU35" i="5"/>
  <c r="AV35" i="5"/>
  <c r="BG35" i="5" s="1"/>
  <c r="AW35" i="5"/>
  <c r="O36" i="5"/>
  <c r="P36" i="5"/>
  <c r="AX36" i="5" s="1"/>
  <c r="Q36" i="5"/>
  <c r="BR36" i="5" s="1"/>
  <c r="R36" i="5"/>
  <c r="S36" i="5"/>
  <c r="AZ36" i="5" s="1"/>
  <c r="T36" i="5"/>
  <c r="U36" i="5"/>
  <c r="BS36" i="5" s="1"/>
  <c r="V36" i="5"/>
  <c r="W36" i="5"/>
  <c r="BQ36" i="5" s="1"/>
  <c r="X36" i="5"/>
  <c r="Y36" i="5"/>
  <c r="Z36" i="5"/>
  <c r="BK36" i="5" s="1"/>
  <c r="AA36" i="5"/>
  <c r="BB36" i="5" s="1"/>
  <c r="AB36" i="5"/>
  <c r="AC36" i="5"/>
  <c r="BP36" i="5" s="1"/>
  <c r="AD36" i="5"/>
  <c r="AE36" i="5"/>
  <c r="BJ36" i="5" s="1"/>
  <c r="AF36" i="5"/>
  <c r="BL36" i="5" s="1"/>
  <c r="AG36" i="5"/>
  <c r="BM36" i="5" s="1"/>
  <c r="AH36" i="5"/>
  <c r="AI36" i="5"/>
  <c r="BE36" i="5" s="1"/>
  <c r="AJ36" i="5"/>
  <c r="BO36" i="5" s="1"/>
  <c r="AK36" i="5"/>
  <c r="BN36" i="5" s="1"/>
  <c r="AL36" i="5"/>
  <c r="BD36" i="5" s="1"/>
  <c r="AM36" i="5"/>
  <c r="AN36" i="5"/>
  <c r="AO36" i="5"/>
  <c r="AP36" i="5"/>
  <c r="AQ36" i="5"/>
  <c r="AR36" i="5"/>
  <c r="AY36" i="5" s="1"/>
  <c r="AS36" i="5"/>
  <c r="BH36" i="5" s="1"/>
  <c r="AT36" i="5"/>
  <c r="BI36" i="5" s="1"/>
  <c r="AU36" i="5"/>
  <c r="AV36" i="5"/>
  <c r="BG36" i="5" s="1"/>
  <c r="AW36" i="5"/>
  <c r="O37" i="5"/>
  <c r="P37" i="5"/>
  <c r="Q37" i="5"/>
  <c r="R37" i="5"/>
  <c r="R39" i="5" s="1"/>
  <c r="S37" i="5"/>
  <c r="T37" i="5"/>
  <c r="U37" i="5"/>
  <c r="V37" i="5"/>
  <c r="W37" i="5"/>
  <c r="X37" i="5"/>
  <c r="Y37" i="5"/>
  <c r="Z37" i="5"/>
  <c r="AA37" i="5"/>
  <c r="BB37" i="5" s="1"/>
  <c r="AB37" i="5"/>
  <c r="AC37" i="5"/>
  <c r="AD37" i="5"/>
  <c r="AE37" i="5"/>
  <c r="AF37" i="5"/>
  <c r="AG37" i="5"/>
  <c r="AH37" i="5"/>
  <c r="AI37" i="5"/>
  <c r="AJ37" i="5"/>
  <c r="AK37" i="5"/>
  <c r="AL37" i="5"/>
  <c r="BD37" i="5" s="1"/>
  <c r="AM37" i="5"/>
  <c r="AM39" i="5" s="1"/>
  <c r="AN37" i="5"/>
  <c r="AO37" i="5"/>
  <c r="AP37" i="5"/>
  <c r="AQ37" i="5"/>
  <c r="AR37" i="5"/>
  <c r="AY37" i="5" s="1"/>
  <c r="AS37" i="5"/>
  <c r="AT37" i="5"/>
  <c r="AU37" i="5"/>
  <c r="AV37" i="5"/>
  <c r="BG37" i="5" s="1"/>
  <c r="AW37" i="5"/>
  <c r="O38" i="5"/>
  <c r="P38" i="5"/>
  <c r="AX38" i="5" s="1"/>
  <c r="Q38" i="5"/>
  <c r="BR38" i="5" s="1"/>
  <c r="R38" i="5"/>
  <c r="S38" i="5"/>
  <c r="AZ38" i="5" s="1"/>
  <c r="T38" i="5"/>
  <c r="U38" i="5"/>
  <c r="BS38" i="5" s="1"/>
  <c r="V38" i="5"/>
  <c r="W38" i="5"/>
  <c r="BQ38" i="5" s="1"/>
  <c r="X38" i="5"/>
  <c r="Y38" i="5"/>
  <c r="Z38" i="5"/>
  <c r="BK38" i="5" s="1"/>
  <c r="AA38" i="5"/>
  <c r="BB38" i="5" s="1"/>
  <c r="AB38" i="5"/>
  <c r="AC38" i="5"/>
  <c r="BP38" i="5" s="1"/>
  <c r="AD38" i="5"/>
  <c r="AE38" i="5"/>
  <c r="BJ38" i="5" s="1"/>
  <c r="AF38" i="5"/>
  <c r="BL38" i="5" s="1"/>
  <c r="AG38" i="5"/>
  <c r="BM38" i="5" s="1"/>
  <c r="AH38" i="5"/>
  <c r="AI38" i="5"/>
  <c r="BE38" i="5" s="1"/>
  <c r="AJ38" i="5"/>
  <c r="BO38" i="5" s="1"/>
  <c r="AK38" i="5"/>
  <c r="BN38" i="5" s="1"/>
  <c r="AL38" i="5"/>
  <c r="BD38" i="5" s="1"/>
  <c r="AM38" i="5"/>
  <c r="AN38" i="5"/>
  <c r="AO38" i="5"/>
  <c r="AP38" i="5"/>
  <c r="AQ38" i="5"/>
  <c r="AR38" i="5"/>
  <c r="AY38" i="5" s="1"/>
  <c r="AS38" i="5"/>
  <c r="BH38" i="5" s="1"/>
  <c r="AT38" i="5"/>
  <c r="BI38" i="5" s="1"/>
  <c r="AU38" i="5"/>
  <c r="AV38" i="5"/>
  <c r="BG38" i="5" s="1"/>
  <c r="AW38" i="5"/>
  <c r="AH40" i="5" l="1"/>
  <c r="AD43" i="5"/>
  <c r="AQ42" i="5"/>
  <c r="V42" i="5"/>
  <c r="AO41" i="5"/>
  <c r="AB39" i="5"/>
  <c r="AN43" i="5"/>
  <c r="S43" i="5"/>
  <c r="T41" i="5"/>
  <c r="AP43" i="5"/>
  <c r="X42" i="5"/>
  <c r="AQ41" i="5"/>
  <c r="V41" i="5"/>
  <c r="Y40" i="5"/>
  <c r="AO43" i="5"/>
  <c r="T43" i="5"/>
  <c r="AH42" i="5"/>
  <c r="AP41" i="5"/>
  <c r="X40" i="5"/>
  <c r="BV17" i="5"/>
  <c r="AL39" i="5"/>
  <c r="BD39" i="5" s="1"/>
  <c r="AH43" i="5"/>
  <c r="AU42" i="5"/>
  <c r="X41" i="5"/>
  <c r="AQ39" i="5"/>
  <c r="AQ43" i="5"/>
  <c r="V43" i="5"/>
  <c r="Y42" i="5"/>
  <c r="AH41" i="5"/>
  <c r="AU40" i="5"/>
  <c r="AS39" i="5"/>
  <c r="BH39" i="5" s="1"/>
  <c r="X39" i="5"/>
  <c r="X43" i="5"/>
  <c r="Y41" i="5"/>
  <c r="AW40" i="5"/>
  <c r="AB40" i="5"/>
  <c r="BV19" i="5"/>
  <c r="BV18" i="5"/>
  <c r="BV15" i="5"/>
  <c r="BE25" i="5"/>
  <c r="BE43" i="5" s="1"/>
  <c r="AI43" i="5"/>
  <c r="AX24" i="5"/>
  <c r="AX42" i="5" s="1"/>
  <c r="P42" i="5"/>
  <c r="BI21" i="5"/>
  <c r="BI41" i="5" s="1"/>
  <c r="AT41" i="5"/>
  <c r="AY25" i="5"/>
  <c r="AY43" i="5" s="1"/>
  <c r="AR43" i="5"/>
  <c r="BQ25" i="5"/>
  <c r="BQ43" i="5" s="1"/>
  <c r="W43" i="5"/>
  <c r="BG20" i="5"/>
  <c r="BG40" i="5" s="1"/>
  <c r="AV40" i="5"/>
  <c r="BL25" i="5"/>
  <c r="BL43" i="5" s="1"/>
  <c r="AF43" i="5"/>
  <c r="BM21" i="5"/>
  <c r="BM41" i="5" s="1"/>
  <c r="AG41" i="5"/>
  <c r="AO39" i="5"/>
  <c r="T39" i="5"/>
  <c r="BJ25" i="5"/>
  <c r="BJ43" i="5" s="1"/>
  <c r="AE43" i="5"/>
  <c r="AY24" i="5"/>
  <c r="AY42" i="5" s="1"/>
  <c r="AR42" i="5"/>
  <c r="BQ24" i="5"/>
  <c r="BQ42" i="5" s="1"/>
  <c r="W42" i="5"/>
  <c r="BL21" i="5"/>
  <c r="BL41" i="5" s="1"/>
  <c r="AF41" i="5"/>
  <c r="BS21" i="5"/>
  <c r="BS41" i="5" s="1"/>
  <c r="U41" i="5"/>
  <c r="BH20" i="5"/>
  <c r="BH40" i="5" s="1"/>
  <c r="AS40" i="5"/>
  <c r="BE20" i="5"/>
  <c r="BE40" i="5" s="1"/>
  <c r="AI40" i="5"/>
  <c r="BO21" i="5"/>
  <c r="BO41" i="5" s="1"/>
  <c r="AJ41" i="5"/>
  <c r="BH21" i="5"/>
  <c r="BH41" i="5" s="1"/>
  <c r="AS41" i="5"/>
  <c r="AY21" i="5"/>
  <c r="AY41" i="5" s="1"/>
  <c r="AR41" i="5"/>
  <c r="BH24" i="5"/>
  <c r="BH42" i="5" s="1"/>
  <c r="AS42" i="5"/>
  <c r="BM24" i="5"/>
  <c r="BM42" i="5" s="1"/>
  <c r="AG42" i="5"/>
  <c r="BJ21" i="5"/>
  <c r="BJ41" i="5" s="1"/>
  <c r="AE41" i="5"/>
  <c r="AY20" i="5"/>
  <c r="AY40" i="5" s="1"/>
  <c r="AR40" i="5"/>
  <c r="BQ20" i="5"/>
  <c r="BQ40" i="5" s="1"/>
  <c r="W40" i="5"/>
  <c r="BB20" i="5"/>
  <c r="BB40" i="5" s="1"/>
  <c r="AA40" i="5"/>
  <c r="BK20" i="5"/>
  <c r="BK40" i="5" s="1"/>
  <c r="Z40" i="5"/>
  <c r="BI20" i="5"/>
  <c r="BI40" i="5" s="1"/>
  <c r="AT40" i="5"/>
  <c r="BN20" i="5"/>
  <c r="BN40" i="5" s="1"/>
  <c r="AK40" i="5"/>
  <c r="BO20" i="5"/>
  <c r="BO40" i="5" s="1"/>
  <c r="AJ40" i="5"/>
  <c r="BL24" i="5"/>
  <c r="BL42" i="5" s="1"/>
  <c r="AF42" i="5"/>
  <c r="R41" i="5"/>
  <c r="BH25" i="5"/>
  <c r="BH43" i="5" s="1"/>
  <c r="AS43" i="5"/>
  <c r="BN24" i="5"/>
  <c r="BN42" i="5" s="1"/>
  <c r="AK42" i="5"/>
  <c r="AX20" i="5"/>
  <c r="P40" i="5"/>
  <c r="BE21" i="5"/>
  <c r="BE41" i="5" s="1"/>
  <c r="AI41" i="5"/>
  <c r="BP25" i="5"/>
  <c r="BP43" i="5" s="1"/>
  <c r="AC43" i="5"/>
  <c r="BS24" i="5"/>
  <c r="BS42" i="5" s="1"/>
  <c r="U42" i="5"/>
  <c r="S41" i="5"/>
  <c r="V40" i="5"/>
  <c r="AW43" i="5"/>
  <c r="AO42" i="5"/>
  <c r="AP40" i="5"/>
  <c r="BS20" i="5"/>
  <c r="BS40" i="5" s="1"/>
  <c r="U40" i="5"/>
  <c r="BG25" i="5"/>
  <c r="BG43" i="5" s="1"/>
  <c r="AV43" i="5"/>
  <c r="BN25" i="5"/>
  <c r="BN43" i="5" s="1"/>
  <c r="AK43" i="5"/>
  <c r="BB25" i="5"/>
  <c r="BB43" i="5" s="1"/>
  <c r="AA43" i="5"/>
  <c r="AX25" i="5"/>
  <c r="AX43" i="5" s="1"/>
  <c r="P43" i="5"/>
  <c r="AN42" i="5"/>
  <c r="AD42" i="5"/>
  <c r="S42" i="5"/>
  <c r="AW41" i="5"/>
  <c r="BD21" i="5"/>
  <c r="BD41" i="5" s="1"/>
  <c r="AL41" i="5"/>
  <c r="AB41" i="5"/>
  <c r="BR21" i="5"/>
  <c r="BR41" i="5" s="1"/>
  <c r="Q41" i="5"/>
  <c r="AO40" i="5"/>
  <c r="BJ20" i="5"/>
  <c r="BJ40" i="5" s="1"/>
  <c r="AE40" i="5"/>
  <c r="S40" i="5"/>
  <c r="AZ16" i="5"/>
  <c r="BB24" i="5"/>
  <c r="BB42" i="5" s="1"/>
  <c r="AA42" i="5"/>
  <c r="BD20" i="5"/>
  <c r="BD40" i="5" s="1"/>
  <c r="AL40" i="5"/>
  <c r="BK24" i="5"/>
  <c r="BK42" i="5" s="1"/>
  <c r="Z42" i="5"/>
  <c r="BI24" i="5"/>
  <c r="BI42" i="5" s="1"/>
  <c r="AT42" i="5"/>
  <c r="BO24" i="5"/>
  <c r="BO42" i="5" s="1"/>
  <c r="AJ42" i="5"/>
  <c r="BQ21" i="5"/>
  <c r="BQ41" i="5" s="1"/>
  <c r="W41" i="5"/>
  <c r="BS25" i="5"/>
  <c r="BS43" i="5" s="1"/>
  <c r="U43" i="5"/>
  <c r="R43" i="5"/>
  <c r="AD41" i="5"/>
  <c r="BM20" i="5"/>
  <c r="BM40" i="5" s="1"/>
  <c r="AG40" i="5"/>
  <c r="BD25" i="5"/>
  <c r="BD43" i="5" s="1"/>
  <c r="AL43" i="5"/>
  <c r="T42" i="5"/>
  <c r="AM41" i="5"/>
  <c r="AU43" i="5"/>
  <c r="BK25" i="5"/>
  <c r="BK43" i="5" s="1"/>
  <c r="Z43" i="5"/>
  <c r="O43" i="5"/>
  <c r="AM42" i="5"/>
  <c r="BP24" i="5"/>
  <c r="BP42" i="5" s="1"/>
  <c r="AC42" i="5"/>
  <c r="R42" i="5"/>
  <c r="BG21" i="5"/>
  <c r="BG41" i="5" s="1"/>
  <c r="AV41" i="5"/>
  <c r="BN21" i="5"/>
  <c r="BN41" i="5" s="1"/>
  <c r="AK41" i="5"/>
  <c r="BB21" i="5"/>
  <c r="BB41" i="5" s="1"/>
  <c r="AA41" i="5"/>
  <c r="AX21" i="5"/>
  <c r="AX41" i="5" s="1"/>
  <c r="P41" i="5"/>
  <c r="AN40" i="5"/>
  <c r="AD40" i="5"/>
  <c r="R40" i="5"/>
  <c r="BG24" i="5"/>
  <c r="BG42" i="5" s="1"/>
  <c r="AV42" i="5"/>
  <c r="BM25" i="5"/>
  <c r="BM43" i="5" s="1"/>
  <c r="AG43" i="5"/>
  <c r="BE24" i="5"/>
  <c r="BE42" i="5" s="1"/>
  <c r="AI42" i="5"/>
  <c r="AM43" i="5"/>
  <c r="AP42" i="5"/>
  <c r="AN41" i="5"/>
  <c r="AQ40" i="5"/>
  <c r="AZ25" i="5"/>
  <c r="AB43" i="5"/>
  <c r="BR25" i="5"/>
  <c r="BR43" i="5" s="1"/>
  <c r="Q43" i="5"/>
  <c r="BJ24" i="5"/>
  <c r="BJ42" i="5" s="1"/>
  <c r="AE42" i="5"/>
  <c r="BP21" i="5"/>
  <c r="BP41" i="5" s="1"/>
  <c r="AC41" i="5"/>
  <c r="BL20" i="5"/>
  <c r="BL40" i="5" s="1"/>
  <c r="AF40" i="5"/>
  <c r="AU39" i="5"/>
  <c r="Y39" i="5"/>
  <c r="BI25" i="5"/>
  <c r="BI43" i="5" s="1"/>
  <c r="AT43" i="5"/>
  <c r="BO25" i="5"/>
  <c r="BO43" i="5" s="1"/>
  <c r="AJ43" i="5"/>
  <c r="Y43" i="5"/>
  <c r="AW42" i="5"/>
  <c r="BD24" i="5"/>
  <c r="BD42" i="5" s="1"/>
  <c r="AL42" i="5"/>
  <c r="AB42" i="5"/>
  <c r="BR24" i="5"/>
  <c r="BR42" i="5" s="1"/>
  <c r="Q42" i="5"/>
  <c r="AU41" i="5"/>
  <c r="BK21" i="5"/>
  <c r="BK41" i="5" s="1"/>
  <c r="Z41" i="5"/>
  <c r="O41" i="5"/>
  <c r="AM40" i="5"/>
  <c r="BP20" i="5"/>
  <c r="BP40" i="5" s="1"/>
  <c r="AC40" i="5"/>
  <c r="BR20" i="5"/>
  <c r="BR40" i="5" s="1"/>
  <c r="Q40" i="5"/>
  <c r="AX22" i="5"/>
  <c r="BU4" i="5"/>
  <c r="BU3" i="5"/>
  <c r="BC36" i="5"/>
  <c r="BC32" i="5"/>
  <c r="BC34" i="5"/>
  <c r="BC33" i="5"/>
  <c r="BC30" i="5"/>
  <c r="BC29" i="5"/>
  <c r="BA19" i="5"/>
  <c r="BC35" i="5"/>
  <c r="AZ20" i="5"/>
  <c r="BU2" i="5"/>
  <c r="BV4" i="5"/>
  <c r="BV3" i="5"/>
  <c r="BV2" i="5"/>
  <c r="BF38" i="5"/>
  <c r="BF36" i="5"/>
  <c r="BF35" i="5"/>
  <c r="BF34" i="5"/>
  <c r="BF33" i="5"/>
  <c r="BF32" i="5"/>
  <c r="BF31" i="5"/>
  <c r="BF30" i="5"/>
  <c r="BF29" i="5"/>
  <c r="BF28" i="5"/>
  <c r="AZ27" i="5"/>
  <c r="AR39" i="5"/>
  <c r="AY39" i="5" s="1"/>
  <c r="BA15" i="5"/>
  <c r="BA17" i="5"/>
  <c r="BA16" i="5"/>
  <c r="AZ26" i="5"/>
  <c r="BF19" i="5"/>
  <c r="BF18" i="5"/>
  <c r="BF17" i="5"/>
  <c r="BF16" i="5"/>
  <c r="BF15" i="5"/>
  <c r="AZ24" i="5"/>
  <c r="BC19" i="5"/>
  <c r="BC18" i="5"/>
  <c r="BC17" i="5"/>
  <c r="AZ23" i="5"/>
  <c r="AZ22" i="5"/>
  <c r="AZ21" i="5"/>
  <c r="AZ2" i="5"/>
  <c r="BF10" i="5"/>
  <c r="BF9" i="5"/>
  <c r="BC31" i="5"/>
  <c r="BW4" i="5"/>
  <c r="BW3" i="5"/>
  <c r="BW2" i="5"/>
  <c r="BU19" i="5"/>
  <c r="BU18" i="5"/>
  <c r="BU17" i="5"/>
  <c r="BU16" i="5"/>
  <c r="BU15" i="5"/>
  <c r="BA33" i="5"/>
  <c r="BA32" i="5"/>
  <c r="BA31" i="5"/>
  <c r="BA30" i="5"/>
  <c r="BA29" i="5"/>
  <c r="BA28" i="5"/>
  <c r="BT4" i="5"/>
  <c r="BT3" i="5"/>
  <c r="BT2" i="5"/>
  <c r="BA10" i="5"/>
  <c r="BA9" i="5"/>
  <c r="BF27" i="5"/>
  <c r="BF26" i="5"/>
  <c r="BF25" i="5"/>
  <c r="BF24" i="5"/>
  <c r="BF23" i="5"/>
  <c r="BF22" i="5"/>
  <c r="BF21" i="5"/>
  <c r="BF20" i="5"/>
  <c r="BT38" i="5"/>
  <c r="BU35" i="5"/>
  <c r="BU34" i="5"/>
  <c r="BU33" i="5"/>
  <c r="BU32" i="5"/>
  <c r="BU31" i="5"/>
  <c r="BU38" i="5"/>
  <c r="BU36" i="5"/>
  <c r="BU30" i="5"/>
  <c r="BV38" i="5"/>
  <c r="BV36" i="5"/>
  <c r="BV35" i="5"/>
  <c r="BV34" i="5"/>
  <c r="BV33" i="5"/>
  <c r="BV32" i="5"/>
  <c r="BV31" i="5"/>
  <c r="BV30" i="5"/>
  <c r="BV29" i="5"/>
  <c r="BV28" i="5"/>
  <c r="BW27" i="5"/>
  <c r="BW26" i="5"/>
  <c r="BW25" i="5"/>
  <c r="BW24" i="5"/>
  <c r="BW23" i="5"/>
  <c r="BW22" i="5"/>
  <c r="BW21" i="5"/>
  <c r="BW20" i="5"/>
  <c r="AZ4" i="5"/>
  <c r="BV10" i="5"/>
  <c r="BV9" i="5"/>
  <c r="AA39" i="5"/>
  <c r="BB39" i="5" s="1"/>
  <c r="BC38" i="5"/>
  <c r="BC37" i="5"/>
  <c r="BC28" i="5"/>
  <c r="BA18" i="5"/>
  <c r="AZ3" i="5"/>
  <c r="BC10" i="5"/>
  <c r="BC9" i="5"/>
  <c r="BH37" i="5"/>
  <c r="AF39" i="5"/>
  <c r="BL39" i="5" s="1"/>
  <c r="BL37" i="5"/>
  <c r="AE39" i="5"/>
  <c r="BJ39" i="5" s="1"/>
  <c r="BJ37" i="5"/>
  <c r="BW19" i="5"/>
  <c r="BW18" i="5"/>
  <c r="BW17" i="5"/>
  <c r="BW16" i="5"/>
  <c r="BW15" i="5"/>
  <c r="BC4" i="5"/>
  <c r="BC3" i="5"/>
  <c r="BC2" i="5"/>
  <c r="BA38" i="5"/>
  <c r="AP39" i="5"/>
  <c r="BF39" i="5" s="1"/>
  <c r="BF37" i="5"/>
  <c r="S39" i="5"/>
  <c r="AZ39" i="5" s="1"/>
  <c r="AZ37" i="5"/>
  <c r="AD39" i="5"/>
  <c r="BV39" i="5" s="1"/>
  <c r="BV37" i="5"/>
  <c r="U39" i="5"/>
  <c r="BS39" i="5" s="1"/>
  <c r="BS37" i="5"/>
  <c r="Q39" i="5"/>
  <c r="BR37" i="5"/>
  <c r="AZ19" i="5"/>
  <c r="P39" i="5"/>
  <c r="AX39" i="5" s="1"/>
  <c r="AX37" i="5"/>
  <c r="BA27" i="5"/>
  <c r="BA26" i="5"/>
  <c r="BA25" i="5"/>
  <c r="BA24" i="5"/>
  <c r="BA23" i="5"/>
  <c r="BA22" i="5"/>
  <c r="BA21" i="5"/>
  <c r="BA20" i="5"/>
  <c r="AZ18" i="5"/>
  <c r="AZ9" i="5"/>
  <c r="AH39" i="5"/>
  <c r="BU37" i="5"/>
  <c r="AG39" i="5"/>
  <c r="BM39" i="5" s="1"/>
  <c r="BM37" i="5"/>
  <c r="AC39" i="5"/>
  <c r="BP39" i="5" s="1"/>
  <c r="BP37" i="5"/>
  <c r="AV39" i="5"/>
  <c r="BG39" i="5" s="1"/>
  <c r="AZ17" i="5"/>
  <c r="BT19" i="5"/>
  <c r="BT18" i="5"/>
  <c r="BT17" i="5"/>
  <c r="BT16" i="5"/>
  <c r="BT15" i="5"/>
  <c r="AZ10" i="5"/>
  <c r="BW38" i="5"/>
  <c r="AW39" i="5"/>
  <c r="BW37" i="5"/>
  <c r="AK39" i="5"/>
  <c r="BN39" i="5" s="1"/>
  <c r="BN37" i="5"/>
  <c r="Z39" i="5"/>
  <c r="BK39" i="5" s="1"/>
  <c r="BK37" i="5"/>
  <c r="BW36" i="5"/>
  <c r="BW35" i="5"/>
  <c r="BW34" i="5"/>
  <c r="BW33" i="5"/>
  <c r="BW32" i="5"/>
  <c r="BW31" i="5"/>
  <c r="BW30" i="5"/>
  <c r="BW29" i="5"/>
  <c r="BW28" i="5"/>
  <c r="BU27" i="5"/>
  <c r="BT27" i="5"/>
  <c r="BU26" i="5"/>
  <c r="BT26" i="5"/>
  <c r="BU25" i="5"/>
  <c r="BT25" i="5"/>
  <c r="BU24" i="5"/>
  <c r="BT24" i="5"/>
  <c r="BU23" i="5"/>
  <c r="BT23" i="5"/>
  <c r="BU22" i="5"/>
  <c r="BT22" i="5"/>
  <c r="BT40" i="5" s="1"/>
  <c r="BU21" i="5"/>
  <c r="BT21" i="5"/>
  <c r="BU20" i="5"/>
  <c r="BT20" i="5"/>
  <c r="BA4" i="5"/>
  <c r="BA3" i="5"/>
  <c r="BA2" i="5"/>
  <c r="BW10" i="5"/>
  <c r="BW9" i="5"/>
  <c r="BA37" i="5"/>
  <c r="BA34" i="5"/>
  <c r="AJ39" i="5"/>
  <c r="BO39" i="5" s="1"/>
  <c r="BO37" i="5"/>
  <c r="BA36" i="5"/>
  <c r="BA35" i="5"/>
  <c r="AN39" i="5"/>
  <c r="AT39" i="5"/>
  <c r="BI39" i="5" s="1"/>
  <c r="BI37" i="5"/>
  <c r="AI39" i="5"/>
  <c r="BE39" i="5" s="1"/>
  <c r="BE37" i="5"/>
  <c r="W39" i="5"/>
  <c r="BQ39" i="5" s="1"/>
  <c r="BQ37" i="5"/>
  <c r="AZ15" i="5"/>
  <c r="BV16" i="5"/>
  <c r="V39" i="5"/>
  <c r="BT37" i="5"/>
  <c r="BT36" i="5"/>
  <c r="BT35" i="5"/>
  <c r="BT34" i="5"/>
  <c r="BT33" i="5"/>
  <c r="BT32" i="5"/>
  <c r="BT31" i="5"/>
  <c r="BT30" i="5"/>
  <c r="BU29" i="5"/>
  <c r="BT29" i="5"/>
  <c r="BU28" i="5"/>
  <c r="BT28" i="5"/>
  <c r="BV27" i="5"/>
  <c r="BV26" i="5"/>
  <c r="BV25" i="5"/>
  <c r="BV24" i="5"/>
  <c r="BV23" i="5"/>
  <c r="BV22" i="5"/>
  <c r="BV21" i="5"/>
  <c r="BV20" i="5"/>
  <c r="BV40" i="5" s="1"/>
  <c r="BC16" i="5"/>
  <c r="BC15" i="5"/>
  <c r="BU10" i="5"/>
  <c r="BT10" i="5"/>
  <c r="BU9" i="5"/>
  <c r="BT9" i="5"/>
  <c r="BC27" i="5"/>
  <c r="BC26" i="5"/>
  <c r="BC25" i="5"/>
  <c r="BC24" i="5"/>
  <c r="BC23" i="5"/>
  <c r="BC22" i="5"/>
  <c r="BC21" i="5"/>
  <c r="BC20" i="5"/>
  <c r="BF4" i="5"/>
  <c r="BF3" i="5"/>
  <c r="BF2" i="5"/>
  <c r="T5" i="5"/>
  <c r="BV41" i="5" l="1"/>
  <c r="BF42" i="5"/>
  <c r="BF43" i="5"/>
  <c r="AZ43" i="5"/>
  <c r="BU39" i="5"/>
  <c r="BT39" i="5"/>
  <c r="BT43" i="5"/>
  <c r="BW41" i="5"/>
  <c r="BU43" i="5"/>
  <c r="BC43" i="5"/>
  <c r="AZ41" i="5"/>
  <c r="BW42" i="5"/>
  <c r="BU42" i="5"/>
  <c r="BA41" i="5"/>
  <c r="BA39" i="5"/>
  <c r="BC40" i="5"/>
  <c r="BC39" i="5"/>
  <c r="AZ40" i="5"/>
  <c r="BT42" i="5"/>
  <c r="BW39" i="5"/>
  <c r="BA40" i="5"/>
  <c r="BC42" i="5"/>
  <c r="BW40" i="5"/>
  <c r="AZ42" i="5"/>
  <c r="BT41" i="5"/>
  <c r="BA42" i="5"/>
  <c r="BW43" i="5"/>
  <c r="BF40" i="5"/>
  <c r="BU40" i="5"/>
  <c r="BC41" i="5"/>
  <c r="BV42" i="5"/>
  <c r="BU41" i="5"/>
  <c r="BV43" i="5"/>
  <c r="BA43" i="5"/>
  <c r="BF41" i="5"/>
  <c r="AX40" i="5"/>
  <c r="D3" i="7"/>
  <c r="D2" i="7"/>
  <c r="D6" i="7"/>
  <c r="H45" i="6" l="1"/>
  <c r="H5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AX49" i="6"/>
  <c r="AY49" i="6"/>
  <c r="AZ49" i="6"/>
  <c r="BA49" i="6"/>
  <c r="BB49" i="6"/>
  <c r="BC49" i="6"/>
  <c r="BD49" i="6"/>
  <c r="BE49" i="6"/>
  <c r="BF49" i="6"/>
  <c r="BG49" i="6"/>
  <c r="BH49" i="6"/>
  <c r="BI49" i="6"/>
  <c r="BJ49" i="6"/>
  <c r="BK49" i="6"/>
  <c r="BL49" i="6"/>
  <c r="BM49" i="6"/>
  <c r="BN49" i="6"/>
  <c r="BO49" i="6"/>
  <c r="BP49" i="6"/>
  <c r="BQ49" i="6"/>
  <c r="BR49" i="6"/>
  <c r="H49" i="6"/>
  <c r="H48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BG47" i="6"/>
  <c r="BH47" i="6"/>
  <c r="BI47" i="6"/>
  <c r="BJ47" i="6"/>
  <c r="BK47" i="6"/>
  <c r="BL47" i="6"/>
  <c r="BM47" i="6"/>
  <c r="BN47" i="6"/>
  <c r="BO47" i="6"/>
  <c r="BP47" i="6"/>
  <c r="BQ47" i="6"/>
  <c r="BR47" i="6"/>
  <c r="H47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AX46" i="6"/>
  <c r="AY46" i="6"/>
  <c r="AZ46" i="6"/>
  <c r="BA46" i="6"/>
  <c r="BB46" i="6"/>
  <c r="BC46" i="6"/>
  <c r="BD46" i="6"/>
  <c r="BE46" i="6"/>
  <c r="BF46" i="6"/>
  <c r="BG46" i="6"/>
  <c r="BH46" i="6"/>
  <c r="BI46" i="6"/>
  <c r="BJ46" i="6"/>
  <c r="BK46" i="6"/>
  <c r="BL46" i="6"/>
  <c r="BM46" i="6"/>
  <c r="BN46" i="6"/>
  <c r="BO46" i="6"/>
  <c r="BP46" i="6"/>
  <c r="BQ46" i="6"/>
  <c r="BR46" i="6"/>
  <c r="H46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Z14" i="6"/>
  <c r="BA14" i="6"/>
  <c r="BB14" i="6"/>
  <c r="BC14" i="6"/>
  <c r="BD14" i="6"/>
  <c r="BE14" i="6"/>
  <c r="BF14" i="6"/>
  <c r="BG14" i="6"/>
  <c r="BH14" i="6"/>
  <c r="BI14" i="6"/>
  <c r="BJ14" i="6"/>
  <c r="BK14" i="6"/>
  <c r="BL14" i="6"/>
  <c r="BM14" i="6"/>
  <c r="BN14" i="6"/>
  <c r="BO14" i="6"/>
  <c r="BP14" i="6"/>
  <c r="BQ14" i="6"/>
  <c r="BR14" i="6"/>
  <c r="H14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AX13" i="6"/>
  <c r="AY13" i="6"/>
  <c r="AZ13" i="6"/>
  <c r="BA13" i="6"/>
  <c r="BB13" i="6"/>
  <c r="BC13" i="6"/>
  <c r="BD13" i="6"/>
  <c r="BE13" i="6"/>
  <c r="BF13" i="6"/>
  <c r="BG13" i="6"/>
  <c r="BH13" i="6"/>
  <c r="BI13" i="6"/>
  <c r="BJ13" i="6"/>
  <c r="BK13" i="6"/>
  <c r="BL13" i="6"/>
  <c r="BM13" i="6"/>
  <c r="BN13" i="6"/>
  <c r="BO13" i="6"/>
  <c r="BP13" i="6"/>
  <c r="BQ13" i="6"/>
  <c r="BR13" i="6"/>
  <c r="H13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BG6" i="6"/>
  <c r="BH6" i="6"/>
  <c r="BI6" i="6"/>
  <c r="BJ6" i="6"/>
  <c r="BK6" i="6"/>
  <c r="BL6" i="6"/>
  <c r="BM6" i="6"/>
  <c r="BN6" i="6"/>
  <c r="BO6" i="6"/>
  <c r="BP6" i="6"/>
  <c r="BQ6" i="6"/>
  <c r="BR6" i="6"/>
  <c r="H6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C5" i="6"/>
  <c r="BD5" i="6"/>
  <c r="BE5" i="6"/>
  <c r="BF5" i="6"/>
  <c r="BG5" i="6"/>
  <c r="BH5" i="6"/>
  <c r="BI5" i="6"/>
  <c r="BJ5" i="6"/>
  <c r="BK5" i="6"/>
  <c r="BL5" i="6"/>
  <c r="BM5" i="6"/>
  <c r="BN5" i="6"/>
  <c r="BO5" i="6"/>
  <c r="BP5" i="6"/>
  <c r="BQ5" i="6"/>
  <c r="BR5" i="6"/>
  <c r="N5" i="5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Z12" i="6"/>
  <c r="BA12" i="6"/>
  <c r="BB12" i="6"/>
  <c r="BC12" i="6"/>
  <c r="BD12" i="6"/>
  <c r="BE12" i="6"/>
  <c r="BF12" i="6"/>
  <c r="BG12" i="6"/>
  <c r="BH12" i="6"/>
  <c r="BI12" i="6"/>
  <c r="BJ12" i="6"/>
  <c r="BK12" i="6"/>
  <c r="BL12" i="6"/>
  <c r="BM12" i="6"/>
  <c r="BN12" i="6"/>
  <c r="BO12" i="6"/>
  <c r="BP12" i="6"/>
  <c r="BQ12" i="6"/>
  <c r="BR12" i="6"/>
  <c r="H12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AX11" i="6"/>
  <c r="AY11" i="6"/>
  <c r="AZ11" i="6"/>
  <c r="BA11" i="6"/>
  <c r="BB11" i="6"/>
  <c r="BC11" i="6"/>
  <c r="BD11" i="6"/>
  <c r="BE11" i="6"/>
  <c r="BF11" i="6"/>
  <c r="BG11" i="6"/>
  <c r="BH11" i="6"/>
  <c r="BI11" i="6"/>
  <c r="BJ11" i="6"/>
  <c r="BK11" i="6"/>
  <c r="BL11" i="6"/>
  <c r="BM11" i="6"/>
  <c r="BN11" i="6"/>
  <c r="BO11" i="6"/>
  <c r="BP11" i="6"/>
  <c r="BQ11" i="6"/>
  <c r="BR11" i="6"/>
  <c r="H11" i="6"/>
  <c r="N11" i="5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AX8" i="6"/>
  <c r="AY8" i="6"/>
  <c r="AZ8" i="6"/>
  <c r="BA8" i="6"/>
  <c r="BB8" i="6"/>
  <c r="BC8" i="6"/>
  <c r="BD8" i="6"/>
  <c r="BE8" i="6"/>
  <c r="BF8" i="6"/>
  <c r="BG8" i="6"/>
  <c r="BH8" i="6"/>
  <c r="BI8" i="6"/>
  <c r="BJ8" i="6"/>
  <c r="BK8" i="6"/>
  <c r="BL8" i="6"/>
  <c r="BM8" i="6"/>
  <c r="BN8" i="6"/>
  <c r="BO8" i="6"/>
  <c r="BP8" i="6"/>
  <c r="BQ8" i="6"/>
  <c r="BR8" i="6"/>
  <c r="H8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H7" i="6"/>
  <c r="BR48" i="6"/>
  <c r="BQ48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AC48" i="6"/>
  <c r="AB48" i="6"/>
  <c r="AA48" i="6"/>
  <c r="Z48" i="6"/>
  <c r="Y48" i="6"/>
  <c r="X48" i="6"/>
  <c r="W48" i="6"/>
  <c r="V48" i="6"/>
  <c r="U48" i="6"/>
  <c r="T48" i="6"/>
  <c r="S48" i="6"/>
  <c r="R48" i="6"/>
  <c r="Q48" i="6"/>
  <c r="P48" i="6"/>
  <c r="O48" i="6"/>
  <c r="N48" i="6"/>
  <c r="M48" i="6"/>
  <c r="L48" i="6"/>
  <c r="K48" i="6"/>
  <c r="J48" i="6"/>
  <c r="I48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BE45" i="6"/>
  <c r="BD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AC45" i="6"/>
  <c r="AB45" i="6"/>
  <c r="AA45" i="6"/>
  <c r="Z45" i="6"/>
  <c r="Y45" i="6"/>
  <c r="X45" i="6"/>
  <c r="W45" i="6"/>
  <c r="V45" i="6"/>
  <c r="U45" i="6"/>
  <c r="T45" i="6"/>
  <c r="S45" i="6"/>
  <c r="R45" i="6"/>
  <c r="Q45" i="6"/>
  <c r="P45" i="6"/>
  <c r="O45" i="6"/>
  <c r="N45" i="6"/>
  <c r="M45" i="6"/>
  <c r="L45" i="6"/>
  <c r="K45" i="6"/>
  <c r="J45" i="6"/>
  <c r="I45" i="6"/>
  <c r="S7" i="5"/>
  <c r="U7" i="5"/>
  <c r="BS7" i="5" s="1"/>
  <c r="V7" i="5"/>
  <c r="W7" i="5"/>
  <c r="BQ7" i="5" s="1"/>
  <c r="X7" i="5"/>
  <c r="Y7" i="5"/>
  <c r="Z7" i="5"/>
  <c r="BK7" i="5" s="1"/>
  <c r="AA7" i="5"/>
  <c r="BB7" i="5" s="1"/>
  <c r="AB7" i="5"/>
  <c r="AC7" i="5"/>
  <c r="BP7" i="5" s="1"/>
  <c r="AD7" i="5"/>
  <c r="AE7" i="5"/>
  <c r="BJ7" i="5" s="1"/>
  <c r="AF7" i="5"/>
  <c r="BL7" i="5" s="1"/>
  <c r="AG7" i="5"/>
  <c r="BM7" i="5" s="1"/>
  <c r="AH7" i="5"/>
  <c r="AI7" i="5"/>
  <c r="BE7" i="5" s="1"/>
  <c r="AJ7" i="5"/>
  <c r="BO7" i="5" s="1"/>
  <c r="AK7" i="5"/>
  <c r="BN7" i="5" s="1"/>
  <c r="AL7" i="5"/>
  <c r="BD7" i="5" s="1"/>
  <c r="AM7" i="5"/>
  <c r="AN7" i="5"/>
  <c r="AO7" i="5"/>
  <c r="AP7" i="5"/>
  <c r="AQ7" i="5"/>
  <c r="AR7" i="5"/>
  <c r="AY7" i="5" s="1"/>
  <c r="AS7" i="5"/>
  <c r="BH7" i="5" s="1"/>
  <c r="AT7" i="5"/>
  <c r="BI7" i="5" s="1"/>
  <c r="AU7" i="5"/>
  <c r="AV7" i="5"/>
  <c r="BG7" i="5" s="1"/>
  <c r="AW7" i="5"/>
  <c r="N13" i="5"/>
  <c r="N12" i="5"/>
  <c r="O11" i="5"/>
  <c r="P11" i="5"/>
  <c r="AX11" i="5" s="1"/>
  <c r="Q11" i="5"/>
  <c r="BR11" i="5" s="1"/>
  <c r="R11" i="5"/>
  <c r="S11" i="5"/>
  <c r="T11" i="5"/>
  <c r="U11" i="5"/>
  <c r="BS11" i="5" s="1"/>
  <c r="V11" i="5"/>
  <c r="W11" i="5"/>
  <c r="BQ11" i="5" s="1"/>
  <c r="X11" i="5"/>
  <c r="Y11" i="5"/>
  <c r="Z11" i="5"/>
  <c r="BK11" i="5" s="1"/>
  <c r="AA11" i="5"/>
  <c r="BB11" i="5" s="1"/>
  <c r="AB11" i="5"/>
  <c r="AC11" i="5"/>
  <c r="BP11" i="5" s="1"/>
  <c r="AD11" i="5"/>
  <c r="AE11" i="5"/>
  <c r="BJ11" i="5" s="1"/>
  <c r="AF11" i="5"/>
  <c r="BL11" i="5" s="1"/>
  <c r="AG11" i="5"/>
  <c r="BM11" i="5" s="1"/>
  <c r="AH11" i="5"/>
  <c r="AI11" i="5"/>
  <c r="BE11" i="5" s="1"/>
  <c r="AJ11" i="5"/>
  <c r="BO11" i="5" s="1"/>
  <c r="AK11" i="5"/>
  <c r="BN11" i="5" s="1"/>
  <c r="AL11" i="5"/>
  <c r="BD11" i="5" s="1"/>
  <c r="AM11" i="5"/>
  <c r="AN11" i="5"/>
  <c r="AO11" i="5"/>
  <c r="AP11" i="5"/>
  <c r="AQ11" i="5"/>
  <c r="AR11" i="5"/>
  <c r="AY11" i="5" s="1"/>
  <c r="AS11" i="5"/>
  <c r="BH11" i="5" s="1"/>
  <c r="AT11" i="5"/>
  <c r="BI11" i="5" s="1"/>
  <c r="AU11" i="5"/>
  <c r="AV11" i="5"/>
  <c r="BG11" i="5" s="1"/>
  <c r="AW11" i="5"/>
  <c r="P12" i="5"/>
  <c r="AX12" i="5" s="1"/>
  <c r="Q12" i="5"/>
  <c r="BR12" i="5" s="1"/>
  <c r="R12" i="5"/>
  <c r="S12" i="5"/>
  <c r="T12" i="5"/>
  <c r="U12" i="5"/>
  <c r="BS12" i="5" s="1"/>
  <c r="V12" i="5"/>
  <c r="W12" i="5"/>
  <c r="BQ12" i="5" s="1"/>
  <c r="X12" i="5"/>
  <c r="Y12" i="5"/>
  <c r="Z12" i="5"/>
  <c r="BK12" i="5" s="1"/>
  <c r="AA12" i="5"/>
  <c r="BB12" i="5" s="1"/>
  <c r="AB12" i="5"/>
  <c r="AC12" i="5"/>
  <c r="BP12" i="5" s="1"/>
  <c r="AD12" i="5"/>
  <c r="AE12" i="5"/>
  <c r="BJ12" i="5" s="1"/>
  <c r="AF12" i="5"/>
  <c r="BL12" i="5" s="1"/>
  <c r="AG12" i="5"/>
  <c r="BM12" i="5" s="1"/>
  <c r="AH12" i="5"/>
  <c r="AI12" i="5"/>
  <c r="BE12" i="5" s="1"/>
  <c r="AJ12" i="5"/>
  <c r="BO12" i="5" s="1"/>
  <c r="AK12" i="5"/>
  <c r="BN12" i="5" s="1"/>
  <c r="AL12" i="5"/>
  <c r="BD12" i="5" s="1"/>
  <c r="AM12" i="5"/>
  <c r="AN12" i="5"/>
  <c r="AO12" i="5"/>
  <c r="AP12" i="5"/>
  <c r="AQ12" i="5"/>
  <c r="AR12" i="5"/>
  <c r="AY12" i="5" s="1"/>
  <c r="AS12" i="5"/>
  <c r="BH12" i="5" s="1"/>
  <c r="AT12" i="5"/>
  <c r="BI12" i="5" s="1"/>
  <c r="AU12" i="5"/>
  <c r="AV12" i="5"/>
  <c r="BG12" i="5" s="1"/>
  <c r="AW12" i="5"/>
  <c r="S6" i="5"/>
  <c r="S8" i="5" s="1"/>
  <c r="U6" i="5"/>
  <c r="V6" i="5"/>
  <c r="V8" i="5" s="1"/>
  <c r="W6" i="5"/>
  <c r="X6" i="5"/>
  <c r="Y6" i="5"/>
  <c r="Y8" i="5" s="1"/>
  <c r="Z6" i="5"/>
  <c r="BK6" i="5" s="1"/>
  <c r="AA6" i="5"/>
  <c r="AB6" i="5"/>
  <c r="AB8" i="5" s="1"/>
  <c r="AC6" i="5"/>
  <c r="AD6" i="5"/>
  <c r="AE6" i="5"/>
  <c r="AF6" i="5"/>
  <c r="BL6" i="5" s="1"/>
  <c r="AG6" i="5"/>
  <c r="AH6" i="5"/>
  <c r="AI6" i="5"/>
  <c r="AJ6" i="5"/>
  <c r="BO6" i="5" s="1"/>
  <c r="AK6" i="5"/>
  <c r="BN6" i="5" s="1"/>
  <c r="AL6" i="5"/>
  <c r="AM6" i="5"/>
  <c r="AM8" i="5" s="1"/>
  <c r="AN6" i="5"/>
  <c r="AO6" i="5"/>
  <c r="AO8" i="5" s="1"/>
  <c r="AP6" i="5"/>
  <c r="AP8" i="5" s="1"/>
  <c r="AQ6" i="5"/>
  <c r="AQ8" i="5" s="1"/>
  <c r="AR6" i="5"/>
  <c r="AS6" i="5"/>
  <c r="AT6" i="5"/>
  <c r="AU6" i="5"/>
  <c r="AU8" i="5" s="1"/>
  <c r="AV6" i="5"/>
  <c r="BG6" i="5" s="1"/>
  <c r="AW6" i="5"/>
  <c r="AW8" i="5" s="1"/>
  <c r="O5" i="5"/>
  <c r="P5" i="5"/>
  <c r="Q5" i="5"/>
  <c r="R5" i="5"/>
  <c r="T6" i="5"/>
  <c r="L6" i="5"/>
  <c r="L8" i="5" s="1"/>
  <c r="L5" i="5"/>
  <c r="L7" i="5" s="1"/>
  <c r="N14" i="5"/>
  <c r="BT12" i="5" l="1"/>
  <c r="BW7" i="5"/>
  <c r="AF8" i="5"/>
  <c r="BL8" i="5" s="1"/>
  <c r="AJ8" i="5"/>
  <c r="BO8" i="5" s="1"/>
  <c r="AT8" i="5"/>
  <c r="BI8" i="5" s="1"/>
  <c r="BI6" i="5"/>
  <c r="U8" i="5"/>
  <c r="BS8" i="5" s="1"/>
  <c r="BS6" i="5"/>
  <c r="AN8" i="5"/>
  <c r="BC8" i="5" s="1"/>
  <c r="BC6" i="5"/>
  <c r="AD8" i="5"/>
  <c r="BV8" i="5" s="1"/>
  <c r="BV6" i="5"/>
  <c r="AC8" i="5"/>
  <c r="BP8" i="5" s="1"/>
  <c r="BP6" i="5"/>
  <c r="BW6" i="5"/>
  <c r="AL8" i="5"/>
  <c r="BD8" i="5" s="1"/>
  <c r="BD6" i="5"/>
  <c r="AK8" i="5"/>
  <c r="BN8" i="5" s="1"/>
  <c r="BA6" i="5"/>
  <c r="AS8" i="5"/>
  <c r="BH8" i="5" s="1"/>
  <c r="BH6" i="5"/>
  <c r="AI8" i="5"/>
  <c r="BE8" i="5" s="1"/>
  <c r="BE6" i="5"/>
  <c r="Z8" i="5"/>
  <c r="BK8" i="5" s="1"/>
  <c r="AR8" i="5"/>
  <c r="AY8" i="5" s="1"/>
  <c r="AY6" i="5"/>
  <c r="AH8" i="5"/>
  <c r="BU8" i="5" s="1"/>
  <c r="BU6" i="5"/>
  <c r="W8" i="5"/>
  <c r="BQ8" i="5" s="1"/>
  <c r="BQ6" i="5"/>
  <c r="AG8" i="5"/>
  <c r="BM8" i="5" s="1"/>
  <c r="BM6" i="5"/>
  <c r="X8" i="5"/>
  <c r="BA8" i="5" s="1"/>
  <c r="BT11" i="5"/>
  <c r="AE8" i="5"/>
  <c r="BJ8" i="5" s="1"/>
  <c r="BJ6" i="5"/>
  <c r="AV8" i="5"/>
  <c r="BG8" i="5" s="1"/>
  <c r="AA8" i="5"/>
  <c r="BB8" i="5" s="1"/>
  <c r="BB6" i="5"/>
  <c r="BU12" i="5"/>
  <c r="BF12" i="5"/>
  <c r="BF11" i="5"/>
  <c r="BU11" i="5"/>
  <c r="BA12" i="5"/>
  <c r="BA11" i="5"/>
  <c r="BW8" i="5"/>
  <c r="BU7" i="5"/>
  <c r="BC12" i="5"/>
  <c r="BC11" i="5"/>
  <c r="BA7" i="5"/>
  <c r="P7" i="5"/>
  <c r="AX7" i="5" s="1"/>
  <c r="AX5" i="5"/>
  <c r="Q6" i="5"/>
  <c r="BR5" i="5"/>
  <c r="AZ11" i="5"/>
  <c r="BV12" i="5"/>
  <c r="BV11" i="5"/>
  <c r="N6" i="5"/>
  <c r="AZ5" i="5"/>
  <c r="O6" i="5"/>
  <c r="O8" i="5" s="1"/>
  <c r="BT5" i="5"/>
  <c r="BV7" i="5"/>
  <c r="BC7" i="5"/>
  <c r="T8" i="5"/>
  <c r="BW12" i="5"/>
  <c r="BW11" i="5"/>
  <c r="AZ12" i="5"/>
  <c r="R6" i="5"/>
  <c r="BF5" i="5"/>
  <c r="N7" i="5"/>
  <c r="AZ7" i="5" s="1"/>
  <c r="T7" i="5"/>
  <c r="P6" i="5"/>
  <c r="R7" i="5"/>
  <c r="BF7" i="5" s="1"/>
  <c r="Q7" i="5"/>
  <c r="BR7" i="5" s="1"/>
  <c r="O7" i="5"/>
  <c r="O13" i="5"/>
  <c r="P13" i="5"/>
  <c r="AX13" i="5" s="1"/>
  <c r="Q13" i="5"/>
  <c r="BR13" i="5" s="1"/>
  <c r="R13" i="5"/>
  <c r="S13" i="5"/>
  <c r="AZ13" i="5" s="1"/>
  <c r="T13" i="5"/>
  <c r="U13" i="5"/>
  <c r="BS13" i="5" s="1"/>
  <c r="V13" i="5"/>
  <c r="W13" i="5"/>
  <c r="BQ13" i="5" s="1"/>
  <c r="X13" i="5"/>
  <c r="Y13" i="5"/>
  <c r="Z13" i="5"/>
  <c r="BK13" i="5" s="1"/>
  <c r="AA13" i="5"/>
  <c r="BB13" i="5" s="1"/>
  <c r="AB13" i="5"/>
  <c r="AC13" i="5"/>
  <c r="BP13" i="5" s="1"/>
  <c r="AD13" i="5"/>
  <c r="AE13" i="5"/>
  <c r="BJ13" i="5" s="1"/>
  <c r="AF13" i="5"/>
  <c r="BL13" i="5" s="1"/>
  <c r="AG13" i="5"/>
  <c r="BM13" i="5" s="1"/>
  <c r="AH13" i="5"/>
  <c r="AI13" i="5"/>
  <c r="BE13" i="5" s="1"/>
  <c r="AJ13" i="5"/>
  <c r="BO13" i="5" s="1"/>
  <c r="AK13" i="5"/>
  <c r="BN13" i="5" s="1"/>
  <c r="AL13" i="5"/>
  <c r="BD13" i="5" s="1"/>
  <c r="AM13" i="5"/>
  <c r="AN13" i="5"/>
  <c r="AO13" i="5"/>
  <c r="AP13" i="5"/>
  <c r="AQ13" i="5"/>
  <c r="AR13" i="5"/>
  <c r="AY13" i="5" s="1"/>
  <c r="AS13" i="5"/>
  <c r="BH13" i="5" s="1"/>
  <c r="AT13" i="5"/>
  <c r="BI13" i="5" s="1"/>
  <c r="AU13" i="5"/>
  <c r="AV13" i="5"/>
  <c r="BG13" i="5" s="1"/>
  <c r="AW13" i="5"/>
  <c r="O14" i="5"/>
  <c r="P14" i="5"/>
  <c r="AX14" i="5" s="1"/>
  <c r="Q14" i="5"/>
  <c r="BR14" i="5" s="1"/>
  <c r="R14" i="5"/>
  <c r="S14" i="5"/>
  <c r="AZ14" i="5" s="1"/>
  <c r="T14" i="5"/>
  <c r="U14" i="5"/>
  <c r="BS14" i="5" s="1"/>
  <c r="V14" i="5"/>
  <c r="W14" i="5"/>
  <c r="BQ14" i="5" s="1"/>
  <c r="X14" i="5"/>
  <c r="Y14" i="5"/>
  <c r="Z14" i="5"/>
  <c r="BK14" i="5" s="1"/>
  <c r="AA14" i="5"/>
  <c r="BB14" i="5" s="1"/>
  <c r="AB14" i="5"/>
  <c r="AC14" i="5"/>
  <c r="BP14" i="5" s="1"/>
  <c r="AD14" i="5"/>
  <c r="BV14" i="5" s="1"/>
  <c r="AE14" i="5"/>
  <c r="BJ14" i="5" s="1"/>
  <c r="AF14" i="5"/>
  <c r="BL14" i="5" s="1"/>
  <c r="AG14" i="5"/>
  <c r="BM14" i="5" s="1"/>
  <c r="AH14" i="5"/>
  <c r="AI14" i="5"/>
  <c r="BE14" i="5" s="1"/>
  <c r="AJ14" i="5"/>
  <c r="BO14" i="5" s="1"/>
  <c r="AK14" i="5"/>
  <c r="BN14" i="5" s="1"/>
  <c r="AL14" i="5"/>
  <c r="BD14" i="5" s="1"/>
  <c r="AM14" i="5"/>
  <c r="AN14" i="5"/>
  <c r="AO14" i="5"/>
  <c r="AP14" i="5"/>
  <c r="AQ14" i="5"/>
  <c r="AR14" i="5"/>
  <c r="AY14" i="5" s="1"/>
  <c r="AS14" i="5"/>
  <c r="BH14" i="5" s="1"/>
  <c r="AT14" i="5"/>
  <c r="BI14" i="5" s="1"/>
  <c r="AU14" i="5"/>
  <c r="AV14" i="5"/>
  <c r="BG14" i="5" s="1"/>
  <c r="AW14" i="5"/>
  <c r="L12" i="5"/>
  <c r="L14" i="5" s="1"/>
  <c r="L11" i="5"/>
  <c r="L13" i="5" s="1"/>
  <c r="BF14" i="5" l="1"/>
  <c r="BU14" i="5"/>
  <c r="BU13" i="5"/>
  <c r="BF13" i="5"/>
  <c r="BV13" i="5"/>
  <c r="BT8" i="5"/>
  <c r="BT7" i="5"/>
  <c r="BW14" i="5"/>
  <c r="BW13" i="5"/>
  <c r="BT6" i="5"/>
  <c r="BA14" i="5"/>
  <c r="P8" i="5"/>
  <c r="AX8" i="5" s="1"/>
  <c r="AX6" i="5"/>
  <c r="BT14" i="5"/>
  <c r="Q8" i="5"/>
  <c r="BR8" i="5" s="1"/>
  <c r="BR6" i="5"/>
  <c r="BT13" i="5"/>
  <c r="BC14" i="5"/>
  <c r="R8" i="5"/>
  <c r="BF8" i="5" s="1"/>
  <c r="BF6" i="5"/>
  <c r="BA13" i="5"/>
  <c r="BC13" i="5"/>
  <c r="N8" i="5"/>
  <c r="AZ8" i="5" s="1"/>
  <c r="AZ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1" authorId="0" shapeId="0" xr:uid="{00000000-0006-0000-0100-000001000000}">
      <text>
        <r>
          <rPr>
            <b/>
            <sz val="9"/>
            <color rgb="FF000000"/>
            <rFont val="Segoe UI"/>
            <family val="2"/>
            <charset val="1"/>
          </rPr>
          <t>Autor: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refuse assume open cast</t>
        </r>
      </text>
    </comment>
    <comment ref="A12" authorId="0" shapeId="0" xr:uid="{00000000-0006-0000-0100-000002000000}">
      <text>
        <r>
          <rPr>
            <b/>
            <sz val="9"/>
            <color rgb="FF000000"/>
            <rFont val="Segoe UI"/>
            <family val="2"/>
            <charset val="1"/>
          </rPr>
          <t>Autor: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refuse assume open cast</t>
        </r>
      </text>
    </comment>
    <comment ref="A13" authorId="0" shapeId="0" xr:uid="{00000000-0006-0000-0100-000003000000}">
      <text>
        <r>
          <rPr>
            <b/>
            <sz val="9"/>
            <color rgb="FF000000"/>
            <rFont val="Segoe UI"/>
            <family val="2"/>
            <charset val="1"/>
          </rPr>
          <t>Autor: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>mean of underground and surface</t>
        </r>
      </text>
    </comment>
    <comment ref="A14" authorId="0" shapeId="0" xr:uid="{00000000-0006-0000-0100-000004000000}">
      <text>
        <r>
          <rPr>
            <b/>
            <sz val="9"/>
            <color rgb="FF000000"/>
            <rFont val="Segoe UI"/>
            <family val="2"/>
            <charset val="1"/>
          </rPr>
          <t>Autor: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 xml:space="preserve">mean of underground and surface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1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refuse assume open cast</t>
        </r>
      </text>
    </comment>
    <comment ref="A12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refuse assume open cast</t>
        </r>
      </text>
    </comment>
    <comment ref="A13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mean of underground and surface</t>
        </r>
      </text>
    </comment>
    <comment ref="A14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mean of underground and surface
</t>
        </r>
      </text>
    </comment>
  </commentList>
</comments>
</file>

<file path=xl/sharedStrings.xml><?xml version="1.0" encoding="utf-8"?>
<sst xmlns="http://schemas.openxmlformats.org/spreadsheetml/2006/main" count="1102" uniqueCount="190">
  <si>
    <t>name</t>
  </si>
  <si>
    <t>location</t>
  </si>
  <si>
    <t>unit</t>
  </si>
  <si>
    <t>plywood [cubic meter]</t>
  </si>
  <si>
    <t>steel, low-alloyed, hot rolled [kilogram]</t>
  </si>
  <si>
    <t>synthetic rubber [kilogram]</t>
  </si>
  <si>
    <t>copper, cathode [kilogram]</t>
  </si>
  <si>
    <t>concrete, normal strength [cubic meter]</t>
  </si>
  <si>
    <t>sawnwood, hardwood, raw, dried (u=20%) [cubic meter]</t>
  </si>
  <si>
    <t>reinforcing steel [kilogram]</t>
  </si>
  <si>
    <t>mine infrastructure, open cast, hard coal</t>
  </si>
  <si>
    <t>GLO</t>
  </si>
  <si>
    <t>mine infrastructure, open cast, lignite</t>
  </si>
  <si>
    <t>RoW</t>
  </si>
  <si>
    <t>RER</t>
  </si>
  <si>
    <t>mine infrastructure, underground, hard coal</t>
  </si>
  <si>
    <t>CN</t>
  </si>
  <si>
    <t>unit/capacity</t>
  </si>
  <si>
    <t>capacity unit</t>
  </si>
  <si>
    <t>Mt/a</t>
  </si>
  <si>
    <t>fuel</t>
  </si>
  <si>
    <t>hard coal</t>
  </si>
  <si>
    <t>lignite</t>
  </si>
  <si>
    <t>type</t>
  </si>
  <si>
    <t>coal mine</t>
  </si>
  <si>
    <t>pipeline, natural gas, high pressure distribution network</t>
  </si>
  <si>
    <t>pipeline, natural gas, long distance, high capacity, offshore</t>
  </si>
  <si>
    <t>pipeline, natural gas, long distance, high capacity, onshore</t>
  </si>
  <si>
    <t>pipeline, natural gas, long distance, low capacity, onshore</t>
  </si>
  <si>
    <t>pipeline, natural gas, low pressure distribution network</t>
  </si>
  <si>
    <t>pipeline, petroleum</t>
  </si>
  <si>
    <t>pipeline, petroleum, offshore</t>
  </si>
  <si>
    <t>pipeline</t>
  </si>
  <si>
    <t>natural gas</t>
  </si>
  <si>
    <t>petroleum</t>
  </si>
  <si>
    <t>oil</t>
  </si>
  <si>
    <t>kilometer</t>
  </si>
  <si>
    <t>CH</t>
  </si>
  <si>
    <t>Europe without Switzerland</t>
  </si>
  <si>
    <t>offshore platform, natural gas</t>
  </si>
  <si>
    <t>offshore platform, petroleum</t>
  </si>
  <si>
    <t>offshore well, oil/gas</t>
  </si>
  <si>
    <t>onshore natural gas field infrastructure</t>
  </si>
  <si>
    <t>onshore petroleum field infrastructure</t>
  </si>
  <si>
    <t>onshore well, oil/gas</t>
  </si>
  <si>
    <t>cubic meter</t>
  </si>
  <si>
    <t>kilogram</t>
  </si>
  <si>
    <t>meter</t>
  </si>
  <si>
    <t>wells</t>
  </si>
  <si>
    <t>gas power plant, 100MW electrical</t>
  </si>
  <si>
    <t>gas power plant, 300MW electrical</t>
  </si>
  <si>
    <t>gas power plant, combined cycle, 400MW electrical</t>
  </si>
  <si>
    <t>hard coal power plant, 100MW</t>
  </si>
  <si>
    <t>hard coal power plant, 500MW</t>
  </si>
  <si>
    <t>lignite power plant, 380MW</t>
  </si>
  <si>
    <t>oil power plant, 500MW</t>
  </si>
  <si>
    <t>MW</t>
  </si>
  <si>
    <t>power plant</t>
  </si>
  <si>
    <t>cast iron [kilogram]</t>
  </si>
  <si>
    <t>steel, chromium steel 18/8, hot rolled [kilogram]</t>
  </si>
  <si>
    <t>zinc [kilogram]</t>
  </si>
  <si>
    <t>chemical, organic [kilogram]</t>
  </si>
  <si>
    <t>chemical, inorganic [kilogram]</t>
  </si>
  <si>
    <t>activated bentonite [kilogram]</t>
  </si>
  <si>
    <t>tap water [kilogram]</t>
  </si>
  <si>
    <t>aluminium, wrought alloy [kilogram]</t>
  </si>
  <si>
    <t>barite [kilogram]</t>
  </si>
  <si>
    <t>cement, Portland [kilogram]</t>
  </si>
  <si>
    <t>lubricating oil [kilogram]</t>
  </si>
  <si>
    <t>lignite [kilogram]</t>
  </si>
  <si>
    <t>polyvinylchloride, bulk polymerised [kilogram]</t>
  </si>
  <si>
    <t>aluminium, cast alloy [kilogram]</t>
  </si>
  <si>
    <t>epoxy resin, liquid [kilogram]</t>
  </si>
  <si>
    <t>silicon, metallurgical grade [kilogram]</t>
  </si>
  <si>
    <t>gravel, round [kilogram]</t>
  </si>
  <si>
    <t>sand [kilogram]</t>
  </si>
  <si>
    <t>pitch [kilogram]</t>
  </si>
  <si>
    <t>cement, unspecified [kilogram]</t>
  </si>
  <si>
    <t>polyethylene, high density, granulate [kilogram]</t>
  </si>
  <si>
    <t>polyethylene, low density, granulate [kilogram]</t>
  </si>
  <si>
    <t>unreinforced concrete, 15MPa [cubic meter]</t>
  </si>
  <si>
    <t>building, multi-storey [cubic meter]</t>
  </si>
  <si>
    <t>chromium [kilogram]</t>
  </si>
  <si>
    <t>nickel, class 1 [kilogram]</t>
  </si>
  <si>
    <t>cobalt [kilogram]</t>
  </si>
  <si>
    <t>stone wool, packed [kilogram]</t>
  </si>
  <si>
    <t>ceramic tile [kilogram]</t>
  </si>
  <si>
    <t>stone wool [kilogram]</t>
  </si>
  <si>
    <t>ID</t>
  </si>
  <si>
    <t>M01</t>
  </si>
  <si>
    <t>M02</t>
  </si>
  <si>
    <t>M03</t>
  </si>
  <si>
    <t>M04</t>
  </si>
  <si>
    <t>M05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</si>
  <si>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</si>
  <si>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</si>
  <si>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</si>
  <si>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</si>
  <si>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</si>
  <si>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</si>
  <si>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</si>
  <si>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</si>
  <si>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</si>
  <si>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</si>
  <si>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</si>
  <si>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W01</t>
  </si>
  <si>
    <t>W02</t>
  </si>
  <si>
    <t>W03</t>
  </si>
  <si>
    <t>W04</t>
  </si>
  <si>
    <t>Rubber</t>
  </si>
  <si>
    <t>Cr</t>
  </si>
  <si>
    <t>Wood</t>
  </si>
  <si>
    <t>Chemicals</t>
  </si>
  <si>
    <t>Water</t>
  </si>
  <si>
    <t>PE</t>
  </si>
  <si>
    <t>Pitch</t>
  </si>
  <si>
    <t>Epoxy resin</t>
  </si>
  <si>
    <t>Concrete</t>
  </si>
  <si>
    <t>Ceramic</t>
  </si>
  <si>
    <t>Ni</t>
  </si>
  <si>
    <t>Co</t>
  </si>
  <si>
    <t>Lubricating oil</t>
  </si>
  <si>
    <t>Act. bentonite</t>
  </si>
  <si>
    <t>Lignite</t>
  </si>
  <si>
    <t>PVC</t>
  </si>
  <si>
    <t>Sand</t>
  </si>
  <si>
    <t>Si</t>
  </si>
  <si>
    <t>Barite</t>
  </si>
  <si>
    <t>Zn</t>
  </si>
  <si>
    <t>Cu</t>
  </si>
  <si>
    <t>Fe</t>
  </si>
  <si>
    <t>Steel</t>
  </si>
  <si>
    <t>Al</t>
  </si>
  <si>
    <t>Cement</t>
  </si>
  <si>
    <t>Stone wool</t>
  </si>
  <si>
    <t>offshore platform, natural gas + well</t>
  </si>
  <si>
    <t>offshore platform, petroleum + well</t>
  </si>
  <si>
    <t>onshore natural gas field infrastructure + well</t>
  </si>
  <si>
    <t>onshore petroleum field infrastructure + well</t>
  </si>
  <si>
    <t>W05</t>
  </si>
  <si>
    <t>W06</t>
  </si>
  <si>
    <t>W07</t>
  </si>
  <si>
    <t>W08</t>
  </si>
  <si>
    <t>cogeneration</t>
  </si>
  <si>
    <t>oil &amp; natural gas</t>
  </si>
  <si>
    <t>P12</t>
  </si>
  <si>
    <t>class</t>
  </si>
  <si>
    <t>surface</t>
  </si>
  <si>
    <t>underground</t>
  </si>
  <si>
    <t>combined cycle</t>
  </si>
  <si>
    <t>distribution network</t>
  </si>
  <si>
    <t>high capacity</t>
  </si>
  <si>
    <t>low capacity</t>
  </si>
  <si>
    <t>onshore &amp; offshore</t>
  </si>
  <si>
    <t>offshore</t>
  </si>
  <si>
    <t>onshore</t>
  </si>
  <si>
    <t>standard</t>
  </si>
  <si>
    <t>&lt;300 MW</t>
  </si>
  <si>
    <t>&gt;300 MW</t>
  </si>
  <si>
    <t>linking uncertainty type</t>
  </si>
  <si>
    <t>min</t>
  </si>
  <si>
    <t>max</t>
  </si>
  <si>
    <t>sigma</t>
  </si>
  <si>
    <t>uniform</t>
  </si>
  <si>
    <t>mine infrastructure, refuse, hard coal</t>
  </si>
  <si>
    <t>refuse</t>
  </si>
  <si>
    <t>M06</t>
  </si>
  <si>
    <t>M07</t>
  </si>
  <si>
    <t>mine infrastructure, underground &amp; surface, hard coal</t>
  </si>
  <si>
    <t>M08</t>
  </si>
  <si>
    <t>M09</t>
  </si>
  <si>
    <t>underground &amp; surface</t>
  </si>
  <si>
    <t>mine infrastructure, underground, lignite</t>
  </si>
  <si>
    <t>M10</t>
  </si>
  <si>
    <t>M11</t>
  </si>
  <si>
    <t>mine infrastructure, underground &amp; surface, lignite</t>
  </si>
  <si>
    <t>M12</t>
  </si>
  <si>
    <t>M13</t>
  </si>
  <si>
    <t>material</t>
  </si>
  <si>
    <t>density uncertainty type</t>
  </si>
  <si>
    <t>mode</t>
  </si>
  <si>
    <t>normal</t>
  </si>
  <si>
    <t>per unit</t>
  </si>
  <si>
    <t>m3</t>
  </si>
  <si>
    <t>kg</t>
  </si>
  <si>
    <t>plattform</t>
  </si>
  <si>
    <t>borehole</t>
  </si>
  <si>
    <t>remark</t>
  </si>
  <si>
    <t>ecoinvent v3.9.1</t>
  </si>
  <si>
    <t>assumed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</si>
</sst>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"/>
    <numFmt numFmtId="167" formatCode="0E+00"/>
    <numFmt numFmtId="168" formatCode="0.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11" fontId="1" fillId="0" borderId="0" xfId="0" applyNumberFormat="1" applyFont="1"/>
    <xf numFmtId="11" fontId="0" fillId="0" borderId="0" xfId="0" applyNumberFormat="1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 vertical="top"/>
    </xf>
    <xf numFmtId="2" fontId="0" fillId="0" borderId="0" xfId="0" applyNumberFormat="1"/>
    <xf numFmtId="1" fontId="0" fillId="0" borderId="2" xfId="0" applyNumberFormat="1" applyBorder="1"/>
    <xf numFmtId="0" fontId="0" fillId="0" borderId="2" xfId="0" applyBorder="1"/>
    <xf numFmtId="167" fontId="0" fillId="0" borderId="0" xfId="0" applyNumberFormat="1"/>
    <xf numFmtId="167" fontId="0" fillId="0" borderId="2" xfId="0" applyNumberFormat="1" applyBorder="1"/>
    <xf numFmtId="0" fontId="1" fillId="0" borderId="1" xfId="0" applyFont="1" applyBorder="1" applyAlignment="1">
      <alignment horizontal="center"/>
    </xf>
    <xf numFmtId="168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31"/>
  <sheetViews>
    <sheetView tabSelected="1" workbookViewId="0">
      <pane xSplit="8" ySplit="1" topLeftCell="L2" activePane="bottomRight" state="frozen"/>
      <selection pane="topRight" activeCell="I1" sqref="I1"/>
      <selection pane="bottomLeft" activeCell="A2" sqref="A2"/>
      <selection pane="bottomRight" activeCell="M1" sqref="M1"/>
    </sheetView>
  </sheetViews>
  <sheetFormatPr baseColWidth="10" defaultColWidth="8.6640625" defaultRowHeight="15" x14ac:dyDescent="0.2"/>
  <cols>
    <col min="1" max="1" width="49.6640625" bestFit="1" customWidth="1"/>
    <col min="2" max="2" width="11.6640625" customWidth="1"/>
    <col min="3" max="3" width="14.83203125" customWidth="1"/>
    <col min="4" max="4" width="14.83203125" style="2" customWidth="1"/>
    <col min="7" max="7" width="8.6640625" style="4"/>
    <col min="9" max="9" width="10.83203125"/>
  </cols>
  <sheetData>
    <row r="1" spans="1:70" x14ac:dyDescent="0.2">
      <c r="A1" s="1" t="s">
        <v>0</v>
      </c>
      <c r="B1" s="1" t="s">
        <v>23</v>
      </c>
      <c r="C1" s="1" t="s">
        <v>20</v>
      </c>
      <c r="D1" s="1" t="s">
        <v>2</v>
      </c>
      <c r="E1" s="1" t="s">
        <v>1</v>
      </c>
      <c r="F1" s="1" t="s">
        <v>88</v>
      </c>
      <c r="G1" s="3" t="s">
        <v>17</v>
      </c>
      <c r="H1" s="1" t="s">
        <v>18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58</v>
      </c>
      <c r="Q1" s="1" t="s">
        <v>59</v>
      </c>
      <c r="R1" s="1" t="s">
        <v>60</v>
      </c>
      <c r="S1" s="1" t="s">
        <v>61</v>
      </c>
      <c r="T1" s="1" t="s">
        <v>62</v>
      </c>
      <c r="U1" s="1" t="s">
        <v>63</v>
      </c>
      <c r="V1" s="1" t="s">
        <v>64</v>
      </c>
      <c r="W1" s="1" t="s">
        <v>65</v>
      </c>
      <c r="X1" s="1" t="s">
        <v>66</v>
      </c>
      <c r="Y1" s="1" t="s">
        <v>67</v>
      </c>
      <c r="Z1" s="1" t="s">
        <v>68</v>
      </c>
      <c r="AA1" s="1" t="s">
        <v>69</v>
      </c>
      <c r="AB1" s="1" t="s">
        <v>70</v>
      </c>
      <c r="AC1" s="1" t="s">
        <v>71</v>
      </c>
      <c r="AD1" s="1" t="s">
        <v>72</v>
      </c>
      <c r="AE1" s="1" t="s">
        <v>73</v>
      </c>
      <c r="AF1" s="1" t="s">
        <v>75</v>
      </c>
      <c r="AG1" s="1" t="s">
        <v>76</v>
      </c>
      <c r="AH1" s="1" t="s">
        <v>77</v>
      </c>
      <c r="AI1" s="1" t="s">
        <v>78</v>
      </c>
      <c r="AJ1" s="1" t="s">
        <v>79</v>
      </c>
      <c r="AK1" s="1" t="s">
        <v>80</v>
      </c>
      <c r="AL1" s="1" t="s">
        <v>81</v>
      </c>
      <c r="AM1" s="1" t="s">
        <v>82</v>
      </c>
      <c r="AN1" s="1" t="s">
        <v>83</v>
      </c>
      <c r="AO1" s="1" t="s">
        <v>84</v>
      </c>
      <c r="AP1" s="1" t="s">
        <v>85</v>
      </c>
      <c r="AQ1" s="1" t="s">
        <v>86</v>
      </c>
      <c r="AR1" s="1" t="s">
        <v>87</v>
      </c>
      <c r="AS1" t="s">
        <v>109</v>
      </c>
      <c r="AT1" t="s">
        <v>110</v>
      </c>
      <c r="AU1" t="s">
        <v>111</v>
      </c>
      <c r="AV1" t="s">
        <v>112</v>
      </c>
      <c r="AW1" t="s">
        <v>113</v>
      </c>
      <c r="AX1" t="s">
        <v>114</v>
      </c>
      <c r="AY1" t="s">
        <v>115</v>
      </c>
      <c r="AZ1" t="s">
        <v>116</v>
      </c>
      <c r="BA1" t="s">
        <v>117</v>
      </c>
      <c r="BB1" t="s">
        <v>118</v>
      </c>
      <c r="BC1" t="s">
        <v>119</v>
      </c>
      <c r="BD1" t="s">
        <v>120</v>
      </c>
      <c r="BE1" t="s">
        <v>121</v>
      </c>
      <c r="BF1" t="s">
        <v>122</v>
      </c>
      <c r="BG1" t="s">
        <v>123</v>
      </c>
      <c r="BH1" t="s">
        <v>124</v>
      </c>
      <c r="BI1" t="s">
        <v>125</v>
      </c>
      <c r="BJ1" t="s">
        <v>126</v>
      </c>
      <c r="BK1" t="s">
        <v>127</v>
      </c>
      <c r="BL1" t="s">
        <v>128</v>
      </c>
      <c r="BM1" t="s">
        <v>129</v>
      </c>
      <c r="BN1" t="s">
        <v>130</v>
      </c>
      <c r="BO1" t="s">
        <v>131</v>
      </c>
      <c r="BP1" t="s">
        <v>132</v>
      </c>
      <c r="BQ1" t="s">
        <v>133</v>
      </c>
      <c r="BR1" t="s">
        <v>134</v>
      </c>
    </row>
    <row r="2" spans="1:70" x14ac:dyDescent="0.2">
      <c r="A2" t="s">
        <v>10</v>
      </c>
      <c r="B2" t="s">
        <v>24</v>
      </c>
      <c r="C2" t="s">
        <v>21</v>
      </c>
      <c r="D2" t="s">
        <v>2</v>
      </c>
      <c r="E2" t="s">
        <v>11</v>
      </c>
      <c r="F2" t="s">
        <v>89</v>
      </c>
      <c r="G2" s="4">
        <v>0.30303030303030304</v>
      </c>
      <c r="H2" t="s">
        <v>19</v>
      </c>
      <c r="I2">
        <v>165</v>
      </c>
      <c r="J2">
        <v>900000</v>
      </c>
      <c r="K2">
        <v>3000000</v>
      </c>
      <c r="L2">
        <v>90000</v>
      </c>
      <c r="M2">
        <v>3750</v>
      </c>
      <c r="N2">
        <v>0</v>
      </c>
      <c r="O2">
        <v>2100000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3000000</v>
      </c>
      <c r="AT2">
        <v>0</v>
      </c>
      <c r="AU2">
        <v>165</v>
      </c>
      <c r="AV2">
        <v>0</v>
      </c>
      <c r="AW2">
        <v>0</v>
      </c>
      <c r="AX2">
        <v>0</v>
      </c>
      <c r="AY2">
        <v>0</v>
      </c>
      <c r="AZ2">
        <v>0</v>
      </c>
      <c r="BA2">
        <v>3750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90000</v>
      </c>
      <c r="BN2">
        <v>0</v>
      </c>
      <c r="BO2" s="4">
        <v>3000000</v>
      </c>
      <c r="BP2">
        <v>0</v>
      </c>
      <c r="BQ2">
        <v>0</v>
      </c>
      <c r="BR2">
        <v>0</v>
      </c>
    </row>
    <row r="3" spans="1:70" x14ac:dyDescent="0.2">
      <c r="A3" t="s">
        <v>12</v>
      </c>
      <c r="B3" t="s">
        <v>24</v>
      </c>
      <c r="C3" t="s">
        <v>22</v>
      </c>
      <c r="D3" t="s">
        <v>2</v>
      </c>
      <c r="E3" t="s">
        <v>13</v>
      </c>
      <c r="F3" t="s">
        <v>90</v>
      </c>
      <c r="G3" s="4">
        <v>0.30303030303030304</v>
      </c>
      <c r="H3" t="s">
        <v>19</v>
      </c>
      <c r="I3">
        <v>5500</v>
      </c>
      <c r="J3">
        <v>4000000</v>
      </c>
      <c r="K3">
        <v>0</v>
      </c>
      <c r="L3">
        <v>700000</v>
      </c>
      <c r="M3">
        <v>7100</v>
      </c>
      <c r="N3">
        <v>0</v>
      </c>
      <c r="O3">
        <v>13000000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5500</v>
      </c>
      <c r="AV3">
        <v>0</v>
      </c>
      <c r="AW3">
        <v>0</v>
      </c>
      <c r="AX3">
        <v>0</v>
      </c>
      <c r="AY3">
        <v>0</v>
      </c>
      <c r="AZ3">
        <v>0</v>
      </c>
      <c r="BA3">
        <v>7100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700000</v>
      </c>
      <c r="BN3">
        <v>0</v>
      </c>
      <c r="BO3" s="4">
        <v>17000000</v>
      </c>
      <c r="BP3">
        <v>0</v>
      </c>
      <c r="BQ3">
        <v>0</v>
      </c>
      <c r="BR3">
        <v>0</v>
      </c>
    </row>
    <row r="4" spans="1:70" x14ac:dyDescent="0.2">
      <c r="A4" t="s">
        <v>12</v>
      </c>
      <c r="B4" t="s">
        <v>24</v>
      </c>
      <c r="C4" t="s">
        <v>22</v>
      </c>
      <c r="D4" t="s">
        <v>2</v>
      </c>
      <c r="E4" t="s">
        <v>14</v>
      </c>
      <c r="F4" t="s">
        <v>91</v>
      </c>
      <c r="G4" s="4">
        <v>0.30303030303030304</v>
      </c>
      <c r="H4" t="s">
        <v>19</v>
      </c>
      <c r="I4">
        <v>5500</v>
      </c>
      <c r="J4">
        <v>4000000</v>
      </c>
      <c r="K4">
        <v>0</v>
      </c>
      <c r="L4">
        <v>700000</v>
      </c>
      <c r="M4">
        <v>7100</v>
      </c>
      <c r="N4">
        <v>0</v>
      </c>
      <c r="O4">
        <v>13000000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5500</v>
      </c>
      <c r="AV4">
        <v>0</v>
      </c>
      <c r="AW4">
        <v>0</v>
      </c>
      <c r="AX4">
        <v>0</v>
      </c>
      <c r="AY4">
        <v>0</v>
      </c>
      <c r="AZ4">
        <v>0</v>
      </c>
      <c r="BA4">
        <v>7100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700000</v>
      </c>
      <c r="BN4">
        <v>0</v>
      </c>
      <c r="BO4" s="4">
        <v>17000000</v>
      </c>
      <c r="BP4">
        <v>0</v>
      </c>
      <c r="BQ4">
        <v>0</v>
      </c>
      <c r="BR4">
        <v>0</v>
      </c>
    </row>
    <row r="5" spans="1:70" x14ac:dyDescent="0.2">
      <c r="A5" t="s">
        <v>15</v>
      </c>
      <c r="B5" t="s">
        <v>24</v>
      </c>
      <c r="C5" t="s">
        <v>21</v>
      </c>
      <c r="D5" t="s">
        <v>2</v>
      </c>
      <c r="E5" t="s">
        <v>16</v>
      </c>
      <c r="F5" t="s">
        <v>92</v>
      </c>
      <c r="G5" s="4">
        <v>1</v>
      </c>
      <c r="H5" t="s">
        <v>19</v>
      </c>
      <c r="I5">
        <v>165</v>
      </c>
      <c r="J5">
        <v>3000000</v>
      </c>
      <c r="K5">
        <v>0</v>
      </c>
      <c r="L5">
        <v>60000</v>
      </c>
      <c r="M5">
        <v>91000</v>
      </c>
      <c r="N5">
        <v>389000</v>
      </c>
      <c r="O5">
        <v>15000000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389165</v>
      </c>
      <c r="AV5">
        <v>0</v>
      </c>
      <c r="AW5">
        <v>0</v>
      </c>
      <c r="AX5">
        <v>0</v>
      </c>
      <c r="AY5">
        <v>0</v>
      </c>
      <c r="AZ5">
        <v>0</v>
      </c>
      <c r="BA5">
        <v>91000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60000</v>
      </c>
      <c r="BN5">
        <v>0</v>
      </c>
      <c r="BO5" s="4">
        <v>18000000</v>
      </c>
      <c r="BP5">
        <v>0</v>
      </c>
      <c r="BQ5">
        <v>0</v>
      </c>
      <c r="BR5">
        <v>0</v>
      </c>
    </row>
    <row r="6" spans="1:70" x14ac:dyDescent="0.2">
      <c r="A6" t="s">
        <v>15</v>
      </c>
      <c r="B6" t="s">
        <v>24</v>
      </c>
      <c r="C6" t="s">
        <v>21</v>
      </c>
      <c r="D6" t="s">
        <v>2</v>
      </c>
      <c r="E6" t="s">
        <v>13</v>
      </c>
      <c r="F6" t="s">
        <v>93</v>
      </c>
      <c r="G6" s="4">
        <v>0.30303030303030304</v>
      </c>
      <c r="H6" t="s">
        <v>19</v>
      </c>
      <c r="I6">
        <v>165</v>
      </c>
      <c r="J6">
        <v>3000000</v>
      </c>
      <c r="K6">
        <v>0</v>
      </c>
      <c r="L6">
        <v>60000</v>
      </c>
      <c r="M6">
        <v>91000</v>
      </c>
      <c r="N6">
        <v>389000</v>
      </c>
      <c r="O6">
        <v>15000000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389165</v>
      </c>
      <c r="AV6">
        <v>0</v>
      </c>
      <c r="AW6">
        <v>0</v>
      </c>
      <c r="AX6">
        <v>0</v>
      </c>
      <c r="AY6">
        <v>0</v>
      </c>
      <c r="AZ6">
        <v>0</v>
      </c>
      <c r="BA6">
        <v>91000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60000</v>
      </c>
      <c r="BN6">
        <v>0</v>
      </c>
      <c r="BO6" s="4">
        <v>18000000</v>
      </c>
      <c r="BP6">
        <v>0</v>
      </c>
      <c r="BQ6">
        <v>0</v>
      </c>
      <c r="BR6">
        <v>0</v>
      </c>
    </row>
    <row r="7" spans="1:70" x14ac:dyDescent="0.2">
      <c r="A7" t="s">
        <v>26</v>
      </c>
      <c r="B7" t="s">
        <v>32</v>
      </c>
      <c r="C7" t="s">
        <v>33</v>
      </c>
      <c r="D7" t="s">
        <v>36</v>
      </c>
      <c r="E7" t="s">
        <v>11</v>
      </c>
      <c r="F7" t="s">
        <v>97</v>
      </c>
      <c r="G7" s="4">
        <v>1</v>
      </c>
      <c r="H7" t="s">
        <v>36</v>
      </c>
      <c r="I7">
        <v>0</v>
      </c>
      <c r="J7">
        <v>0</v>
      </c>
      <c r="K7">
        <v>0</v>
      </c>
      <c r="L7">
        <v>0.21</v>
      </c>
      <c r="M7">
        <v>361</v>
      </c>
      <c r="N7">
        <v>0</v>
      </c>
      <c r="O7">
        <v>605000</v>
      </c>
      <c r="P7">
        <v>4.2</v>
      </c>
      <c r="Q7">
        <v>0</v>
      </c>
      <c r="R7">
        <v>175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3320</v>
      </c>
      <c r="AD7">
        <v>0</v>
      </c>
      <c r="AE7">
        <v>5.25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361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5.25</v>
      </c>
      <c r="BK7">
        <v>0</v>
      </c>
      <c r="BL7">
        <v>175</v>
      </c>
      <c r="BM7">
        <v>0.21</v>
      </c>
      <c r="BN7">
        <v>4.2</v>
      </c>
      <c r="BO7" s="4">
        <v>605000</v>
      </c>
      <c r="BP7">
        <v>3320</v>
      </c>
      <c r="BQ7">
        <v>0</v>
      </c>
      <c r="BR7">
        <v>0</v>
      </c>
    </row>
    <row r="8" spans="1:70" x14ac:dyDescent="0.2">
      <c r="A8" t="s">
        <v>27</v>
      </c>
      <c r="B8" t="s">
        <v>32</v>
      </c>
      <c r="C8" t="s">
        <v>33</v>
      </c>
      <c r="D8" t="s">
        <v>36</v>
      </c>
      <c r="E8" t="s">
        <v>11</v>
      </c>
      <c r="F8" t="s">
        <v>98</v>
      </c>
      <c r="G8" s="4">
        <v>1</v>
      </c>
      <c r="H8" t="s">
        <v>36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376000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2280000</v>
      </c>
      <c r="AG8">
        <v>2320</v>
      </c>
      <c r="AH8">
        <v>0</v>
      </c>
      <c r="AI8">
        <v>0</v>
      </c>
      <c r="AJ8">
        <v>4640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4640</v>
      </c>
      <c r="AY8">
        <v>2320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2280000</v>
      </c>
      <c r="BJ8">
        <v>0</v>
      </c>
      <c r="BK8">
        <v>0</v>
      </c>
      <c r="BL8">
        <v>0</v>
      </c>
      <c r="BM8">
        <v>0</v>
      </c>
      <c r="BN8">
        <v>0</v>
      </c>
      <c r="BO8" s="4">
        <v>376000</v>
      </c>
      <c r="BP8">
        <v>0</v>
      </c>
      <c r="BQ8">
        <v>0</v>
      </c>
      <c r="BR8">
        <v>0</v>
      </c>
    </row>
    <row r="9" spans="1:70" x14ac:dyDescent="0.2">
      <c r="A9" t="s">
        <v>28</v>
      </c>
      <c r="B9" t="s">
        <v>32</v>
      </c>
      <c r="C9" t="s">
        <v>33</v>
      </c>
      <c r="D9" t="s">
        <v>36</v>
      </c>
      <c r="E9" t="s">
        <v>11</v>
      </c>
      <c r="F9" t="s">
        <v>99</v>
      </c>
      <c r="G9" s="4">
        <v>1</v>
      </c>
      <c r="H9" t="s">
        <v>36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240000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1950000</v>
      </c>
      <c r="AG9">
        <v>2320</v>
      </c>
      <c r="AH9">
        <v>0</v>
      </c>
      <c r="AI9">
        <v>0</v>
      </c>
      <c r="AJ9">
        <v>4640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4640</v>
      </c>
      <c r="AY9">
        <v>2320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1950000</v>
      </c>
      <c r="BJ9">
        <v>0</v>
      </c>
      <c r="BK9">
        <v>0</v>
      </c>
      <c r="BL9">
        <v>0</v>
      </c>
      <c r="BM9">
        <v>0</v>
      </c>
      <c r="BN9">
        <v>0</v>
      </c>
      <c r="BO9" s="4">
        <v>240000</v>
      </c>
      <c r="BP9">
        <v>0</v>
      </c>
      <c r="BQ9">
        <v>0</v>
      </c>
      <c r="BR9">
        <v>0</v>
      </c>
    </row>
    <row r="10" spans="1:70" x14ac:dyDescent="0.2">
      <c r="A10" t="s">
        <v>30</v>
      </c>
      <c r="B10" t="s">
        <v>32</v>
      </c>
      <c r="C10" t="s">
        <v>35</v>
      </c>
      <c r="D10" t="s">
        <v>36</v>
      </c>
      <c r="E10" t="s">
        <v>13</v>
      </c>
      <c r="F10" t="s">
        <v>102</v>
      </c>
      <c r="G10" s="4">
        <v>1</v>
      </c>
      <c r="H10" t="s">
        <v>36</v>
      </c>
      <c r="I10">
        <v>0</v>
      </c>
      <c r="J10">
        <v>15000</v>
      </c>
      <c r="K10">
        <v>0</v>
      </c>
      <c r="L10">
        <v>0</v>
      </c>
      <c r="M10">
        <v>0</v>
      </c>
      <c r="N10">
        <v>0</v>
      </c>
      <c r="O10">
        <v>125000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660000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660000</v>
      </c>
      <c r="BJ10">
        <v>0</v>
      </c>
      <c r="BK10">
        <v>0</v>
      </c>
      <c r="BL10">
        <v>0</v>
      </c>
      <c r="BM10">
        <v>0</v>
      </c>
      <c r="BN10">
        <v>0</v>
      </c>
      <c r="BO10" s="4">
        <v>140000</v>
      </c>
      <c r="BP10">
        <v>0</v>
      </c>
      <c r="BQ10">
        <v>0</v>
      </c>
      <c r="BR10">
        <v>0</v>
      </c>
    </row>
    <row r="11" spans="1:70" x14ac:dyDescent="0.2">
      <c r="A11" t="s">
        <v>30</v>
      </c>
      <c r="B11" t="s">
        <v>32</v>
      </c>
      <c r="C11" t="s">
        <v>35</v>
      </c>
      <c r="D11" t="s">
        <v>36</v>
      </c>
      <c r="E11" t="s">
        <v>14</v>
      </c>
      <c r="F11" t="s">
        <v>103</v>
      </c>
      <c r="G11" s="4">
        <v>1</v>
      </c>
      <c r="H11" t="s">
        <v>36</v>
      </c>
      <c r="I11">
        <v>0</v>
      </c>
      <c r="J11">
        <v>15000</v>
      </c>
      <c r="K11">
        <v>0</v>
      </c>
      <c r="L11">
        <v>0</v>
      </c>
      <c r="M11">
        <v>0</v>
      </c>
      <c r="N11">
        <v>0</v>
      </c>
      <c r="O11">
        <v>125000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660000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660000</v>
      </c>
      <c r="BJ11">
        <v>0</v>
      </c>
      <c r="BK11">
        <v>0</v>
      </c>
      <c r="BL11">
        <v>0</v>
      </c>
      <c r="BM11">
        <v>0</v>
      </c>
      <c r="BN11">
        <v>0</v>
      </c>
      <c r="BO11" s="4">
        <v>140000</v>
      </c>
      <c r="BP11">
        <v>0</v>
      </c>
      <c r="BQ11">
        <v>0</v>
      </c>
      <c r="BR11">
        <v>0</v>
      </c>
    </row>
    <row r="12" spans="1:70" x14ac:dyDescent="0.2">
      <c r="A12" t="s">
        <v>31</v>
      </c>
      <c r="B12" t="s">
        <v>32</v>
      </c>
      <c r="C12" t="s">
        <v>35</v>
      </c>
      <c r="D12" t="s">
        <v>36</v>
      </c>
      <c r="E12" t="s">
        <v>11</v>
      </c>
      <c r="F12" t="s">
        <v>104</v>
      </c>
      <c r="G12" s="4">
        <v>1</v>
      </c>
      <c r="H12" t="s">
        <v>36</v>
      </c>
      <c r="I12">
        <v>0</v>
      </c>
      <c r="J12">
        <v>40000</v>
      </c>
      <c r="K12">
        <v>0</v>
      </c>
      <c r="L12">
        <v>0.21</v>
      </c>
      <c r="M12">
        <v>49.091000000000001</v>
      </c>
      <c r="N12">
        <v>0</v>
      </c>
      <c r="O12">
        <v>360000</v>
      </c>
      <c r="P12">
        <v>4.2</v>
      </c>
      <c r="Q12">
        <v>0</v>
      </c>
      <c r="R12">
        <v>175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3315.3</v>
      </c>
      <c r="AD12">
        <v>0</v>
      </c>
      <c r="AE12">
        <v>5.25</v>
      </c>
      <c r="AF12">
        <v>175200</v>
      </c>
      <c r="AG12">
        <v>89999.999999999985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89999.999999999985</v>
      </c>
      <c r="AZ12">
        <v>0</v>
      </c>
      <c r="BA12">
        <v>49.091000000000001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175200</v>
      </c>
      <c r="BJ12">
        <v>5.25</v>
      </c>
      <c r="BK12">
        <v>0</v>
      </c>
      <c r="BL12">
        <v>175</v>
      </c>
      <c r="BM12">
        <v>0.21</v>
      </c>
      <c r="BN12">
        <v>4.2</v>
      </c>
      <c r="BO12" s="4">
        <v>400000</v>
      </c>
      <c r="BP12">
        <v>3315.3</v>
      </c>
      <c r="BQ12">
        <v>0</v>
      </c>
      <c r="BR12">
        <v>0</v>
      </c>
    </row>
    <row r="13" spans="1:70" x14ac:dyDescent="0.2">
      <c r="A13" t="s">
        <v>39</v>
      </c>
      <c r="B13" t="s">
        <v>48</v>
      </c>
      <c r="C13" t="s">
        <v>33</v>
      </c>
      <c r="D13" t="s">
        <v>2</v>
      </c>
      <c r="E13" t="s">
        <v>11</v>
      </c>
      <c r="F13" t="s">
        <v>105</v>
      </c>
      <c r="G13" s="4">
        <v>2.2499942070915811E-11</v>
      </c>
      <c r="H13" t="s">
        <v>45</v>
      </c>
      <c r="I13">
        <v>0</v>
      </c>
      <c r="J13">
        <v>13100000</v>
      </c>
      <c r="K13">
        <v>0</v>
      </c>
      <c r="L13">
        <v>15.2</v>
      </c>
      <c r="M13">
        <v>4090</v>
      </c>
      <c r="N13">
        <v>0</v>
      </c>
      <c r="O13">
        <v>0</v>
      </c>
      <c r="P13">
        <v>303</v>
      </c>
      <c r="Q13">
        <v>0</v>
      </c>
      <c r="R13">
        <v>7820</v>
      </c>
      <c r="S13">
        <v>0</v>
      </c>
      <c r="T13">
        <v>0</v>
      </c>
      <c r="U13">
        <v>0</v>
      </c>
      <c r="V13">
        <v>2830000</v>
      </c>
      <c r="W13">
        <v>172040</v>
      </c>
      <c r="X13">
        <v>0</v>
      </c>
      <c r="Y13">
        <v>0</v>
      </c>
      <c r="Z13">
        <v>0</v>
      </c>
      <c r="AA13">
        <v>0</v>
      </c>
      <c r="AB13">
        <v>30000</v>
      </c>
      <c r="AC13">
        <v>80960</v>
      </c>
      <c r="AD13">
        <v>73000</v>
      </c>
      <c r="AE13">
        <v>379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2830000</v>
      </c>
      <c r="AX13">
        <v>0</v>
      </c>
      <c r="AY13">
        <v>0</v>
      </c>
      <c r="AZ13">
        <v>73000</v>
      </c>
      <c r="BA13">
        <v>4090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30000</v>
      </c>
      <c r="BI13">
        <v>0</v>
      </c>
      <c r="BJ13">
        <v>379</v>
      </c>
      <c r="BK13">
        <v>0</v>
      </c>
      <c r="BL13">
        <v>7820</v>
      </c>
      <c r="BM13">
        <v>15.2</v>
      </c>
      <c r="BN13">
        <v>303</v>
      </c>
      <c r="BO13" s="4">
        <v>13100000</v>
      </c>
      <c r="BP13">
        <v>253000</v>
      </c>
      <c r="BQ13">
        <v>0</v>
      </c>
      <c r="BR13">
        <v>0</v>
      </c>
    </row>
    <row r="14" spans="1:70" x14ac:dyDescent="0.2">
      <c r="A14" t="s">
        <v>40</v>
      </c>
      <c r="B14" t="s">
        <v>48</v>
      </c>
      <c r="C14" t="s">
        <v>35</v>
      </c>
      <c r="D14" t="s">
        <v>2</v>
      </c>
      <c r="E14" t="s">
        <v>11</v>
      </c>
      <c r="F14" t="s">
        <v>106</v>
      </c>
      <c r="G14" s="4">
        <v>4.0723435431589958E-11</v>
      </c>
      <c r="H14" t="s">
        <v>46</v>
      </c>
      <c r="I14">
        <v>0</v>
      </c>
      <c r="J14">
        <v>1140000</v>
      </c>
      <c r="K14">
        <v>0</v>
      </c>
      <c r="L14">
        <v>8.64</v>
      </c>
      <c r="M14">
        <v>614</v>
      </c>
      <c r="N14">
        <v>0</v>
      </c>
      <c r="O14">
        <v>0</v>
      </c>
      <c r="P14">
        <v>173</v>
      </c>
      <c r="Q14">
        <v>7510</v>
      </c>
      <c r="R14">
        <v>7200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136000</v>
      </c>
      <c r="AD14">
        <v>0</v>
      </c>
      <c r="AE14">
        <v>216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614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216</v>
      </c>
      <c r="BK14">
        <v>0</v>
      </c>
      <c r="BL14">
        <v>7200</v>
      </c>
      <c r="BM14">
        <v>8.64</v>
      </c>
      <c r="BN14">
        <v>173</v>
      </c>
      <c r="BO14" s="4">
        <v>1147510</v>
      </c>
      <c r="BP14">
        <v>136000</v>
      </c>
      <c r="BQ14">
        <v>0</v>
      </c>
      <c r="BR14">
        <v>0</v>
      </c>
    </row>
    <row r="15" spans="1:70" x14ac:dyDescent="0.2">
      <c r="A15" t="s">
        <v>41</v>
      </c>
      <c r="B15" t="s">
        <v>48</v>
      </c>
      <c r="C15" t="s">
        <v>33</v>
      </c>
      <c r="D15" t="s">
        <v>47</v>
      </c>
      <c r="E15" t="s">
        <v>11</v>
      </c>
      <c r="F15" t="s">
        <v>105</v>
      </c>
      <c r="G15" s="4">
        <v>3000</v>
      </c>
      <c r="H15" t="s">
        <v>2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210</v>
      </c>
      <c r="P15">
        <v>0</v>
      </c>
      <c r="Q15">
        <v>0</v>
      </c>
      <c r="R15">
        <v>0</v>
      </c>
      <c r="S15">
        <v>9.0500000000000007</v>
      </c>
      <c r="T15">
        <v>42.2</v>
      </c>
      <c r="U15">
        <v>20</v>
      </c>
      <c r="V15">
        <v>0</v>
      </c>
      <c r="W15">
        <v>0</v>
      </c>
      <c r="X15">
        <v>270</v>
      </c>
      <c r="Y15">
        <v>200</v>
      </c>
      <c r="Z15">
        <v>60.000000000000007</v>
      </c>
      <c r="AA15">
        <v>0.2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51.25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60.000000000000007</v>
      </c>
      <c r="BF15">
        <v>20</v>
      </c>
      <c r="BG15">
        <v>0.2</v>
      </c>
      <c r="BH15">
        <v>0</v>
      </c>
      <c r="BI15">
        <v>0</v>
      </c>
      <c r="BJ15">
        <v>0</v>
      </c>
      <c r="BK15">
        <v>270</v>
      </c>
      <c r="BL15">
        <v>0</v>
      </c>
      <c r="BM15">
        <v>0</v>
      </c>
      <c r="BN15">
        <v>0</v>
      </c>
      <c r="BO15" s="4">
        <v>210</v>
      </c>
      <c r="BP15">
        <v>0</v>
      </c>
      <c r="BQ15">
        <v>200</v>
      </c>
      <c r="BR15">
        <v>0</v>
      </c>
    </row>
    <row r="16" spans="1:70" x14ac:dyDescent="0.2">
      <c r="A16" t="s">
        <v>41</v>
      </c>
      <c r="B16" t="s">
        <v>48</v>
      </c>
      <c r="C16" t="s">
        <v>35</v>
      </c>
      <c r="D16" t="s">
        <v>47</v>
      </c>
      <c r="E16" t="s">
        <v>11</v>
      </c>
      <c r="F16" t="s">
        <v>106</v>
      </c>
      <c r="G16" s="4">
        <v>3000</v>
      </c>
      <c r="H16" t="s">
        <v>2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210</v>
      </c>
      <c r="P16">
        <v>0</v>
      </c>
      <c r="Q16">
        <v>0</v>
      </c>
      <c r="R16">
        <v>0</v>
      </c>
      <c r="S16">
        <v>9.0500000000000007</v>
      </c>
      <c r="T16">
        <v>42.2</v>
      </c>
      <c r="U16">
        <v>20</v>
      </c>
      <c r="V16">
        <v>0</v>
      </c>
      <c r="W16">
        <v>0</v>
      </c>
      <c r="X16">
        <v>270</v>
      </c>
      <c r="Y16">
        <v>200</v>
      </c>
      <c r="Z16">
        <v>60.000000000000007</v>
      </c>
      <c r="AA16">
        <v>0.2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51.25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60.000000000000007</v>
      </c>
      <c r="BF16">
        <v>20</v>
      </c>
      <c r="BG16">
        <v>0.2</v>
      </c>
      <c r="BH16">
        <v>0</v>
      </c>
      <c r="BI16">
        <v>0</v>
      </c>
      <c r="BJ16">
        <v>0</v>
      </c>
      <c r="BK16">
        <v>270</v>
      </c>
      <c r="BL16">
        <v>0</v>
      </c>
      <c r="BM16">
        <v>0</v>
      </c>
      <c r="BN16">
        <v>0</v>
      </c>
      <c r="BO16" s="4">
        <v>210</v>
      </c>
      <c r="BP16">
        <v>0</v>
      </c>
      <c r="BQ16">
        <v>200</v>
      </c>
      <c r="BR16">
        <v>0</v>
      </c>
    </row>
    <row r="17" spans="1:70" x14ac:dyDescent="0.2">
      <c r="A17" t="s">
        <v>42</v>
      </c>
      <c r="B17" t="s">
        <v>48</v>
      </c>
      <c r="C17" t="s">
        <v>33</v>
      </c>
      <c r="D17" t="s">
        <v>2</v>
      </c>
      <c r="E17" t="s">
        <v>11</v>
      </c>
      <c r="F17" t="s">
        <v>107</v>
      </c>
      <c r="G17" s="4">
        <v>3.0062091955109312E-10</v>
      </c>
      <c r="H17" t="s">
        <v>45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1500000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 s="4">
        <v>1500000</v>
      </c>
      <c r="BP17">
        <v>0</v>
      </c>
      <c r="BQ17">
        <v>0</v>
      </c>
      <c r="BR17">
        <v>0</v>
      </c>
    </row>
    <row r="18" spans="1:70" x14ac:dyDescent="0.2">
      <c r="A18" t="s">
        <v>43</v>
      </c>
      <c r="B18" t="s">
        <v>48</v>
      </c>
      <c r="C18" t="s">
        <v>35</v>
      </c>
      <c r="D18" t="s">
        <v>2</v>
      </c>
      <c r="E18" t="s">
        <v>11</v>
      </c>
      <c r="F18" t="s">
        <v>108</v>
      </c>
      <c r="G18" s="4">
        <v>4.9367301262641324E-9</v>
      </c>
      <c r="H18" t="s">
        <v>46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720000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 s="4">
        <v>720000</v>
      </c>
      <c r="BP18">
        <v>0</v>
      </c>
      <c r="BQ18">
        <v>0</v>
      </c>
      <c r="BR18">
        <v>0</v>
      </c>
    </row>
    <row r="19" spans="1:70" x14ac:dyDescent="0.2">
      <c r="A19" t="s">
        <v>44</v>
      </c>
      <c r="B19" t="s">
        <v>48</v>
      </c>
      <c r="C19" t="s">
        <v>33</v>
      </c>
      <c r="D19" t="s">
        <v>47</v>
      </c>
      <c r="E19" t="s">
        <v>11</v>
      </c>
      <c r="F19" t="s">
        <v>107</v>
      </c>
      <c r="G19" s="4">
        <v>3000</v>
      </c>
      <c r="H19" t="s">
        <v>2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210</v>
      </c>
      <c r="P19">
        <v>0</v>
      </c>
      <c r="Q19">
        <v>0</v>
      </c>
      <c r="R19">
        <v>0</v>
      </c>
      <c r="S19">
        <v>9.0500000000000007</v>
      </c>
      <c r="T19">
        <v>42.2</v>
      </c>
      <c r="U19">
        <v>20</v>
      </c>
      <c r="V19">
        <v>0</v>
      </c>
      <c r="W19">
        <v>0</v>
      </c>
      <c r="X19">
        <v>270</v>
      </c>
      <c r="Y19">
        <v>200</v>
      </c>
      <c r="Z19">
        <v>60.000000000000007</v>
      </c>
      <c r="AA19">
        <v>0.2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51.25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60.000000000000007</v>
      </c>
      <c r="BF19">
        <v>20</v>
      </c>
      <c r="BG19">
        <v>0.2</v>
      </c>
      <c r="BH19">
        <v>0</v>
      </c>
      <c r="BI19">
        <v>0</v>
      </c>
      <c r="BJ19">
        <v>0</v>
      </c>
      <c r="BK19">
        <v>270</v>
      </c>
      <c r="BL19">
        <v>0</v>
      </c>
      <c r="BM19">
        <v>0</v>
      </c>
      <c r="BN19">
        <v>0</v>
      </c>
      <c r="BO19" s="4">
        <v>210</v>
      </c>
      <c r="BP19">
        <v>0</v>
      </c>
      <c r="BQ19">
        <v>200</v>
      </c>
      <c r="BR19">
        <v>0</v>
      </c>
    </row>
    <row r="20" spans="1:70" x14ac:dyDescent="0.2">
      <c r="A20" t="s">
        <v>44</v>
      </c>
      <c r="B20" t="s">
        <v>48</v>
      </c>
      <c r="C20" t="s">
        <v>35</v>
      </c>
      <c r="D20" t="s">
        <v>47</v>
      </c>
      <c r="E20" t="s">
        <v>11</v>
      </c>
      <c r="F20" t="s">
        <v>108</v>
      </c>
      <c r="G20" s="4">
        <v>3000</v>
      </c>
      <c r="H20" t="s">
        <v>2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210</v>
      </c>
      <c r="P20">
        <v>0</v>
      </c>
      <c r="Q20">
        <v>0</v>
      </c>
      <c r="R20">
        <v>0</v>
      </c>
      <c r="S20">
        <v>9.0500000000000007</v>
      </c>
      <c r="T20">
        <v>42.2</v>
      </c>
      <c r="U20">
        <v>20</v>
      </c>
      <c r="V20">
        <v>0</v>
      </c>
      <c r="W20">
        <v>0</v>
      </c>
      <c r="X20">
        <v>270</v>
      </c>
      <c r="Y20">
        <v>200</v>
      </c>
      <c r="Z20">
        <v>60.000000000000007</v>
      </c>
      <c r="AA20">
        <v>0.2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51.25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60.000000000000007</v>
      </c>
      <c r="BF20">
        <v>20</v>
      </c>
      <c r="BG20">
        <v>0.2</v>
      </c>
      <c r="BH20">
        <v>0</v>
      </c>
      <c r="BI20">
        <v>0</v>
      </c>
      <c r="BJ20">
        <v>0</v>
      </c>
      <c r="BK20">
        <v>270</v>
      </c>
      <c r="BL20">
        <v>0</v>
      </c>
      <c r="BM20">
        <v>0</v>
      </c>
      <c r="BN20">
        <v>0</v>
      </c>
      <c r="BO20" s="4">
        <v>210</v>
      </c>
      <c r="BP20">
        <v>0</v>
      </c>
      <c r="BQ20">
        <v>200</v>
      </c>
      <c r="BR20">
        <v>0</v>
      </c>
    </row>
    <row r="21" spans="1:70" x14ac:dyDescent="0.2">
      <c r="A21" t="s">
        <v>49</v>
      </c>
      <c r="B21" t="s">
        <v>57</v>
      </c>
      <c r="C21" t="s">
        <v>33</v>
      </c>
      <c r="D21" t="s">
        <v>2</v>
      </c>
      <c r="E21" t="s">
        <v>14</v>
      </c>
      <c r="F21" t="s">
        <v>94</v>
      </c>
      <c r="G21" s="4">
        <v>0.01</v>
      </c>
      <c r="H21" t="s">
        <v>56</v>
      </c>
      <c r="I21">
        <v>0</v>
      </c>
      <c r="J21">
        <v>0</v>
      </c>
      <c r="K21">
        <v>0</v>
      </c>
      <c r="L21">
        <v>225000</v>
      </c>
      <c r="M21">
        <v>5450</v>
      </c>
      <c r="N21">
        <v>0</v>
      </c>
      <c r="O21">
        <v>1650000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153000</v>
      </c>
      <c r="X21">
        <v>0</v>
      </c>
      <c r="Y21">
        <v>0</v>
      </c>
      <c r="Z21">
        <v>0</v>
      </c>
      <c r="AA21">
        <v>0</v>
      </c>
      <c r="AB21">
        <v>0</v>
      </c>
      <c r="AC21">
        <v>72000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450000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450000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450000</v>
      </c>
      <c r="AY21">
        <v>0</v>
      </c>
      <c r="AZ21">
        <v>0</v>
      </c>
      <c r="BA21">
        <v>5450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225000</v>
      </c>
      <c r="BN21">
        <v>0</v>
      </c>
      <c r="BO21" s="4">
        <v>1650000</v>
      </c>
      <c r="BP21">
        <v>225000</v>
      </c>
      <c r="BQ21">
        <v>0</v>
      </c>
      <c r="BR21">
        <v>450000</v>
      </c>
    </row>
    <row r="22" spans="1:70" x14ac:dyDescent="0.2">
      <c r="A22" t="s">
        <v>49</v>
      </c>
      <c r="B22" t="s">
        <v>57</v>
      </c>
      <c r="C22" t="s">
        <v>33</v>
      </c>
      <c r="D22" t="s">
        <v>2</v>
      </c>
      <c r="E22" t="s">
        <v>13</v>
      </c>
      <c r="F22" t="s">
        <v>95</v>
      </c>
      <c r="G22" s="4">
        <v>0.01</v>
      </c>
      <c r="H22" t="s">
        <v>56</v>
      </c>
      <c r="I22">
        <v>0</v>
      </c>
      <c r="J22">
        <v>0</v>
      </c>
      <c r="K22">
        <v>0</v>
      </c>
      <c r="L22">
        <v>440000</v>
      </c>
      <c r="M22">
        <v>6000</v>
      </c>
      <c r="N22">
        <v>0</v>
      </c>
      <c r="O22">
        <v>8800000</v>
      </c>
      <c r="P22">
        <v>0</v>
      </c>
      <c r="Q22">
        <v>1800000</v>
      </c>
      <c r="R22">
        <v>0</v>
      </c>
      <c r="S22">
        <v>0</v>
      </c>
      <c r="T22">
        <v>0</v>
      </c>
      <c r="U22">
        <v>0</v>
      </c>
      <c r="V22">
        <v>0</v>
      </c>
      <c r="W22">
        <v>299200</v>
      </c>
      <c r="X22">
        <v>0</v>
      </c>
      <c r="Y22">
        <v>0</v>
      </c>
      <c r="Z22">
        <v>0</v>
      </c>
      <c r="AA22">
        <v>0</v>
      </c>
      <c r="AB22">
        <v>0</v>
      </c>
      <c r="AC22">
        <v>140800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1300000</v>
      </c>
      <c r="AK22">
        <v>0</v>
      </c>
      <c r="AL22">
        <v>0</v>
      </c>
      <c r="AM22">
        <v>976</v>
      </c>
      <c r="AN22">
        <v>6300</v>
      </c>
      <c r="AO22">
        <v>720</v>
      </c>
      <c r="AP22">
        <v>660000</v>
      </c>
      <c r="AQ22">
        <v>4200</v>
      </c>
      <c r="AR22">
        <v>0</v>
      </c>
      <c r="AS22">
        <v>0</v>
      </c>
      <c r="AT22">
        <v>976</v>
      </c>
      <c r="AU22">
        <v>0</v>
      </c>
      <c r="AV22">
        <v>0</v>
      </c>
      <c r="AW22">
        <v>0</v>
      </c>
      <c r="AX22">
        <v>1300000</v>
      </c>
      <c r="AY22">
        <v>0</v>
      </c>
      <c r="AZ22">
        <v>0</v>
      </c>
      <c r="BA22">
        <v>6000</v>
      </c>
      <c r="BB22">
        <v>4200</v>
      </c>
      <c r="BC22">
        <v>6300</v>
      </c>
      <c r="BD22">
        <v>720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440000</v>
      </c>
      <c r="BN22">
        <v>0</v>
      </c>
      <c r="BO22" s="4">
        <v>10600000</v>
      </c>
      <c r="BP22">
        <v>440000</v>
      </c>
      <c r="BQ22">
        <v>0</v>
      </c>
      <c r="BR22">
        <v>660000</v>
      </c>
    </row>
    <row r="23" spans="1:70" x14ac:dyDescent="0.2">
      <c r="A23" t="s">
        <v>50</v>
      </c>
      <c r="B23" t="s">
        <v>57</v>
      </c>
      <c r="C23" t="s">
        <v>33</v>
      </c>
      <c r="D23" t="s">
        <v>2</v>
      </c>
      <c r="E23" t="s">
        <v>11</v>
      </c>
      <c r="F23" t="s">
        <v>96</v>
      </c>
      <c r="G23" s="4">
        <v>3.3333333333333335E-3</v>
      </c>
      <c r="H23" t="s">
        <v>56</v>
      </c>
      <c r="I23">
        <v>0</v>
      </c>
      <c r="J23">
        <v>5060000</v>
      </c>
      <c r="K23">
        <v>0</v>
      </c>
      <c r="L23">
        <v>751000</v>
      </c>
      <c r="M23">
        <v>80500</v>
      </c>
      <c r="N23">
        <v>0</v>
      </c>
      <c r="O23">
        <v>50600000</v>
      </c>
      <c r="P23">
        <v>0</v>
      </c>
      <c r="Q23">
        <v>576000</v>
      </c>
      <c r="R23">
        <v>0</v>
      </c>
      <c r="S23">
        <v>0</v>
      </c>
      <c r="T23">
        <v>0</v>
      </c>
      <c r="U23">
        <v>0</v>
      </c>
      <c r="V23">
        <v>0</v>
      </c>
      <c r="W23">
        <v>251600</v>
      </c>
      <c r="X23">
        <v>0</v>
      </c>
      <c r="Y23">
        <v>0</v>
      </c>
      <c r="Z23">
        <v>0</v>
      </c>
      <c r="AA23">
        <v>0</v>
      </c>
      <c r="AB23">
        <v>0</v>
      </c>
      <c r="AC23">
        <v>118400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442000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607000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442000</v>
      </c>
      <c r="AY23">
        <v>0</v>
      </c>
      <c r="AZ23">
        <v>0</v>
      </c>
      <c r="BA23">
        <v>80500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751000</v>
      </c>
      <c r="BN23">
        <v>0</v>
      </c>
      <c r="BO23" s="4">
        <v>56236000</v>
      </c>
      <c r="BP23">
        <v>370000</v>
      </c>
      <c r="BQ23">
        <v>0</v>
      </c>
      <c r="BR23">
        <v>607000</v>
      </c>
    </row>
    <row r="24" spans="1:70" x14ac:dyDescent="0.2">
      <c r="A24" t="s">
        <v>51</v>
      </c>
      <c r="B24" t="s">
        <v>57</v>
      </c>
      <c r="C24" t="s">
        <v>33</v>
      </c>
      <c r="D24" t="s">
        <v>2</v>
      </c>
      <c r="E24" t="s">
        <v>13</v>
      </c>
      <c r="F24" t="s">
        <v>97</v>
      </c>
      <c r="G24" s="4">
        <v>2.5000000000000001E-3</v>
      </c>
      <c r="H24" t="s">
        <v>56</v>
      </c>
      <c r="I24">
        <v>0</v>
      </c>
      <c r="J24">
        <v>0</v>
      </c>
      <c r="K24">
        <v>0</v>
      </c>
      <c r="L24">
        <v>75000</v>
      </c>
      <c r="M24">
        <v>1820</v>
      </c>
      <c r="N24">
        <v>0</v>
      </c>
      <c r="O24">
        <v>550000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51000</v>
      </c>
      <c r="X24">
        <v>0</v>
      </c>
      <c r="Y24">
        <v>0</v>
      </c>
      <c r="Z24">
        <v>0</v>
      </c>
      <c r="AA24">
        <v>0</v>
      </c>
      <c r="AB24">
        <v>0</v>
      </c>
      <c r="AC24">
        <v>24000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150000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150000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150000</v>
      </c>
      <c r="AY24">
        <v>0</v>
      </c>
      <c r="AZ24">
        <v>0</v>
      </c>
      <c r="BA24">
        <v>1820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75000</v>
      </c>
      <c r="BN24">
        <v>0</v>
      </c>
      <c r="BO24" s="4">
        <v>550000</v>
      </c>
      <c r="BP24">
        <v>75000</v>
      </c>
      <c r="BQ24">
        <v>0</v>
      </c>
      <c r="BR24">
        <v>150000</v>
      </c>
    </row>
    <row r="25" spans="1:70" x14ac:dyDescent="0.2">
      <c r="A25" t="s">
        <v>51</v>
      </c>
      <c r="B25" t="s">
        <v>57</v>
      </c>
      <c r="C25" t="s">
        <v>33</v>
      </c>
      <c r="D25" t="s">
        <v>2</v>
      </c>
      <c r="E25" t="s">
        <v>14</v>
      </c>
      <c r="F25" t="s">
        <v>98</v>
      </c>
      <c r="G25" s="4">
        <v>2.5000000000000001E-3</v>
      </c>
      <c r="H25" t="s">
        <v>56</v>
      </c>
      <c r="I25">
        <v>0</v>
      </c>
      <c r="J25">
        <v>0</v>
      </c>
      <c r="K25">
        <v>0</v>
      </c>
      <c r="L25">
        <v>440000</v>
      </c>
      <c r="M25">
        <v>6000</v>
      </c>
      <c r="N25">
        <v>0</v>
      </c>
      <c r="O25">
        <v>8800000</v>
      </c>
      <c r="P25">
        <v>0</v>
      </c>
      <c r="Q25">
        <v>1800000</v>
      </c>
      <c r="R25">
        <v>0</v>
      </c>
      <c r="S25">
        <v>0</v>
      </c>
      <c r="T25">
        <v>0</v>
      </c>
      <c r="U25">
        <v>0</v>
      </c>
      <c r="V25">
        <v>0</v>
      </c>
      <c r="W25">
        <v>299200</v>
      </c>
      <c r="X25">
        <v>0</v>
      </c>
      <c r="Y25">
        <v>0</v>
      </c>
      <c r="Z25">
        <v>0</v>
      </c>
      <c r="AA25">
        <v>0</v>
      </c>
      <c r="AB25">
        <v>0</v>
      </c>
      <c r="AC25">
        <v>140800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1300000</v>
      </c>
      <c r="AK25">
        <v>0</v>
      </c>
      <c r="AL25">
        <v>0</v>
      </c>
      <c r="AM25">
        <v>976</v>
      </c>
      <c r="AN25">
        <v>6300</v>
      </c>
      <c r="AO25">
        <v>720</v>
      </c>
      <c r="AP25">
        <v>660000</v>
      </c>
      <c r="AQ25">
        <v>4200</v>
      </c>
      <c r="AR25">
        <v>0</v>
      </c>
      <c r="AS25">
        <v>0</v>
      </c>
      <c r="AT25">
        <v>976</v>
      </c>
      <c r="AU25">
        <v>0</v>
      </c>
      <c r="AV25">
        <v>0</v>
      </c>
      <c r="AW25">
        <v>0</v>
      </c>
      <c r="AX25">
        <v>1300000</v>
      </c>
      <c r="AY25">
        <v>0</v>
      </c>
      <c r="AZ25">
        <v>0</v>
      </c>
      <c r="BA25">
        <v>6000</v>
      </c>
      <c r="BB25">
        <v>4200</v>
      </c>
      <c r="BC25">
        <v>6300</v>
      </c>
      <c r="BD25">
        <v>720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440000</v>
      </c>
      <c r="BN25">
        <v>0</v>
      </c>
      <c r="BO25" s="4">
        <v>10600000</v>
      </c>
      <c r="BP25">
        <v>440000</v>
      </c>
      <c r="BQ25">
        <v>0</v>
      </c>
      <c r="BR25">
        <v>660000</v>
      </c>
    </row>
    <row r="26" spans="1:70" x14ac:dyDescent="0.2">
      <c r="A26" t="s">
        <v>52</v>
      </c>
      <c r="B26" t="s">
        <v>57</v>
      </c>
      <c r="C26" t="s">
        <v>21</v>
      </c>
      <c r="D26" t="s">
        <v>2</v>
      </c>
      <c r="E26" t="s">
        <v>11</v>
      </c>
      <c r="F26" t="s">
        <v>99</v>
      </c>
      <c r="G26" s="4">
        <v>0.01</v>
      </c>
      <c r="H26" t="s">
        <v>56</v>
      </c>
      <c r="I26">
        <v>0</v>
      </c>
      <c r="J26">
        <v>5060000</v>
      </c>
      <c r="K26">
        <v>0</v>
      </c>
      <c r="L26">
        <v>751000</v>
      </c>
      <c r="M26">
        <v>80500</v>
      </c>
      <c r="N26">
        <v>0</v>
      </c>
      <c r="O26">
        <v>50600000</v>
      </c>
      <c r="P26">
        <v>0</v>
      </c>
      <c r="Q26">
        <v>576000</v>
      </c>
      <c r="R26">
        <v>0</v>
      </c>
      <c r="S26">
        <v>0</v>
      </c>
      <c r="T26">
        <v>0</v>
      </c>
      <c r="U26">
        <v>0</v>
      </c>
      <c r="V26">
        <v>0</v>
      </c>
      <c r="W26">
        <v>251600</v>
      </c>
      <c r="X26">
        <v>0</v>
      </c>
      <c r="Y26">
        <v>0</v>
      </c>
      <c r="Z26">
        <v>0</v>
      </c>
      <c r="AA26">
        <v>0</v>
      </c>
      <c r="AB26">
        <v>0</v>
      </c>
      <c r="AC26">
        <v>118400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442000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607000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442000</v>
      </c>
      <c r="AY26">
        <v>0</v>
      </c>
      <c r="AZ26">
        <v>0</v>
      </c>
      <c r="BA26">
        <v>80500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751000</v>
      </c>
      <c r="BN26">
        <v>0</v>
      </c>
      <c r="BO26" s="4">
        <v>56236000</v>
      </c>
      <c r="BP26">
        <v>370000</v>
      </c>
      <c r="BQ26">
        <v>0</v>
      </c>
      <c r="BR26">
        <v>607000</v>
      </c>
    </row>
    <row r="27" spans="1:70" x14ac:dyDescent="0.2">
      <c r="A27" t="s">
        <v>53</v>
      </c>
      <c r="B27" t="s">
        <v>57</v>
      </c>
      <c r="C27" t="s">
        <v>21</v>
      </c>
      <c r="D27" t="s">
        <v>2</v>
      </c>
      <c r="E27" t="s">
        <v>11</v>
      </c>
      <c r="F27" t="s">
        <v>100</v>
      </c>
      <c r="G27" s="4">
        <v>2E-3</v>
      </c>
      <c r="H27" t="s">
        <v>56</v>
      </c>
      <c r="I27">
        <v>0</v>
      </c>
      <c r="J27">
        <v>0</v>
      </c>
      <c r="K27">
        <v>0</v>
      </c>
      <c r="L27">
        <v>75000</v>
      </c>
      <c r="M27">
        <v>1820</v>
      </c>
      <c r="N27">
        <v>0</v>
      </c>
      <c r="O27">
        <v>550000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51000</v>
      </c>
      <c r="X27">
        <v>0</v>
      </c>
      <c r="Y27">
        <v>0</v>
      </c>
      <c r="Z27">
        <v>0</v>
      </c>
      <c r="AA27">
        <v>0</v>
      </c>
      <c r="AB27">
        <v>0</v>
      </c>
      <c r="AC27">
        <v>24000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150000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150000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150000</v>
      </c>
      <c r="AY27">
        <v>0</v>
      </c>
      <c r="AZ27">
        <v>0</v>
      </c>
      <c r="BA27">
        <v>1820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75000</v>
      </c>
      <c r="BN27">
        <v>0</v>
      </c>
      <c r="BO27" s="4">
        <v>550000</v>
      </c>
      <c r="BP27">
        <v>75000</v>
      </c>
      <c r="BQ27">
        <v>0</v>
      </c>
      <c r="BR27">
        <v>150000</v>
      </c>
    </row>
    <row r="28" spans="1:70" x14ac:dyDescent="0.2">
      <c r="A28" t="s">
        <v>54</v>
      </c>
      <c r="B28" t="s">
        <v>57</v>
      </c>
      <c r="C28" t="s">
        <v>22</v>
      </c>
      <c r="D28" t="s">
        <v>2</v>
      </c>
      <c r="E28" t="s">
        <v>14</v>
      </c>
      <c r="F28" t="s">
        <v>101</v>
      </c>
      <c r="G28" s="4">
        <v>2.631578947368421E-3</v>
      </c>
      <c r="H28" t="s">
        <v>56</v>
      </c>
      <c r="I28">
        <v>0</v>
      </c>
      <c r="J28">
        <v>900000</v>
      </c>
      <c r="K28">
        <v>0</v>
      </c>
      <c r="L28">
        <v>150000</v>
      </c>
      <c r="M28">
        <v>16800</v>
      </c>
      <c r="N28">
        <v>0</v>
      </c>
      <c r="O28">
        <v>11000000</v>
      </c>
      <c r="P28">
        <v>0</v>
      </c>
      <c r="Q28">
        <v>100000</v>
      </c>
      <c r="R28">
        <v>0</v>
      </c>
      <c r="S28">
        <v>0</v>
      </c>
      <c r="T28">
        <v>0</v>
      </c>
      <c r="U28">
        <v>0</v>
      </c>
      <c r="V28">
        <v>0</v>
      </c>
      <c r="W28">
        <v>68000</v>
      </c>
      <c r="X28">
        <v>0</v>
      </c>
      <c r="Y28">
        <v>0</v>
      </c>
      <c r="Z28">
        <v>0</v>
      </c>
      <c r="AA28">
        <v>0</v>
      </c>
      <c r="AB28">
        <v>0</v>
      </c>
      <c r="AC28">
        <v>32000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150000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100000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150000</v>
      </c>
      <c r="AY28">
        <v>0</v>
      </c>
      <c r="AZ28">
        <v>0</v>
      </c>
      <c r="BA28">
        <v>16800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150000</v>
      </c>
      <c r="BN28">
        <v>0</v>
      </c>
      <c r="BO28" s="4">
        <v>12000000</v>
      </c>
      <c r="BP28">
        <v>100000</v>
      </c>
      <c r="BQ28">
        <v>0</v>
      </c>
      <c r="BR28">
        <v>100000</v>
      </c>
    </row>
    <row r="29" spans="1:70" x14ac:dyDescent="0.2">
      <c r="A29" t="s">
        <v>54</v>
      </c>
      <c r="B29" t="s">
        <v>57</v>
      </c>
      <c r="C29" t="s">
        <v>22</v>
      </c>
      <c r="D29" t="s">
        <v>2</v>
      </c>
      <c r="E29" t="s">
        <v>13</v>
      </c>
      <c r="F29" t="s">
        <v>102</v>
      </c>
      <c r="G29" s="4">
        <v>2.631578947368421E-3</v>
      </c>
      <c r="H29" t="s">
        <v>56</v>
      </c>
      <c r="I29">
        <v>0</v>
      </c>
      <c r="J29">
        <v>2250000</v>
      </c>
      <c r="K29">
        <v>0</v>
      </c>
      <c r="L29">
        <v>750000</v>
      </c>
      <c r="M29">
        <v>50800</v>
      </c>
      <c r="N29">
        <v>0</v>
      </c>
      <c r="O29">
        <v>33000000</v>
      </c>
      <c r="P29">
        <v>450000</v>
      </c>
      <c r="Q29">
        <v>750000</v>
      </c>
      <c r="R29">
        <v>0</v>
      </c>
      <c r="S29">
        <v>0</v>
      </c>
      <c r="T29">
        <v>0</v>
      </c>
      <c r="U29">
        <v>0</v>
      </c>
      <c r="V29">
        <v>0</v>
      </c>
      <c r="W29">
        <v>204000</v>
      </c>
      <c r="X29">
        <v>0</v>
      </c>
      <c r="Y29">
        <v>0</v>
      </c>
      <c r="Z29">
        <v>60000</v>
      </c>
      <c r="AA29">
        <v>0</v>
      </c>
      <c r="AB29">
        <v>0</v>
      </c>
      <c r="AC29">
        <v>96000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300000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300000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300000</v>
      </c>
      <c r="AY29">
        <v>0</v>
      </c>
      <c r="AZ29">
        <v>0</v>
      </c>
      <c r="BA29">
        <v>50800</v>
      </c>
      <c r="BB29">
        <v>0</v>
      </c>
      <c r="BC29">
        <v>0</v>
      </c>
      <c r="BD29">
        <v>0</v>
      </c>
      <c r="BE29">
        <v>60000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750000</v>
      </c>
      <c r="BN29">
        <v>450000</v>
      </c>
      <c r="BO29" s="4">
        <v>36000000</v>
      </c>
      <c r="BP29">
        <v>300000</v>
      </c>
      <c r="BQ29">
        <v>0</v>
      </c>
      <c r="BR29">
        <v>300000</v>
      </c>
    </row>
    <row r="30" spans="1:70" x14ac:dyDescent="0.2">
      <c r="A30" t="s">
        <v>55</v>
      </c>
      <c r="B30" t="s">
        <v>57</v>
      </c>
      <c r="C30" t="s">
        <v>35</v>
      </c>
      <c r="D30" t="s">
        <v>2</v>
      </c>
      <c r="E30" t="s">
        <v>13</v>
      </c>
      <c r="F30" t="s">
        <v>103</v>
      </c>
      <c r="G30" s="4">
        <v>2E-3</v>
      </c>
      <c r="H30" t="s">
        <v>56</v>
      </c>
      <c r="I30">
        <v>0</v>
      </c>
      <c r="J30">
        <v>2250000</v>
      </c>
      <c r="K30">
        <v>0</v>
      </c>
      <c r="L30">
        <v>750000</v>
      </c>
      <c r="M30">
        <v>50800</v>
      </c>
      <c r="N30">
        <v>0</v>
      </c>
      <c r="O30">
        <v>33000000</v>
      </c>
      <c r="P30">
        <v>450000</v>
      </c>
      <c r="Q30">
        <v>750000</v>
      </c>
      <c r="R30">
        <v>0</v>
      </c>
      <c r="S30">
        <v>0</v>
      </c>
      <c r="T30">
        <v>0</v>
      </c>
      <c r="U30">
        <v>0</v>
      </c>
      <c r="V30">
        <v>0</v>
      </c>
      <c r="W30">
        <v>204000</v>
      </c>
      <c r="X30">
        <v>0</v>
      </c>
      <c r="Y30">
        <v>0</v>
      </c>
      <c r="Z30">
        <v>60000</v>
      </c>
      <c r="AA30">
        <v>0</v>
      </c>
      <c r="AB30">
        <v>0</v>
      </c>
      <c r="AC30">
        <v>96000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300000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300000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300000</v>
      </c>
      <c r="AY30">
        <v>0</v>
      </c>
      <c r="AZ30">
        <v>0</v>
      </c>
      <c r="BA30">
        <v>50800</v>
      </c>
      <c r="BB30">
        <v>0</v>
      </c>
      <c r="BC30">
        <v>0</v>
      </c>
      <c r="BD30">
        <v>0</v>
      </c>
      <c r="BE30">
        <v>60000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750000</v>
      </c>
      <c r="BN30">
        <v>450000</v>
      </c>
      <c r="BO30" s="4">
        <v>36000000</v>
      </c>
      <c r="BP30">
        <v>300000</v>
      </c>
      <c r="BQ30">
        <v>0</v>
      </c>
      <c r="BR30">
        <v>300000</v>
      </c>
    </row>
    <row r="31" spans="1:70" x14ac:dyDescent="0.2">
      <c r="A31" t="s">
        <v>55</v>
      </c>
      <c r="B31" t="s">
        <v>57</v>
      </c>
      <c r="C31" t="s">
        <v>35</v>
      </c>
      <c r="D31" t="s">
        <v>2</v>
      </c>
      <c r="E31" t="s">
        <v>14</v>
      </c>
      <c r="F31" t="s">
        <v>104</v>
      </c>
      <c r="G31" s="4">
        <v>2E-3</v>
      </c>
      <c r="H31" t="s">
        <v>56</v>
      </c>
      <c r="I31">
        <v>0</v>
      </c>
      <c r="J31">
        <v>3600000</v>
      </c>
      <c r="K31">
        <v>0</v>
      </c>
      <c r="L31">
        <v>650000</v>
      </c>
      <c r="M31">
        <v>52500</v>
      </c>
      <c r="N31">
        <v>0</v>
      </c>
      <c r="O31">
        <v>42200000</v>
      </c>
      <c r="P31">
        <v>0</v>
      </c>
      <c r="Q31">
        <v>400000</v>
      </c>
      <c r="R31">
        <v>0</v>
      </c>
      <c r="S31">
        <v>0</v>
      </c>
      <c r="T31">
        <v>0</v>
      </c>
      <c r="U31">
        <v>0</v>
      </c>
      <c r="V31">
        <v>0</v>
      </c>
      <c r="W31">
        <v>204000</v>
      </c>
      <c r="X31">
        <v>0</v>
      </c>
      <c r="Y31">
        <v>0</v>
      </c>
      <c r="Z31">
        <v>0</v>
      </c>
      <c r="AA31">
        <v>0</v>
      </c>
      <c r="AB31">
        <v>0</v>
      </c>
      <c r="AC31">
        <v>96000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500000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375000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500000</v>
      </c>
      <c r="AY31">
        <v>0</v>
      </c>
      <c r="AZ31">
        <v>0</v>
      </c>
      <c r="BA31">
        <v>52500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650000</v>
      </c>
      <c r="BN31">
        <v>0</v>
      </c>
      <c r="BO31" s="4">
        <v>46200000</v>
      </c>
      <c r="BP31">
        <v>300000</v>
      </c>
      <c r="BQ31">
        <v>0</v>
      </c>
      <c r="BR31">
        <v>375000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W51"/>
  <sheetViews>
    <sheetView workbookViewId="0">
      <pane xSplit="13" ySplit="1" topLeftCell="AI2" activePane="bottomRight" state="frozen"/>
      <selection pane="topRight" activeCell="N1" sqref="N1"/>
      <selection pane="bottomLeft" activeCell="A2" sqref="A2"/>
      <selection pane="bottomRight" activeCell="AK1" sqref="AK1"/>
    </sheetView>
  </sheetViews>
  <sheetFormatPr baseColWidth="10" defaultColWidth="8.6640625" defaultRowHeight="15" x14ac:dyDescent="0.2"/>
  <cols>
    <col min="1" max="1" width="49.6640625" bestFit="1" customWidth="1"/>
    <col min="9" max="9" width="13.6640625" bestFit="1" customWidth="1"/>
    <col min="14" max="14" width="8.83203125" bestFit="1" customWidth="1"/>
    <col min="15" max="15" width="11.33203125" bestFit="1" customWidth="1"/>
    <col min="16" max="17" width="9.33203125" bestFit="1" customWidth="1"/>
    <col min="18" max="18" width="8.83203125" bestFit="1" customWidth="1"/>
    <col min="19" max="19" width="9.33203125" bestFit="1" customWidth="1"/>
    <col min="20" max="20" width="11.33203125" bestFit="1" customWidth="1"/>
    <col min="21" max="26" width="8.83203125" bestFit="1" customWidth="1"/>
    <col min="27" max="27" width="10.33203125" bestFit="1" customWidth="1"/>
    <col min="28" max="28" width="9.33203125" bestFit="1" customWidth="1"/>
    <col min="29" max="33" width="8.83203125" bestFit="1" customWidth="1"/>
    <col min="34" max="34" width="9.33203125" bestFit="1" customWidth="1"/>
    <col min="35" max="36" width="8.83203125" bestFit="1" customWidth="1"/>
    <col min="37" max="37" width="9.33203125" bestFit="1" customWidth="1"/>
    <col min="38" max="49" width="8.83203125" bestFit="1" customWidth="1"/>
    <col min="50" max="50" width="9.33203125" style="13" bestFit="1" customWidth="1"/>
    <col min="51" max="51" width="8.83203125" bestFit="1" customWidth="1"/>
    <col min="52" max="52" width="10.33203125" bestFit="1" customWidth="1"/>
    <col min="53" max="53" width="8.83203125" bestFit="1" customWidth="1"/>
    <col min="54" max="54" width="10.33203125" bestFit="1" customWidth="1"/>
    <col min="55" max="65" width="8.83203125" bestFit="1" customWidth="1"/>
    <col min="66" max="66" width="9.33203125" bestFit="1" customWidth="1"/>
    <col min="67" max="69" width="8.83203125" bestFit="1" customWidth="1"/>
    <col min="70" max="70" width="9.33203125" bestFit="1" customWidth="1"/>
    <col min="71" max="71" width="11.83203125" bestFit="1" customWidth="1"/>
    <col min="72" max="72" width="15.33203125" bestFit="1" customWidth="1"/>
    <col min="73" max="73" width="9.33203125" bestFit="1" customWidth="1"/>
    <col min="74" max="75" width="8.83203125" bestFit="1" customWidth="1"/>
  </cols>
  <sheetData>
    <row r="1" spans="1:75" x14ac:dyDescent="0.2">
      <c r="A1" s="5" t="s">
        <v>0</v>
      </c>
      <c r="B1" s="5" t="s">
        <v>23</v>
      </c>
      <c r="C1" s="5" t="s">
        <v>20</v>
      </c>
      <c r="D1" s="5" t="s">
        <v>146</v>
      </c>
      <c r="E1" s="5" t="s">
        <v>182</v>
      </c>
      <c r="F1" s="5" t="s">
        <v>1</v>
      </c>
      <c r="G1" s="5" t="s">
        <v>88</v>
      </c>
      <c r="H1" s="5" t="s">
        <v>159</v>
      </c>
      <c r="I1" s="5" t="s">
        <v>160</v>
      </c>
      <c r="J1" s="5" t="s">
        <v>161</v>
      </c>
      <c r="K1" s="5" t="s">
        <v>162</v>
      </c>
      <c r="L1" s="5" t="s">
        <v>17</v>
      </c>
      <c r="M1" s="5" t="s">
        <v>18</v>
      </c>
      <c r="N1" s="16" t="str">
        <f>LCI_per_unit!I1</f>
        <v>plywood [cubic meter]</v>
      </c>
      <c r="O1" s="16" t="str">
        <f>LCI_per_unit!J1</f>
        <v>steel, low-alloyed, hot rolled [kilogram]</v>
      </c>
      <c r="P1" s="16" t="str">
        <f>LCI_per_unit!K1</f>
        <v>synthetic rubber [kilogram]</v>
      </c>
      <c r="Q1" s="16" t="str">
        <f>LCI_per_unit!L1</f>
        <v>copper, cathode [kilogram]</v>
      </c>
      <c r="R1" s="16" t="str">
        <f>LCI_per_unit!M1</f>
        <v>concrete, normal strength [cubic meter]</v>
      </c>
      <c r="S1" s="16" t="str">
        <f>LCI_per_unit!N1</f>
        <v>sawnwood, hardwood, raw, dried (u=20%) [cubic meter]</v>
      </c>
      <c r="T1" s="16" t="str">
        <f>LCI_per_unit!O1</f>
        <v>reinforcing steel [kilogram]</v>
      </c>
      <c r="U1" s="16" t="str">
        <f>LCI_per_unit!P1</f>
        <v>cast iron [kilogram]</v>
      </c>
      <c r="V1" s="16" t="str">
        <f>LCI_per_unit!Q1</f>
        <v>steel, chromium steel 18/8, hot rolled [kilogram]</v>
      </c>
      <c r="W1" s="16" t="str">
        <f>LCI_per_unit!R1</f>
        <v>zinc [kilogram]</v>
      </c>
      <c r="X1" s="16" t="str">
        <f>LCI_per_unit!S1</f>
        <v>chemical, organic [kilogram]</v>
      </c>
      <c r="Y1" s="16" t="str">
        <f>LCI_per_unit!T1</f>
        <v>chemical, inorganic [kilogram]</v>
      </c>
      <c r="Z1" s="16" t="str">
        <f>LCI_per_unit!U1</f>
        <v>activated bentonite [kilogram]</v>
      </c>
      <c r="AA1" s="16" t="str">
        <f>LCI_per_unit!V1</f>
        <v>tap water [kilogram]</v>
      </c>
      <c r="AB1" s="16" t="str">
        <f>LCI_per_unit!W1</f>
        <v>aluminium, wrought alloy [kilogram]</v>
      </c>
      <c r="AC1" s="16" t="str">
        <f>LCI_per_unit!X1</f>
        <v>barite [kilogram]</v>
      </c>
      <c r="AD1" s="16" t="str">
        <f>LCI_per_unit!Y1</f>
        <v>cement, Portland [kilogram]</v>
      </c>
      <c r="AE1" s="16" t="str">
        <f>LCI_per_unit!Z1</f>
        <v>lubricating oil [kilogram]</v>
      </c>
      <c r="AF1" s="16" t="str">
        <f>LCI_per_unit!AA1</f>
        <v>lignite [kilogram]</v>
      </c>
      <c r="AG1" s="16" t="str">
        <f>LCI_per_unit!AB1</f>
        <v>polyvinylchloride, bulk polymerised [kilogram]</v>
      </c>
      <c r="AH1" s="16" t="str">
        <f>LCI_per_unit!AC1</f>
        <v>aluminium, cast alloy [kilogram]</v>
      </c>
      <c r="AI1" s="16" t="str">
        <f>LCI_per_unit!AD1</f>
        <v>epoxy resin, liquid [kilogram]</v>
      </c>
      <c r="AJ1" s="16" t="str">
        <f>LCI_per_unit!AE1</f>
        <v>silicon, metallurgical grade [kilogram]</v>
      </c>
      <c r="AK1" s="16" t="str">
        <f>LCI_per_unit!AF1</f>
        <v>sand [kilogram]</v>
      </c>
      <c r="AL1" s="16" t="str">
        <f>LCI_per_unit!AG1</f>
        <v>pitch [kilogram]</v>
      </c>
      <c r="AM1" s="16" t="str">
        <f>LCI_per_unit!AH1</f>
        <v>cement, unspecified [kilogram]</v>
      </c>
      <c r="AN1" s="16" t="str">
        <f>LCI_per_unit!AI1</f>
        <v>polyethylene, high density, granulate [kilogram]</v>
      </c>
      <c r="AO1" s="16" t="str">
        <f>LCI_per_unit!AJ1</f>
        <v>polyethylene, low density, granulate [kilogram]</v>
      </c>
      <c r="AP1" s="16" t="str">
        <f>LCI_per_unit!AK1</f>
        <v>unreinforced concrete, 15MPa [cubic meter]</v>
      </c>
      <c r="AQ1" s="16" t="str">
        <f>LCI_per_unit!AL1</f>
        <v>building, multi-storey [cubic meter]</v>
      </c>
      <c r="AR1" s="16" t="str">
        <f>LCI_per_unit!AM1</f>
        <v>chromium [kilogram]</v>
      </c>
      <c r="AS1" s="16" t="str">
        <f>LCI_per_unit!AN1</f>
        <v>nickel, class 1 [kilogram]</v>
      </c>
      <c r="AT1" s="16" t="str">
        <f>LCI_per_unit!AO1</f>
        <v>cobalt [kilogram]</v>
      </c>
      <c r="AU1" s="16" t="str">
        <f>LCI_per_unit!AP1</f>
        <v>stone wool, packed [kilogram]</v>
      </c>
      <c r="AV1" s="16" t="str">
        <f>LCI_per_unit!AQ1</f>
        <v>ceramic tile [kilogram]</v>
      </c>
      <c r="AW1" s="16" t="str">
        <f>LCI_per_unit!AR1</f>
        <v>stone wool [kilogram]</v>
      </c>
      <c r="AX1" s="16" t="str">
        <f>LCI_per_unit!AS1</f>
        <v>Rubber</v>
      </c>
      <c r="AY1" s="16" t="str">
        <f>LCI_per_unit!AT1</f>
        <v>Cr</v>
      </c>
      <c r="AZ1" s="16" t="str">
        <f>LCI_per_unit!AU1</f>
        <v>Wood</v>
      </c>
      <c r="BA1" s="16" t="str">
        <f>LCI_per_unit!AV1</f>
        <v>Chemicals</v>
      </c>
      <c r="BB1" s="16" t="str">
        <f>LCI_per_unit!AW1</f>
        <v>Water</v>
      </c>
      <c r="BC1" s="16" t="str">
        <f>LCI_per_unit!AX1</f>
        <v>PE</v>
      </c>
      <c r="BD1" s="16" t="str">
        <f>LCI_per_unit!AY1</f>
        <v>Pitch</v>
      </c>
      <c r="BE1" s="16" t="str">
        <f>LCI_per_unit!AZ1</f>
        <v>Epoxy resin</v>
      </c>
      <c r="BF1" s="16" t="str">
        <f>LCI_per_unit!BA1</f>
        <v>Concrete</v>
      </c>
      <c r="BG1" s="16" t="str">
        <f>LCI_per_unit!BB1</f>
        <v>Ceramic</v>
      </c>
      <c r="BH1" s="16" t="str">
        <f>LCI_per_unit!BC1</f>
        <v>Ni</v>
      </c>
      <c r="BI1" s="16" t="str">
        <f>LCI_per_unit!BD1</f>
        <v>Co</v>
      </c>
      <c r="BJ1" s="16" t="str">
        <f>LCI_per_unit!BE1</f>
        <v>Lubricating oil</v>
      </c>
      <c r="BK1" s="16" t="str">
        <f>LCI_per_unit!BF1</f>
        <v>Act. bentonite</v>
      </c>
      <c r="BL1" s="16" t="str">
        <f>LCI_per_unit!BG1</f>
        <v>Lignite</v>
      </c>
      <c r="BM1" s="16" t="str">
        <f>LCI_per_unit!BH1</f>
        <v>PVC</v>
      </c>
      <c r="BN1" s="16" t="str">
        <f>LCI_per_unit!BI1</f>
        <v>Sand</v>
      </c>
      <c r="BO1" s="16" t="str">
        <f>LCI_per_unit!BJ1</f>
        <v>Si</v>
      </c>
      <c r="BP1" s="16" t="str">
        <f>LCI_per_unit!BK1</f>
        <v>Barite</v>
      </c>
      <c r="BQ1" s="16" t="str">
        <f>LCI_per_unit!BL1</f>
        <v>Zn</v>
      </c>
      <c r="BR1" s="16" t="str">
        <f>LCI_per_unit!BM1</f>
        <v>Cu</v>
      </c>
      <c r="BS1" s="16" t="str">
        <f>LCI_per_unit!BN1</f>
        <v>Fe</v>
      </c>
      <c r="BT1" s="16" t="str">
        <f>LCI_per_unit!BO1</f>
        <v>Steel</v>
      </c>
      <c r="BU1" s="16" t="str">
        <f>LCI_per_unit!BP1</f>
        <v>Al</v>
      </c>
      <c r="BV1" s="16" t="str">
        <f>LCI_per_unit!BQ1</f>
        <v>Cement</v>
      </c>
      <c r="BW1" s="16" t="str">
        <f>LCI_per_unit!BR1</f>
        <v>Stone wool</v>
      </c>
    </row>
    <row r="2" spans="1:75" x14ac:dyDescent="0.2">
      <c r="A2" t="s">
        <v>10</v>
      </c>
      <c r="B2" t="s">
        <v>24</v>
      </c>
      <c r="C2" t="s">
        <v>21</v>
      </c>
      <c r="D2" t="s">
        <v>147</v>
      </c>
      <c r="E2" t="s">
        <v>19</v>
      </c>
      <c r="F2" t="s">
        <v>11</v>
      </c>
      <c r="G2" t="s">
        <v>89</v>
      </c>
      <c r="H2" t="s">
        <v>163</v>
      </c>
      <c r="I2">
        <v>1</v>
      </c>
      <c r="J2">
        <v>1</v>
      </c>
      <c r="K2">
        <v>0</v>
      </c>
      <c r="L2">
        <v>0.30303030303030298</v>
      </c>
      <c r="M2" t="s">
        <v>19</v>
      </c>
      <c r="N2" s="8">
        <f>$L2*LCI_per_unit!I2</f>
        <v>49.999999999999993</v>
      </c>
      <c r="O2" s="8">
        <f>$L2*LCI_per_unit!J2</f>
        <v>272727.27272727271</v>
      </c>
      <c r="P2" s="8">
        <f>$L2*LCI_per_unit!K2</f>
        <v>909090.90909090894</v>
      </c>
      <c r="Q2" s="8">
        <f>$L2*LCI_per_unit!L2</f>
        <v>27272.727272727268</v>
      </c>
      <c r="R2" s="8">
        <f>$L2*LCI_per_unit!M2</f>
        <v>1136.3636363636363</v>
      </c>
      <c r="S2" s="8">
        <f>$L2*LCI_per_unit!N2</f>
        <v>0</v>
      </c>
      <c r="T2" s="8">
        <f>$L2*LCI_per_unit!O2</f>
        <v>636363.63636363624</v>
      </c>
      <c r="U2" s="8">
        <f>$L2*LCI_per_unit!P2</f>
        <v>0</v>
      </c>
      <c r="V2" s="8">
        <f>$L2*LCI_per_unit!Q2</f>
        <v>0</v>
      </c>
      <c r="W2" s="8">
        <f>$L2*LCI_per_unit!R2</f>
        <v>0</v>
      </c>
      <c r="X2" s="8">
        <f>$L2*LCI_per_unit!S2</f>
        <v>0</v>
      </c>
      <c r="Y2" s="8">
        <f>$L2*LCI_per_unit!T2</f>
        <v>0</v>
      </c>
      <c r="Z2" s="8">
        <f>$L2*LCI_per_unit!U2</f>
        <v>0</v>
      </c>
      <c r="AA2" s="8">
        <f>$L2*LCI_per_unit!V2</f>
        <v>0</v>
      </c>
      <c r="AB2" s="8">
        <f>$L2*LCI_per_unit!W2</f>
        <v>0</v>
      </c>
      <c r="AC2" s="8">
        <f>$L2*LCI_per_unit!X2</f>
        <v>0</v>
      </c>
      <c r="AD2" s="8">
        <f>$L2*LCI_per_unit!Y2</f>
        <v>0</v>
      </c>
      <c r="AE2" s="8">
        <f>$L2*LCI_per_unit!Z2</f>
        <v>0</v>
      </c>
      <c r="AF2" s="8">
        <f>$L2*LCI_per_unit!AA2</f>
        <v>0</v>
      </c>
      <c r="AG2" s="8">
        <f>$L2*LCI_per_unit!AB2</f>
        <v>0</v>
      </c>
      <c r="AH2" s="8">
        <f>$L2*LCI_per_unit!AC2</f>
        <v>0</v>
      </c>
      <c r="AI2" s="8">
        <f>$L2*LCI_per_unit!AD2</f>
        <v>0</v>
      </c>
      <c r="AJ2" s="8">
        <f>$L2*LCI_per_unit!AE2</f>
        <v>0</v>
      </c>
      <c r="AK2" s="8">
        <f>$L2*LCI_per_unit!AF2</f>
        <v>0</v>
      </c>
      <c r="AL2" s="8">
        <f>$L2*LCI_per_unit!AG2</f>
        <v>0</v>
      </c>
      <c r="AM2" s="8">
        <f>$L2*LCI_per_unit!AH2</f>
        <v>0</v>
      </c>
      <c r="AN2" s="8">
        <f>$L2*LCI_per_unit!AI2</f>
        <v>0</v>
      </c>
      <c r="AO2" s="8">
        <f>$L2*LCI_per_unit!AJ2</f>
        <v>0</v>
      </c>
      <c r="AP2" s="8">
        <f>$L2*LCI_per_unit!AK2</f>
        <v>0</v>
      </c>
      <c r="AQ2" s="8">
        <f>$L2*LCI_per_unit!AL2</f>
        <v>0</v>
      </c>
      <c r="AR2" s="8">
        <f>$L2*LCI_per_unit!AM2</f>
        <v>0</v>
      </c>
      <c r="AS2" s="8">
        <f>$L2*LCI_per_unit!AN2</f>
        <v>0</v>
      </c>
      <c r="AT2" s="8">
        <f>$L2*LCI_per_unit!AO2</f>
        <v>0</v>
      </c>
      <c r="AU2" s="8">
        <f>$L2*LCI_per_unit!AP2</f>
        <v>0</v>
      </c>
      <c r="AV2" s="8">
        <f>$L2*LCI_per_unit!AQ2</f>
        <v>0</v>
      </c>
      <c r="AW2" s="8">
        <f>$L2*LCI_per_unit!AR2</f>
        <v>0</v>
      </c>
      <c r="AX2" s="12">
        <f t="shared" ref="AX2:AX39" si="0">P2</f>
        <v>909090.90909090894</v>
      </c>
      <c r="AY2" s="8">
        <f>AR2</f>
        <v>0</v>
      </c>
      <c r="AZ2" s="8">
        <f t="shared" ref="AZ2:AZ39" si="1">N2+S2</f>
        <v>49.999999999999993</v>
      </c>
      <c r="BA2" s="8">
        <f t="shared" ref="BA2:BA39" si="2">X2+Y2</f>
        <v>0</v>
      </c>
      <c r="BB2" s="8">
        <f t="shared" ref="BB2:BB39" si="3">AA2</f>
        <v>0</v>
      </c>
      <c r="BC2" s="8">
        <f>AN2+AO2</f>
        <v>0</v>
      </c>
      <c r="BD2" s="8">
        <f>AL2</f>
        <v>0</v>
      </c>
      <c r="BE2" s="8">
        <f t="shared" ref="BE2:BE39" si="4">AI2</f>
        <v>0</v>
      </c>
      <c r="BF2" s="8">
        <f t="shared" ref="BF2:BF39" si="5">AP2+R2</f>
        <v>1136.3636363636363</v>
      </c>
      <c r="BG2" s="8">
        <f>AV2</f>
        <v>0</v>
      </c>
      <c r="BH2" s="8">
        <f>AS2</f>
        <v>0</v>
      </c>
      <c r="BI2" s="8">
        <f>AT2</f>
        <v>0</v>
      </c>
      <c r="BJ2" s="8">
        <f t="shared" ref="BJ2:BJ39" si="6">AE2</f>
        <v>0</v>
      </c>
      <c r="BK2" s="8">
        <f t="shared" ref="BK2:BK39" si="7">Z2</f>
        <v>0</v>
      </c>
      <c r="BL2" s="8">
        <f t="shared" ref="BL2:BL39" si="8">AF2</f>
        <v>0</v>
      </c>
      <c r="BM2" s="8">
        <f t="shared" ref="BM2:BM39" si="9">AG2</f>
        <v>0</v>
      </c>
      <c r="BN2" s="8">
        <f>AK2</f>
        <v>0</v>
      </c>
      <c r="BO2" s="8">
        <f t="shared" ref="BO2:BO39" si="10">AJ2</f>
        <v>0</v>
      </c>
      <c r="BP2" s="8">
        <f t="shared" ref="BP2:BP39" si="11">AC2</f>
        <v>0</v>
      </c>
      <c r="BQ2" s="8">
        <f t="shared" ref="BQ2:BQ39" si="12">W2</f>
        <v>0</v>
      </c>
      <c r="BR2" s="8">
        <f t="shared" ref="BR2:BR39" si="13">Q2</f>
        <v>27272.727272727268</v>
      </c>
      <c r="BS2" s="8">
        <f t="shared" ref="BS2:BS39" si="14">U2</f>
        <v>0</v>
      </c>
      <c r="BT2" s="4">
        <f t="shared" ref="BT2:BT39" si="15">V2+T2+O2</f>
        <v>909090.90909090894</v>
      </c>
      <c r="BU2" s="8">
        <f t="shared" ref="BU2:BU39" si="16">AH2+AB2</f>
        <v>0</v>
      </c>
      <c r="BV2" s="8">
        <f t="shared" ref="BV2:BV39" si="17">AD2+AM2</f>
        <v>0</v>
      </c>
      <c r="BW2" s="8">
        <f>AW2+AU2</f>
        <v>0</v>
      </c>
    </row>
    <row r="3" spans="1:75" x14ac:dyDescent="0.2">
      <c r="A3" t="s">
        <v>12</v>
      </c>
      <c r="B3" t="s">
        <v>24</v>
      </c>
      <c r="C3" t="s">
        <v>22</v>
      </c>
      <c r="D3" t="s">
        <v>147</v>
      </c>
      <c r="E3" t="s">
        <v>19</v>
      </c>
      <c r="F3" t="s">
        <v>13</v>
      </c>
      <c r="G3" t="s">
        <v>90</v>
      </c>
      <c r="H3" t="s">
        <v>163</v>
      </c>
      <c r="I3">
        <v>1</v>
      </c>
      <c r="J3">
        <v>1</v>
      </c>
      <c r="K3">
        <v>0</v>
      </c>
      <c r="L3">
        <v>0.30303030303030298</v>
      </c>
      <c r="M3" t="s">
        <v>19</v>
      </c>
      <c r="N3" s="8">
        <f>$L3*LCI_per_unit!I3</f>
        <v>1666.6666666666665</v>
      </c>
      <c r="O3" s="8">
        <f>$L3*LCI_per_unit!J3</f>
        <v>1212121.2121212119</v>
      </c>
      <c r="P3" s="8">
        <f>$L3*LCI_per_unit!K3</f>
        <v>0</v>
      </c>
      <c r="Q3" s="8">
        <f>$L3*LCI_per_unit!L3</f>
        <v>212121.2121212121</v>
      </c>
      <c r="R3" s="8">
        <f>$L3*LCI_per_unit!M3</f>
        <v>2151.515151515151</v>
      </c>
      <c r="S3" s="8">
        <f>$L3*LCI_per_unit!N3</f>
        <v>0</v>
      </c>
      <c r="T3" s="8">
        <f>$L3*LCI_per_unit!O3</f>
        <v>3939393.939393939</v>
      </c>
      <c r="U3" s="8">
        <f>$L3*LCI_per_unit!P3</f>
        <v>0</v>
      </c>
      <c r="V3" s="8">
        <f>$L3*LCI_per_unit!Q3</f>
        <v>0</v>
      </c>
      <c r="W3" s="8">
        <f>$L3*LCI_per_unit!R3</f>
        <v>0</v>
      </c>
      <c r="X3" s="8">
        <f>$L3*LCI_per_unit!S3</f>
        <v>0</v>
      </c>
      <c r="Y3" s="8">
        <f>$L3*LCI_per_unit!T3</f>
        <v>0</v>
      </c>
      <c r="Z3" s="8">
        <f>$L3*LCI_per_unit!U3</f>
        <v>0</v>
      </c>
      <c r="AA3" s="8">
        <f>$L3*LCI_per_unit!V3</f>
        <v>0</v>
      </c>
      <c r="AB3" s="8">
        <f>$L3*LCI_per_unit!W3</f>
        <v>0</v>
      </c>
      <c r="AC3" s="8">
        <f>$L3*LCI_per_unit!X3</f>
        <v>0</v>
      </c>
      <c r="AD3" s="8">
        <f>$L3*LCI_per_unit!Y3</f>
        <v>0</v>
      </c>
      <c r="AE3" s="8">
        <f>$L3*LCI_per_unit!Z3</f>
        <v>0</v>
      </c>
      <c r="AF3" s="8">
        <f>$L3*LCI_per_unit!AA3</f>
        <v>0</v>
      </c>
      <c r="AG3" s="8">
        <f>$L3*LCI_per_unit!AB3</f>
        <v>0</v>
      </c>
      <c r="AH3" s="8">
        <f>$L3*LCI_per_unit!AC3</f>
        <v>0</v>
      </c>
      <c r="AI3" s="8">
        <f>$L3*LCI_per_unit!AD3</f>
        <v>0</v>
      </c>
      <c r="AJ3" s="8">
        <f>$L3*LCI_per_unit!AE3</f>
        <v>0</v>
      </c>
      <c r="AK3" s="8">
        <f>$L3*LCI_per_unit!AF3</f>
        <v>0</v>
      </c>
      <c r="AL3" s="8">
        <f>$L3*LCI_per_unit!AG3</f>
        <v>0</v>
      </c>
      <c r="AM3" s="8">
        <f>$L3*LCI_per_unit!AH3</f>
        <v>0</v>
      </c>
      <c r="AN3" s="8">
        <f>$L3*LCI_per_unit!AI3</f>
        <v>0</v>
      </c>
      <c r="AO3" s="8">
        <f>$L3*LCI_per_unit!AJ3</f>
        <v>0</v>
      </c>
      <c r="AP3" s="8">
        <f>$L3*LCI_per_unit!AK3</f>
        <v>0</v>
      </c>
      <c r="AQ3" s="8">
        <f>$L3*LCI_per_unit!AL3</f>
        <v>0</v>
      </c>
      <c r="AR3" s="8">
        <f>$L3*LCI_per_unit!AM3</f>
        <v>0</v>
      </c>
      <c r="AS3" s="8">
        <f>$L3*LCI_per_unit!AN3</f>
        <v>0</v>
      </c>
      <c r="AT3" s="8">
        <f>$L3*LCI_per_unit!AO3</f>
        <v>0</v>
      </c>
      <c r="AU3" s="8">
        <f>$L3*LCI_per_unit!AP3</f>
        <v>0</v>
      </c>
      <c r="AV3" s="8">
        <f>$L3*LCI_per_unit!AQ3</f>
        <v>0</v>
      </c>
      <c r="AW3" s="8">
        <f>$L3*LCI_per_unit!AR3</f>
        <v>0</v>
      </c>
      <c r="AX3" s="12">
        <f t="shared" si="0"/>
        <v>0</v>
      </c>
      <c r="AY3" s="8">
        <f t="shared" ref="AY3:AY39" si="18">AR3</f>
        <v>0</v>
      </c>
      <c r="AZ3" s="8">
        <f t="shared" si="1"/>
        <v>1666.6666666666665</v>
      </c>
      <c r="BA3" s="8">
        <f t="shared" si="2"/>
        <v>0</v>
      </c>
      <c r="BB3" s="8">
        <f t="shared" si="3"/>
        <v>0</v>
      </c>
      <c r="BC3" s="8">
        <f t="shared" ref="BC3:BC39" si="19">AN3+AO3</f>
        <v>0</v>
      </c>
      <c r="BD3" s="8">
        <f t="shared" ref="BD3:BD39" si="20">AL3</f>
        <v>0</v>
      </c>
      <c r="BE3" s="8">
        <f t="shared" si="4"/>
        <v>0</v>
      </c>
      <c r="BF3" s="8">
        <f t="shared" si="5"/>
        <v>2151.515151515151</v>
      </c>
      <c r="BG3" s="8">
        <f t="shared" ref="BG3:BG38" si="21">AV3</f>
        <v>0</v>
      </c>
      <c r="BH3" s="8">
        <f t="shared" ref="BH3:BH38" si="22">AS3</f>
        <v>0</v>
      </c>
      <c r="BI3" s="8">
        <f t="shared" ref="BI3:BI39" si="23">AT3</f>
        <v>0</v>
      </c>
      <c r="BJ3" s="8">
        <f t="shared" si="6"/>
        <v>0</v>
      </c>
      <c r="BK3" s="8">
        <f t="shared" si="7"/>
        <v>0</v>
      </c>
      <c r="BL3" s="8">
        <f t="shared" si="8"/>
        <v>0</v>
      </c>
      <c r="BM3" s="8">
        <f t="shared" si="9"/>
        <v>0</v>
      </c>
      <c r="BN3" s="8">
        <f t="shared" ref="BN3:BN39" si="24">AK3</f>
        <v>0</v>
      </c>
      <c r="BO3" s="8">
        <f t="shared" si="10"/>
        <v>0</v>
      </c>
      <c r="BP3" s="8">
        <f t="shared" si="11"/>
        <v>0</v>
      </c>
      <c r="BQ3" s="8">
        <f t="shared" si="12"/>
        <v>0</v>
      </c>
      <c r="BR3" s="8">
        <f t="shared" si="13"/>
        <v>212121.2121212121</v>
      </c>
      <c r="BS3" s="8">
        <f t="shared" si="14"/>
        <v>0</v>
      </c>
      <c r="BT3" s="4">
        <f t="shared" si="15"/>
        <v>5151515.1515151504</v>
      </c>
      <c r="BU3" s="8">
        <f t="shared" si="16"/>
        <v>0</v>
      </c>
      <c r="BV3" s="8">
        <f t="shared" si="17"/>
        <v>0</v>
      </c>
      <c r="BW3" s="8">
        <f t="shared" ref="BW3:BW39" si="25">AW3+AU3</f>
        <v>0</v>
      </c>
    </row>
    <row r="4" spans="1:75" x14ac:dyDescent="0.2">
      <c r="A4" t="s">
        <v>12</v>
      </c>
      <c r="B4" t="s">
        <v>24</v>
      </c>
      <c r="C4" t="s">
        <v>22</v>
      </c>
      <c r="D4" t="s">
        <v>147</v>
      </c>
      <c r="E4" t="s">
        <v>19</v>
      </c>
      <c r="F4" t="s">
        <v>14</v>
      </c>
      <c r="G4" t="s">
        <v>91</v>
      </c>
      <c r="H4" t="s">
        <v>163</v>
      </c>
      <c r="I4">
        <v>1</v>
      </c>
      <c r="J4">
        <v>1</v>
      </c>
      <c r="K4">
        <v>0</v>
      </c>
      <c r="L4">
        <v>0.30303030303030298</v>
      </c>
      <c r="M4" t="s">
        <v>19</v>
      </c>
      <c r="N4" s="8">
        <f>$L4*LCI_per_unit!I4</f>
        <v>1666.6666666666665</v>
      </c>
      <c r="O4" s="8">
        <f>$L4*LCI_per_unit!J4</f>
        <v>1212121.2121212119</v>
      </c>
      <c r="P4" s="8">
        <f>$L4*LCI_per_unit!K4</f>
        <v>0</v>
      </c>
      <c r="Q4" s="8">
        <f>$L4*LCI_per_unit!L4</f>
        <v>212121.2121212121</v>
      </c>
      <c r="R4" s="8">
        <f>$L4*LCI_per_unit!M4</f>
        <v>2151.515151515151</v>
      </c>
      <c r="S4" s="8">
        <f>$L4*LCI_per_unit!N4</f>
        <v>0</v>
      </c>
      <c r="T4" s="8">
        <f>$L4*LCI_per_unit!O4</f>
        <v>3939393.939393939</v>
      </c>
      <c r="U4" s="8">
        <f>$L4*LCI_per_unit!P4</f>
        <v>0</v>
      </c>
      <c r="V4" s="8">
        <f>$L4*LCI_per_unit!Q4</f>
        <v>0</v>
      </c>
      <c r="W4" s="8">
        <f>$L4*LCI_per_unit!R4</f>
        <v>0</v>
      </c>
      <c r="X4" s="8">
        <f>$L4*LCI_per_unit!S4</f>
        <v>0</v>
      </c>
      <c r="Y4" s="8">
        <f>$L4*LCI_per_unit!T4</f>
        <v>0</v>
      </c>
      <c r="Z4" s="8">
        <f>$L4*LCI_per_unit!U4</f>
        <v>0</v>
      </c>
      <c r="AA4" s="8">
        <f>$L4*LCI_per_unit!V4</f>
        <v>0</v>
      </c>
      <c r="AB4" s="8">
        <f>$L4*LCI_per_unit!W4</f>
        <v>0</v>
      </c>
      <c r="AC4" s="8">
        <f>$L4*LCI_per_unit!X4</f>
        <v>0</v>
      </c>
      <c r="AD4" s="8">
        <f>$L4*LCI_per_unit!Y4</f>
        <v>0</v>
      </c>
      <c r="AE4" s="8">
        <f>$L4*LCI_per_unit!Z4</f>
        <v>0</v>
      </c>
      <c r="AF4" s="8">
        <f>$L4*LCI_per_unit!AA4</f>
        <v>0</v>
      </c>
      <c r="AG4" s="8">
        <f>$L4*LCI_per_unit!AB4</f>
        <v>0</v>
      </c>
      <c r="AH4" s="8">
        <f>$L4*LCI_per_unit!AC4</f>
        <v>0</v>
      </c>
      <c r="AI4" s="8">
        <f>$L4*LCI_per_unit!AD4</f>
        <v>0</v>
      </c>
      <c r="AJ4" s="8">
        <f>$L4*LCI_per_unit!AE4</f>
        <v>0</v>
      </c>
      <c r="AK4" s="8">
        <f>$L4*LCI_per_unit!AF4</f>
        <v>0</v>
      </c>
      <c r="AL4" s="8">
        <f>$L4*LCI_per_unit!AG4</f>
        <v>0</v>
      </c>
      <c r="AM4" s="8">
        <f>$L4*LCI_per_unit!AH4</f>
        <v>0</v>
      </c>
      <c r="AN4" s="8">
        <f>$L4*LCI_per_unit!AI4</f>
        <v>0</v>
      </c>
      <c r="AO4" s="8">
        <f>$L4*LCI_per_unit!AJ4</f>
        <v>0</v>
      </c>
      <c r="AP4" s="8">
        <f>$L4*LCI_per_unit!AK4</f>
        <v>0</v>
      </c>
      <c r="AQ4" s="8">
        <f>$L4*LCI_per_unit!AL4</f>
        <v>0</v>
      </c>
      <c r="AR4" s="8">
        <f>$L4*LCI_per_unit!AM4</f>
        <v>0</v>
      </c>
      <c r="AS4" s="8">
        <f>$L4*LCI_per_unit!AN4</f>
        <v>0</v>
      </c>
      <c r="AT4" s="8">
        <f>$L4*LCI_per_unit!AO4</f>
        <v>0</v>
      </c>
      <c r="AU4" s="8">
        <f>$L4*LCI_per_unit!AP4</f>
        <v>0</v>
      </c>
      <c r="AV4" s="8">
        <f>$L4*LCI_per_unit!AQ4</f>
        <v>0</v>
      </c>
      <c r="AW4" s="8">
        <f>$L4*LCI_per_unit!AR4</f>
        <v>0</v>
      </c>
      <c r="AX4" s="12">
        <f t="shared" si="0"/>
        <v>0</v>
      </c>
      <c r="AY4" s="8">
        <f t="shared" si="18"/>
        <v>0</v>
      </c>
      <c r="AZ4" s="8">
        <f t="shared" si="1"/>
        <v>1666.6666666666665</v>
      </c>
      <c r="BA4" s="8">
        <f t="shared" si="2"/>
        <v>0</v>
      </c>
      <c r="BB4" s="8">
        <f t="shared" si="3"/>
        <v>0</v>
      </c>
      <c r="BC4" s="8">
        <f t="shared" si="19"/>
        <v>0</v>
      </c>
      <c r="BD4" s="8">
        <f t="shared" si="20"/>
        <v>0</v>
      </c>
      <c r="BE4" s="8">
        <f t="shared" si="4"/>
        <v>0</v>
      </c>
      <c r="BF4" s="8">
        <f t="shared" si="5"/>
        <v>2151.515151515151</v>
      </c>
      <c r="BG4" s="8">
        <f t="shared" si="21"/>
        <v>0</v>
      </c>
      <c r="BH4" s="8">
        <f t="shared" si="22"/>
        <v>0</v>
      </c>
      <c r="BI4" s="8">
        <f t="shared" si="23"/>
        <v>0</v>
      </c>
      <c r="BJ4" s="8">
        <f t="shared" si="6"/>
        <v>0</v>
      </c>
      <c r="BK4" s="8">
        <f t="shared" si="7"/>
        <v>0</v>
      </c>
      <c r="BL4" s="8">
        <f t="shared" si="8"/>
        <v>0</v>
      </c>
      <c r="BM4" s="8">
        <f t="shared" si="9"/>
        <v>0</v>
      </c>
      <c r="BN4" s="8">
        <f t="shared" si="24"/>
        <v>0</v>
      </c>
      <c r="BO4" s="8">
        <f t="shared" si="10"/>
        <v>0</v>
      </c>
      <c r="BP4" s="8">
        <f t="shared" si="11"/>
        <v>0</v>
      </c>
      <c r="BQ4" s="8">
        <f t="shared" si="12"/>
        <v>0</v>
      </c>
      <c r="BR4" s="8">
        <f t="shared" si="13"/>
        <v>212121.2121212121</v>
      </c>
      <c r="BS4" s="8">
        <f t="shared" si="14"/>
        <v>0</v>
      </c>
      <c r="BT4" s="4">
        <f t="shared" si="15"/>
        <v>5151515.1515151504</v>
      </c>
      <c r="BU4" s="8">
        <f t="shared" si="16"/>
        <v>0</v>
      </c>
      <c r="BV4" s="8">
        <f t="shared" si="17"/>
        <v>0</v>
      </c>
      <c r="BW4" s="8">
        <f t="shared" si="25"/>
        <v>0</v>
      </c>
    </row>
    <row r="5" spans="1:75" x14ac:dyDescent="0.2">
      <c r="A5" t="s">
        <v>172</v>
      </c>
      <c r="B5" t="s">
        <v>24</v>
      </c>
      <c r="C5" t="s">
        <v>22</v>
      </c>
      <c r="D5" t="s">
        <v>148</v>
      </c>
      <c r="E5" t="s">
        <v>19</v>
      </c>
      <c r="F5" t="s">
        <v>13</v>
      </c>
      <c r="G5" t="s">
        <v>92</v>
      </c>
      <c r="H5" t="s">
        <v>163</v>
      </c>
      <c r="I5" s="6">
        <v>4.2398468515925114E-4</v>
      </c>
      <c r="J5" s="9">
        <v>1.4999999999999998</v>
      </c>
      <c r="K5">
        <v>0</v>
      </c>
      <c r="L5">
        <f>L3</f>
        <v>0.30303030303030298</v>
      </c>
      <c r="M5" t="s">
        <v>19</v>
      </c>
      <c r="N5" s="8">
        <f>(N10/N2)*N3</f>
        <v>1666.6666666666665</v>
      </c>
      <c r="O5" s="8">
        <f>(O10/O2)*O3</f>
        <v>4040404.0404040394</v>
      </c>
      <c r="P5" s="8">
        <f>(P10/P2)*P3</f>
        <v>0</v>
      </c>
      <c r="Q5" s="8">
        <f>(Q10/Q2)*Q3</f>
        <v>141414.14141414143</v>
      </c>
      <c r="R5" s="8">
        <f>(R10/R2)*R3</f>
        <v>52210.101010100996</v>
      </c>
      <c r="S5" s="8">
        <v>0</v>
      </c>
      <c r="T5" s="8">
        <f>(T10/T2)*T3</f>
        <v>28138528.138528138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</v>
      </c>
      <c r="AM5" s="8">
        <v>0</v>
      </c>
      <c r="AN5" s="8">
        <v>0</v>
      </c>
      <c r="AO5" s="8">
        <v>0</v>
      </c>
      <c r="AP5" s="8">
        <v>0</v>
      </c>
      <c r="AQ5" s="8">
        <v>0</v>
      </c>
      <c r="AR5" s="8">
        <v>0</v>
      </c>
      <c r="AS5" s="8">
        <v>0</v>
      </c>
      <c r="AT5" s="8">
        <v>0</v>
      </c>
      <c r="AU5" s="8">
        <v>0</v>
      </c>
      <c r="AV5" s="8">
        <v>0</v>
      </c>
      <c r="AW5" s="8">
        <v>0</v>
      </c>
      <c r="AX5" s="12">
        <f t="shared" si="0"/>
        <v>0</v>
      </c>
      <c r="AY5" s="8">
        <f t="shared" si="18"/>
        <v>0</v>
      </c>
      <c r="AZ5" s="8">
        <f t="shared" si="1"/>
        <v>1666.6666666666665</v>
      </c>
      <c r="BA5" s="8">
        <f t="shared" si="2"/>
        <v>0</v>
      </c>
      <c r="BB5" s="8">
        <f t="shared" si="3"/>
        <v>0</v>
      </c>
      <c r="BC5" s="8">
        <f t="shared" si="19"/>
        <v>0</v>
      </c>
      <c r="BD5" s="8">
        <f t="shared" si="20"/>
        <v>0</v>
      </c>
      <c r="BE5" s="8">
        <f t="shared" si="4"/>
        <v>0</v>
      </c>
      <c r="BF5" s="8">
        <f t="shared" si="5"/>
        <v>52210.101010100996</v>
      </c>
      <c r="BG5" s="8">
        <f t="shared" si="21"/>
        <v>0</v>
      </c>
      <c r="BH5" s="8">
        <f t="shared" si="22"/>
        <v>0</v>
      </c>
      <c r="BI5" s="8">
        <f t="shared" si="23"/>
        <v>0</v>
      </c>
      <c r="BJ5" s="8">
        <f t="shared" si="6"/>
        <v>0</v>
      </c>
      <c r="BK5" s="8">
        <f t="shared" si="7"/>
        <v>0</v>
      </c>
      <c r="BL5" s="8">
        <f t="shared" si="8"/>
        <v>0</v>
      </c>
      <c r="BM5" s="8">
        <f t="shared" si="9"/>
        <v>0</v>
      </c>
      <c r="BN5" s="8">
        <f t="shared" si="24"/>
        <v>0</v>
      </c>
      <c r="BO5" s="8">
        <f t="shared" si="10"/>
        <v>0</v>
      </c>
      <c r="BP5" s="8">
        <f t="shared" si="11"/>
        <v>0</v>
      </c>
      <c r="BQ5" s="8">
        <f t="shared" si="12"/>
        <v>0</v>
      </c>
      <c r="BR5" s="8">
        <f t="shared" si="13"/>
        <v>141414.14141414143</v>
      </c>
      <c r="BS5" s="8">
        <f t="shared" si="14"/>
        <v>0</v>
      </c>
      <c r="BT5" s="4">
        <f t="shared" si="15"/>
        <v>32178932.178932179</v>
      </c>
      <c r="BU5" s="8">
        <f t="shared" si="16"/>
        <v>0</v>
      </c>
      <c r="BV5" s="8">
        <f t="shared" si="17"/>
        <v>0</v>
      </c>
      <c r="BW5" s="8">
        <f t="shared" si="25"/>
        <v>0</v>
      </c>
    </row>
    <row r="6" spans="1:75" x14ac:dyDescent="0.2">
      <c r="A6" t="s">
        <v>172</v>
      </c>
      <c r="B6" t="s">
        <v>24</v>
      </c>
      <c r="C6" t="s">
        <v>22</v>
      </c>
      <c r="D6" t="s">
        <v>148</v>
      </c>
      <c r="E6" t="s">
        <v>19</v>
      </c>
      <c r="F6" t="s">
        <v>14</v>
      </c>
      <c r="G6" t="s">
        <v>93</v>
      </c>
      <c r="H6" t="s">
        <v>163</v>
      </c>
      <c r="I6" s="6">
        <v>4.2398468515925114E-4</v>
      </c>
      <c r="J6">
        <v>1.5</v>
      </c>
      <c r="K6">
        <v>0</v>
      </c>
      <c r="L6">
        <f>L4</f>
        <v>0.30303030303030298</v>
      </c>
      <c r="M6" t="s">
        <v>19</v>
      </c>
      <c r="N6" s="8">
        <f>N5</f>
        <v>1666.6666666666665</v>
      </c>
      <c r="O6" s="8">
        <f t="shared" ref="O6:AW6" si="26">O5</f>
        <v>4040404.0404040394</v>
      </c>
      <c r="P6" s="8">
        <f t="shared" si="26"/>
        <v>0</v>
      </c>
      <c r="Q6" s="8">
        <f t="shared" si="26"/>
        <v>141414.14141414143</v>
      </c>
      <c r="R6" s="8">
        <f t="shared" si="26"/>
        <v>52210.101010100996</v>
      </c>
      <c r="S6" s="8">
        <f t="shared" si="26"/>
        <v>0</v>
      </c>
      <c r="T6" s="8">
        <f t="shared" si="26"/>
        <v>28138528.138528138</v>
      </c>
      <c r="U6" s="8">
        <f t="shared" si="26"/>
        <v>0</v>
      </c>
      <c r="V6" s="8">
        <f t="shared" si="26"/>
        <v>0</v>
      </c>
      <c r="W6" s="8">
        <f t="shared" si="26"/>
        <v>0</v>
      </c>
      <c r="X6" s="8">
        <f t="shared" si="26"/>
        <v>0</v>
      </c>
      <c r="Y6" s="8">
        <f t="shared" si="26"/>
        <v>0</v>
      </c>
      <c r="Z6" s="8">
        <f t="shared" si="26"/>
        <v>0</v>
      </c>
      <c r="AA6" s="8">
        <f t="shared" si="26"/>
        <v>0</v>
      </c>
      <c r="AB6" s="8">
        <f t="shared" si="26"/>
        <v>0</v>
      </c>
      <c r="AC6" s="8">
        <f t="shared" si="26"/>
        <v>0</v>
      </c>
      <c r="AD6" s="8">
        <f t="shared" si="26"/>
        <v>0</v>
      </c>
      <c r="AE6" s="8">
        <f t="shared" si="26"/>
        <v>0</v>
      </c>
      <c r="AF6" s="8">
        <f t="shared" si="26"/>
        <v>0</v>
      </c>
      <c r="AG6" s="8">
        <f t="shared" si="26"/>
        <v>0</v>
      </c>
      <c r="AH6" s="8">
        <f t="shared" si="26"/>
        <v>0</v>
      </c>
      <c r="AI6" s="8">
        <f t="shared" si="26"/>
        <v>0</v>
      </c>
      <c r="AJ6" s="8">
        <f t="shared" si="26"/>
        <v>0</v>
      </c>
      <c r="AK6" s="8">
        <f t="shared" si="26"/>
        <v>0</v>
      </c>
      <c r="AL6" s="8">
        <f t="shared" si="26"/>
        <v>0</v>
      </c>
      <c r="AM6" s="8">
        <f t="shared" si="26"/>
        <v>0</v>
      </c>
      <c r="AN6" s="8">
        <f t="shared" si="26"/>
        <v>0</v>
      </c>
      <c r="AO6" s="8">
        <f t="shared" si="26"/>
        <v>0</v>
      </c>
      <c r="AP6" s="8">
        <f t="shared" si="26"/>
        <v>0</v>
      </c>
      <c r="AQ6" s="8">
        <f t="shared" si="26"/>
        <v>0</v>
      </c>
      <c r="AR6" s="8">
        <f t="shared" si="26"/>
        <v>0</v>
      </c>
      <c r="AS6" s="8">
        <f t="shared" si="26"/>
        <v>0</v>
      </c>
      <c r="AT6" s="8">
        <f t="shared" si="26"/>
        <v>0</v>
      </c>
      <c r="AU6" s="8">
        <f t="shared" si="26"/>
        <v>0</v>
      </c>
      <c r="AV6" s="8">
        <f t="shared" si="26"/>
        <v>0</v>
      </c>
      <c r="AW6" s="8">
        <f t="shared" si="26"/>
        <v>0</v>
      </c>
      <c r="AX6" s="12">
        <f t="shared" si="0"/>
        <v>0</v>
      </c>
      <c r="AY6" s="8">
        <f t="shared" si="18"/>
        <v>0</v>
      </c>
      <c r="AZ6" s="8">
        <f t="shared" si="1"/>
        <v>1666.6666666666665</v>
      </c>
      <c r="BA6" s="8">
        <f t="shared" si="2"/>
        <v>0</v>
      </c>
      <c r="BB6" s="8">
        <f t="shared" si="3"/>
        <v>0</v>
      </c>
      <c r="BC6" s="8">
        <f t="shared" si="19"/>
        <v>0</v>
      </c>
      <c r="BD6" s="8">
        <f t="shared" si="20"/>
        <v>0</v>
      </c>
      <c r="BE6" s="8">
        <f t="shared" si="4"/>
        <v>0</v>
      </c>
      <c r="BF6" s="8">
        <f t="shared" si="5"/>
        <v>52210.101010100996</v>
      </c>
      <c r="BG6" s="8">
        <f t="shared" si="21"/>
        <v>0</v>
      </c>
      <c r="BH6" s="8">
        <f t="shared" si="22"/>
        <v>0</v>
      </c>
      <c r="BI6" s="8">
        <f t="shared" si="23"/>
        <v>0</v>
      </c>
      <c r="BJ6" s="8">
        <f t="shared" si="6"/>
        <v>0</v>
      </c>
      <c r="BK6" s="8">
        <f t="shared" si="7"/>
        <v>0</v>
      </c>
      <c r="BL6" s="8">
        <f t="shared" si="8"/>
        <v>0</v>
      </c>
      <c r="BM6" s="8">
        <f t="shared" si="9"/>
        <v>0</v>
      </c>
      <c r="BN6" s="8">
        <f t="shared" si="24"/>
        <v>0</v>
      </c>
      <c r="BO6" s="8">
        <f t="shared" si="10"/>
        <v>0</v>
      </c>
      <c r="BP6" s="8">
        <f t="shared" si="11"/>
        <v>0</v>
      </c>
      <c r="BQ6" s="8">
        <f t="shared" si="12"/>
        <v>0</v>
      </c>
      <c r="BR6" s="8">
        <f t="shared" si="13"/>
        <v>141414.14141414143</v>
      </c>
      <c r="BS6" s="8">
        <f t="shared" si="14"/>
        <v>0</v>
      </c>
      <c r="BT6" s="4">
        <f t="shared" si="15"/>
        <v>32178932.178932179</v>
      </c>
      <c r="BU6" s="8">
        <f t="shared" si="16"/>
        <v>0</v>
      </c>
      <c r="BV6" s="8">
        <f t="shared" si="17"/>
        <v>0</v>
      </c>
      <c r="BW6" s="8">
        <f t="shared" si="25"/>
        <v>0</v>
      </c>
    </row>
    <row r="7" spans="1:75" x14ac:dyDescent="0.2">
      <c r="A7" t="s">
        <v>175</v>
      </c>
      <c r="B7" t="s">
        <v>24</v>
      </c>
      <c r="C7" t="s">
        <v>22</v>
      </c>
      <c r="D7" t="s">
        <v>171</v>
      </c>
      <c r="E7" t="s">
        <v>19</v>
      </c>
      <c r="F7" t="s">
        <v>13</v>
      </c>
      <c r="G7" t="s">
        <v>166</v>
      </c>
      <c r="H7" t="s">
        <v>163</v>
      </c>
      <c r="I7" s="4">
        <v>3.593736575721184E-7</v>
      </c>
      <c r="J7" s="8">
        <v>2.9987285850050083</v>
      </c>
      <c r="K7">
        <v>0</v>
      </c>
      <c r="L7">
        <f>L5</f>
        <v>0.30303030303030298</v>
      </c>
      <c r="M7" t="s">
        <v>19</v>
      </c>
      <c r="N7" s="8">
        <f>AVERAGE(N5,N3)</f>
        <v>1666.6666666666665</v>
      </c>
      <c r="O7" s="8">
        <f>AVERAGE(O5,O3)</f>
        <v>2626262.6262626257</v>
      </c>
      <c r="P7" s="8">
        <f t="shared" ref="P7:AW7" si="27">AVERAGE(P5,P3)</f>
        <v>0</v>
      </c>
      <c r="Q7" s="8">
        <f t="shared" si="27"/>
        <v>176767.67676767678</v>
      </c>
      <c r="R7" s="8">
        <f t="shared" si="27"/>
        <v>27180.808080808074</v>
      </c>
      <c r="S7" s="8">
        <f t="shared" si="27"/>
        <v>0</v>
      </c>
      <c r="T7" s="8">
        <f t="shared" si="27"/>
        <v>16038961.038961038</v>
      </c>
      <c r="U7" s="8">
        <f t="shared" si="27"/>
        <v>0</v>
      </c>
      <c r="V7" s="8">
        <f t="shared" si="27"/>
        <v>0</v>
      </c>
      <c r="W7" s="8">
        <f t="shared" si="27"/>
        <v>0</v>
      </c>
      <c r="X7" s="8">
        <f t="shared" si="27"/>
        <v>0</v>
      </c>
      <c r="Y7" s="8">
        <f t="shared" si="27"/>
        <v>0</v>
      </c>
      <c r="Z7" s="8">
        <f t="shared" si="27"/>
        <v>0</v>
      </c>
      <c r="AA7" s="8">
        <f t="shared" si="27"/>
        <v>0</v>
      </c>
      <c r="AB7" s="8">
        <f t="shared" si="27"/>
        <v>0</v>
      </c>
      <c r="AC7" s="8">
        <f t="shared" si="27"/>
        <v>0</v>
      </c>
      <c r="AD7" s="8">
        <f t="shared" si="27"/>
        <v>0</v>
      </c>
      <c r="AE7" s="8">
        <f t="shared" si="27"/>
        <v>0</v>
      </c>
      <c r="AF7" s="8">
        <f t="shared" si="27"/>
        <v>0</v>
      </c>
      <c r="AG7" s="8">
        <f t="shared" si="27"/>
        <v>0</v>
      </c>
      <c r="AH7" s="8">
        <f t="shared" si="27"/>
        <v>0</v>
      </c>
      <c r="AI7" s="8">
        <f t="shared" si="27"/>
        <v>0</v>
      </c>
      <c r="AJ7" s="8">
        <f t="shared" si="27"/>
        <v>0</v>
      </c>
      <c r="AK7" s="8">
        <f t="shared" si="27"/>
        <v>0</v>
      </c>
      <c r="AL7" s="8">
        <f t="shared" si="27"/>
        <v>0</v>
      </c>
      <c r="AM7" s="8">
        <f t="shared" si="27"/>
        <v>0</v>
      </c>
      <c r="AN7" s="8">
        <f t="shared" si="27"/>
        <v>0</v>
      </c>
      <c r="AO7" s="8">
        <f t="shared" si="27"/>
        <v>0</v>
      </c>
      <c r="AP7" s="8">
        <f t="shared" si="27"/>
        <v>0</v>
      </c>
      <c r="AQ7" s="8">
        <f t="shared" si="27"/>
        <v>0</v>
      </c>
      <c r="AR7" s="8">
        <f t="shared" si="27"/>
        <v>0</v>
      </c>
      <c r="AS7" s="8">
        <f t="shared" si="27"/>
        <v>0</v>
      </c>
      <c r="AT7" s="8">
        <f t="shared" si="27"/>
        <v>0</v>
      </c>
      <c r="AU7" s="8">
        <f t="shared" si="27"/>
        <v>0</v>
      </c>
      <c r="AV7" s="8">
        <f t="shared" si="27"/>
        <v>0</v>
      </c>
      <c r="AW7" s="8">
        <f t="shared" si="27"/>
        <v>0</v>
      </c>
      <c r="AX7" s="12">
        <f t="shared" si="0"/>
        <v>0</v>
      </c>
      <c r="AY7" s="8">
        <f t="shared" si="18"/>
        <v>0</v>
      </c>
      <c r="AZ7" s="8">
        <f t="shared" si="1"/>
        <v>1666.6666666666665</v>
      </c>
      <c r="BA7" s="8">
        <f t="shared" si="2"/>
        <v>0</v>
      </c>
      <c r="BB7" s="8">
        <f t="shared" si="3"/>
        <v>0</v>
      </c>
      <c r="BC7" s="8">
        <f t="shared" si="19"/>
        <v>0</v>
      </c>
      <c r="BD7" s="8">
        <f t="shared" si="20"/>
        <v>0</v>
      </c>
      <c r="BE7" s="8">
        <f t="shared" si="4"/>
        <v>0</v>
      </c>
      <c r="BF7" s="8">
        <f t="shared" si="5"/>
        <v>27180.808080808074</v>
      </c>
      <c r="BG7" s="8">
        <f t="shared" si="21"/>
        <v>0</v>
      </c>
      <c r="BH7" s="8">
        <f t="shared" si="22"/>
        <v>0</v>
      </c>
      <c r="BI7" s="8">
        <f t="shared" si="23"/>
        <v>0</v>
      </c>
      <c r="BJ7" s="8">
        <f t="shared" si="6"/>
        <v>0</v>
      </c>
      <c r="BK7" s="8">
        <f t="shared" si="7"/>
        <v>0</v>
      </c>
      <c r="BL7" s="8">
        <f t="shared" si="8"/>
        <v>0</v>
      </c>
      <c r="BM7" s="8">
        <f t="shared" si="9"/>
        <v>0</v>
      </c>
      <c r="BN7" s="8">
        <f t="shared" si="24"/>
        <v>0</v>
      </c>
      <c r="BO7" s="8">
        <f t="shared" si="10"/>
        <v>0</v>
      </c>
      <c r="BP7" s="8">
        <f t="shared" si="11"/>
        <v>0</v>
      </c>
      <c r="BQ7" s="8">
        <f t="shared" si="12"/>
        <v>0</v>
      </c>
      <c r="BR7" s="8">
        <f t="shared" si="13"/>
        <v>176767.67676767678</v>
      </c>
      <c r="BS7" s="8">
        <f t="shared" si="14"/>
        <v>0</v>
      </c>
      <c r="BT7" s="4">
        <f t="shared" si="15"/>
        <v>18665223.665223666</v>
      </c>
      <c r="BU7" s="8">
        <f t="shared" si="16"/>
        <v>0</v>
      </c>
      <c r="BV7" s="8">
        <f t="shared" si="17"/>
        <v>0</v>
      </c>
      <c r="BW7" s="8">
        <f t="shared" si="25"/>
        <v>0</v>
      </c>
    </row>
    <row r="8" spans="1:75" x14ac:dyDescent="0.2">
      <c r="A8" t="s">
        <v>175</v>
      </c>
      <c r="B8" t="s">
        <v>24</v>
      </c>
      <c r="C8" t="s">
        <v>22</v>
      </c>
      <c r="D8" t="s">
        <v>171</v>
      </c>
      <c r="E8" t="s">
        <v>19</v>
      </c>
      <c r="F8" t="s">
        <v>14</v>
      </c>
      <c r="G8" t="s">
        <v>167</v>
      </c>
      <c r="H8" t="s">
        <v>163</v>
      </c>
      <c r="I8" s="4">
        <v>3.593736575721184E-7</v>
      </c>
      <c r="J8" s="8">
        <v>2.9987285850050083</v>
      </c>
      <c r="K8">
        <v>0</v>
      </c>
      <c r="L8">
        <f>L6</f>
        <v>0.30303030303030298</v>
      </c>
      <c r="M8" t="s">
        <v>19</v>
      </c>
      <c r="N8" s="8">
        <f>AVERAGE(N6,N4)</f>
        <v>1666.6666666666665</v>
      </c>
      <c r="O8" s="8">
        <f t="shared" ref="O8:AW8" si="28">AVERAGE(O6,O4)</f>
        <v>2626262.6262626257</v>
      </c>
      <c r="P8" s="8">
        <f t="shared" si="28"/>
        <v>0</v>
      </c>
      <c r="Q8" s="8">
        <f t="shared" si="28"/>
        <v>176767.67676767678</v>
      </c>
      <c r="R8" s="8">
        <f t="shared" si="28"/>
        <v>27180.808080808074</v>
      </c>
      <c r="S8" s="8">
        <f t="shared" si="28"/>
        <v>0</v>
      </c>
      <c r="T8" s="8">
        <f t="shared" si="28"/>
        <v>16038961.038961038</v>
      </c>
      <c r="U8" s="8">
        <f t="shared" si="28"/>
        <v>0</v>
      </c>
      <c r="V8" s="8">
        <f t="shared" si="28"/>
        <v>0</v>
      </c>
      <c r="W8" s="8">
        <f t="shared" si="28"/>
        <v>0</v>
      </c>
      <c r="X8" s="8">
        <f t="shared" si="28"/>
        <v>0</v>
      </c>
      <c r="Y8" s="8">
        <f t="shared" si="28"/>
        <v>0</v>
      </c>
      <c r="Z8" s="8">
        <f t="shared" si="28"/>
        <v>0</v>
      </c>
      <c r="AA8" s="8">
        <f t="shared" si="28"/>
        <v>0</v>
      </c>
      <c r="AB8" s="8">
        <f t="shared" si="28"/>
        <v>0</v>
      </c>
      <c r="AC8" s="8">
        <f t="shared" si="28"/>
        <v>0</v>
      </c>
      <c r="AD8" s="8">
        <f t="shared" si="28"/>
        <v>0</v>
      </c>
      <c r="AE8" s="8">
        <f t="shared" si="28"/>
        <v>0</v>
      </c>
      <c r="AF8" s="8">
        <f t="shared" si="28"/>
        <v>0</v>
      </c>
      <c r="AG8" s="8">
        <f t="shared" si="28"/>
        <v>0</v>
      </c>
      <c r="AH8" s="8">
        <f t="shared" si="28"/>
        <v>0</v>
      </c>
      <c r="AI8" s="8">
        <f t="shared" si="28"/>
        <v>0</v>
      </c>
      <c r="AJ8" s="8">
        <f t="shared" si="28"/>
        <v>0</v>
      </c>
      <c r="AK8" s="8">
        <f t="shared" si="28"/>
        <v>0</v>
      </c>
      <c r="AL8" s="8">
        <f t="shared" si="28"/>
        <v>0</v>
      </c>
      <c r="AM8" s="8">
        <f t="shared" si="28"/>
        <v>0</v>
      </c>
      <c r="AN8" s="8">
        <f t="shared" si="28"/>
        <v>0</v>
      </c>
      <c r="AO8" s="8">
        <f t="shared" si="28"/>
        <v>0</v>
      </c>
      <c r="AP8" s="8">
        <f t="shared" si="28"/>
        <v>0</v>
      </c>
      <c r="AQ8" s="8">
        <f t="shared" si="28"/>
        <v>0</v>
      </c>
      <c r="AR8" s="8">
        <f t="shared" si="28"/>
        <v>0</v>
      </c>
      <c r="AS8" s="8">
        <f t="shared" si="28"/>
        <v>0</v>
      </c>
      <c r="AT8" s="8">
        <f t="shared" si="28"/>
        <v>0</v>
      </c>
      <c r="AU8" s="8">
        <f t="shared" si="28"/>
        <v>0</v>
      </c>
      <c r="AV8" s="8">
        <f t="shared" si="28"/>
        <v>0</v>
      </c>
      <c r="AW8" s="8">
        <f t="shared" si="28"/>
        <v>0</v>
      </c>
      <c r="AX8" s="12">
        <f t="shared" si="0"/>
        <v>0</v>
      </c>
      <c r="AY8" s="8">
        <f t="shared" si="18"/>
        <v>0</v>
      </c>
      <c r="AZ8" s="8">
        <f t="shared" si="1"/>
        <v>1666.6666666666665</v>
      </c>
      <c r="BA8" s="8">
        <f t="shared" si="2"/>
        <v>0</v>
      </c>
      <c r="BB8" s="8">
        <f t="shared" si="3"/>
        <v>0</v>
      </c>
      <c r="BC8" s="8">
        <f t="shared" si="19"/>
        <v>0</v>
      </c>
      <c r="BD8" s="8">
        <f t="shared" si="20"/>
        <v>0</v>
      </c>
      <c r="BE8" s="8">
        <f t="shared" si="4"/>
        <v>0</v>
      </c>
      <c r="BF8" s="8">
        <f t="shared" si="5"/>
        <v>27180.808080808074</v>
      </c>
      <c r="BG8" s="8">
        <f t="shared" si="21"/>
        <v>0</v>
      </c>
      <c r="BH8" s="8">
        <f t="shared" si="22"/>
        <v>0</v>
      </c>
      <c r="BI8" s="8">
        <f t="shared" si="23"/>
        <v>0</v>
      </c>
      <c r="BJ8" s="8">
        <f t="shared" si="6"/>
        <v>0</v>
      </c>
      <c r="BK8" s="8">
        <f t="shared" si="7"/>
        <v>0</v>
      </c>
      <c r="BL8" s="8">
        <f t="shared" si="8"/>
        <v>0</v>
      </c>
      <c r="BM8" s="8">
        <f t="shared" si="9"/>
        <v>0</v>
      </c>
      <c r="BN8" s="8">
        <f t="shared" si="24"/>
        <v>0</v>
      </c>
      <c r="BO8" s="8">
        <f t="shared" si="10"/>
        <v>0</v>
      </c>
      <c r="BP8" s="8">
        <f t="shared" si="11"/>
        <v>0</v>
      </c>
      <c r="BQ8" s="8">
        <f t="shared" si="12"/>
        <v>0</v>
      </c>
      <c r="BR8" s="8">
        <f t="shared" si="13"/>
        <v>176767.67676767678</v>
      </c>
      <c r="BS8" s="8">
        <f t="shared" si="14"/>
        <v>0</v>
      </c>
      <c r="BT8" s="4">
        <f t="shared" si="15"/>
        <v>18665223.665223666</v>
      </c>
      <c r="BU8" s="8">
        <f t="shared" si="16"/>
        <v>0</v>
      </c>
      <c r="BV8" s="8">
        <f t="shared" si="17"/>
        <v>0</v>
      </c>
      <c r="BW8" s="8">
        <f t="shared" si="25"/>
        <v>0</v>
      </c>
    </row>
    <row r="9" spans="1:75" x14ac:dyDescent="0.2">
      <c r="A9" t="s">
        <v>15</v>
      </c>
      <c r="B9" t="s">
        <v>24</v>
      </c>
      <c r="C9" t="s">
        <v>21</v>
      </c>
      <c r="D9" t="s">
        <v>148</v>
      </c>
      <c r="E9" t="s">
        <v>19</v>
      </c>
      <c r="F9" t="s">
        <v>16</v>
      </c>
      <c r="G9" t="s">
        <v>169</v>
      </c>
      <c r="H9" t="s">
        <v>163</v>
      </c>
      <c r="I9">
        <v>1</v>
      </c>
      <c r="J9">
        <v>1</v>
      </c>
      <c r="K9">
        <v>0</v>
      </c>
      <c r="L9">
        <v>1</v>
      </c>
      <c r="M9" t="s">
        <v>19</v>
      </c>
      <c r="N9" s="8">
        <f>$L9*LCI_per_unit!I5</f>
        <v>165</v>
      </c>
      <c r="O9" s="8">
        <f>$L9*LCI_per_unit!J5</f>
        <v>3000000</v>
      </c>
      <c r="P9" s="8">
        <f>$L9*LCI_per_unit!K5</f>
        <v>0</v>
      </c>
      <c r="Q9" s="8">
        <f>$L9*LCI_per_unit!L5</f>
        <v>60000</v>
      </c>
      <c r="R9" s="8">
        <f>$L9*LCI_per_unit!M5</f>
        <v>91000</v>
      </c>
      <c r="S9" s="8">
        <f>$L9*LCI_per_unit!N5</f>
        <v>389000</v>
      </c>
      <c r="T9" s="8">
        <f>$L9*LCI_per_unit!O5</f>
        <v>15000000</v>
      </c>
      <c r="U9" s="8">
        <f>$L9*LCI_per_unit!P5</f>
        <v>0</v>
      </c>
      <c r="V9" s="8">
        <f>$L9*LCI_per_unit!Q5</f>
        <v>0</v>
      </c>
      <c r="W9" s="8">
        <f>$L9*LCI_per_unit!R5</f>
        <v>0</v>
      </c>
      <c r="X9" s="8">
        <f>$L9*LCI_per_unit!S5</f>
        <v>0</v>
      </c>
      <c r="Y9" s="8">
        <f>$L9*LCI_per_unit!T5</f>
        <v>0</v>
      </c>
      <c r="Z9" s="8">
        <f>$L9*LCI_per_unit!U5</f>
        <v>0</v>
      </c>
      <c r="AA9" s="8">
        <f>$L9*LCI_per_unit!V5</f>
        <v>0</v>
      </c>
      <c r="AB9" s="8">
        <f>$L9*LCI_per_unit!W5</f>
        <v>0</v>
      </c>
      <c r="AC9" s="8">
        <f>$L9*LCI_per_unit!X5</f>
        <v>0</v>
      </c>
      <c r="AD9" s="8">
        <f>$L9*LCI_per_unit!Y5</f>
        <v>0</v>
      </c>
      <c r="AE9" s="8">
        <f>$L9*LCI_per_unit!Z5</f>
        <v>0</v>
      </c>
      <c r="AF9" s="8">
        <f>$L9*LCI_per_unit!AA5</f>
        <v>0</v>
      </c>
      <c r="AG9" s="8">
        <f>$L9*LCI_per_unit!AB5</f>
        <v>0</v>
      </c>
      <c r="AH9" s="8">
        <f>$L9*LCI_per_unit!AC5</f>
        <v>0</v>
      </c>
      <c r="AI9" s="8">
        <f>$L9*LCI_per_unit!AD5</f>
        <v>0</v>
      </c>
      <c r="AJ9" s="8">
        <f>$L9*LCI_per_unit!AE5</f>
        <v>0</v>
      </c>
      <c r="AK9" s="8">
        <f>$L9*LCI_per_unit!AF5</f>
        <v>0</v>
      </c>
      <c r="AL9" s="8">
        <f>$L9*LCI_per_unit!AG5</f>
        <v>0</v>
      </c>
      <c r="AM9" s="8">
        <f>$L9*LCI_per_unit!AH5</f>
        <v>0</v>
      </c>
      <c r="AN9" s="8">
        <f>$L9*LCI_per_unit!AI5</f>
        <v>0</v>
      </c>
      <c r="AO9" s="8">
        <f>$L9*LCI_per_unit!AJ5</f>
        <v>0</v>
      </c>
      <c r="AP9" s="8">
        <f>$L9*LCI_per_unit!AK5</f>
        <v>0</v>
      </c>
      <c r="AQ9" s="8">
        <f>$L9*LCI_per_unit!AL5</f>
        <v>0</v>
      </c>
      <c r="AR9" s="8">
        <f>$L9*LCI_per_unit!AM5</f>
        <v>0</v>
      </c>
      <c r="AS9" s="8">
        <f>$L9*LCI_per_unit!AN5</f>
        <v>0</v>
      </c>
      <c r="AT9" s="8">
        <f>$L9*LCI_per_unit!AO5</f>
        <v>0</v>
      </c>
      <c r="AU9" s="8">
        <f>$L9*LCI_per_unit!AP5</f>
        <v>0</v>
      </c>
      <c r="AV9" s="8">
        <f>$L9*LCI_per_unit!AQ5</f>
        <v>0</v>
      </c>
      <c r="AW9" s="8">
        <f>$L9*LCI_per_unit!AR5</f>
        <v>0</v>
      </c>
      <c r="AX9" s="12">
        <f t="shared" si="0"/>
        <v>0</v>
      </c>
      <c r="AY9" s="8">
        <f t="shared" si="18"/>
        <v>0</v>
      </c>
      <c r="AZ9" s="8">
        <f t="shared" si="1"/>
        <v>389165</v>
      </c>
      <c r="BA9" s="8">
        <f t="shared" si="2"/>
        <v>0</v>
      </c>
      <c r="BB9" s="8">
        <f t="shared" si="3"/>
        <v>0</v>
      </c>
      <c r="BC9" s="8">
        <f t="shared" si="19"/>
        <v>0</v>
      </c>
      <c r="BD9" s="8">
        <f t="shared" si="20"/>
        <v>0</v>
      </c>
      <c r="BE9" s="8">
        <f t="shared" si="4"/>
        <v>0</v>
      </c>
      <c r="BF9" s="8">
        <f t="shared" si="5"/>
        <v>91000</v>
      </c>
      <c r="BG9" s="8">
        <f t="shared" si="21"/>
        <v>0</v>
      </c>
      <c r="BH9" s="8">
        <f t="shared" si="22"/>
        <v>0</v>
      </c>
      <c r="BI9" s="8">
        <f t="shared" si="23"/>
        <v>0</v>
      </c>
      <c r="BJ9" s="8">
        <f t="shared" si="6"/>
        <v>0</v>
      </c>
      <c r="BK9" s="8">
        <f t="shared" si="7"/>
        <v>0</v>
      </c>
      <c r="BL9" s="8">
        <f t="shared" si="8"/>
        <v>0</v>
      </c>
      <c r="BM9" s="8">
        <f t="shared" si="9"/>
        <v>0</v>
      </c>
      <c r="BN9" s="8">
        <f t="shared" si="24"/>
        <v>0</v>
      </c>
      <c r="BO9" s="8">
        <f t="shared" si="10"/>
        <v>0</v>
      </c>
      <c r="BP9" s="8">
        <f t="shared" si="11"/>
        <v>0</v>
      </c>
      <c r="BQ9" s="8">
        <f t="shared" si="12"/>
        <v>0</v>
      </c>
      <c r="BR9" s="8">
        <f t="shared" si="13"/>
        <v>60000</v>
      </c>
      <c r="BS9" s="8">
        <f t="shared" si="14"/>
        <v>0</v>
      </c>
      <c r="BT9" s="4">
        <f t="shared" si="15"/>
        <v>18000000</v>
      </c>
      <c r="BU9" s="8">
        <f t="shared" si="16"/>
        <v>0</v>
      </c>
      <c r="BV9" s="8">
        <f t="shared" si="17"/>
        <v>0</v>
      </c>
      <c r="BW9" s="8">
        <f t="shared" si="25"/>
        <v>0</v>
      </c>
    </row>
    <row r="10" spans="1:75" x14ac:dyDescent="0.2">
      <c r="A10" t="s">
        <v>15</v>
      </c>
      <c r="B10" t="s">
        <v>24</v>
      </c>
      <c r="C10" t="s">
        <v>21</v>
      </c>
      <c r="D10" t="s">
        <v>148</v>
      </c>
      <c r="E10" t="s">
        <v>19</v>
      </c>
      <c r="F10" t="s">
        <v>13</v>
      </c>
      <c r="G10" t="s">
        <v>170</v>
      </c>
      <c r="H10" t="s">
        <v>163</v>
      </c>
      <c r="I10">
        <v>1</v>
      </c>
      <c r="J10">
        <v>1</v>
      </c>
      <c r="K10">
        <v>0</v>
      </c>
      <c r="L10">
        <v>0.30303030303030298</v>
      </c>
      <c r="M10" t="s">
        <v>19</v>
      </c>
      <c r="N10" s="8">
        <f>$L10*LCI_per_unit!I6</f>
        <v>49.999999999999993</v>
      </c>
      <c r="O10" s="8">
        <f>$L10*LCI_per_unit!J6</f>
        <v>909090.90909090894</v>
      </c>
      <c r="P10" s="8">
        <f>$L10*LCI_per_unit!K6</f>
        <v>0</v>
      </c>
      <c r="Q10" s="8">
        <f>$L10*LCI_per_unit!L6</f>
        <v>18181.81818181818</v>
      </c>
      <c r="R10" s="8">
        <f>$L10*LCI_per_unit!M6</f>
        <v>27575.757575757572</v>
      </c>
      <c r="S10" s="8">
        <f>$L10*LCI_per_unit!N6</f>
        <v>117878.78787878786</v>
      </c>
      <c r="T10" s="8">
        <f>$L10*LCI_per_unit!O6</f>
        <v>4545454.5454545449</v>
      </c>
      <c r="U10" s="8">
        <f>$L10*LCI_per_unit!P6</f>
        <v>0</v>
      </c>
      <c r="V10" s="8">
        <f>$L10*LCI_per_unit!Q6</f>
        <v>0</v>
      </c>
      <c r="W10" s="8">
        <f>$L10*LCI_per_unit!R6</f>
        <v>0</v>
      </c>
      <c r="X10" s="8">
        <f>$L10*LCI_per_unit!S6</f>
        <v>0</v>
      </c>
      <c r="Y10" s="8">
        <f>$L10*LCI_per_unit!T6</f>
        <v>0</v>
      </c>
      <c r="Z10" s="8">
        <f>$L10*LCI_per_unit!U6</f>
        <v>0</v>
      </c>
      <c r="AA10" s="8">
        <f>$L10*LCI_per_unit!V6</f>
        <v>0</v>
      </c>
      <c r="AB10" s="8">
        <f>$L10*LCI_per_unit!W6</f>
        <v>0</v>
      </c>
      <c r="AC10" s="8">
        <f>$L10*LCI_per_unit!X6</f>
        <v>0</v>
      </c>
      <c r="AD10" s="8">
        <f>$L10*LCI_per_unit!Y6</f>
        <v>0</v>
      </c>
      <c r="AE10" s="8">
        <f>$L10*LCI_per_unit!Z6</f>
        <v>0</v>
      </c>
      <c r="AF10" s="8">
        <f>$L10*LCI_per_unit!AA6</f>
        <v>0</v>
      </c>
      <c r="AG10" s="8">
        <f>$L10*LCI_per_unit!AB6</f>
        <v>0</v>
      </c>
      <c r="AH10" s="8">
        <f>$L10*LCI_per_unit!AC6</f>
        <v>0</v>
      </c>
      <c r="AI10" s="8">
        <f>$L10*LCI_per_unit!AD6</f>
        <v>0</v>
      </c>
      <c r="AJ10" s="8">
        <f>$L10*LCI_per_unit!AE6</f>
        <v>0</v>
      </c>
      <c r="AK10" s="8">
        <f>$L10*LCI_per_unit!AF6</f>
        <v>0</v>
      </c>
      <c r="AL10" s="8">
        <f>$L10*LCI_per_unit!AG6</f>
        <v>0</v>
      </c>
      <c r="AM10" s="8">
        <f>$L10*LCI_per_unit!AH6</f>
        <v>0</v>
      </c>
      <c r="AN10" s="8">
        <f>$L10*LCI_per_unit!AI6</f>
        <v>0</v>
      </c>
      <c r="AO10" s="8">
        <f>$L10*LCI_per_unit!AJ6</f>
        <v>0</v>
      </c>
      <c r="AP10" s="8">
        <f>$L10*LCI_per_unit!AK6</f>
        <v>0</v>
      </c>
      <c r="AQ10" s="8">
        <f>$L10*LCI_per_unit!AL6</f>
        <v>0</v>
      </c>
      <c r="AR10" s="8">
        <f>$L10*LCI_per_unit!AM6</f>
        <v>0</v>
      </c>
      <c r="AS10" s="8">
        <f>$L10*LCI_per_unit!AN6</f>
        <v>0</v>
      </c>
      <c r="AT10" s="8">
        <f>$L10*LCI_per_unit!AO6</f>
        <v>0</v>
      </c>
      <c r="AU10" s="8">
        <f>$L10*LCI_per_unit!AP6</f>
        <v>0</v>
      </c>
      <c r="AV10" s="8">
        <f>$L10*LCI_per_unit!AQ6</f>
        <v>0</v>
      </c>
      <c r="AW10" s="8">
        <f>$L10*LCI_per_unit!AR6</f>
        <v>0</v>
      </c>
      <c r="AX10" s="12">
        <f t="shared" si="0"/>
        <v>0</v>
      </c>
      <c r="AY10" s="8">
        <f t="shared" si="18"/>
        <v>0</v>
      </c>
      <c r="AZ10" s="8">
        <f t="shared" si="1"/>
        <v>117928.78787878786</v>
      </c>
      <c r="BA10" s="8">
        <f t="shared" si="2"/>
        <v>0</v>
      </c>
      <c r="BB10" s="8">
        <f t="shared" si="3"/>
        <v>0</v>
      </c>
      <c r="BC10" s="8">
        <f t="shared" si="19"/>
        <v>0</v>
      </c>
      <c r="BD10" s="8">
        <f t="shared" si="20"/>
        <v>0</v>
      </c>
      <c r="BE10" s="8">
        <f t="shared" si="4"/>
        <v>0</v>
      </c>
      <c r="BF10" s="8">
        <f t="shared" si="5"/>
        <v>27575.757575757572</v>
      </c>
      <c r="BG10" s="8">
        <f t="shared" si="21"/>
        <v>0</v>
      </c>
      <c r="BH10" s="8">
        <f t="shared" si="22"/>
        <v>0</v>
      </c>
      <c r="BI10" s="8">
        <f t="shared" si="23"/>
        <v>0</v>
      </c>
      <c r="BJ10" s="8">
        <f t="shared" si="6"/>
        <v>0</v>
      </c>
      <c r="BK10" s="8">
        <f t="shared" si="7"/>
        <v>0</v>
      </c>
      <c r="BL10" s="8">
        <f t="shared" si="8"/>
        <v>0</v>
      </c>
      <c r="BM10" s="8">
        <f t="shared" si="9"/>
        <v>0</v>
      </c>
      <c r="BN10" s="8">
        <f t="shared" si="24"/>
        <v>0</v>
      </c>
      <c r="BO10" s="8">
        <f t="shared" si="10"/>
        <v>0</v>
      </c>
      <c r="BP10" s="8">
        <f t="shared" si="11"/>
        <v>0</v>
      </c>
      <c r="BQ10" s="8">
        <f t="shared" si="12"/>
        <v>0</v>
      </c>
      <c r="BR10" s="8">
        <f t="shared" si="13"/>
        <v>18181.81818181818</v>
      </c>
      <c r="BS10" s="8">
        <f t="shared" si="14"/>
        <v>0</v>
      </c>
      <c r="BT10" s="4">
        <f t="shared" si="15"/>
        <v>5454545.4545454541</v>
      </c>
      <c r="BU10" s="8">
        <f t="shared" si="16"/>
        <v>0</v>
      </c>
      <c r="BV10" s="8">
        <f t="shared" si="17"/>
        <v>0</v>
      </c>
      <c r="BW10" s="8">
        <f t="shared" si="25"/>
        <v>0</v>
      </c>
    </row>
    <row r="11" spans="1:75" x14ac:dyDescent="0.2">
      <c r="A11" t="s">
        <v>164</v>
      </c>
      <c r="B11" t="s">
        <v>24</v>
      </c>
      <c r="C11" t="s">
        <v>21</v>
      </c>
      <c r="D11" t="s">
        <v>165</v>
      </c>
      <c r="E11" t="s">
        <v>19</v>
      </c>
      <c r="F11" t="s">
        <v>16</v>
      </c>
      <c r="G11" t="s">
        <v>173</v>
      </c>
      <c r="H11" t="s">
        <v>163</v>
      </c>
      <c r="I11">
        <v>1</v>
      </c>
      <c r="J11">
        <v>1</v>
      </c>
      <c r="K11">
        <v>0</v>
      </c>
      <c r="L11">
        <f>L9</f>
        <v>1</v>
      </c>
      <c r="M11" t="s">
        <v>19</v>
      </c>
      <c r="N11" s="8">
        <f>N2</f>
        <v>49.999999999999993</v>
      </c>
      <c r="O11" s="8">
        <f t="shared" ref="O11:AW11" si="29">O2</f>
        <v>272727.27272727271</v>
      </c>
      <c r="P11" s="8">
        <f t="shared" si="29"/>
        <v>909090.90909090894</v>
      </c>
      <c r="Q11" s="8">
        <f t="shared" si="29"/>
        <v>27272.727272727268</v>
      </c>
      <c r="R11" s="8">
        <f t="shared" si="29"/>
        <v>1136.3636363636363</v>
      </c>
      <c r="S11" s="8">
        <f t="shared" si="29"/>
        <v>0</v>
      </c>
      <c r="T11" s="8">
        <f t="shared" si="29"/>
        <v>636363.63636363624</v>
      </c>
      <c r="U11" s="8">
        <f t="shared" si="29"/>
        <v>0</v>
      </c>
      <c r="V11" s="8">
        <f t="shared" si="29"/>
        <v>0</v>
      </c>
      <c r="W11" s="8">
        <f t="shared" si="29"/>
        <v>0</v>
      </c>
      <c r="X11" s="8">
        <f t="shared" si="29"/>
        <v>0</v>
      </c>
      <c r="Y11" s="8">
        <f t="shared" si="29"/>
        <v>0</v>
      </c>
      <c r="Z11" s="8">
        <f t="shared" si="29"/>
        <v>0</v>
      </c>
      <c r="AA11" s="8">
        <f t="shared" si="29"/>
        <v>0</v>
      </c>
      <c r="AB11" s="8">
        <f t="shared" si="29"/>
        <v>0</v>
      </c>
      <c r="AC11" s="8">
        <f t="shared" si="29"/>
        <v>0</v>
      </c>
      <c r="AD11" s="8">
        <f t="shared" si="29"/>
        <v>0</v>
      </c>
      <c r="AE11" s="8">
        <f t="shared" si="29"/>
        <v>0</v>
      </c>
      <c r="AF11" s="8">
        <f t="shared" si="29"/>
        <v>0</v>
      </c>
      <c r="AG11" s="8">
        <f t="shared" si="29"/>
        <v>0</v>
      </c>
      <c r="AH11" s="8">
        <f t="shared" si="29"/>
        <v>0</v>
      </c>
      <c r="AI11" s="8">
        <f t="shared" si="29"/>
        <v>0</v>
      </c>
      <c r="AJ11" s="8">
        <f t="shared" si="29"/>
        <v>0</v>
      </c>
      <c r="AK11" s="8">
        <f t="shared" si="29"/>
        <v>0</v>
      </c>
      <c r="AL11" s="8">
        <f t="shared" si="29"/>
        <v>0</v>
      </c>
      <c r="AM11" s="8">
        <f t="shared" si="29"/>
        <v>0</v>
      </c>
      <c r="AN11" s="8">
        <f t="shared" si="29"/>
        <v>0</v>
      </c>
      <c r="AO11" s="8">
        <f t="shared" si="29"/>
        <v>0</v>
      </c>
      <c r="AP11" s="8">
        <f t="shared" si="29"/>
        <v>0</v>
      </c>
      <c r="AQ11" s="8">
        <f t="shared" si="29"/>
        <v>0</v>
      </c>
      <c r="AR11" s="8">
        <f t="shared" si="29"/>
        <v>0</v>
      </c>
      <c r="AS11" s="8">
        <f t="shared" si="29"/>
        <v>0</v>
      </c>
      <c r="AT11" s="8">
        <f t="shared" si="29"/>
        <v>0</v>
      </c>
      <c r="AU11" s="8">
        <f t="shared" si="29"/>
        <v>0</v>
      </c>
      <c r="AV11" s="8">
        <f t="shared" si="29"/>
        <v>0</v>
      </c>
      <c r="AW11" s="8">
        <f t="shared" si="29"/>
        <v>0</v>
      </c>
      <c r="AX11" s="12">
        <f t="shared" si="0"/>
        <v>909090.90909090894</v>
      </c>
      <c r="AY11" s="8">
        <f t="shared" si="18"/>
        <v>0</v>
      </c>
      <c r="AZ11" s="8">
        <f t="shared" si="1"/>
        <v>49.999999999999993</v>
      </c>
      <c r="BA11" s="8">
        <f t="shared" si="2"/>
        <v>0</v>
      </c>
      <c r="BB11" s="8">
        <f t="shared" si="3"/>
        <v>0</v>
      </c>
      <c r="BC11" s="8">
        <f t="shared" si="19"/>
        <v>0</v>
      </c>
      <c r="BD11" s="8">
        <f t="shared" si="20"/>
        <v>0</v>
      </c>
      <c r="BE11" s="8">
        <f t="shared" si="4"/>
        <v>0</v>
      </c>
      <c r="BF11" s="8">
        <f t="shared" si="5"/>
        <v>1136.3636363636363</v>
      </c>
      <c r="BG11" s="8">
        <f t="shared" si="21"/>
        <v>0</v>
      </c>
      <c r="BH11" s="8">
        <f t="shared" si="22"/>
        <v>0</v>
      </c>
      <c r="BI11" s="8">
        <f t="shared" si="23"/>
        <v>0</v>
      </c>
      <c r="BJ11" s="8">
        <f t="shared" si="6"/>
        <v>0</v>
      </c>
      <c r="BK11" s="8">
        <f t="shared" si="7"/>
        <v>0</v>
      </c>
      <c r="BL11" s="8">
        <f t="shared" si="8"/>
        <v>0</v>
      </c>
      <c r="BM11" s="8">
        <f t="shared" si="9"/>
        <v>0</v>
      </c>
      <c r="BN11" s="8">
        <f t="shared" si="24"/>
        <v>0</v>
      </c>
      <c r="BO11" s="8">
        <f t="shared" si="10"/>
        <v>0</v>
      </c>
      <c r="BP11" s="8">
        <f t="shared" si="11"/>
        <v>0</v>
      </c>
      <c r="BQ11" s="8">
        <f t="shared" si="12"/>
        <v>0</v>
      </c>
      <c r="BR11" s="8">
        <f t="shared" si="13"/>
        <v>27272.727272727268</v>
      </c>
      <c r="BS11" s="8">
        <f t="shared" si="14"/>
        <v>0</v>
      </c>
      <c r="BT11" s="4">
        <f t="shared" si="15"/>
        <v>909090.90909090894</v>
      </c>
      <c r="BU11" s="8">
        <f t="shared" si="16"/>
        <v>0</v>
      </c>
      <c r="BV11" s="8">
        <f t="shared" si="17"/>
        <v>0</v>
      </c>
      <c r="BW11" s="8">
        <f t="shared" si="25"/>
        <v>0</v>
      </c>
    </row>
    <row r="12" spans="1:75" x14ac:dyDescent="0.2">
      <c r="A12" t="s">
        <v>164</v>
      </c>
      <c r="B12" t="s">
        <v>24</v>
      </c>
      <c r="C12" t="s">
        <v>21</v>
      </c>
      <c r="D12" t="s">
        <v>165</v>
      </c>
      <c r="E12" t="s">
        <v>19</v>
      </c>
      <c r="F12" t="s">
        <v>13</v>
      </c>
      <c r="G12" t="s">
        <v>174</v>
      </c>
      <c r="H12" t="s">
        <v>163</v>
      </c>
      <c r="I12">
        <v>1</v>
      </c>
      <c r="J12">
        <v>1</v>
      </c>
      <c r="K12">
        <v>0</v>
      </c>
      <c r="L12">
        <f>L10</f>
        <v>0.30303030303030298</v>
      </c>
      <c r="M12" t="s">
        <v>19</v>
      </c>
      <c r="N12" s="8">
        <f>N2</f>
        <v>49.999999999999993</v>
      </c>
      <c r="O12" s="8">
        <f>O2</f>
        <v>272727.27272727271</v>
      </c>
      <c r="P12" s="8">
        <f t="shared" ref="P12:AW12" si="30">P2</f>
        <v>909090.90909090894</v>
      </c>
      <c r="Q12" s="8">
        <f t="shared" si="30"/>
        <v>27272.727272727268</v>
      </c>
      <c r="R12" s="8">
        <f t="shared" si="30"/>
        <v>1136.3636363636363</v>
      </c>
      <c r="S12" s="8">
        <f t="shared" si="30"/>
        <v>0</v>
      </c>
      <c r="T12" s="8">
        <f t="shared" si="30"/>
        <v>636363.63636363624</v>
      </c>
      <c r="U12" s="8">
        <f t="shared" si="30"/>
        <v>0</v>
      </c>
      <c r="V12" s="8">
        <f t="shared" si="30"/>
        <v>0</v>
      </c>
      <c r="W12" s="8">
        <f t="shared" si="30"/>
        <v>0</v>
      </c>
      <c r="X12" s="8">
        <f t="shared" si="30"/>
        <v>0</v>
      </c>
      <c r="Y12" s="8">
        <f t="shared" si="30"/>
        <v>0</v>
      </c>
      <c r="Z12" s="8">
        <f t="shared" si="30"/>
        <v>0</v>
      </c>
      <c r="AA12" s="8">
        <f t="shared" si="30"/>
        <v>0</v>
      </c>
      <c r="AB12" s="8">
        <f t="shared" si="30"/>
        <v>0</v>
      </c>
      <c r="AC12" s="8">
        <f t="shared" si="30"/>
        <v>0</v>
      </c>
      <c r="AD12" s="8">
        <f t="shared" si="30"/>
        <v>0</v>
      </c>
      <c r="AE12" s="8">
        <f t="shared" si="30"/>
        <v>0</v>
      </c>
      <c r="AF12" s="8">
        <f t="shared" si="30"/>
        <v>0</v>
      </c>
      <c r="AG12" s="8">
        <f t="shared" si="30"/>
        <v>0</v>
      </c>
      <c r="AH12" s="8">
        <f t="shared" si="30"/>
        <v>0</v>
      </c>
      <c r="AI12" s="8">
        <f t="shared" si="30"/>
        <v>0</v>
      </c>
      <c r="AJ12" s="8">
        <f t="shared" si="30"/>
        <v>0</v>
      </c>
      <c r="AK12" s="8">
        <f t="shared" si="30"/>
        <v>0</v>
      </c>
      <c r="AL12" s="8">
        <f t="shared" si="30"/>
        <v>0</v>
      </c>
      <c r="AM12" s="8">
        <f t="shared" si="30"/>
        <v>0</v>
      </c>
      <c r="AN12" s="8">
        <f t="shared" si="30"/>
        <v>0</v>
      </c>
      <c r="AO12" s="8">
        <f t="shared" si="30"/>
        <v>0</v>
      </c>
      <c r="AP12" s="8">
        <f t="shared" si="30"/>
        <v>0</v>
      </c>
      <c r="AQ12" s="8">
        <f t="shared" si="30"/>
        <v>0</v>
      </c>
      <c r="AR12" s="8">
        <f t="shared" si="30"/>
        <v>0</v>
      </c>
      <c r="AS12" s="8">
        <f t="shared" si="30"/>
        <v>0</v>
      </c>
      <c r="AT12" s="8">
        <f t="shared" si="30"/>
        <v>0</v>
      </c>
      <c r="AU12" s="8">
        <f t="shared" si="30"/>
        <v>0</v>
      </c>
      <c r="AV12" s="8">
        <f t="shared" si="30"/>
        <v>0</v>
      </c>
      <c r="AW12" s="8">
        <f t="shared" si="30"/>
        <v>0</v>
      </c>
      <c r="AX12" s="12">
        <f t="shared" si="0"/>
        <v>909090.90909090894</v>
      </c>
      <c r="AY12" s="8">
        <f t="shared" si="18"/>
        <v>0</v>
      </c>
      <c r="AZ12" s="8">
        <f t="shared" si="1"/>
        <v>49.999999999999993</v>
      </c>
      <c r="BA12" s="8">
        <f t="shared" si="2"/>
        <v>0</v>
      </c>
      <c r="BB12" s="8">
        <f t="shared" si="3"/>
        <v>0</v>
      </c>
      <c r="BC12" s="8">
        <f t="shared" si="19"/>
        <v>0</v>
      </c>
      <c r="BD12" s="8">
        <f t="shared" si="20"/>
        <v>0</v>
      </c>
      <c r="BE12" s="8">
        <f t="shared" si="4"/>
        <v>0</v>
      </c>
      <c r="BF12" s="8">
        <f t="shared" si="5"/>
        <v>1136.3636363636363</v>
      </c>
      <c r="BG12" s="8">
        <f t="shared" si="21"/>
        <v>0</v>
      </c>
      <c r="BH12" s="8">
        <f t="shared" si="22"/>
        <v>0</v>
      </c>
      <c r="BI12" s="8">
        <f t="shared" si="23"/>
        <v>0</v>
      </c>
      <c r="BJ12" s="8">
        <f t="shared" si="6"/>
        <v>0</v>
      </c>
      <c r="BK12" s="8">
        <f t="shared" si="7"/>
        <v>0</v>
      </c>
      <c r="BL12" s="8">
        <f t="shared" si="8"/>
        <v>0</v>
      </c>
      <c r="BM12" s="8">
        <f t="shared" si="9"/>
        <v>0</v>
      </c>
      <c r="BN12" s="8">
        <f t="shared" si="24"/>
        <v>0</v>
      </c>
      <c r="BO12" s="8">
        <f t="shared" si="10"/>
        <v>0</v>
      </c>
      <c r="BP12" s="8">
        <f t="shared" si="11"/>
        <v>0</v>
      </c>
      <c r="BQ12" s="8">
        <f t="shared" si="12"/>
        <v>0</v>
      </c>
      <c r="BR12" s="8">
        <f t="shared" si="13"/>
        <v>27272.727272727268</v>
      </c>
      <c r="BS12" s="8">
        <f t="shared" si="14"/>
        <v>0</v>
      </c>
      <c r="BT12" s="4">
        <f t="shared" si="15"/>
        <v>909090.90909090894</v>
      </c>
      <c r="BU12" s="8">
        <f t="shared" si="16"/>
        <v>0</v>
      </c>
      <c r="BV12" s="8">
        <f t="shared" si="17"/>
        <v>0</v>
      </c>
      <c r="BW12" s="8">
        <f t="shared" si="25"/>
        <v>0</v>
      </c>
    </row>
    <row r="13" spans="1:75" x14ac:dyDescent="0.2">
      <c r="A13" t="s">
        <v>168</v>
      </c>
      <c r="B13" t="s">
        <v>24</v>
      </c>
      <c r="C13" t="s">
        <v>21</v>
      </c>
      <c r="D13" t="s">
        <v>171</v>
      </c>
      <c r="E13" t="s">
        <v>19</v>
      </c>
      <c r="F13" t="s">
        <v>16</v>
      </c>
      <c r="G13" t="s">
        <v>176</v>
      </c>
      <c r="H13" t="s">
        <v>163</v>
      </c>
      <c r="I13" s="8">
        <v>0</v>
      </c>
      <c r="J13" s="8">
        <v>2</v>
      </c>
      <c r="K13">
        <v>0</v>
      </c>
      <c r="L13">
        <f>L11</f>
        <v>1</v>
      </c>
      <c r="M13" t="s">
        <v>19</v>
      </c>
      <c r="N13" s="8">
        <f t="shared" ref="N13:AR13" si="31">AVERAGE(N9,N2)</f>
        <v>107.5</v>
      </c>
      <c r="O13" s="8">
        <f t="shared" si="31"/>
        <v>1636363.6363636362</v>
      </c>
      <c r="P13" s="8">
        <f t="shared" si="31"/>
        <v>454545.45454545447</v>
      </c>
      <c r="Q13" s="8">
        <f t="shared" si="31"/>
        <v>43636.363636363632</v>
      </c>
      <c r="R13" s="8">
        <f t="shared" si="31"/>
        <v>46068.181818181816</v>
      </c>
      <c r="S13" s="8">
        <f t="shared" si="31"/>
        <v>194500</v>
      </c>
      <c r="T13" s="8">
        <f t="shared" si="31"/>
        <v>7818181.8181818184</v>
      </c>
      <c r="U13" s="8">
        <f t="shared" si="31"/>
        <v>0</v>
      </c>
      <c r="V13" s="8">
        <f t="shared" si="31"/>
        <v>0</v>
      </c>
      <c r="W13" s="8">
        <f t="shared" si="31"/>
        <v>0</v>
      </c>
      <c r="X13" s="8">
        <f t="shared" si="31"/>
        <v>0</v>
      </c>
      <c r="Y13" s="8">
        <f t="shared" si="31"/>
        <v>0</v>
      </c>
      <c r="Z13" s="8">
        <f t="shared" si="31"/>
        <v>0</v>
      </c>
      <c r="AA13" s="8">
        <f t="shared" si="31"/>
        <v>0</v>
      </c>
      <c r="AB13" s="8">
        <f t="shared" si="31"/>
        <v>0</v>
      </c>
      <c r="AC13" s="8">
        <f t="shared" si="31"/>
        <v>0</v>
      </c>
      <c r="AD13" s="8">
        <f t="shared" si="31"/>
        <v>0</v>
      </c>
      <c r="AE13" s="8">
        <f t="shared" si="31"/>
        <v>0</v>
      </c>
      <c r="AF13" s="8">
        <f t="shared" si="31"/>
        <v>0</v>
      </c>
      <c r="AG13" s="8">
        <f t="shared" si="31"/>
        <v>0</v>
      </c>
      <c r="AH13" s="8">
        <f t="shared" si="31"/>
        <v>0</v>
      </c>
      <c r="AI13" s="8">
        <f t="shared" si="31"/>
        <v>0</v>
      </c>
      <c r="AJ13" s="8">
        <f t="shared" si="31"/>
        <v>0</v>
      </c>
      <c r="AK13" s="8">
        <f t="shared" si="31"/>
        <v>0</v>
      </c>
      <c r="AL13" s="8">
        <f t="shared" si="31"/>
        <v>0</v>
      </c>
      <c r="AM13" s="8">
        <f t="shared" si="31"/>
        <v>0</v>
      </c>
      <c r="AN13" s="8">
        <f t="shared" si="31"/>
        <v>0</v>
      </c>
      <c r="AO13" s="8">
        <f t="shared" si="31"/>
        <v>0</v>
      </c>
      <c r="AP13" s="8">
        <f t="shared" si="31"/>
        <v>0</v>
      </c>
      <c r="AQ13" s="8">
        <f t="shared" si="31"/>
        <v>0</v>
      </c>
      <c r="AR13" s="8">
        <f t="shared" si="31"/>
        <v>0</v>
      </c>
      <c r="AS13" s="8">
        <f t="shared" ref="AS13:AW13" si="32">AVERAGE(AS9,AS2)</f>
        <v>0</v>
      </c>
      <c r="AT13" s="8">
        <f t="shared" si="32"/>
        <v>0</v>
      </c>
      <c r="AU13" s="8">
        <f t="shared" si="32"/>
        <v>0</v>
      </c>
      <c r="AV13" s="8">
        <f t="shared" si="32"/>
        <v>0</v>
      </c>
      <c r="AW13" s="8">
        <f t="shared" si="32"/>
        <v>0</v>
      </c>
      <c r="AX13" s="12">
        <f t="shared" si="0"/>
        <v>454545.45454545447</v>
      </c>
      <c r="AY13" s="8">
        <f t="shared" si="18"/>
        <v>0</v>
      </c>
      <c r="AZ13" s="8">
        <f t="shared" si="1"/>
        <v>194607.5</v>
      </c>
      <c r="BA13" s="8">
        <f t="shared" si="2"/>
        <v>0</v>
      </c>
      <c r="BB13" s="8">
        <f t="shared" si="3"/>
        <v>0</v>
      </c>
      <c r="BC13" s="8">
        <f t="shared" si="19"/>
        <v>0</v>
      </c>
      <c r="BD13" s="8">
        <f t="shared" si="20"/>
        <v>0</v>
      </c>
      <c r="BE13" s="8">
        <f t="shared" si="4"/>
        <v>0</v>
      </c>
      <c r="BF13" s="8">
        <f t="shared" si="5"/>
        <v>46068.181818181816</v>
      </c>
      <c r="BG13" s="8">
        <f t="shared" si="21"/>
        <v>0</v>
      </c>
      <c r="BH13" s="8">
        <f t="shared" si="22"/>
        <v>0</v>
      </c>
      <c r="BI13" s="8">
        <f t="shared" si="23"/>
        <v>0</v>
      </c>
      <c r="BJ13" s="8">
        <f t="shared" si="6"/>
        <v>0</v>
      </c>
      <c r="BK13" s="8">
        <f t="shared" si="7"/>
        <v>0</v>
      </c>
      <c r="BL13" s="8">
        <f t="shared" si="8"/>
        <v>0</v>
      </c>
      <c r="BM13" s="8">
        <f t="shared" si="9"/>
        <v>0</v>
      </c>
      <c r="BN13" s="8">
        <f t="shared" si="24"/>
        <v>0</v>
      </c>
      <c r="BO13" s="8">
        <f t="shared" si="10"/>
        <v>0</v>
      </c>
      <c r="BP13" s="8">
        <f t="shared" si="11"/>
        <v>0</v>
      </c>
      <c r="BQ13" s="8">
        <f t="shared" si="12"/>
        <v>0</v>
      </c>
      <c r="BR13" s="8">
        <f t="shared" si="13"/>
        <v>43636.363636363632</v>
      </c>
      <c r="BS13" s="8">
        <f t="shared" si="14"/>
        <v>0</v>
      </c>
      <c r="BT13" s="4">
        <f t="shared" si="15"/>
        <v>9454545.4545454551</v>
      </c>
      <c r="BU13" s="8">
        <f t="shared" si="16"/>
        <v>0</v>
      </c>
      <c r="BV13" s="8">
        <f t="shared" si="17"/>
        <v>0</v>
      </c>
      <c r="BW13" s="8">
        <f t="shared" si="25"/>
        <v>0</v>
      </c>
    </row>
    <row r="14" spans="1:75" x14ac:dyDescent="0.2">
      <c r="A14" t="s">
        <v>168</v>
      </c>
      <c r="B14" t="s">
        <v>24</v>
      </c>
      <c r="C14" t="s">
        <v>21</v>
      </c>
      <c r="D14" t="s">
        <v>171</v>
      </c>
      <c r="E14" t="s">
        <v>19</v>
      </c>
      <c r="F14" t="s">
        <v>13</v>
      </c>
      <c r="G14" t="s">
        <v>177</v>
      </c>
      <c r="H14" t="s">
        <v>163</v>
      </c>
      <c r="I14" s="8">
        <v>0</v>
      </c>
      <c r="J14" s="8">
        <v>2</v>
      </c>
      <c r="K14">
        <v>0</v>
      </c>
      <c r="L14">
        <f>L12</f>
        <v>0.30303030303030298</v>
      </c>
      <c r="M14" t="s">
        <v>19</v>
      </c>
      <c r="N14" s="8">
        <f t="shared" ref="N14:AR14" si="33">AVERAGE(N10,N2)</f>
        <v>49.999999999999993</v>
      </c>
      <c r="O14" s="8">
        <f t="shared" si="33"/>
        <v>590909.09090909082</v>
      </c>
      <c r="P14" s="8">
        <f t="shared" si="33"/>
        <v>454545.45454545447</v>
      </c>
      <c r="Q14" s="8">
        <f t="shared" si="33"/>
        <v>22727.272727272724</v>
      </c>
      <c r="R14" s="8">
        <f t="shared" si="33"/>
        <v>14356.060606060604</v>
      </c>
      <c r="S14" s="8">
        <f t="shared" si="33"/>
        <v>58939.393939393929</v>
      </c>
      <c r="T14" s="8">
        <f t="shared" si="33"/>
        <v>2590909.0909090908</v>
      </c>
      <c r="U14" s="8">
        <f t="shared" si="33"/>
        <v>0</v>
      </c>
      <c r="V14" s="8">
        <f t="shared" si="33"/>
        <v>0</v>
      </c>
      <c r="W14" s="8">
        <f t="shared" si="33"/>
        <v>0</v>
      </c>
      <c r="X14" s="8">
        <f t="shared" si="33"/>
        <v>0</v>
      </c>
      <c r="Y14" s="8">
        <f t="shared" si="33"/>
        <v>0</v>
      </c>
      <c r="Z14" s="8">
        <f t="shared" si="33"/>
        <v>0</v>
      </c>
      <c r="AA14" s="8">
        <f t="shared" si="33"/>
        <v>0</v>
      </c>
      <c r="AB14" s="8">
        <f t="shared" si="33"/>
        <v>0</v>
      </c>
      <c r="AC14" s="8">
        <f t="shared" si="33"/>
        <v>0</v>
      </c>
      <c r="AD14" s="8">
        <f t="shared" si="33"/>
        <v>0</v>
      </c>
      <c r="AE14" s="8">
        <f t="shared" si="33"/>
        <v>0</v>
      </c>
      <c r="AF14" s="8">
        <f t="shared" si="33"/>
        <v>0</v>
      </c>
      <c r="AG14" s="8">
        <f t="shared" si="33"/>
        <v>0</v>
      </c>
      <c r="AH14" s="8">
        <f t="shared" si="33"/>
        <v>0</v>
      </c>
      <c r="AI14" s="8">
        <f t="shared" si="33"/>
        <v>0</v>
      </c>
      <c r="AJ14" s="8">
        <f t="shared" si="33"/>
        <v>0</v>
      </c>
      <c r="AK14" s="8">
        <f t="shared" si="33"/>
        <v>0</v>
      </c>
      <c r="AL14" s="8">
        <f t="shared" si="33"/>
        <v>0</v>
      </c>
      <c r="AM14" s="8">
        <f t="shared" si="33"/>
        <v>0</v>
      </c>
      <c r="AN14" s="8">
        <f t="shared" si="33"/>
        <v>0</v>
      </c>
      <c r="AO14" s="8">
        <f t="shared" si="33"/>
        <v>0</v>
      </c>
      <c r="AP14" s="8">
        <f t="shared" si="33"/>
        <v>0</v>
      </c>
      <c r="AQ14" s="8">
        <f t="shared" si="33"/>
        <v>0</v>
      </c>
      <c r="AR14" s="8">
        <f t="shared" si="33"/>
        <v>0</v>
      </c>
      <c r="AS14" s="8">
        <f t="shared" ref="AS14:AW14" si="34">AVERAGE(AS10,AS2)</f>
        <v>0</v>
      </c>
      <c r="AT14" s="8">
        <f t="shared" si="34"/>
        <v>0</v>
      </c>
      <c r="AU14" s="8">
        <f t="shared" si="34"/>
        <v>0</v>
      </c>
      <c r="AV14" s="8">
        <f t="shared" si="34"/>
        <v>0</v>
      </c>
      <c r="AW14" s="8">
        <f t="shared" si="34"/>
        <v>0</v>
      </c>
      <c r="AX14" s="12">
        <f t="shared" si="0"/>
        <v>454545.45454545447</v>
      </c>
      <c r="AY14" s="8">
        <f t="shared" si="18"/>
        <v>0</v>
      </c>
      <c r="AZ14" s="8">
        <f t="shared" si="1"/>
        <v>58989.393939393929</v>
      </c>
      <c r="BA14" s="8">
        <f t="shared" si="2"/>
        <v>0</v>
      </c>
      <c r="BB14" s="8">
        <f t="shared" si="3"/>
        <v>0</v>
      </c>
      <c r="BC14" s="8">
        <f t="shared" si="19"/>
        <v>0</v>
      </c>
      <c r="BD14" s="8">
        <f t="shared" si="20"/>
        <v>0</v>
      </c>
      <c r="BE14" s="8">
        <f t="shared" si="4"/>
        <v>0</v>
      </c>
      <c r="BF14" s="8">
        <f t="shared" si="5"/>
        <v>14356.060606060604</v>
      </c>
      <c r="BG14" s="8">
        <f t="shared" si="21"/>
        <v>0</v>
      </c>
      <c r="BH14" s="8">
        <f t="shared" si="22"/>
        <v>0</v>
      </c>
      <c r="BI14" s="8">
        <f t="shared" si="23"/>
        <v>0</v>
      </c>
      <c r="BJ14" s="8">
        <f t="shared" si="6"/>
        <v>0</v>
      </c>
      <c r="BK14" s="8">
        <f t="shared" si="7"/>
        <v>0</v>
      </c>
      <c r="BL14" s="8">
        <f t="shared" si="8"/>
        <v>0</v>
      </c>
      <c r="BM14" s="8">
        <f t="shared" si="9"/>
        <v>0</v>
      </c>
      <c r="BN14" s="8">
        <f t="shared" si="24"/>
        <v>0</v>
      </c>
      <c r="BO14" s="8">
        <f t="shared" si="10"/>
        <v>0</v>
      </c>
      <c r="BP14" s="8">
        <f t="shared" si="11"/>
        <v>0</v>
      </c>
      <c r="BQ14" s="8">
        <f t="shared" si="12"/>
        <v>0</v>
      </c>
      <c r="BR14" s="8">
        <f t="shared" si="13"/>
        <v>22727.272727272724</v>
      </c>
      <c r="BS14" s="8">
        <f t="shared" si="14"/>
        <v>0</v>
      </c>
      <c r="BT14" s="4">
        <f t="shared" si="15"/>
        <v>3181818.1818181816</v>
      </c>
      <c r="BU14" s="8">
        <f t="shared" si="16"/>
        <v>0</v>
      </c>
      <c r="BV14" s="8">
        <f t="shared" si="17"/>
        <v>0</v>
      </c>
      <c r="BW14" s="8">
        <f t="shared" si="25"/>
        <v>0</v>
      </c>
    </row>
    <row r="15" spans="1:75" x14ac:dyDescent="0.2">
      <c r="A15" t="s">
        <v>27</v>
      </c>
      <c r="B15" t="s">
        <v>32</v>
      </c>
      <c r="C15" t="s">
        <v>33</v>
      </c>
      <c r="D15" t="s">
        <v>151</v>
      </c>
      <c r="E15" t="s">
        <v>36</v>
      </c>
      <c r="F15" t="s">
        <v>11</v>
      </c>
      <c r="G15" t="s">
        <v>98</v>
      </c>
      <c r="H15" t="s">
        <v>163</v>
      </c>
      <c r="I15">
        <v>0.79700000000000004</v>
      </c>
      <c r="J15">
        <v>1.252</v>
      </c>
      <c r="K15">
        <v>0</v>
      </c>
      <c r="L15">
        <v>1</v>
      </c>
      <c r="M15" t="s">
        <v>36</v>
      </c>
      <c r="N15" s="8">
        <f>$L15*LCI_per_unit!I8</f>
        <v>0</v>
      </c>
      <c r="O15" s="8">
        <f>$L15*LCI_per_unit!J8</f>
        <v>0</v>
      </c>
      <c r="P15" s="8">
        <f>$L15*LCI_per_unit!K8</f>
        <v>0</v>
      </c>
      <c r="Q15" s="8">
        <f>$L15*LCI_per_unit!L8</f>
        <v>0</v>
      </c>
      <c r="R15" s="8">
        <f>$L15*LCI_per_unit!M8</f>
        <v>0</v>
      </c>
      <c r="S15" s="8">
        <f>$L15*LCI_per_unit!N8</f>
        <v>0</v>
      </c>
      <c r="T15" s="8">
        <f>$L15*LCI_per_unit!O8</f>
        <v>376000</v>
      </c>
      <c r="U15" s="8">
        <f>$L15*LCI_per_unit!P8</f>
        <v>0</v>
      </c>
      <c r="V15" s="8">
        <f>$L15*LCI_per_unit!Q8</f>
        <v>0</v>
      </c>
      <c r="W15" s="8">
        <f>$L15*LCI_per_unit!R8</f>
        <v>0</v>
      </c>
      <c r="X15" s="8">
        <f>$L15*LCI_per_unit!S8</f>
        <v>0</v>
      </c>
      <c r="Y15" s="8">
        <f>$L15*LCI_per_unit!T8</f>
        <v>0</v>
      </c>
      <c r="Z15" s="8">
        <f>$L15*LCI_per_unit!U8</f>
        <v>0</v>
      </c>
      <c r="AA15" s="8">
        <f>$L15*LCI_per_unit!V8</f>
        <v>0</v>
      </c>
      <c r="AB15" s="8">
        <f>$L15*LCI_per_unit!W8</f>
        <v>0</v>
      </c>
      <c r="AC15" s="8">
        <f>$L15*LCI_per_unit!X8</f>
        <v>0</v>
      </c>
      <c r="AD15" s="8">
        <f>$L15*LCI_per_unit!Y8</f>
        <v>0</v>
      </c>
      <c r="AE15" s="8">
        <f>$L15*LCI_per_unit!Z8</f>
        <v>0</v>
      </c>
      <c r="AF15" s="8">
        <f>$L15*LCI_per_unit!AA8</f>
        <v>0</v>
      </c>
      <c r="AG15" s="8">
        <f>$L15*LCI_per_unit!AB8</f>
        <v>0</v>
      </c>
      <c r="AH15" s="8">
        <f>$L15*LCI_per_unit!AC8</f>
        <v>0</v>
      </c>
      <c r="AI15" s="8">
        <f>$L15*LCI_per_unit!AD8</f>
        <v>0</v>
      </c>
      <c r="AJ15" s="8">
        <f>$L15*LCI_per_unit!AE8</f>
        <v>0</v>
      </c>
      <c r="AK15" s="8">
        <f>$L15*LCI_per_unit!AF8</f>
        <v>2280000</v>
      </c>
      <c r="AL15" s="8">
        <f>$L15*LCI_per_unit!AG8</f>
        <v>2320</v>
      </c>
      <c r="AM15" s="8">
        <f>$L15*LCI_per_unit!AH8</f>
        <v>0</v>
      </c>
      <c r="AN15" s="8">
        <f>$L15*LCI_per_unit!AI8</f>
        <v>0</v>
      </c>
      <c r="AO15" s="8">
        <f>$L15*LCI_per_unit!AJ8</f>
        <v>4640</v>
      </c>
      <c r="AP15" s="8">
        <f>$L15*LCI_per_unit!AK8</f>
        <v>0</v>
      </c>
      <c r="AQ15" s="8">
        <f>$L15*LCI_per_unit!AL8</f>
        <v>0</v>
      </c>
      <c r="AR15" s="8">
        <f>$L15*LCI_per_unit!AM8</f>
        <v>0</v>
      </c>
      <c r="AS15" s="8">
        <f>$L15*LCI_per_unit!AN8</f>
        <v>0</v>
      </c>
      <c r="AT15" s="8">
        <f>$L15*LCI_per_unit!AO8</f>
        <v>0</v>
      </c>
      <c r="AU15" s="8">
        <f>$L15*LCI_per_unit!AP8</f>
        <v>0</v>
      </c>
      <c r="AV15" s="8">
        <f>$L15*LCI_per_unit!AQ8</f>
        <v>0</v>
      </c>
      <c r="AW15" s="8">
        <f>$L15*LCI_per_unit!AR8</f>
        <v>0</v>
      </c>
      <c r="AX15" s="12">
        <f t="shared" si="0"/>
        <v>0</v>
      </c>
      <c r="AY15" s="8">
        <f t="shared" si="18"/>
        <v>0</v>
      </c>
      <c r="AZ15" s="8">
        <f t="shared" si="1"/>
        <v>0</v>
      </c>
      <c r="BA15" s="8">
        <f t="shared" si="2"/>
        <v>0</v>
      </c>
      <c r="BB15" s="8">
        <f t="shared" si="3"/>
        <v>0</v>
      </c>
      <c r="BC15" s="8">
        <f t="shared" si="19"/>
        <v>4640</v>
      </c>
      <c r="BD15" s="8">
        <f t="shared" si="20"/>
        <v>2320</v>
      </c>
      <c r="BE15" s="8">
        <f t="shared" si="4"/>
        <v>0</v>
      </c>
      <c r="BF15" s="8">
        <f t="shared" si="5"/>
        <v>0</v>
      </c>
      <c r="BG15" s="8">
        <f t="shared" si="21"/>
        <v>0</v>
      </c>
      <c r="BH15" s="8">
        <f t="shared" si="22"/>
        <v>0</v>
      </c>
      <c r="BI15" s="8">
        <f t="shared" si="23"/>
        <v>0</v>
      </c>
      <c r="BJ15" s="8">
        <f t="shared" si="6"/>
        <v>0</v>
      </c>
      <c r="BK15" s="8">
        <f t="shared" si="7"/>
        <v>0</v>
      </c>
      <c r="BL15" s="8">
        <f t="shared" si="8"/>
        <v>0</v>
      </c>
      <c r="BM15" s="8">
        <f t="shared" si="9"/>
        <v>0</v>
      </c>
      <c r="BN15" s="8">
        <f t="shared" si="24"/>
        <v>2280000</v>
      </c>
      <c r="BO15" s="8">
        <f t="shared" si="10"/>
        <v>0</v>
      </c>
      <c r="BP15" s="8">
        <f t="shared" si="11"/>
        <v>0</v>
      </c>
      <c r="BQ15" s="8">
        <f t="shared" si="12"/>
        <v>0</v>
      </c>
      <c r="BR15" s="8">
        <f t="shared" si="13"/>
        <v>0</v>
      </c>
      <c r="BS15" s="8">
        <f t="shared" si="14"/>
        <v>0</v>
      </c>
      <c r="BT15" s="4">
        <f t="shared" si="15"/>
        <v>376000</v>
      </c>
      <c r="BU15" s="8">
        <f t="shared" si="16"/>
        <v>0</v>
      </c>
      <c r="BV15" s="8">
        <f t="shared" si="17"/>
        <v>0</v>
      </c>
      <c r="BW15" s="8">
        <f t="shared" si="25"/>
        <v>0</v>
      </c>
    </row>
    <row r="16" spans="1:75" x14ac:dyDescent="0.2">
      <c r="A16" t="s">
        <v>28</v>
      </c>
      <c r="B16" t="s">
        <v>32</v>
      </c>
      <c r="C16" t="s">
        <v>33</v>
      </c>
      <c r="D16" t="s">
        <v>152</v>
      </c>
      <c r="E16" t="s">
        <v>36</v>
      </c>
      <c r="F16" t="s">
        <v>11</v>
      </c>
      <c r="G16" t="s">
        <v>99</v>
      </c>
      <c r="H16" t="s">
        <v>163</v>
      </c>
      <c r="I16">
        <v>0.78400000000000003</v>
      </c>
      <c r="J16">
        <v>1.173</v>
      </c>
      <c r="K16">
        <v>0</v>
      </c>
      <c r="L16">
        <v>1</v>
      </c>
      <c r="M16" t="s">
        <v>36</v>
      </c>
      <c r="N16" s="8">
        <f>$L16*LCI_per_unit!I9</f>
        <v>0</v>
      </c>
      <c r="O16" s="8">
        <f>$L16*LCI_per_unit!J9</f>
        <v>0</v>
      </c>
      <c r="P16" s="8">
        <f>$L16*LCI_per_unit!K9</f>
        <v>0</v>
      </c>
      <c r="Q16" s="8">
        <f>$L16*LCI_per_unit!L9</f>
        <v>0</v>
      </c>
      <c r="R16" s="8">
        <f>$L16*LCI_per_unit!M9</f>
        <v>0</v>
      </c>
      <c r="S16" s="8">
        <f>$L16*LCI_per_unit!N9</f>
        <v>0</v>
      </c>
      <c r="T16" s="8">
        <f>$L16*LCI_per_unit!O9</f>
        <v>240000</v>
      </c>
      <c r="U16" s="8">
        <f>$L16*LCI_per_unit!P9</f>
        <v>0</v>
      </c>
      <c r="V16" s="8">
        <f>$L16*LCI_per_unit!Q9</f>
        <v>0</v>
      </c>
      <c r="W16" s="8">
        <f>$L16*LCI_per_unit!R9</f>
        <v>0</v>
      </c>
      <c r="X16" s="8">
        <f>$L16*LCI_per_unit!S9</f>
        <v>0</v>
      </c>
      <c r="Y16" s="8">
        <f>$L16*LCI_per_unit!T9</f>
        <v>0</v>
      </c>
      <c r="Z16" s="8">
        <f>$L16*LCI_per_unit!U9</f>
        <v>0</v>
      </c>
      <c r="AA16" s="8">
        <f>$L16*LCI_per_unit!V9</f>
        <v>0</v>
      </c>
      <c r="AB16" s="8">
        <f>$L16*LCI_per_unit!W9</f>
        <v>0</v>
      </c>
      <c r="AC16" s="8">
        <f>$L16*LCI_per_unit!X9</f>
        <v>0</v>
      </c>
      <c r="AD16" s="8">
        <f>$L16*LCI_per_unit!Y9</f>
        <v>0</v>
      </c>
      <c r="AE16" s="8">
        <f>$L16*LCI_per_unit!Z9</f>
        <v>0</v>
      </c>
      <c r="AF16" s="8">
        <f>$L16*LCI_per_unit!AA9</f>
        <v>0</v>
      </c>
      <c r="AG16" s="8">
        <f>$L16*LCI_per_unit!AB9</f>
        <v>0</v>
      </c>
      <c r="AH16" s="8">
        <f>$L16*LCI_per_unit!AC9</f>
        <v>0</v>
      </c>
      <c r="AI16" s="8">
        <f>$L16*LCI_per_unit!AD9</f>
        <v>0</v>
      </c>
      <c r="AJ16" s="8">
        <f>$L16*LCI_per_unit!AE9</f>
        <v>0</v>
      </c>
      <c r="AK16" s="8">
        <f>$L16*LCI_per_unit!AF9</f>
        <v>1950000</v>
      </c>
      <c r="AL16" s="8">
        <f>$L16*LCI_per_unit!AG9</f>
        <v>2320</v>
      </c>
      <c r="AM16" s="8">
        <f>$L16*LCI_per_unit!AH9</f>
        <v>0</v>
      </c>
      <c r="AN16" s="8">
        <f>$L16*LCI_per_unit!AI9</f>
        <v>0</v>
      </c>
      <c r="AO16" s="8">
        <f>$L16*LCI_per_unit!AJ9</f>
        <v>4640</v>
      </c>
      <c r="AP16" s="8">
        <f>$L16*LCI_per_unit!AK9</f>
        <v>0</v>
      </c>
      <c r="AQ16" s="8">
        <f>$L16*LCI_per_unit!AL9</f>
        <v>0</v>
      </c>
      <c r="AR16" s="8">
        <f>$L16*LCI_per_unit!AM9</f>
        <v>0</v>
      </c>
      <c r="AS16" s="8">
        <f>$L16*LCI_per_unit!AN9</f>
        <v>0</v>
      </c>
      <c r="AT16" s="8">
        <f>$L16*LCI_per_unit!AO9</f>
        <v>0</v>
      </c>
      <c r="AU16" s="8">
        <f>$L16*LCI_per_unit!AP9</f>
        <v>0</v>
      </c>
      <c r="AV16" s="8">
        <f>$L16*LCI_per_unit!AQ9</f>
        <v>0</v>
      </c>
      <c r="AW16" s="8">
        <f>$L16*LCI_per_unit!AR9</f>
        <v>0</v>
      </c>
      <c r="AX16" s="12">
        <f t="shared" si="0"/>
        <v>0</v>
      </c>
      <c r="AY16" s="8">
        <f t="shared" si="18"/>
        <v>0</v>
      </c>
      <c r="AZ16" s="8">
        <f t="shared" si="1"/>
        <v>0</v>
      </c>
      <c r="BA16" s="8">
        <f t="shared" si="2"/>
        <v>0</v>
      </c>
      <c r="BB16" s="8">
        <f t="shared" si="3"/>
        <v>0</v>
      </c>
      <c r="BC16" s="8">
        <f t="shared" si="19"/>
        <v>4640</v>
      </c>
      <c r="BD16" s="8">
        <f t="shared" si="20"/>
        <v>2320</v>
      </c>
      <c r="BE16" s="8">
        <f t="shared" si="4"/>
        <v>0</v>
      </c>
      <c r="BF16" s="8">
        <f t="shared" si="5"/>
        <v>0</v>
      </c>
      <c r="BG16" s="8">
        <f t="shared" si="21"/>
        <v>0</v>
      </c>
      <c r="BH16" s="8">
        <f t="shared" si="22"/>
        <v>0</v>
      </c>
      <c r="BI16" s="8">
        <f t="shared" si="23"/>
        <v>0</v>
      </c>
      <c r="BJ16" s="8">
        <f t="shared" si="6"/>
        <v>0</v>
      </c>
      <c r="BK16" s="8">
        <f t="shared" si="7"/>
        <v>0</v>
      </c>
      <c r="BL16" s="8">
        <f t="shared" si="8"/>
        <v>0</v>
      </c>
      <c r="BM16" s="8">
        <f t="shared" si="9"/>
        <v>0</v>
      </c>
      <c r="BN16" s="8">
        <f t="shared" si="24"/>
        <v>1950000</v>
      </c>
      <c r="BO16" s="8">
        <f t="shared" si="10"/>
        <v>0</v>
      </c>
      <c r="BP16" s="8">
        <f t="shared" si="11"/>
        <v>0</v>
      </c>
      <c r="BQ16" s="8">
        <f t="shared" si="12"/>
        <v>0</v>
      </c>
      <c r="BR16" s="8">
        <f t="shared" si="13"/>
        <v>0</v>
      </c>
      <c r="BS16" s="8">
        <f t="shared" si="14"/>
        <v>0</v>
      </c>
      <c r="BT16" s="4">
        <f t="shared" si="15"/>
        <v>240000</v>
      </c>
      <c r="BU16" s="8">
        <f t="shared" si="16"/>
        <v>0</v>
      </c>
      <c r="BV16" s="8">
        <f t="shared" si="17"/>
        <v>0</v>
      </c>
      <c r="BW16" s="8">
        <f t="shared" si="25"/>
        <v>0</v>
      </c>
    </row>
    <row r="17" spans="1:75" x14ac:dyDescent="0.2">
      <c r="A17" t="s">
        <v>30</v>
      </c>
      <c r="B17" t="s">
        <v>32</v>
      </c>
      <c r="C17" t="s">
        <v>35</v>
      </c>
      <c r="D17" t="s">
        <v>153</v>
      </c>
      <c r="E17" t="s">
        <v>36</v>
      </c>
      <c r="F17" t="s">
        <v>13</v>
      </c>
      <c r="G17" t="s">
        <v>102</v>
      </c>
      <c r="H17" t="s">
        <v>163</v>
      </c>
      <c r="I17">
        <v>1</v>
      </c>
      <c r="J17">
        <v>1</v>
      </c>
      <c r="K17">
        <v>0</v>
      </c>
      <c r="L17">
        <v>1</v>
      </c>
      <c r="M17" t="s">
        <v>36</v>
      </c>
      <c r="N17" s="8">
        <f>$L17*LCI_per_unit!I10</f>
        <v>0</v>
      </c>
      <c r="O17" s="8">
        <f>$L17*LCI_per_unit!J10</f>
        <v>15000</v>
      </c>
      <c r="P17" s="8">
        <f>$L17*LCI_per_unit!K10</f>
        <v>0</v>
      </c>
      <c r="Q17" s="8">
        <f>$L17*LCI_per_unit!L10</f>
        <v>0</v>
      </c>
      <c r="R17" s="8">
        <f>$L17*LCI_per_unit!M10</f>
        <v>0</v>
      </c>
      <c r="S17" s="8">
        <f>$L17*LCI_per_unit!N10</f>
        <v>0</v>
      </c>
      <c r="T17" s="8">
        <f>$L17*LCI_per_unit!O10</f>
        <v>125000</v>
      </c>
      <c r="U17" s="8">
        <f>$L17*LCI_per_unit!P10</f>
        <v>0</v>
      </c>
      <c r="V17" s="8">
        <f>$L17*LCI_per_unit!Q10</f>
        <v>0</v>
      </c>
      <c r="W17" s="8">
        <f>$L17*LCI_per_unit!R10</f>
        <v>0</v>
      </c>
      <c r="X17" s="8">
        <f>$L17*LCI_per_unit!S10</f>
        <v>0</v>
      </c>
      <c r="Y17" s="8">
        <f>$L17*LCI_per_unit!T10</f>
        <v>0</v>
      </c>
      <c r="Z17" s="8">
        <f>$L17*LCI_per_unit!U10</f>
        <v>0</v>
      </c>
      <c r="AA17" s="8">
        <f>$L17*LCI_per_unit!V10</f>
        <v>0</v>
      </c>
      <c r="AB17" s="8">
        <f>$L17*LCI_per_unit!W10</f>
        <v>0</v>
      </c>
      <c r="AC17" s="8">
        <f>$L17*LCI_per_unit!X10</f>
        <v>0</v>
      </c>
      <c r="AD17" s="8">
        <f>$L17*LCI_per_unit!Y10</f>
        <v>0</v>
      </c>
      <c r="AE17" s="8">
        <f>$L17*LCI_per_unit!Z10</f>
        <v>0</v>
      </c>
      <c r="AF17" s="8">
        <f>$L17*LCI_per_unit!AA10</f>
        <v>0</v>
      </c>
      <c r="AG17" s="8">
        <f>$L17*LCI_per_unit!AB10</f>
        <v>0</v>
      </c>
      <c r="AH17" s="8">
        <f>$L17*LCI_per_unit!AC10</f>
        <v>0</v>
      </c>
      <c r="AI17" s="8">
        <f>$L17*LCI_per_unit!AD10</f>
        <v>0</v>
      </c>
      <c r="AJ17" s="8">
        <f>$L17*LCI_per_unit!AE10</f>
        <v>0</v>
      </c>
      <c r="AK17" s="8">
        <f>$L17*LCI_per_unit!AF10</f>
        <v>660000</v>
      </c>
      <c r="AL17" s="8">
        <f>$L17*LCI_per_unit!AG10</f>
        <v>0</v>
      </c>
      <c r="AM17" s="8">
        <f>$L17*LCI_per_unit!AH10</f>
        <v>0</v>
      </c>
      <c r="AN17" s="8">
        <f>$L17*LCI_per_unit!AI10</f>
        <v>0</v>
      </c>
      <c r="AO17" s="8">
        <f>$L17*LCI_per_unit!AJ10</f>
        <v>0</v>
      </c>
      <c r="AP17" s="8">
        <f>$L17*LCI_per_unit!AK10</f>
        <v>0</v>
      </c>
      <c r="AQ17" s="8">
        <f>$L17*LCI_per_unit!AL10</f>
        <v>0</v>
      </c>
      <c r="AR17" s="8">
        <f>$L17*LCI_per_unit!AM10</f>
        <v>0</v>
      </c>
      <c r="AS17" s="8">
        <f>$L17*LCI_per_unit!AN10</f>
        <v>0</v>
      </c>
      <c r="AT17" s="8">
        <f>$L17*LCI_per_unit!AO10</f>
        <v>0</v>
      </c>
      <c r="AU17" s="8">
        <f>$L17*LCI_per_unit!AP10</f>
        <v>0</v>
      </c>
      <c r="AV17" s="8">
        <f>$L17*LCI_per_unit!AQ10</f>
        <v>0</v>
      </c>
      <c r="AW17" s="8">
        <f>$L17*LCI_per_unit!AR10</f>
        <v>0</v>
      </c>
      <c r="AX17" s="12">
        <f t="shared" si="0"/>
        <v>0</v>
      </c>
      <c r="AY17" s="8">
        <f t="shared" si="18"/>
        <v>0</v>
      </c>
      <c r="AZ17" s="8">
        <f t="shared" si="1"/>
        <v>0</v>
      </c>
      <c r="BA17" s="8">
        <f t="shared" si="2"/>
        <v>0</v>
      </c>
      <c r="BB17" s="8">
        <f t="shared" si="3"/>
        <v>0</v>
      </c>
      <c r="BC17" s="8">
        <f t="shared" si="19"/>
        <v>0</v>
      </c>
      <c r="BD17" s="8">
        <f t="shared" si="20"/>
        <v>0</v>
      </c>
      <c r="BE17" s="8">
        <f t="shared" si="4"/>
        <v>0</v>
      </c>
      <c r="BF17" s="8">
        <f t="shared" si="5"/>
        <v>0</v>
      </c>
      <c r="BG17" s="8">
        <f t="shared" si="21"/>
        <v>0</v>
      </c>
      <c r="BH17" s="8">
        <f t="shared" si="22"/>
        <v>0</v>
      </c>
      <c r="BI17" s="8">
        <f t="shared" si="23"/>
        <v>0</v>
      </c>
      <c r="BJ17" s="8">
        <f t="shared" si="6"/>
        <v>0</v>
      </c>
      <c r="BK17" s="8">
        <f t="shared" si="7"/>
        <v>0</v>
      </c>
      <c r="BL17" s="8">
        <f t="shared" si="8"/>
        <v>0</v>
      </c>
      <c r="BM17" s="8">
        <f t="shared" si="9"/>
        <v>0</v>
      </c>
      <c r="BN17" s="8">
        <f t="shared" si="24"/>
        <v>660000</v>
      </c>
      <c r="BO17" s="8">
        <f t="shared" si="10"/>
        <v>0</v>
      </c>
      <c r="BP17" s="8">
        <f t="shared" si="11"/>
        <v>0</v>
      </c>
      <c r="BQ17" s="8">
        <f t="shared" si="12"/>
        <v>0</v>
      </c>
      <c r="BR17" s="8">
        <f t="shared" si="13"/>
        <v>0</v>
      </c>
      <c r="BS17" s="8">
        <f t="shared" si="14"/>
        <v>0</v>
      </c>
      <c r="BT17" s="4">
        <f t="shared" si="15"/>
        <v>140000</v>
      </c>
      <c r="BU17" s="8">
        <f t="shared" si="16"/>
        <v>0</v>
      </c>
      <c r="BV17" s="8">
        <f t="shared" si="17"/>
        <v>0</v>
      </c>
      <c r="BW17" s="8">
        <f t="shared" si="25"/>
        <v>0</v>
      </c>
    </row>
    <row r="18" spans="1:75" x14ac:dyDescent="0.2">
      <c r="A18" t="s">
        <v>30</v>
      </c>
      <c r="B18" t="s">
        <v>32</v>
      </c>
      <c r="C18" t="s">
        <v>35</v>
      </c>
      <c r="D18" t="s">
        <v>153</v>
      </c>
      <c r="E18" t="s">
        <v>36</v>
      </c>
      <c r="F18" t="s">
        <v>14</v>
      </c>
      <c r="G18" t="s">
        <v>103</v>
      </c>
      <c r="H18" t="s">
        <v>163</v>
      </c>
      <c r="I18">
        <v>1</v>
      </c>
      <c r="J18">
        <v>1</v>
      </c>
      <c r="K18">
        <v>0</v>
      </c>
      <c r="L18">
        <v>1</v>
      </c>
      <c r="M18" t="s">
        <v>36</v>
      </c>
      <c r="N18" s="8">
        <f>$L18*LCI_per_unit!I11</f>
        <v>0</v>
      </c>
      <c r="O18" s="8">
        <f>$L18*LCI_per_unit!J11</f>
        <v>15000</v>
      </c>
      <c r="P18" s="8">
        <f>$L18*LCI_per_unit!K11</f>
        <v>0</v>
      </c>
      <c r="Q18" s="8">
        <f>$L18*LCI_per_unit!L11</f>
        <v>0</v>
      </c>
      <c r="R18" s="8">
        <f>$L18*LCI_per_unit!M11</f>
        <v>0</v>
      </c>
      <c r="S18" s="8">
        <f>$L18*LCI_per_unit!N11</f>
        <v>0</v>
      </c>
      <c r="T18" s="8">
        <f>$L18*LCI_per_unit!O11</f>
        <v>125000</v>
      </c>
      <c r="U18" s="8">
        <f>$L18*LCI_per_unit!P11</f>
        <v>0</v>
      </c>
      <c r="V18" s="8">
        <f>$L18*LCI_per_unit!Q11</f>
        <v>0</v>
      </c>
      <c r="W18" s="8">
        <f>$L18*LCI_per_unit!R11</f>
        <v>0</v>
      </c>
      <c r="X18" s="8">
        <f>$L18*LCI_per_unit!S11</f>
        <v>0</v>
      </c>
      <c r="Y18" s="8">
        <f>$L18*LCI_per_unit!T11</f>
        <v>0</v>
      </c>
      <c r="Z18" s="8">
        <f>$L18*LCI_per_unit!U11</f>
        <v>0</v>
      </c>
      <c r="AA18" s="8">
        <f>$L18*LCI_per_unit!V11</f>
        <v>0</v>
      </c>
      <c r="AB18" s="8">
        <f>$L18*LCI_per_unit!W11</f>
        <v>0</v>
      </c>
      <c r="AC18" s="8">
        <f>$L18*LCI_per_unit!X11</f>
        <v>0</v>
      </c>
      <c r="AD18" s="8">
        <f>$L18*LCI_per_unit!Y11</f>
        <v>0</v>
      </c>
      <c r="AE18" s="8">
        <f>$L18*LCI_per_unit!Z11</f>
        <v>0</v>
      </c>
      <c r="AF18" s="8">
        <f>$L18*LCI_per_unit!AA11</f>
        <v>0</v>
      </c>
      <c r="AG18" s="8">
        <f>$L18*LCI_per_unit!AB11</f>
        <v>0</v>
      </c>
      <c r="AH18" s="8">
        <f>$L18*LCI_per_unit!AC11</f>
        <v>0</v>
      </c>
      <c r="AI18" s="8">
        <f>$L18*LCI_per_unit!AD11</f>
        <v>0</v>
      </c>
      <c r="AJ18" s="8">
        <f>$L18*LCI_per_unit!AE11</f>
        <v>0</v>
      </c>
      <c r="AK18" s="8">
        <f>$L18*LCI_per_unit!AF11</f>
        <v>660000</v>
      </c>
      <c r="AL18" s="8">
        <f>$L18*LCI_per_unit!AG11</f>
        <v>0</v>
      </c>
      <c r="AM18" s="8">
        <f>$L18*LCI_per_unit!AH11</f>
        <v>0</v>
      </c>
      <c r="AN18" s="8">
        <f>$L18*LCI_per_unit!AI11</f>
        <v>0</v>
      </c>
      <c r="AO18" s="8">
        <f>$L18*LCI_per_unit!AJ11</f>
        <v>0</v>
      </c>
      <c r="AP18" s="8">
        <f>$L18*LCI_per_unit!AK11</f>
        <v>0</v>
      </c>
      <c r="AQ18" s="8">
        <f>$L18*LCI_per_unit!AL11</f>
        <v>0</v>
      </c>
      <c r="AR18" s="8">
        <f>$L18*LCI_per_unit!AM11</f>
        <v>0</v>
      </c>
      <c r="AS18" s="8">
        <f>$L18*LCI_per_unit!AN11</f>
        <v>0</v>
      </c>
      <c r="AT18" s="8">
        <f>$L18*LCI_per_unit!AO11</f>
        <v>0</v>
      </c>
      <c r="AU18" s="8">
        <f>$L18*LCI_per_unit!AP11</f>
        <v>0</v>
      </c>
      <c r="AV18" s="8">
        <f>$L18*LCI_per_unit!AQ11</f>
        <v>0</v>
      </c>
      <c r="AW18" s="8">
        <f>$L18*LCI_per_unit!AR11</f>
        <v>0</v>
      </c>
      <c r="AX18" s="12">
        <f t="shared" si="0"/>
        <v>0</v>
      </c>
      <c r="AY18" s="8">
        <f t="shared" si="18"/>
        <v>0</v>
      </c>
      <c r="AZ18" s="8">
        <f t="shared" si="1"/>
        <v>0</v>
      </c>
      <c r="BA18" s="8">
        <f t="shared" si="2"/>
        <v>0</v>
      </c>
      <c r="BB18" s="8">
        <f t="shared" si="3"/>
        <v>0</v>
      </c>
      <c r="BC18" s="8">
        <f t="shared" si="19"/>
        <v>0</v>
      </c>
      <c r="BD18" s="8">
        <f t="shared" si="20"/>
        <v>0</v>
      </c>
      <c r="BE18" s="8">
        <f t="shared" si="4"/>
        <v>0</v>
      </c>
      <c r="BF18" s="8">
        <f t="shared" si="5"/>
        <v>0</v>
      </c>
      <c r="BG18" s="8">
        <f t="shared" si="21"/>
        <v>0</v>
      </c>
      <c r="BH18" s="8">
        <f t="shared" si="22"/>
        <v>0</v>
      </c>
      <c r="BI18" s="8">
        <f t="shared" si="23"/>
        <v>0</v>
      </c>
      <c r="BJ18" s="8">
        <f t="shared" si="6"/>
        <v>0</v>
      </c>
      <c r="BK18" s="8">
        <f t="shared" si="7"/>
        <v>0</v>
      </c>
      <c r="BL18" s="8">
        <f t="shared" si="8"/>
        <v>0</v>
      </c>
      <c r="BM18" s="8">
        <f t="shared" si="9"/>
        <v>0</v>
      </c>
      <c r="BN18" s="8">
        <f t="shared" si="24"/>
        <v>660000</v>
      </c>
      <c r="BO18" s="8">
        <f t="shared" si="10"/>
        <v>0</v>
      </c>
      <c r="BP18" s="8">
        <f t="shared" si="11"/>
        <v>0</v>
      </c>
      <c r="BQ18" s="8">
        <f t="shared" si="12"/>
        <v>0</v>
      </c>
      <c r="BR18" s="8">
        <f t="shared" si="13"/>
        <v>0</v>
      </c>
      <c r="BS18" s="8">
        <f t="shared" si="14"/>
        <v>0</v>
      </c>
      <c r="BT18" s="4">
        <f t="shared" si="15"/>
        <v>140000</v>
      </c>
      <c r="BU18" s="8">
        <f t="shared" si="16"/>
        <v>0</v>
      </c>
      <c r="BV18" s="8">
        <f t="shared" si="17"/>
        <v>0</v>
      </c>
      <c r="BW18" s="8">
        <f t="shared" si="25"/>
        <v>0</v>
      </c>
    </row>
    <row r="19" spans="1:75" x14ac:dyDescent="0.2">
      <c r="A19" t="s">
        <v>31</v>
      </c>
      <c r="B19" t="s">
        <v>32</v>
      </c>
      <c r="C19" t="s">
        <v>35</v>
      </c>
      <c r="D19" t="s">
        <v>154</v>
      </c>
      <c r="E19" t="s">
        <v>36</v>
      </c>
      <c r="F19" t="s">
        <v>11</v>
      </c>
      <c r="G19" t="s">
        <v>104</v>
      </c>
      <c r="H19" t="s">
        <v>163</v>
      </c>
      <c r="I19">
        <v>1</v>
      </c>
      <c r="J19">
        <v>1</v>
      </c>
      <c r="K19">
        <v>0</v>
      </c>
      <c r="L19">
        <v>1</v>
      </c>
      <c r="M19" t="s">
        <v>36</v>
      </c>
      <c r="N19" s="8">
        <f>$L19*LCI_per_unit!I12</f>
        <v>0</v>
      </c>
      <c r="O19" s="8">
        <f>$L19*LCI_per_unit!J12</f>
        <v>40000</v>
      </c>
      <c r="P19" s="8">
        <f>$L19*LCI_per_unit!K12</f>
        <v>0</v>
      </c>
      <c r="Q19" s="8">
        <f>$L19*LCI_per_unit!L12</f>
        <v>0.21</v>
      </c>
      <c r="R19" s="8">
        <f>$L19*LCI_per_unit!M12</f>
        <v>49.091000000000001</v>
      </c>
      <c r="S19" s="8">
        <f>$L19*LCI_per_unit!N12</f>
        <v>0</v>
      </c>
      <c r="T19" s="8">
        <f>$L19*LCI_per_unit!O12</f>
        <v>360000</v>
      </c>
      <c r="U19" s="8">
        <f>$L19*LCI_per_unit!P12</f>
        <v>4.2</v>
      </c>
      <c r="V19" s="8">
        <f>$L19*LCI_per_unit!Q12</f>
        <v>0</v>
      </c>
      <c r="W19" s="8">
        <f>$L19*LCI_per_unit!R12</f>
        <v>175</v>
      </c>
      <c r="X19" s="8">
        <f>$L19*LCI_per_unit!S12</f>
        <v>0</v>
      </c>
      <c r="Y19" s="8">
        <f>$L19*LCI_per_unit!T12</f>
        <v>0</v>
      </c>
      <c r="Z19" s="8">
        <f>$L19*LCI_per_unit!U12</f>
        <v>0</v>
      </c>
      <c r="AA19" s="8">
        <f>$L19*LCI_per_unit!V12</f>
        <v>0</v>
      </c>
      <c r="AB19" s="8">
        <f>$L19*LCI_per_unit!W12</f>
        <v>0</v>
      </c>
      <c r="AC19" s="8">
        <f>$L19*LCI_per_unit!X12</f>
        <v>0</v>
      </c>
      <c r="AD19" s="8">
        <f>$L19*LCI_per_unit!Y12</f>
        <v>0</v>
      </c>
      <c r="AE19" s="8">
        <f>$L19*LCI_per_unit!Z12</f>
        <v>0</v>
      </c>
      <c r="AF19" s="8">
        <f>$L19*LCI_per_unit!AA12</f>
        <v>0</v>
      </c>
      <c r="AG19" s="8">
        <f>$L19*LCI_per_unit!AB12</f>
        <v>0</v>
      </c>
      <c r="AH19" s="8">
        <f>$L19*LCI_per_unit!AC12</f>
        <v>3315.3</v>
      </c>
      <c r="AI19" s="8">
        <f>$L19*LCI_per_unit!AD12</f>
        <v>0</v>
      </c>
      <c r="AJ19" s="8">
        <f>$L19*LCI_per_unit!AE12</f>
        <v>5.25</v>
      </c>
      <c r="AK19" s="8">
        <f>$L19*LCI_per_unit!AF12</f>
        <v>175200</v>
      </c>
      <c r="AL19" s="8">
        <f>$L19*LCI_per_unit!AG12</f>
        <v>89999.999999999985</v>
      </c>
      <c r="AM19" s="8">
        <f>$L19*LCI_per_unit!AH12</f>
        <v>0</v>
      </c>
      <c r="AN19" s="8">
        <f>$L19*LCI_per_unit!AI12</f>
        <v>0</v>
      </c>
      <c r="AO19" s="8">
        <f>$L19*LCI_per_unit!AJ12</f>
        <v>0</v>
      </c>
      <c r="AP19" s="8">
        <f>$L19*LCI_per_unit!AK12</f>
        <v>0</v>
      </c>
      <c r="AQ19" s="8">
        <f>$L19*LCI_per_unit!AL12</f>
        <v>0</v>
      </c>
      <c r="AR19" s="8">
        <f>$L19*LCI_per_unit!AM12</f>
        <v>0</v>
      </c>
      <c r="AS19" s="8">
        <f>$L19*LCI_per_unit!AN12</f>
        <v>0</v>
      </c>
      <c r="AT19" s="8">
        <f>$L19*LCI_per_unit!AO12</f>
        <v>0</v>
      </c>
      <c r="AU19" s="8">
        <f>$L19*LCI_per_unit!AP12</f>
        <v>0</v>
      </c>
      <c r="AV19" s="8">
        <f>$L19*LCI_per_unit!AQ12</f>
        <v>0</v>
      </c>
      <c r="AW19" s="8">
        <f>$L19*LCI_per_unit!AR12</f>
        <v>0</v>
      </c>
      <c r="AX19" s="12">
        <f t="shared" si="0"/>
        <v>0</v>
      </c>
      <c r="AY19" s="8">
        <f t="shared" si="18"/>
        <v>0</v>
      </c>
      <c r="AZ19" s="8">
        <f t="shared" si="1"/>
        <v>0</v>
      </c>
      <c r="BA19" s="8">
        <f t="shared" si="2"/>
        <v>0</v>
      </c>
      <c r="BB19" s="8">
        <f t="shared" si="3"/>
        <v>0</v>
      </c>
      <c r="BC19" s="8">
        <f t="shared" si="19"/>
        <v>0</v>
      </c>
      <c r="BD19" s="8">
        <f t="shared" si="20"/>
        <v>89999.999999999985</v>
      </c>
      <c r="BE19" s="8">
        <f t="shared" si="4"/>
        <v>0</v>
      </c>
      <c r="BF19" s="8">
        <f t="shared" si="5"/>
        <v>49.091000000000001</v>
      </c>
      <c r="BG19" s="8">
        <f t="shared" si="21"/>
        <v>0</v>
      </c>
      <c r="BH19" s="8">
        <f t="shared" si="22"/>
        <v>0</v>
      </c>
      <c r="BI19" s="8">
        <f t="shared" si="23"/>
        <v>0</v>
      </c>
      <c r="BJ19" s="8">
        <f t="shared" si="6"/>
        <v>0</v>
      </c>
      <c r="BK19" s="8">
        <f t="shared" si="7"/>
        <v>0</v>
      </c>
      <c r="BL19" s="8">
        <f t="shared" si="8"/>
        <v>0</v>
      </c>
      <c r="BM19" s="8">
        <f t="shared" si="9"/>
        <v>0</v>
      </c>
      <c r="BN19" s="8">
        <f t="shared" si="24"/>
        <v>175200</v>
      </c>
      <c r="BO19" s="8">
        <f t="shared" si="10"/>
        <v>5.25</v>
      </c>
      <c r="BP19" s="8">
        <f t="shared" si="11"/>
        <v>0</v>
      </c>
      <c r="BQ19" s="8">
        <f t="shared" si="12"/>
        <v>175</v>
      </c>
      <c r="BR19" s="8">
        <f t="shared" si="13"/>
        <v>0.21</v>
      </c>
      <c r="BS19" s="8">
        <f t="shared" si="14"/>
        <v>4.2</v>
      </c>
      <c r="BT19" s="4">
        <f t="shared" si="15"/>
        <v>400000</v>
      </c>
      <c r="BU19" s="8">
        <f t="shared" si="16"/>
        <v>3315.3</v>
      </c>
      <c r="BV19" s="8">
        <f t="shared" si="17"/>
        <v>0</v>
      </c>
      <c r="BW19" s="8">
        <f t="shared" si="25"/>
        <v>0</v>
      </c>
    </row>
    <row r="20" spans="1:75" x14ac:dyDescent="0.2">
      <c r="A20" t="s">
        <v>39</v>
      </c>
      <c r="B20" t="s">
        <v>185</v>
      </c>
      <c r="C20" t="s">
        <v>33</v>
      </c>
      <c r="D20" t="s">
        <v>154</v>
      </c>
      <c r="E20" t="s">
        <v>183</v>
      </c>
      <c r="F20" t="s">
        <v>11</v>
      </c>
      <c r="G20" t="s">
        <v>105</v>
      </c>
      <c r="H20" t="s">
        <v>163</v>
      </c>
      <c r="I20" s="11">
        <v>0.99996451390330587</v>
      </c>
      <c r="J20" s="11">
        <v>1.0000354873560078</v>
      </c>
      <c r="K20">
        <v>0</v>
      </c>
      <c r="L20">
        <v>2.2499942070915811E-11</v>
      </c>
      <c r="M20" t="s">
        <v>45</v>
      </c>
      <c r="N20" s="14">
        <f>$L20*LCI_per_unit!I13</f>
        <v>0</v>
      </c>
      <c r="O20" s="14">
        <f>$L20*LCI_per_unit!J13</f>
        <v>2.9474924112899711E-4</v>
      </c>
      <c r="P20" s="14">
        <f>$L20*LCI_per_unit!K13</f>
        <v>0</v>
      </c>
      <c r="Q20" s="14">
        <f>$L20*LCI_per_unit!L13</f>
        <v>3.4199911947792032E-10</v>
      </c>
      <c r="R20" s="14">
        <f>$L20*LCI_per_unit!M13</f>
        <v>9.2024763070045673E-8</v>
      </c>
      <c r="S20" s="14">
        <f>$L20*LCI_per_unit!N13</f>
        <v>0</v>
      </c>
      <c r="T20" s="17">
        <f>$L20*LCI_per_unit!O13</f>
        <v>0</v>
      </c>
      <c r="U20" s="14">
        <f>$L20*LCI_per_unit!P13</f>
        <v>6.8174824474874909E-9</v>
      </c>
      <c r="V20" s="14">
        <f>$L20*LCI_per_unit!Q13</f>
        <v>0</v>
      </c>
      <c r="W20" s="14">
        <f>$L20*LCI_per_unit!R13</f>
        <v>1.7594954699456163E-7</v>
      </c>
      <c r="X20" s="14">
        <f>$L20*LCI_per_unit!S13</f>
        <v>0</v>
      </c>
      <c r="Y20" s="14">
        <f>$L20*LCI_per_unit!T13</f>
        <v>0</v>
      </c>
      <c r="Z20" s="14">
        <f>$L20*LCI_per_unit!U13</f>
        <v>0</v>
      </c>
      <c r="AA20" s="14">
        <f>$L20*LCI_per_unit!V13</f>
        <v>6.3674836060691748E-5</v>
      </c>
      <c r="AB20" s="14">
        <f>$L20*LCI_per_unit!W13</f>
        <v>3.8708900338803563E-6</v>
      </c>
      <c r="AC20" s="14">
        <f>$L20*LCI_per_unit!X13</f>
        <v>0</v>
      </c>
      <c r="AD20" s="14">
        <f>$L20*LCI_per_unit!Y13</f>
        <v>0</v>
      </c>
      <c r="AE20" s="14">
        <f>$L20*LCI_per_unit!Z13</f>
        <v>0</v>
      </c>
      <c r="AF20" s="14">
        <f>$L20*LCI_per_unit!AA13</f>
        <v>0</v>
      </c>
      <c r="AG20" s="14">
        <f>$L20*LCI_per_unit!AB13</f>
        <v>6.7499826212747437E-7</v>
      </c>
      <c r="AH20" s="14">
        <f>$L20*LCI_per_unit!AC13</f>
        <v>1.821595310061344E-6</v>
      </c>
      <c r="AI20" s="14">
        <f>$L20*LCI_per_unit!AD13</f>
        <v>1.6424957711768543E-6</v>
      </c>
      <c r="AJ20" s="14">
        <f>$L20*LCI_per_unit!AE13</f>
        <v>8.527478044877092E-9</v>
      </c>
      <c r="AK20" s="14">
        <f>$L20*LCI_per_unit!AF13</f>
        <v>0</v>
      </c>
      <c r="AL20" s="14">
        <f>$L20*LCI_per_unit!AG13</f>
        <v>0</v>
      </c>
      <c r="AM20" s="14">
        <f>$L20*LCI_per_unit!AH13</f>
        <v>0</v>
      </c>
      <c r="AN20" s="14">
        <f>$L20*LCI_per_unit!AI13</f>
        <v>0</v>
      </c>
      <c r="AO20" s="14">
        <f>$L20*LCI_per_unit!AJ13</f>
        <v>0</v>
      </c>
      <c r="AP20" s="14">
        <f>$L20*LCI_per_unit!AK13</f>
        <v>0</v>
      </c>
      <c r="AQ20" s="14">
        <f>$L20*LCI_per_unit!AL13</f>
        <v>0</v>
      </c>
      <c r="AR20" s="14">
        <f>$L20*LCI_per_unit!AM13</f>
        <v>0</v>
      </c>
      <c r="AS20" s="14">
        <f>$L20*LCI_per_unit!AN13</f>
        <v>0</v>
      </c>
      <c r="AT20" s="14">
        <f>$L20*LCI_per_unit!AO13</f>
        <v>0</v>
      </c>
      <c r="AU20" s="14">
        <f>$L20*LCI_per_unit!AP13</f>
        <v>0</v>
      </c>
      <c r="AV20" s="14">
        <f>$L20*LCI_per_unit!AQ13</f>
        <v>0</v>
      </c>
      <c r="AW20" s="14">
        <f>$L20*LCI_per_unit!AR13</f>
        <v>0</v>
      </c>
      <c r="AX20" s="15">
        <f t="shared" si="0"/>
        <v>0</v>
      </c>
      <c r="AY20" s="14">
        <f t="shared" si="18"/>
        <v>0</v>
      </c>
      <c r="AZ20" s="14">
        <f t="shared" si="1"/>
        <v>0</v>
      </c>
      <c r="BA20" s="14">
        <f t="shared" si="2"/>
        <v>0</v>
      </c>
      <c r="BB20" s="14">
        <f t="shared" si="3"/>
        <v>6.3674836060691748E-5</v>
      </c>
      <c r="BC20" s="14">
        <f t="shared" si="19"/>
        <v>0</v>
      </c>
      <c r="BD20" s="14">
        <f t="shared" si="20"/>
        <v>0</v>
      </c>
      <c r="BE20" s="14">
        <f t="shared" si="4"/>
        <v>1.6424957711768543E-6</v>
      </c>
      <c r="BF20" s="14">
        <f t="shared" si="5"/>
        <v>9.2024763070045673E-8</v>
      </c>
      <c r="BG20" s="14">
        <f t="shared" si="21"/>
        <v>0</v>
      </c>
      <c r="BH20" s="14">
        <f t="shared" si="22"/>
        <v>0</v>
      </c>
      <c r="BI20" s="14">
        <f t="shared" si="23"/>
        <v>0</v>
      </c>
      <c r="BJ20" s="14">
        <f t="shared" si="6"/>
        <v>0</v>
      </c>
      <c r="BK20" s="14">
        <f t="shared" si="7"/>
        <v>0</v>
      </c>
      <c r="BL20" s="14">
        <f t="shared" si="8"/>
        <v>0</v>
      </c>
      <c r="BM20" s="14">
        <f t="shared" si="9"/>
        <v>6.7499826212747437E-7</v>
      </c>
      <c r="BN20" s="14">
        <f t="shared" si="24"/>
        <v>0</v>
      </c>
      <c r="BO20" s="14">
        <f t="shared" si="10"/>
        <v>8.527478044877092E-9</v>
      </c>
      <c r="BP20" s="14">
        <f t="shared" si="11"/>
        <v>0</v>
      </c>
      <c r="BQ20" s="14">
        <f t="shared" si="12"/>
        <v>1.7594954699456163E-7</v>
      </c>
      <c r="BR20" s="14">
        <f t="shared" si="13"/>
        <v>3.4199911947792032E-10</v>
      </c>
      <c r="BS20" s="14">
        <f t="shared" si="14"/>
        <v>6.8174824474874909E-9</v>
      </c>
      <c r="BT20" s="4">
        <f t="shared" si="15"/>
        <v>2.9474924112899711E-4</v>
      </c>
      <c r="BU20" s="14">
        <f t="shared" si="16"/>
        <v>5.6924853439416999E-6</v>
      </c>
      <c r="BV20" s="14">
        <f t="shared" si="17"/>
        <v>0</v>
      </c>
      <c r="BW20" s="14">
        <f t="shared" si="25"/>
        <v>0</v>
      </c>
    </row>
    <row r="21" spans="1:75" x14ac:dyDescent="0.2">
      <c r="A21" t="s">
        <v>40</v>
      </c>
      <c r="B21" t="s">
        <v>185</v>
      </c>
      <c r="C21" t="s">
        <v>34</v>
      </c>
      <c r="D21" t="s">
        <v>154</v>
      </c>
      <c r="E21" t="s">
        <v>184</v>
      </c>
      <c r="F21" t="s">
        <v>11</v>
      </c>
      <c r="G21" t="s">
        <v>106</v>
      </c>
      <c r="H21" t="s">
        <v>163</v>
      </c>
      <c r="I21" s="11">
        <v>0.9001099169350929</v>
      </c>
      <c r="J21" s="11">
        <v>1.1109754277622432</v>
      </c>
      <c r="K21">
        <v>0</v>
      </c>
      <c r="L21">
        <v>4.0723435431589958E-11</v>
      </c>
      <c r="M21" t="s">
        <v>46</v>
      </c>
      <c r="N21" s="14">
        <f>$L21*LCI_per_unit!I14</f>
        <v>0</v>
      </c>
      <c r="O21" s="14">
        <f>$L21*LCI_per_unit!J14</f>
        <v>4.6424716392012554E-5</v>
      </c>
      <c r="P21" s="14">
        <f>$L21*LCI_per_unit!K14</f>
        <v>0</v>
      </c>
      <c r="Q21" s="14">
        <f>$L21*LCI_per_unit!L14</f>
        <v>3.5185048212893728E-10</v>
      </c>
      <c r="R21" s="14">
        <f>$L21*LCI_per_unit!M14</f>
        <v>2.5004189354996234E-8</v>
      </c>
      <c r="S21" s="14">
        <f>$L21*LCI_per_unit!N14</f>
        <v>0</v>
      </c>
      <c r="T21" s="17">
        <f>$L21*LCI_per_unit!O14</f>
        <v>0</v>
      </c>
      <c r="U21" s="14">
        <f>$L21*LCI_per_unit!P14</f>
        <v>7.0451543296650624E-9</v>
      </c>
      <c r="V21" s="14">
        <f>$L21*LCI_per_unit!Q14</f>
        <v>3.058330000912406E-7</v>
      </c>
      <c r="W21" s="14">
        <f>$L21*LCI_per_unit!R14</f>
        <v>2.932087351074477E-7</v>
      </c>
      <c r="X21" s="14">
        <f>$L21*LCI_per_unit!S14</f>
        <v>0</v>
      </c>
      <c r="Y21" s="14">
        <f>$L21*LCI_per_unit!T14</f>
        <v>0</v>
      </c>
      <c r="Z21" s="14">
        <f>$L21*LCI_per_unit!U14</f>
        <v>0</v>
      </c>
      <c r="AA21" s="14">
        <f>$L21*LCI_per_unit!V14</f>
        <v>0</v>
      </c>
      <c r="AB21" s="14">
        <f>$L21*LCI_per_unit!W14</f>
        <v>0</v>
      </c>
      <c r="AC21" s="14">
        <f>$L21*LCI_per_unit!X14</f>
        <v>0</v>
      </c>
      <c r="AD21" s="14">
        <f>$L21*LCI_per_unit!Y14</f>
        <v>0</v>
      </c>
      <c r="AE21" s="14">
        <f>$L21*LCI_per_unit!Z14</f>
        <v>0</v>
      </c>
      <c r="AF21" s="14">
        <f>$L21*LCI_per_unit!AA14</f>
        <v>0</v>
      </c>
      <c r="AG21" s="14">
        <f>$L21*LCI_per_unit!AB14</f>
        <v>0</v>
      </c>
      <c r="AH21" s="14">
        <f>$L21*LCI_per_unit!AC14</f>
        <v>5.5383872186962342E-6</v>
      </c>
      <c r="AI21" s="14">
        <f>$L21*LCI_per_unit!AD14</f>
        <v>0</v>
      </c>
      <c r="AJ21" s="14">
        <f>$L21*LCI_per_unit!AE14</f>
        <v>8.7962620532234317E-9</v>
      </c>
      <c r="AK21" s="14">
        <f>$L21*LCI_per_unit!AF14</f>
        <v>0</v>
      </c>
      <c r="AL21" s="14">
        <f>$L21*LCI_per_unit!AG14</f>
        <v>0</v>
      </c>
      <c r="AM21" s="14">
        <f>$L21*LCI_per_unit!AH14</f>
        <v>0</v>
      </c>
      <c r="AN21" s="14">
        <f>$L21*LCI_per_unit!AI14</f>
        <v>0</v>
      </c>
      <c r="AO21" s="14">
        <f>$L21*LCI_per_unit!AJ14</f>
        <v>0</v>
      </c>
      <c r="AP21" s="14">
        <f>$L21*LCI_per_unit!AK14</f>
        <v>0</v>
      </c>
      <c r="AQ21" s="14">
        <f>$L21*LCI_per_unit!AL14</f>
        <v>0</v>
      </c>
      <c r="AR21" s="14">
        <f>$L21*LCI_per_unit!AM14</f>
        <v>0</v>
      </c>
      <c r="AS21" s="14">
        <f>$L21*LCI_per_unit!AN14</f>
        <v>0</v>
      </c>
      <c r="AT21" s="14">
        <f>$L21*LCI_per_unit!AO14</f>
        <v>0</v>
      </c>
      <c r="AU21" s="14">
        <f>$L21*LCI_per_unit!AP14</f>
        <v>0</v>
      </c>
      <c r="AV21" s="14">
        <f>$L21*LCI_per_unit!AQ14</f>
        <v>0</v>
      </c>
      <c r="AW21" s="14">
        <f>$L21*LCI_per_unit!AR14</f>
        <v>0</v>
      </c>
      <c r="AX21" s="15">
        <f t="shared" si="0"/>
        <v>0</v>
      </c>
      <c r="AY21" s="14">
        <f t="shared" si="18"/>
        <v>0</v>
      </c>
      <c r="AZ21" s="14">
        <f t="shared" si="1"/>
        <v>0</v>
      </c>
      <c r="BA21" s="14">
        <f t="shared" si="2"/>
        <v>0</v>
      </c>
      <c r="BB21" s="14">
        <f t="shared" si="3"/>
        <v>0</v>
      </c>
      <c r="BC21" s="14">
        <f t="shared" si="19"/>
        <v>0</v>
      </c>
      <c r="BD21" s="14">
        <f t="shared" si="20"/>
        <v>0</v>
      </c>
      <c r="BE21" s="14">
        <f t="shared" si="4"/>
        <v>0</v>
      </c>
      <c r="BF21" s="14">
        <f t="shared" si="5"/>
        <v>2.5004189354996234E-8</v>
      </c>
      <c r="BG21" s="14">
        <f t="shared" si="21"/>
        <v>0</v>
      </c>
      <c r="BH21" s="14">
        <f t="shared" si="22"/>
        <v>0</v>
      </c>
      <c r="BI21" s="14">
        <f t="shared" si="23"/>
        <v>0</v>
      </c>
      <c r="BJ21" s="14">
        <f t="shared" si="6"/>
        <v>0</v>
      </c>
      <c r="BK21" s="14">
        <f t="shared" si="7"/>
        <v>0</v>
      </c>
      <c r="BL21" s="14">
        <f t="shared" si="8"/>
        <v>0</v>
      </c>
      <c r="BM21" s="14">
        <f t="shared" si="9"/>
        <v>0</v>
      </c>
      <c r="BN21" s="14">
        <f t="shared" si="24"/>
        <v>0</v>
      </c>
      <c r="BO21" s="14">
        <f t="shared" si="10"/>
        <v>8.7962620532234317E-9</v>
      </c>
      <c r="BP21" s="14">
        <f t="shared" si="11"/>
        <v>0</v>
      </c>
      <c r="BQ21" s="14">
        <f t="shared" si="12"/>
        <v>2.932087351074477E-7</v>
      </c>
      <c r="BR21" s="14">
        <f t="shared" si="13"/>
        <v>3.5185048212893728E-10</v>
      </c>
      <c r="BS21" s="14">
        <f t="shared" si="14"/>
        <v>7.0451543296650624E-9</v>
      </c>
      <c r="BT21" s="4">
        <f t="shared" si="15"/>
        <v>4.6730549392103793E-5</v>
      </c>
      <c r="BU21" s="14">
        <f t="shared" si="16"/>
        <v>5.5383872186962342E-6</v>
      </c>
      <c r="BV21" s="14">
        <f t="shared" si="17"/>
        <v>0</v>
      </c>
      <c r="BW21" s="14">
        <f t="shared" si="25"/>
        <v>0</v>
      </c>
    </row>
    <row r="22" spans="1:75" x14ac:dyDescent="0.2">
      <c r="A22" t="s">
        <v>41</v>
      </c>
      <c r="B22" t="s">
        <v>186</v>
      </c>
      <c r="C22" t="s">
        <v>33</v>
      </c>
      <c r="D22" t="s">
        <v>154</v>
      </c>
      <c r="E22" t="s">
        <v>47</v>
      </c>
      <c r="F22" t="s">
        <v>11</v>
      </c>
      <c r="G22" t="s">
        <v>105</v>
      </c>
      <c r="H22" t="s">
        <v>163</v>
      </c>
      <c r="I22" s="11">
        <v>7.6275823716857052E-2</v>
      </c>
      <c r="J22" s="11">
        <v>13.110314006074756</v>
      </c>
      <c r="K22">
        <v>0</v>
      </c>
      <c r="L22" s="4">
        <v>3000</v>
      </c>
      <c r="M22" t="s">
        <v>2</v>
      </c>
      <c r="N22" s="14">
        <f>$L22*LCI_per_unit!I15</f>
        <v>0</v>
      </c>
      <c r="O22" s="14">
        <f>$L22*LCI_per_unit!J15</f>
        <v>0</v>
      </c>
      <c r="P22" s="14">
        <f>$L22*LCI_per_unit!K15</f>
        <v>0</v>
      </c>
      <c r="Q22" s="14">
        <f>$L22*LCI_per_unit!L15</f>
        <v>0</v>
      </c>
      <c r="R22" s="14">
        <f>$L22*LCI_per_unit!M15</f>
        <v>0</v>
      </c>
      <c r="S22" s="14">
        <f>$L22*LCI_per_unit!N15</f>
        <v>0</v>
      </c>
      <c r="T22" s="17">
        <f>$L22*LCI_per_unit!O15</f>
        <v>630000</v>
      </c>
      <c r="U22" s="14">
        <f>$L22*LCI_per_unit!P15</f>
        <v>0</v>
      </c>
      <c r="V22" s="14">
        <f>$L22*LCI_per_unit!Q15</f>
        <v>0</v>
      </c>
      <c r="W22" s="14">
        <f>$L22*LCI_per_unit!R15</f>
        <v>0</v>
      </c>
      <c r="X22" s="14">
        <f>$L22*LCI_per_unit!S15</f>
        <v>27150.000000000004</v>
      </c>
      <c r="Y22" s="14">
        <f>$L22*LCI_per_unit!T15</f>
        <v>126600.00000000001</v>
      </c>
      <c r="Z22" s="14">
        <f>$L22*LCI_per_unit!U15</f>
        <v>60000</v>
      </c>
      <c r="AA22" s="14">
        <f>$L22*LCI_per_unit!V15</f>
        <v>0</v>
      </c>
      <c r="AB22" s="14">
        <f>$L22*LCI_per_unit!W15</f>
        <v>0</v>
      </c>
      <c r="AC22" s="14">
        <f>$L22*LCI_per_unit!X15</f>
        <v>810000</v>
      </c>
      <c r="AD22" s="14">
        <f>$L22*LCI_per_unit!Y15</f>
        <v>600000</v>
      </c>
      <c r="AE22" s="14">
        <f>$L22*LCI_per_unit!Z15</f>
        <v>180000.00000000003</v>
      </c>
      <c r="AF22" s="14">
        <f>$L22*LCI_per_unit!AA15</f>
        <v>600</v>
      </c>
      <c r="AG22" s="14">
        <f>$L22*LCI_per_unit!AB15</f>
        <v>0</v>
      </c>
      <c r="AH22" s="14">
        <f>$L22*LCI_per_unit!AC15</f>
        <v>0</v>
      </c>
      <c r="AI22" s="14">
        <f>$L22*LCI_per_unit!AD15</f>
        <v>0</v>
      </c>
      <c r="AJ22" s="14">
        <f>$L22*LCI_per_unit!AE15</f>
        <v>0</v>
      </c>
      <c r="AK22" s="14">
        <f>$L22*LCI_per_unit!AF15</f>
        <v>0</v>
      </c>
      <c r="AL22" s="14">
        <f>$L22*LCI_per_unit!AG15</f>
        <v>0</v>
      </c>
      <c r="AM22" s="14">
        <f>$L22*LCI_per_unit!AH15</f>
        <v>0</v>
      </c>
      <c r="AN22" s="14">
        <f>$L22*LCI_per_unit!AI15</f>
        <v>0</v>
      </c>
      <c r="AO22" s="14">
        <f>$L22*LCI_per_unit!AJ15</f>
        <v>0</v>
      </c>
      <c r="AP22" s="14">
        <f>$L22*LCI_per_unit!AK15</f>
        <v>0</v>
      </c>
      <c r="AQ22" s="14">
        <f>$L22*LCI_per_unit!AL15</f>
        <v>0</v>
      </c>
      <c r="AR22" s="14">
        <f>$L22*LCI_per_unit!AM15</f>
        <v>0</v>
      </c>
      <c r="AS22" s="14">
        <f>$L22*LCI_per_unit!AN15</f>
        <v>0</v>
      </c>
      <c r="AT22" s="14">
        <f>$L22*LCI_per_unit!AO15</f>
        <v>0</v>
      </c>
      <c r="AU22" s="14">
        <f>$L22*LCI_per_unit!AP15</f>
        <v>0</v>
      </c>
      <c r="AV22" s="14">
        <f>$L22*LCI_per_unit!AQ15</f>
        <v>0</v>
      </c>
      <c r="AW22" s="14">
        <f>$L22*LCI_per_unit!AR15</f>
        <v>0</v>
      </c>
      <c r="AX22" s="15">
        <f t="shared" si="0"/>
        <v>0</v>
      </c>
      <c r="AY22" s="14">
        <f t="shared" si="18"/>
        <v>0</v>
      </c>
      <c r="AZ22" s="14">
        <f t="shared" si="1"/>
        <v>0</v>
      </c>
      <c r="BA22" s="14">
        <f t="shared" si="2"/>
        <v>153750.00000000003</v>
      </c>
      <c r="BB22" s="14">
        <f t="shared" si="3"/>
        <v>0</v>
      </c>
      <c r="BC22" s="14">
        <f t="shared" si="19"/>
        <v>0</v>
      </c>
      <c r="BD22" s="14">
        <f t="shared" si="20"/>
        <v>0</v>
      </c>
      <c r="BE22" s="14">
        <f t="shared" si="4"/>
        <v>0</v>
      </c>
      <c r="BF22" s="14">
        <f t="shared" si="5"/>
        <v>0</v>
      </c>
      <c r="BG22" s="14">
        <f t="shared" si="21"/>
        <v>0</v>
      </c>
      <c r="BH22" s="14">
        <f t="shared" si="22"/>
        <v>0</v>
      </c>
      <c r="BI22" s="14">
        <f t="shared" si="23"/>
        <v>0</v>
      </c>
      <c r="BJ22" s="14">
        <f t="shared" si="6"/>
        <v>180000.00000000003</v>
      </c>
      <c r="BK22" s="14">
        <f t="shared" si="7"/>
        <v>60000</v>
      </c>
      <c r="BL22" s="14">
        <f t="shared" si="8"/>
        <v>600</v>
      </c>
      <c r="BM22" s="14">
        <f t="shared" si="9"/>
        <v>0</v>
      </c>
      <c r="BN22" s="14">
        <f t="shared" si="24"/>
        <v>0</v>
      </c>
      <c r="BO22" s="14">
        <f t="shared" si="10"/>
        <v>0</v>
      </c>
      <c r="BP22" s="14">
        <f t="shared" si="11"/>
        <v>810000</v>
      </c>
      <c r="BQ22" s="14">
        <f t="shared" si="12"/>
        <v>0</v>
      </c>
      <c r="BR22" s="14">
        <f t="shared" si="13"/>
        <v>0</v>
      </c>
      <c r="BS22" s="14">
        <f t="shared" si="14"/>
        <v>0</v>
      </c>
      <c r="BT22" s="4">
        <f t="shared" si="15"/>
        <v>630000</v>
      </c>
      <c r="BU22" s="14">
        <f t="shared" si="16"/>
        <v>0</v>
      </c>
      <c r="BV22" s="14">
        <f t="shared" si="17"/>
        <v>600000</v>
      </c>
      <c r="BW22" s="14">
        <f t="shared" si="25"/>
        <v>0</v>
      </c>
    </row>
    <row r="23" spans="1:75" x14ac:dyDescent="0.2">
      <c r="A23" t="s">
        <v>41</v>
      </c>
      <c r="B23" t="s">
        <v>186</v>
      </c>
      <c r="C23" t="s">
        <v>34</v>
      </c>
      <c r="D23" t="s">
        <v>154</v>
      </c>
      <c r="E23" t="s">
        <v>47</v>
      </c>
      <c r="F23" t="s">
        <v>11</v>
      </c>
      <c r="G23" t="s">
        <v>106</v>
      </c>
      <c r="H23" t="s">
        <v>163</v>
      </c>
      <c r="I23" s="11">
        <v>3.4984440950185693E-2</v>
      </c>
      <c r="J23" s="11">
        <v>28.584135485369099</v>
      </c>
      <c r="K23">
        <v>0</v>
      </c>
      <c r="L23" s="4">
        <v>3000</v>
      </c>
      <c r="M23" t="s">
        <v>2</v>
      </c>
      <c r="N23" s="14">
        <f>$L23*LCI_per_unit!I16</f>
        <v>0</v>
      </c>
      <c r="O23" s="14">
        <f>$L23*LCI_per_unit!J16</f>
        <v>0</v>
      </c>
      <c r="P23" s="14">
        <f>$L23*LCI_per_unit!K16</f>
        <v>0</v>
      </c>
      <c r="Q23" s="14">
        <f>$L23*LCI_per_unit!L16</f>
        <v>0</v>
      </c>
      <c r="R23" s="14">
        <f>$L23*LCI_per_unit!M16</f>
        <v>0</v>
      </c>
      <c r="S23" s="14">
        <f>$L23*LCI_per_unit!N16</f>
        <v>0</v>
      </c>
      <c r="T23" s="17">
        <f>$L23*LCI_per_unit!O16</f>
        <v>630000</v>
      </c>
      <c r="U23" s="14">
        <f>$L23*LCI_per_unit!P16</f>
        <v>0</v>
      </c>
      <c r="V23" s="14">
        <f>$L23*LCI_per_unit!Q16</f>
        <v>0</v>
      </c>
      <c r="W23" s="14">
        <f>$L23*LCI_per_unit!R16</f>
        <v>0</v>
      </c>
      <c r="X23" s="14">
        <f>$L23*LCI_per_unit!S16</f>
        <v>27150.000000000004</v>
      </c>
      <c r="Y23" s="14">
        <f>$L23*LCI_per_unit!T16</f>
        <v>126600.00000000001</v>
      </c>
      <c r="Z23" s="14">
        <f>$L23*LCI_per_unit!U16</f>
        <v>60000</v>
      </c>
      <c r="AA23" s="14">
        <f>$L23*LCI_per_unit!V16</f>
        <v>0</v>
      </c>
      <c r="AB23" s="14">
        <f>$L23*LCI_per_unit!W16</f>
        <v>0</v>
      </c>
      <c r="AC23" s="14">
        <f>$L23*LCI_per_unit!X16</f>
        <v>810000</v>
      </c>
      <c r="AD23" s="14">
        <f>$L23*LCI_per_unit!Y16</f>
        <v>600000</v>
      </c>
      <c r="AE23" s="14">
        <f>$L23*LCI_per_unit!Z16</f>
        <v>180000.00000000003</v>
      </c>
      <c r="AF23" s="14">
        <f>$L23*LCI_per_unit!AA16</f>
        <v>600</v>
      </c>
      <c r="AG23" s="14">
        <f>$L23*LCI_per_unit!AB16</f>
        <v>0</v>
      </c>
      <c r="AH23" s="14">
        <f>$L23*LCI_per_unit!AC16</f>
        <v>0</v>
      </c>
      <c r="AI23" s="14">
        <f>$L23*LCI_per_unit!AD16</f>
        <v>0</v>
      </c>
      <c r="AJ23" s="14">
        <f>$L23*LCI_per_unit!AE16</f>
        <v>0</v>
      </c>
      <c r="AK23" s="14">
        <f>$L23*LCI_per_unit!AF16</f>
        <v>0</v>
      </c>
      <c r="AL23" s="14">
        <f>$L23*LCI_per_unit!AG16</f>
        <v>0</v>
      </c>
      <c r="AM23" s="14">
        <f>$L23*LCI_per_unit!AH16</f>
        <v>0</v>
      </c>
      <c r="AN23" s="14">
        <f>$L23*LCI_per_unit!AI16</f>
        <v>0</v>
      </c>
      <c r="AO23" s="14">
        <f>$L23*LCI_per_unit!AJ16</f>
        <v>0</v>
      </c>
      <c r="AP23" s="14">
        <f>$L23*LCI_per_unit!AK16</f>
        <v>0</v>
      </c>
      <c r="AQ23" s="14">
        <f>$L23*LCI_per_unit!AL16</f>
        <v>0</v>
      </c>
      <c r="AR23" s="14">
        <f>$L23*LCI_per_unit!AM16</f>
        <v>0</v>
      </c>
      <c r="AS23" s="14">
        <f>$L23*LCI_per_unit!AN16</f>
        <v>0</v>
      </c>
      <c r="AT23" s="14">
        <f>$L23*LCI_per_unit!AO16</f>
        <v>0</v>
      </c>
      <c r="AU23" s="14">
        <f>$L23*LCI_per_unit!AP16</f>
        <v>0</v>
      </c>
      <c r="AV23" s="14">
        <f>$L23*LCI_per_unit!AQ16</f>
        <v>0</v>
      </c>
      <c r="AW23" s="14">
        <f>$L23*LCI_per_unit!AR16</f>
        <v>0</v>
      </c>
      <c r="AX23" s="15">
        <f t="shared" si="0"/>
        <v>0</v>
      </c>
      <c r="AY23" s="14">
        <f t="shared" si="18"/>
        <v>0</v>
      </c>
      <c r="AZ23" s="14">
        <f t="shared" si="1"/>
        <v>0</v>
      </c>
      <c r="BA23" s="14">
        <f t="shared" si="2"/>
        <v>153750.00000000003</v>
      </c>
      <c r="BB23" s="14">
        <f t="shared" si="3"/>
        <v>0</v>
      </c>
      <c r="BC23" s="14">
        <f t="shared" si="19"/>
        <v>0</v>
      </c>
      <c r="BD23" s="14">
        <f t="shared" si="20"/>
        <v>0</v>
      </c>
      <c r="BE23" s="14">
        <f t="shared" si="4"/>
        <v>0</v>
      </c>
      <c r="BF23" s="14">
        <f t="shared" si="5"/>
        <v>0</v>
      </c>
      <c r="BG23" s="14">
        <f t="shared" si="21"/>
        <v>0</v>
      </c>
      <c r="BH23" s="14">
        <f t="shared" si="22"/>
        <v>0</v>
      </c>
      <c r="BI23" s="14">
        <f t="shared" si="23"/>
        <v>0</v>
      </c>
      <c r="BJ23" s="14">
        <f t="shared" si="6"/>
        <v>180000.00000000003</v>
      </c>
      <c r="BK23" s="14">
        <f t="shared" si="7"/>
        <v>60000</v>
      </c>
      <c r="BL23" s="14">
        <f t="shared" si="8"/>
        <v>600</v>
      </c>
      <c r="BM23" s="14">
        <f t="shared" si="9"/>
        <v>0</v>
      </c>
      <c r="BN23" s="14">
        <f t="shared" si="24"/>
        <v>0</v>
      </c>
      <c r="BO23" s="14">
        <f t="shared" si="10"/>
        <v>0</v>
      </c>
      <c r="BP23" s="14">
        <f t="shared" si="11"/>
        <v>810000</v>
      </c>
      <c r="BQ23" s="14">
        <f t="shared" si="12"/>
        <v>0</v>
      </c>
      <c r="BR23" s="14">
        <f t="shared" si="13"/>
        <v>0</v>
      </c>
      <c r="BS23" s="14">
        <f t="shared" si="14"/>
        <v>0</v>
      </c>
      <c r="BT23" s="4">
        <f t="shared" si="15"/>
        <v>630000</v>
      </c>
      <c r="BU23" s="14">
        <f t="shared" si="16"/>
        <v>0</v>
      </c>
      <c r="BV23" s="14">
        <f t="shared" si="17"/>
        <v>600000</v>
      </c>
      <c r="BW23" s="14">
        <f t="shared" si="25"/>
        <v>0</v>
      </c>
    </row>
    <row r="24" spans="1:75" x14ac:dyDescent="0.2">
      <c r="A24" t="s">
        <v>42</v>
      </c>
      <c r="B24" t="s">
        <v>185</v>
      </c>
      <c r="C24" t="s">
        <v>33</v>
      </c>
      <c r="D24" t="s">
        <v>155</v>
      </c>
      <c r="E24" t="s">
        <v>183</v>
      </c>
      <c r="F24" t="s">
        <v>11</v>
      </c>
      <c r="G24" t="s">
        <v>107</v>
      </c>
      <c r="H24" t="s">
        <v>163</v>
      </c>
      <c r="I24" s="11">
        <v>0.65493838799032977</v>
      </c>
      <c r="J24" s="11">
        <v>1.5268611801309846</v>
      </c>
      <c r="K24">
        <v>0</v>
      </c>
      <c r="L24">
        <v>3.0062091955109312E-10</v>
      </c>
      <c r="M24" t="s">
        <v>45</v>
      </c>
      <c r="N24" s="14">
        <f>$L24*LCI_per_unit!I17</f>
        <v>0</v>
      </c>
      <c r="O24" s="14">
        <f>$L24*LCI_per_unit!J17</f>
        <v>0</v>
      </c>
      <c r="P24" s="14">
        <f>$L24*LCI_per_unit!K17</f>
        <v>0</v>
      </c>
      <c r="Q24" s="14">
        <f>$L24*LCI_per_unit!L17</f>
        <v>0</v>
      </c>
      <c r="R24" s="14">
        <f>$L24*LCI_per_unit!M17</f>
        <v>0</v>
      </c>
      <c r="S24" s="14">
        <f>$L24*LCI_per_unit!N17</f>
        <v>0</v>
      </c>
      <c r="T24" s="17">
        <f>$L24*LCI_per_unit!O17</f>
        <v>4.5093137932663966E-4</v>
      </c>
      <c r="U24" s="14">
        <f>$L24*LCI_per_unit!P17</f>
        <v>0</v>
      </c>
      <c r="V24" s="14">
        <f>$L24*LCI_per_unit!Q17</f>
        <v>0</v>
      </c>
      <c r="W24" s="14">
        <f>$L24*LCI_per_unit!R17</f>
        <v>0</v>
      </c>
      <c r="X24" s="14">
        <f>$L24*LCI_per_unit!S17</f>
        <v>0</v>
      </c>
      <c r="Y24" s="14">
        <f>$L24*LCI_per_unit!T17</f>
        <v>0</v>
      </c>
      <c r="Z24" s="14">
        <f>$L24*LCI_per_unit!U17</f>
        <v>0</v>
      </c>
      <c r="AA24" s="14">
        <f>$L24*LCI_per_unit!V17</f>
        <v>0</v>
      </c>
      <c r="AB24" s="14">
        <f>$L24*LCI_per_unit!W17</f>
        <v>0</v>
      </c>
      <c r="AC24" s="14">
        <f>$L24*LCI_per_unit!X17</f>
        <v>0</v>
      </c>
      <c r="AD24" s="14">
        <f>$L24*LCI_per_unit!Y17</f>
        <v>0</v>
      </c>
      <c r="AE24" s="14">
        <f>$L24*LCI_per_unit!Z17</f>
        <v>0</v>
      </c>
      <c r="AF24" s="14">
        <f>$L24*LCI_per_unit!AA17</f>
        <v>0</v>
      </c>
      <c r="AG24" s="14">
        <f>$L24*LCI_per_unit!AB17</f>
        <v>0</v>
      </c>
      <c r="AH24" s="14">
        <f>$L24*LCI_per_unit!AC17</f>
        <v>0</v>
      </c>
      <c r="AI24" s="14">
        <f>$L24*LCI_per_unit!AD17</f>
        <v>0</v>
      </c>
      <c r="AJ24" s="14">
        <f>$L24*LCI_per_unit!AE17</f>
        <v>0</v>
      </c>
      <c r="AK24" s="14">
        <f>$L24*LCI_per_unit!AF17</f>
        <v>0</v>
      </c>
      <c r="AL24" s="14">
        <f>$L24*LCI_per_unit!AG17</f>
        <v>0</v>
      </c>
      <c r="AM24" s="14">
        <f>$L24*LCI_per_unit!AH17</f>
        <v>0</v>
      </c>
      <c r="AN24" s="14">
        <f>$L24*LCI_per_unit!AI17</f>
        <v>0</v>
      </c>
      <c r="AO24" s="14">
        <f>$L24*LCI_per_unit!AJ17</f>
        <v>0</v>
      </c>
      <c r="AP24" s="14">
        <f>$L24*LCI_per_unit!AK17</f>
        <v>0</v>
      </c>
      <c r="AQ24" s="14">
        <f>$L24*LCI_per_unit!AL17</f>
        <v>0</v>
      </c>
      <c r="AR24" s="14">
        <f>$L24*LCI_per_unit!AM17</f>
        <v>0</v>
      </c>
      <c r="AS24" s="14">
        <f>$L24*LCI_per_unit!AN17</f>
        <v>0</v>
      </c>
      <c r="AT24" s="14">
        <f>$L24*LCI_per_unit!AO17</f>
        <v>0</v>
      </c>
      <c r="AU24" s="14">
        <f>$L24*LCI_per_unit!AP17</f>
        <v>0</v>
      </c>
      <c r="AV24" s="14">
        <f>$L24*LCI_per_unit!AQ17</f>
        <v>0</v>
      </c>
      <c r="AW24" s="14">
        <f>$L24*LCI_per_unit!AR17</f>
        <v>0</v>
      </c>
      <c r="AX24" s="15">
        <f t="shared" si="0"/>
        <v>0</v>
      </c>
      <c r="AY24" s="14">
        <f t="shared" si="18"/>
        <v>0</v>
      </c>
      <c r="AZ24" s="14">
        <f t="shared" si="1"/>
        <v>0</v>
      </c>
      <c r="BA24" s="14">
        <f t="shared" si="2"/>
        <v>0</v>
      </c>
      <c r="BB24" s="14">
        <f t="shared" si="3"/>
        <v>0</v>
      </c>
      <c r="BC24" s="14">
        <f t="shared" si="19"/>
        <v>0</v>
      </c>
      <c r="BD24" s="14">
        <f t="shared" si="20"/>
        <v>0</v>
      </c>
      <c r="BE24" s="14">
        <f t="shared" si="4"/>
        <v>0</v>
      </c>
      <c r="BF24" s="14">
        <f t="shared" si="5"/>
        <v>0</v>
      </c>
      <c r="BG24" s="14">
        <f t="shared" si="21"/>
        <v>0</v>
      </c>
      <c r="BH24" s="14">
        <f t="shared" si="22"/>
        <v>0</v>
      </c>
      <c r="BI24" s="14">
        <f t="shared" si="23"/>
        <v>0</v>
      </c>
      <c r="BJ24" s="14">
        <f t="shared" si="6"/>
        <v>0</v>
      </c>
      <c r="BK24" s="14">
        <f t="shared" si="7"/>
        <v>0</v>
      </c>
      <c r="BL24" s="14">
        <f t="shared" si="8"/>
        <v>0</v>
      </c>
      <c r="BM24" s="14">
        <f t="shared" si="9"/>
        <v>0</v>
      </c>
      <c r="BN24" s="14">
        <f t="shared" si="24"/>
        <v>0</v>
      </c>
      <c r="BO24" s="14">
        <f t="shared" si="10"/>
        <v>0</v>
      </c>
      <c r="BP24" s="14">
        <f t="shared" si="11"/>
        <v>0</v>
      </c>
      <c r="BQ24" s="14">
        <f t="shared" si="12"/>
        <v>0</v>
      </c>
      <c r="BR24" s="14">
        <f t="shared" si="13"/>
        <v>0</v>
      </c>
      <c r="BS24" s="14">
        <f t="shared" si="14"/>
        <v>0</v>
      </c>
      <c r="BT24" s="4">
        <f t="shared" si="15"/>
        <v>4.5093137932663966E-4</v>
      </c>
      <c r="BU24" s="14">
        <f t="shared" si="16"/>
        <v>0</v>
      </c>
      <c r="BV24" s="14">
        <f t="shared" si="17"/>
        <v>0</v>
      </c>
      <c r="BW24" s="14">
        <f t="shared" si="25"/>
        <v>0</v>
      </c>
    </row>
    <row r="25" spans="1:75" x14ac:dyDescent="0.2">
      <c r="A25" t="s">
        <v>43</v>
      </c>
      <c r="B25" t="s">
        <v>185</v>
      </c>
      <c r="C25" t="s">
        <v>34</v>
      </c>
      <c r="D25" t="s">
        <v>155</v>
      </c>
      <c r="E25" t="s">
        <v>184</v>
      </c>
      <c r="F25" t="s">
        <v>11</v>
      </c>
      <c r="G25" t="s">
        <v>108</v>
      </c>
      <c r="H25" t="s">
        <v>163</v>
      </c>
      <c r="I25" s="11">
        <v>0.15561835095650087</v>
      </c>
      <c r="J25" s="11">
        <v>6.4259773596979057</v>
      </c>
      <c r="K25">
        <v>0</v>
      </c>
      <c r="L25">
        <v>4.9367301262641324E-9</v>
      </c>
      <c r="M25" t="s">
        <v>46</v>
      </c>
      <c r="N25" s="14">
        <f>$L25*LCI_per_unit!I18</f>
        <v>0</v>
      </c>
      <c r="O25" s="14">
        <f>$L25*LCI_per_unit!J18</f>
        <v>0</v>
      </c>
      <c r="P25" s="14">
        <f>$L25*LCI_per_unit!K18</f>
        <v>0</v>
      </c>
      <c r="Q25" s="14">
        <f>$L25*LCI_per_unit!L18</f>
        <v>0</v>
      </c>
      <c r="R25" s="14">
        <f>$L25*LCI_per_unit!M18</f>
        <v>0</v>
      </c>
      <c r="S25" s="14">
        <f>$L25*LCI_per_unit!N18</f>
        <v>0</v>
      </c>
      <c r="T25" s="17">
        <f>$L25*LCI_per_unit!O18</f>
        <v>3.5544456909101753E-3</v>
      </c>
      <c r="U25" s="14">
        <f>$L25*LCI_per_unit!P18</f>
        <v>0</v>
      </c>
      <c r="V25" s="14">
        <f>$L25*LCI_per_unit!Q18</f>
        <v>0</v>
      </c>
      <c r="W25" s="14">
        <f>$L25*LCI_per_unit!R18</f>
        <v>0</v>
      </c>
      <c r="X25" s="14">
        <f>$L25*LCI_per_unit!S18</f>
        <v>0</v>
      </c>
      <c r="Y25" s="14">
        <f>$L25*LCI_per_unit!T18</f>
        <v>0</v>
      </c>
      <c r="Z25" s="14">
        <f>$L25*LCI_per_unit!U18</f>
        <v>0</v>
      </c>
      <c r="AA25" s="14">
        <f>$L25*LCI_per_unit!V18</f>
        <v>0</v>
      </c>
      <c r="AB25" s="14">
        <f>$L25*LCI_per_unit!W18</f>
        <v>0</v>
      </c>
      <c r="AC25" s="14">
        <f>$L25*LCI_per_unit!X18</f>
        <v>0</v>
      </c>
      <c r="AD25" s="14">
        <f>$L25*LCI_per_unit!Y18</f>
        <v>0</v>
      </c>
      <c r="AE25" s="14">
        <f>$L25*LCI_per_unit!Z18</f>
        <v>0</v>
      </c>
      <c r="AF25" s="14">
        <f>$L25*LCI_per_unit!AA18</f>
        <v>0</v>
      </c>
      <c r="AG25" s="14">
        <f>$L25*LCI_per_unit!AB18</f>
        <v>0</v>
      </c>
      <c r="AH25" s="14">
        <f>$L25*LCI_per_unit!AC18</f>
        <v>0</v>
      </c>
      <c r="AI25" s="14">
        <f>$L25*LCI_per_unit!AD18</f>
        <v>0</v>
      </c>
      <c r="AJ25" s="14">
        <f>$L25*LCI_per_unit!AE18</f>
        <v>0</v>
      </c>
      <c r="AK25" s="14">
        <f>$L25*LCI_per_unit!AF18</f>
        <v>0</v>
      </c>
      <c r="AL25" s="14">
        <f>$L25*LCI_per_unit!AG18</f>
        <v>0</v>
      </c>
      <c r="AM25" s="14">
        <f>$L25*LCI_per_unit!AH18</f>
        <v>0</v>
      </c>
      <c r="AN25" s="14">
        <f>$L25*LCI_per_unit!AI18</f>
        <v>0</v>
      </c>
      <c r="AO25" s="14">
        <f>$L25*LCI_per_unit!AJ18</f>
        <v>0</v>
      </c>
      <c r="AP25" s="14">
        <f>$L25*LCI_per_unit!AK18</f>
        <v>0</v>
      </c>
      <c r="AQ25" s="14">
        <f>$L25*LCI_per_unit!AL18</f>
        <v>0</v>
      </c>
      <c r="AR25" s="14">
        <f>$L25*LCI_per_unit!AM18</f>
        <v>0</v>
      </c>
      <c r="AS25" s="14">
        <f>$L25*LCI_per_unit!AN18</f>
        <v>0</v>
      </c>
      <c r="AT25" s="14">
        <f>$L25*LCI_per_unit!AO18</f>
        <v>0</v>
      </c>
      <c r="AU25" s="14">
        <f>$L25*LCI_per_unit!AP18</f>
        <v>0</v>
      </c>
      <c r="AV25" s="14">
        <f>$L25*LCI_per_unit!AQ18</f>
        <v>0</v>
      </c>
      <c r="AW25" s="14">
        <f>$L25*LCI_per_unit!AR18</f>
        <v>0</v>
      </c>
      <c r="AX25" s="15">
        <f t="shared" si="0"/>
        <v>0</v>
      </c>
      <c r="AY25" s="14">
        <f t="shared" si="18"/>
        <v>0</v>
      </c>
      <c r="AZ25" s="14">
        <f t="shared" si="1"/>
        <v>0</v>
      </c>
      <c r="BA25" s="14">
        <f t="shared" si="2"/>
        <v>0</v>
      </c>
      <c r="BB25" s="14">
        <f t="shared" si="3"/>
        <v>0</v>
      </c>
      <c r="BC25" s="14">
        <f t="shared" si="19"/>
        <v>0</v>
      </c>
      <c r="BD25" s="14">
        <f t="shared" si="20"/>
        <v>0</v>
      </c>
      <c r="BE25" s="14">
        <f t="shared" si="4"/>
        <v>0</v>
      </c>
      <c r="BF25" s="14">
        <f t="shared" si="5"/>
        <v>0</v>
      </c>
      <c r="BG25" s="14">
        <f t="shared" si="21"/>
        <v>0</v>
      </c>
      <c r="BH25" s="14">
        <f t="shared" si="22"/>
        <v>0</v>
      </c>
      <c r="BI25" s="14">
        <f t="shared" si="23"/>
        <v>0</v>
      </c>
      <c r="BJ25" s="14">
        <f t="shared" si="6"/>
        <v>0</v>
      </c>
      <c r="BK25" s="14">
        <f t="shared" si="7"/>
        <v>0</v>
      </c>
      <c r="BL25" s="14">
        <f t="shared" si="8"/>
        <v>0</v>
      </c>
      <c r="BM25" s="14">
        <f t="shared" si="9"/>
        <v>0</v>
      </c>
      <c r="BN25" s="14">
        <f t="shared" si="24"/>
        <v>0</v>
      </c>
      <c r="BO25" s="14">
        <f t="shared" si="10"/>
        <v>0</v>
      </c>
      <c r="BP25" s="14">
        <f t="shared" si="11"/>
        <v>0</v>
      </c>
      <c r="BQ25" s="14">
        <f t="shared" si="12"/>
        <v>0</v>
      </c>
      <c r="BR25" s="14">
        <f t="shared" si="13"/>
        <v>0</v>
      </c>
      <c r="BS25" s="14">
        <f t="shared" si="14"/>
        <v>0</v>
      </c>
      <c r="BT25" s="4">
        <f t="shared" si="15"/>
        <v>3.5544456909101753E-3</v>
      </c>
      <c r="BU25" s="14">
        <f t="shared" si="16"/>
        <v>0</v>
      </c>
      <c r="BV25" s="14">
        <f t="shared" si="17"/>
        <v>0</v>
      </c>
      <c r="BW25" s="14">
        <f t="shared" si="25"/>
        <v>0</v>
      </c>
    </row>
    <row r="26" spans="1:75" x14ac:dyDescent="0.2">
      <c r="A26" t="s">
        <v>44</v>
      </c>
      <c r="B26" t="s">
        <v>186</v>
      </c>
      <c r="C26" t="s">
        <v>33</v>
      </c>
      <c r="D26" t="s">
        <v>155</v>
      </c>
      <c r="E26" t="s">
        <v>47</v>
      </c>
      <c r="F26" t="s">
        <v>11</v>
      </c>
      <c r="G26" t="s">
        <v>107</v>
      </c>
      <c r="H26" t="s">
        <v>163</v>
      </c>
      <c r="I26" s="11">
        <v>5.7202333315501501E-2</v>
      </c>
      <c r="J26" s="11">
        <v>17.481804360749834</v>
      </c>
      <c r="K26">
        <v>0</v>
      </c>
      <c r="L26" s="4">
        <v>3000</v>
      </c>
      <c r="M26" t="s">
        <v>2</v>
      </c>
      <c r="N26" s="14">
        <f>$L26*LCI_per_unit!I19</f>
        <v>0</v>
      </c>
      <c r="O26" s="14">
        <f>$L26*LCI_per_unit!J19</f>
        <v>0</v>
      </c>
      <c r="P26" s="14">
        <f>$L26*LCI_per_unit!K19</f>
        <v>0</v>
      </c>
      <c r="Q26" s="14">
        <f>$L26*LCI_per_unit!L19</f>
        <v>0</v>
      </c>
      <c r="R26" s="14">
        <f>$L26*LCI_per_unit!M19</f>
        <v>0</v>
      </c>
      <c r="S26" s="14">
        <f>$L26*LCI_per_unit!N19</f>
        <v>0</v>
      </c>
      <c r="T26" s="17">
        <f>$L26*LCI_per_unit!O19</f>
        <v>630000</v>
      </c>
      <c r="U26" s="14">
        <f>$L26*LCI_per_unit!P19</f>
        <v>0</v>
      </c>
      <c r="V26" s="14">
        <f>$L26*LCI_per_unit!Q19</f>
        <v>0</v>
      </c>
      <c r="W26" s="14">
        <f>$L26*LCI_per_unit!R19</f>
        <v>0</v>
      </c>
      <c r="X26" s="14">
        <f>$L26*LCI_per_unit!S19</f>
        <v>27150.000000000004</v>
      </c>
      <c r="Y26" s="14">
        <f>$L26*LCI_per_unit!T19</f>
        <v>126600.00000000001</v>
      </c>
      <c r="Z26" s="14">
        <f>$L26*LCI_per_unit!U19</f>
        <v>60000</v>
      </c>
      <c r="AA26" s="14">
        <f>$L26*LCI_per_unit!V19</f>
        <v>0</v>
      </c>
      <c r="AB26" s="14">
        <f>$L26*LCI_per_unit!W19</f>
        <v>0</v>
      </c>
      <c r="AC26" s="14">
        <f>$L26*LCI_per_unit!X19</f>
        <v>810000</v>
      </c>
      <c r="AD26" s="14">
        <f>$L26*LCI_per_unit!Y19</f>
        <v>600000</v>
      </c>
      <c r="AE26" s="14">
        <f>$L26*LCI_per_unit!Z19</f>
        <v>180000.00000000003</v>
      </c>
      <c r="AF26" s="14">
        <f>$L26*LCI_per_unit!AA19</f>
        <v>600</v>
      </c>
      <c r="AG26" s="14">
        <f>$L26*LCI_per_unit!AB19</f>
        <v>0</v>
      </c>
      <c r="AH26" s="14">
        <f>$L26*LCI_per_unit!AC19</f>
        <v>0</v>
      </c>
      <c r="AI26" s="14">
        <f>$L26*LCI_per_unit!AD19</f>
        <v>0</v>
      </c>
      <c r="AJ26" s="14">
        <f>$L26*LCI_per_unit!AE19</f>
        <v>0</v>
      </c>
      <c r="AK26" s="14">
        <f>$L26*LCI_per_unit!AF19</f>
        <v>0</v>
      </c>
      <c r="AL26" s="14">
        <f>$L26*LCI_per_unit!AG19</f>
        <v>0</v>
      </c>
      <c r="AM26" s="14">
        <f>$L26*LCI_per_unit!AH19</f>
        <v>0</v>
      </c>
      <c r="AN26" s="14">
        <f>$L26*LCI_per_unit!AI19</f>
        <v>0</v>
      </c>
      <c r="AO26" s="14">
        <f>$L26*LCI_per_unit!AJ19</f>
        <v>0</v>
      </c>
      <c r="AP26" s="14">
        <f>$L26*LCI_per_unit!AK19</f>
        <v>0</v>
      </c>
      <c r="AQ26" s="14">
        <f>$L26*LCI_per_unit!AL19</f>
        <v>0</v>
      </c>
      <c r="AR26" s="14">
        <f>$L26*LCI_per_unit!AM19</f>
        <v>0</v>
      </c>
      <c r="AS26" s="14">
        <f>$L26*LCI_per_unit!AN19</f>
        <v>0</v>
      </c>
      <c r="AT26" s="14">
        <f>$L26*LCI_per_unit!AO19</f>
        <v>0</v>
      </c>
      <c r="AU26" s="14">
        <f>$L26*LCI_per_unit!AP19</f>
        <v>0</v>
      </c>
      <c r="AV26" s="14">
        <f>$L26*LCI_per_unit!AQ19</f>
        <v>0</v>
      </c>
      <c r="AW26" s="14">
        <f>$L26*LCI_per_unit!AR19</f>
        <v>0</v>
      </c>
      <c r="AX26" s="15">
        <f t="shared" si="0"/>
        <v>0</v>
      </c>
      <c r="AY26" s="14">
        <f t="shared" si="18"/>
        <v>0</v>
      </c>
      <c r="AZ26" s="14">
        <f t="shared" si="1"/>
        <v>0</v>
      </c>
      <c r="BA26" s="14">
        <f t="shared" si="2"/>
        <v>153750.00000000003</v>
      </c>
      <c r="BB26" s="14">
        <f t="shared" si="3"/>
        <v>0</v>
      </c>
      <c r="BC26" s="14">
        <f t="shared" si="19"/>
        <v>0</v>
      </c>
      <c r="BD26" s="14">
        <f t="shared" si="20"/>
        <v>0</v>
      </c>
      <c r="BE26" s="14">
        <f t="shared" si="4"/>
        <v>0</v>
      </c>
      <c r="BF26" s="14">
        <f t="shared" si="5"/>
        <v>0</v>
      </c>
      <c r="BG26" s="14">
        <f t="shared" si="21"/>
        <v>0</v>
      </c>
      <c r="BH26" s="14">
        <f t="shared" si="22"/>
        <v>0</v>
      </c>
      <c r="BI26" s="14">
        <f t="shared" si="23"/>
        <v>0</v>
      </c>
      <c r="BJ26" s="14">
        <f t="shared" si="6"/>
        <v>180000.00000000003</v>
      </c>
      <c r="BK26" s="14">
        <f t="shared" si="7"/>
        <v>60000</v>
      </c>
      <c r="BL26" s="14">
        <f t="shared" si="8"/>
        <v>600</v>
      </c>
      <c r="BM26" s="14">
        <f t="shared" si="9"/>
        <v>0</v>
      </c>
      <c r="BN26" s="14">
        <f t="shared" si="24"/>
        <v>0</v>
      </c>
      <c r="BO26" s="14">
        <f t="shared" si="10"/>
        <v>0</v>
      </c>
      <c r="BP26" s="14">
        <f t="shared" si="11"/>
        <v>810000</v>
      </c>
      <c r="BQ26" s="14">
        <f t="shared" si="12"/>
        <v>0</v>
      </c>
      <c r="BR26" s="14">
        <f t="shared" si="13"/>
        <v>0</v>
      </c>
      <c r="BS26" s="14">
        <f t="shared" si="14"/>
        <v>0</v>
      </c>
      <c r="BT26" s="4">
        <f t="shared" si="15"/>
        <v>630000</v>
      </c>
      <c r="BU26" s="14">
        <f t="shared" si="16"/>
        <v>0</v>
      </c>
      <c r="BV26" s="14">
        <f t="shared" si="17"/>
        <v>600000</v>
      </c>
      <c r="BW26" s="14">
        <f t="shared" si="25"/>
        <v>0</v>
      </c>
    </row>
    <row r="27" spans="1:75" x14ac:dyDescent="0.2">
      <c r="A27" t="s">
        <v>44</v>
      </c>
      <c r="B27" t="s">
        <v>186</v>
      </c>
      <c r="C27" t="s">
        <v>34</v>
      </c>
      <c r="D27" t="s">
        <v>155</v>
      </c>
      <c r="E27" t="s">
        <v>47</v>
      </c>
      <c r="F27" t="s">
        <v>11</v>
      </c>
      <c r="G27" t="s">
        <v>108</v>
      </c>
      <c r="H27" t="s">
        <v>163</v>
      </c>
      <c r="I27" s="11">
        <v>4.6108769084700921E-2</v>
      </c>
      <c r="J27" s="11">
        <v>21.687848534039631</v>
      </c>
      <c r="K27">
        <v>0</v>
      </c>
      <c r="L27" s="4">
        <v>3000</v>
      </c>
      <c r="M27" t="s">
        <v>2</v>
      </c>
      <c r="N27" s="14">
        <f>$L27*LCI_per_unit!I20</f>
        <v>0</v>
      </c>
      <c r="O27" s="14">
        <f>$L27*LCI_per_unit!J20</f>
        <v>0</v>
      </c>
      <c r="P27" s="14">
        <f>$L27*LCI_per_unit!K20</f>
        <v>0</v>
      </c>
      <c r="Q27" s="14">
        <f>$L27*LCI_per_unit!L20</f>
        <v>0</v>
      </c>
      <c r="R27" s="14">
        <f>$L27*LCI_per_unit!M20</f>
        <v>0</v>
      </c>
      <c r="S27" s="14">
        <f>$L27*LCI_per_unit!N20</f>
        <v>0</v>
      </c>
      <c r="T27" s="14">
        <f>$L27*LCI_per_unit!O20</f>
        <v>630000</v>
      </c>
      <c r="U27" s="14">
        <f>$L27*LCI_per_unit!P20</f>
        <v>0</v>
      </c>
      <c r="V27" s="14">
        <f>$L27*LCI_per_unit!Q20</f>
        <v>0</v>
      </c>
      <c r="W27" s="14">
        <f>$L27*LCI_per_unit!R20</f>
        <v>0</v>
      </c>
      <c r="X27" s="14">
        <f>$L27*LCI_per_unit!S20</f>
        <v>27150.000000000004</v>
      </c>
      <c r="Y27" s="14">
        <f>$L27*LCI_per_unit!T20</f>
        <v>126600.00000000001</v>
      </c>
      <c r="Z27" s="14">
        <f>$L27*LCI_per_unit!U20</f>
        <v>60000</v>
      </c>
      <c r="AA27" s="14">
        <f>$L27*LCI_per_unit!V20</f>
        <v>0</v>
      </c>
      <c r="AB27" s="14">
        <f>$L27*LCI_per_unit!W20</f>
        <v>0</v>
      </c>
      <c r="AC27" s="14">
        <f>$L27*LCI_per_unit!X20</f>
        <v>810000</v>
      </c>
      <c r="AD27" s="14">
        <f>$L27*LCI_per_unit!Y20</f>
        <v>600000</v>
      </c>
      <c r="AE27" s="14">
        <f>$L27*LCI_per_unit!Z20</f>
        <v>180000.00000000003</v>
      </c>
      <c r="AF27" s="14">
        <f>$L27*LCI_per_unit!AA20</f>
        <v>600</v>
      </c>
      <c r="AG27" s="14">
        <f>$L27*LCI_per_unit!AB20</f>
        <v>0</v>
      </c>
      <c r="AH27" s="14">
        <f>$L27*LCI_per_unit!AC20</f>
        <v>0</v>
      </c>
      <c r="AI27" s="14">
        <f>$L27*LCI_per_unit!AD20</f>
        <v>0</v>
      </c>
      <c r="AJ27" s="14">
        <f>$L27*LCI_per_unit!AE20</f>
        <v>0</v>
      </c>
      <c r="AK27" s="14">
        <f>$L27*LCI_per_unit!AF20</f>
        <v>0</v>
      </c>
      <c r="AL27" s="14">
        <f>$L27*LCI_per_unit!AG20</f>
        <v>0</v>
      </c>
      <c r="AM27" s="14">
        <f>$L27*LCI_per_unit!AH20</f>
        <v>0</v>
      </c>
      <c r="AN27" s="14">
        <f>$L27*LCI_per_unit!AI20</f>
        <v>0</v>
      </c>
      <c r="AO27" s="14">
        <f>$L27*LCI_per_unit!AJ20</f>
        <v>0</v>
      </c>
      <c r="AP27" s="14">
        <f>$L27*LCI_per_unit!AK20</f>
        <v>0</v>
      </c>
      <c r="AQ27" s="14">
        <f>$L27*LCI_per_unit!AL20</f>
        <v>0</v>
      </c>
      <c r="AR27" s="14">
        <f>$L27*LCI_per_unit!AM20</f>
        <v>0</v>
      </c>
      <c r="AS27" s="14">
        <f>$L27*LCI_per_unit!AN20</f>
        <v>0</v>
      </c>
      <c r="AT27" s="14">
        <f>$L27*LCI_per_unit!AO20</f>
        <v>0</v>
      </c>
      <c r="AU27" s="14">
        <f>$L27*LCI_per_unit!AP20</f>
        <v>0</v>
      </c>
      <c r="AV27" s="14">
        <f>$L27*LCI_per_unit!AQ20</f>
        <v>0</v>
      </c>
      <c r="AW27" s="14">
        <f>$L27*LCI_per_unit!AR20</f>
        <v>0</v>
      </c>
      <c r="AX27" s="15">
        <f t="shared" si="0"/>
        <v>0</v>
      </c>
      <c r="AY27" s="14">
        <f t="shared" si="18"/>
        <v>0</v>
      </c>
      <c r="AZ27" s="14">
        <f t="shared" si="1"/>
        <v>0</v>
      </c>
      <c r="BA27" s="14">
        <f t="shared" si="2"/>
        <v>153750.00000000003</v>
      </c>
      <c r="BB27" s="14">
        <f t="shared" si="3"/>
        <v>0</v>
      </c>
      <c r="BC27" s="14">
        <f t="shared" si="19"/>
        <v>0</v>
      </c>
      <c r="BD27" s="14">
        <f t="shared" si="20"/>
        <v>0</v>
      </c>
      <c r="BE27" s="14">
        <f t="shared" si="4"/>
        <v>0</v>
      </c>
      <c r="BF27" s="14">
        <f t="shared" si="5"/>
        <v>0</v>
      </c>
      <c r="BG27" s="14">
        <f t="shared" si="21"/>
        <v>0</v>
      </c>
      <c r="BH27" s="14">
        <f t="shared" si="22"/>
        <v>0</v>
      </c>
      <c r="BI27" s="14">
        <f t="shared" si="23"/>
        <v>0</v>
      </c>
      <c r="BJ27" s="14">
        <f t="shared" si="6"/>
        <v>180000.00000000003</v>
      </c>
      <c r="BK27" s="14">
        <f t="shared" si="7"/>
        <v>60000</v>
      </c>
      <c r="BL27" s="14">
        <f t="shared" si="8"/>
        <v>600</v>
      </c>
      <c r="BM27" s="14">
        <f t="shared" si="9"/>
        <v>0</v>
      </c>
      <c r="BN27" s="14">
        <f t="shared" si="24"/>
        <v>0</v>
      </c>
      <c r="BO27" s="14">
        <f t="shared" si="10"/>
        <v>0</v>
      </c>
      <c r="BP27" s="14">
        <f t="shared" si="11"/>
        <v>810000</v>
      </c>
      <c r="BQ27" s="14">
        <f t="shared" si="12"/>
        <v>0</v>
      </c>
      <c r="BR27" s="14">
        <f t="shared" si="13"/>
        <v>0</v>
      </c>
      <c r="BS27" s="14">
        <f t="shared" si="14"/>
        <v>0</v>
      </c>
      <c r="BT27" s="4">
        <f t="shared" si="15"/>
        <v>630000</v>
      </c>
      <c r="BU27" s="14">
        <f t="shared" si="16"/>
        <v>0</v>
      </c>
      <c r="BV27" s="14">
        <f t="shared" si="17"/>
        <v>600000</v>
      </c>
      <c r="BW27" s="14">
        <f t="shared" si="25"/>
        <v>0</v>
      </c>
    </row>
    <row r="28" spans="1:75" x14ac:dyDescent="0.2">
      <c r="A28" t="s">
        <v>49</v>
      </c>
      <c r="B28" t="s">
        <v>57</v>
      </c>
      <c r="C28" t="s">
        <v>33</v>
      </c>
      <c r="D28" t="s">
        <v>156</v>
      </c>
      <c r="E28" t="s">
        <v>56</v>
      </c>
      <c r="F28" t="s">
        <v>14</v>
      </c>
      <c r="G28" t="s">
        <v>94</v>
      </c>
      <c r="H28" t="s">
        <v>163</v>
      </c>
      <c r="I28">
        <v>1</v>
      </c>
      <c r="J28">
        <v>1</v>
      </c>
      <c r="K28">
        <v>0</v>
      </c>
      <c r="L28">
        <v>0.01</v>
      </c>
      <c r="M28" t="s">
        <v>56</v>
      </c>
      <c r="N28" s="8">
        <f>$L28*LCI_per_unit!I21</f>
        <v>0</v>
      </c>
      <c r="O28" s="8">
        <f>$L28*LCI_per_unit!J21</f>
        <v>0</v>
      </c>
      <c r="P28" s="8">
        <f>$L28*LCI_per_unit!K21</f>
        <v>0</v>
      </c>
      <c r="Q28" s="8">
        <f>$L28*LCI_per_unit!L21</f>
        <v>2250</v>
      </c>
      <c r="R28" s="8">
        <f>$L28*LCI_per_unit!M21</f>
        <v>54.5</v>
      </c>
      <c r="S28" s="8">
        <f>$L28*LCI_per_unit!N21</f>
        <v>0</v>
      </c>
      <c r="T28" s="8">
        <f>$L28*LCI_per_unit!O21</f>
        <v>16500</v>
      </c>
      <c r="U28" s="8">
        <f>$L28*LCI_per_unit!P21</f>
        <v>0</v>
      </c>
      <c r="V28" s="8">
        <f>$L28*LCI_per_unit!Q21</f>
        <v>0</v>
      </c>
      <c r="W28" s="8">
        <f>$L28*LCI_per_unit!R21</f>
        <v>0</v>
      </c>
      <c r="X28" s="8">
        <f>$L28*LCI_per_unit!S21</f>
        <v>0</v>
      </c>
      <c r="Y28" s="8">
        <f>$L28*LCI_per_unit!T21</f>
        <v>0</v>
      </c>
      <c r="Z28" s="8">
        <f>$L28*LCI_per_unit!U21</f>
        <v>0</v>
      </c>
      <c r="AA28" s="8">
        <f>$L28*LCI_per_unit!V21</f>
        <v>0</v>
      </c>
      <c r="AB28" s="8">
        <f>$L28*LCI_per_unit!W21</f>
        <v>1530</v>
      </c>
      <c r="AC28" s="8">
        <f>$L28*LCI_per_unit!X21</f>
        <v>0</v>
      </c>
      <c r="AD28" s="8">
        <f>$L28*LCI_per_unit!Y21</f>
        <v>0</v>
      </c>
      <c r="AE28" s="8">
        <f>$L28*LCI_per_unit!Z21</f>
        <v>0</v>
      </c>
      <c r="AF28" s="8">
        <f>$L28*LCI_per_unit!AA21</f>
        <v>0</v>
      </c>
      <c r="AG28" s="8">
        <f>$L28*LCI_per_unit!AB21</f>
        <v>0</v>
      </c>
      <c r="AH28" s="8">
        <f>$L28*LCI_per_unit!AC21</f>
        <v>720</v>
      </c>
      <c r="AI28" s="8">
        <f>$L28*LCI_per_unit!AD21</f>
        <v>0</v>
      </c>
      <c r="AJ28" s="8">
        <f>$L28*LCI_per_unit!AE21</f>
        <v>0</v>
      </c>
      <c r="AK28" s="8">
        <f>$L28*LCI_per_unit!AF21</f>
        <v>0</v>
      </c>
      <c r="AL28" s="8">
        <f>$L28*LCI_per_unit!AG21</f>
        <v>0</v>
      </c>
      <c r="AM28" s="8">
        <f>$L28*LCI_per_unit!AH21</f>
        <v>0</v>
      </c>
      <c r="AN28" s="8">
        <f>$L28*LCI_per_unit!AI21</f>
        <v>0</v>
      </c>
      <c r="AO28" s="8">
        <f>$L28*LCI_per_unit!AJ21</f>
        <v>4500</v>
      </c>
      <c r="AP28" s="8">
        <f>$L28*LCI_per_unit!AK21</f>
        <v>0</v>
      </c>
      <c r="AQ28" s="8">
        <f>$L28*LCI_per_unit!AL21</f>
        <v>0</v>
      </c>
      <c r="AR28" s="8">
        <f>$L28*LCI_per_unit!AM21</f>
        <v>0</v>
      </c>
      <c r="AS28" s="8">
        <f>$L28*LCI_per_unit!AN21</f>
        <v>0</v>
      </c>
      <c r="AT28" s="8">
        <f>$L28*LCI_per_unit!AO21</f>
        <v>0</v>
      </c>
      <c r="AU28" s="8">
        <f>$L28*LCI_per_unit!AP21</f>
        <v>4500</v>
      </c>
      <c r="AV28" s="8">
        <f>$L28*LCI_per_unit!AQ21</f>
        <v>0</v>
      </c>
      <c r="AW28" s="8">
        <f>$L28*LCI_per_unit!AR21</f>
        <v>0</v>
      </c>
      <c r="AX28" s="12">
        <f t="shared" si="0"/>
        <v>0</v>
      </c>
      <c r="AY28" s="8">
        <f t="shared" si="18"/>
        <v>0</v>
      </c>
      <c r="AZ28" s="8">
        <f t="shared" si="1"/>
        <v>0</v>
      </c>
      <c r="BA28" s="8">
        <f t="shared" si="2"/>
        <v>0</v>
      </c>
      <c r="BB28" s="8">
        <f t="shared" si="3"/>
        <v>0</v>
      </c>
      <c r="BC28" s="8">
        <f t="shared" si="19"/>
        <v>4500</v>
      </c>
      <c r="BD28" s="8">
        <f t="shared" si="20"/>
        <v>0</v>
      </c>
      <c r="BE28" s="8">
        <f t="shared" si="4"/>
        <v>0</v>
      </c>
      <c r="BF28" s="8">
        <f t="shared" si="5"/>
        <v>54.5</v>
      </c>
      <c r="BG28" s="8">
        <f t="shared" si="21"/>
        <v>0</v>
      </c>
      <c r="BH28" s="8">
        <f t="shared" si="22"/>
        <v>0</v>
      </c>
      <c r="BI28" s="8">
        <f t="shared" si="23"/>
        <v>0</v>
      </c>
      <c r="BJ28" s="8">
        <f t="shared" si="6"/>
        <v>0</v>
      </c>
      <c r="BK28" s="8">
        <f t="shared" si="7"/>
        <v>0</v>
      </c>
      <c r="BL28" s="8">
        <f t="shared" si="8"/>
        <v>0</v>
      </c>
      <c r="BM28" s="8">
        <f t="shared" si="9"/>
        <v>0</v>
      </c>
      <c r="BN28" s="8">
        <f t="shared" si="24"/>
        <v>0</v>
      </c>
      <c r="BO28" s="8">
        <f t="shared" si="10"/>
        <v>0</v>
      </c>
      <c r="BP28" s="8">
        <f t="shared" si="11"/>
        <v>0</v>
      </c>
      <c r="BQ28" s="8">
        <f t="shared" si="12"/>
        <v>0</v>
      </c>
      <c r="BR28" s="8">
        <f t="shared" si="13"/>
        <v>2250</v>
      </c>
      <c r="BS28" s="8">
        <f t="shared" si="14"/>
        <v>0</v>
      </c>
      <c r="BT28" s="4">
        <f t="shared" si="15"/>
        <v>16500</v>
      </c>
      <c r="BU28" s="8">
        <f t="shared" si="16"/>
        <v>2250</v>
      </c>
      <c r="BV28" s="8">
        <f t="shared" si="17"/>
        <v>0</v>
      </c>
      <c r="BW28" s="8">
        <f t="shared" si="25"/>
        <v>4500</v>
      </c>
    </row>
    <row r="29" spans="1:75" x14ac:dyDescent="0.2">
      <c r="A29" t="s">
        <v>49</v>
      </c>
      <c r="B29" t="s">
        <v>57</v>
      </c>
      <c r="C29" t="s">
        <v>33</v>
      </c>
      <c r="D29" t="s">
        <v>156</v>
      </c>
      <c r="E29" t="s">
        <v>56</v>
      </c>
      <c r="F29" t="s">
        <v>13</v>
      </c>
      <c r="G29" t="s">
        <v>95</v>
      </c>
      <c r="H29" t="s">
        <v>163</v>
      </c>
      <c r="I29">
        <v>1</v>
      </c>
      <c r="J29">
        <v>1</v>
      </c>
      <c r="K29">
        <v>0</v>
      </c>
      <c r="L29">
        <v>0.01</v>
      </c>
      <c r="M29" t="s">
        <v>56</v>
      </c>
      <c r="N29" s="8">
        <f>$L29*LCI_per_unit!I22</f>
        <v>0</v>
      </c>
      <c r="O29" s="8">
        <f>$L29*LCI_per_unit!J22</f>
        <v>0</v>
      </c>
      <c r="P29" s="8">
        <f>$L29*LCI_per_unit!K22</f>
        <v>0</v>
      </c>
      <c r="Q29" s="8">
        <f>$L29*LCI_per_unit!L22</f>
        <v>4400</v>
      </c>
      <c r="R29" s="8">
        <f>$L29*LCI_per_unit!M22</f>
        <v>60</v>
      </c>
      <c r="S29" s="8">
        <f>$L29*LCI_per_unit!N22</f>
        <v>0</v>
      </c>
      <c r="T29" s="8">
        <f>$L29*LCI_per_unit!O22</f>
        <v>88000</v>
      </c>
      <c r="U29" s="8">
        <f>$L29*LCI_per_unit!P22</f>
        <v>0</v>
      </c>
      <c r="V29" s="8">
        <f>$L29*LCI_per_unit!Q22</f>
        <v>18000</v>
      </c>
      <c r="W29" s="8">
        <f>$L29*LCI_per_unit!R22</f>
        <v>0</v>
      </c>
      <c r="X29" s="8">
        <f>$L29*LCI_per_unit!S22</f>
        <v>0</v>
      </c>
      <c r="Y29" s="8">
        <f>$L29*LCI_per_unit!T22</f>
        <v>0</v>
      </c>
      <c r="Z29" s="8">
        <f>$L29*LCI_per_unit!U22</f>
        <v>0</v>
      </c>
      <c r="AA29" s="8">
        <f>$L29*LCI_per_unit!V22</f>
        <v>0</v>
      </c>
      <c r="AB29" s="8">
        <f>$L29*LCI_per_unit!W22</f>
        <v>2992</v>
      </c>
      <c r="AC29" s="8">
        <f>$L29*LCI_per_unit!X22</f>
        <v>0</v>
      </c>
      <c r="AD29" s="8">
        <f>$L29*LCI_per_unit!Y22</f>
        <v>0</v>
      </c>
      <c r="AE29" s="8">
        <f>$L29*LCI_per_unit!Z22</f>
        <v>0</v>
      </c>
      <c r="AF29" s="8">
        <f>$L29*LCI_per_unit!AA22</f>
        <v>0</v>
      </c>
      <c r="AG29" s="8">
        <f>$L29*LCI_per_unit!AB22</f>
        <v>0</v>
      </c>
      <c r="AH29" s="8">
        <f>$L29*LCI_per_unit!AC22</f>
        <v>1408</v>
      </c>
      <c r="AI29" s="8">
        <f>$L29*LCI_per_unit!AD22</f>
        <v>0</v>
      </c>
      <c r="AJ29" s="8">
        <f>$L29*LCI_per_unit!AE22</f>
        <v>0</v>
      </c>
      <c r="AK29" s="8">
        <f>$L29*LCI_per_unit!AF22</f>
        <v>0</v>
      </c>
      <c r="AL29" s="8">
        <f>$L29*LCI_per_unit!AG22</f>
        <v>0</v>
      </c>
      <c r="AM29" s="8">
        <f>$L29*LCI_per_unit!AH22</f>
        <v>0</v>
      </c>
      <c r="AN29" s="8">
        <f>$L29*LCI_per_unit!AI22</f>
        <v>0</v>
      </c>
      <c r="AO29" s="8">
        <f>$L29*LCI_per_unit!AJ22</f>
        <v>13000</v>
      </c>
      <c r="AP29" s="8">
        <f>$L29*LCI_per_unit!AK22</f>
        <v>0</v>
      </c>
      <c r="AQ29" s="8">
        <f>$L29*LCI_per_unit!AL22</f>
        <v>0</v>
      </c>
      <c r="AR29" s="8">
        <f>$L29*LCI_per_unit!AM22</f>
        <v>9.76</v>
      </c>
      <c r="AS29" s="8">
        <f>$L29*LCI_per_unit!AN22</f>
        <v>63</v>
      </c>
      <c r="AT29" s="8">
        <f>$L29*LCI_per_unit!AO22</f>
        <v>7.2</v>
      </c>
      <c r="AU29" s="8">
        <f>$L29*LCI_per_unit!AP22</f>
        <v>6600</v>
      </c>
      <c r="AV29" s="8">
        <f>$L29*LCI_per_unit!AQ22</f>
        <v>42</v>
      </c>
      <c r="AW29" s="8">
        <f>$L29*LCI_per_unit!AR22</f>
        <v>0</v>
      </c>
      <c r="AX29" s="12">
        <f t="shared" si="0"/>
        <v>0</v>
      </c>
      <c r="AY29" s="8">
        <f t="shared" si="18"/>
        <v>9.76</v>
      </c>
      <c r="AZ29" s="8">
        <f t="shared" si="1"/>
        <v>0</v>
      </c>
      <c r="BA29" s="8">
        <f t="shared" si="2"/>
        <v>0</v>
      </c>
      <c r="BB29" s="8">
        <f t="shared" si="3"/>
        <v>0</v>
      </c>
      <c r="BC29" s="8">
        <f t="shared" si="19"/>
        <v>13000</v>
      </c>
      <c r="BD29" s="8">
        <f t="shared" si="20"/>
        <v>0</v>
      </c>
      <c r="BE29" s="8">
        <f t="shared" si="4"/>
        <v>0</v>
      </c>
      <c r="BF29" s="8">
        <f t="shared" si="5"/>
        <v>60</v>
      </c>
      <c r="BG29" s="8">
        <f t="shared" si="21"/>
        <v>42</v>
      </c>
      <c r="BH29" s="8">
        <f t="shared" si="22"/>
        <v>63</v>
      </c>
      <c r="BI29" s="8">
        <f t="shared" si="23"/>
        <v>7.2</v>
      </c>
      <c r="BJ29" s="8">
        <f t="shared" si="6"/>
        <v>0</v>
      </c>
      <c r="BK29" s="8">
        <f t="shared" si="7"/>
        <v>0</v>
      </c>
      <c r="BL29" s="8">
        <f t="shared" si="8"/>
        <v>0</v>
      </c>
      <c r="BM29" s="8">
        <f t="shared" si="9"/>
        <v>0</v>
      </c>
      <c r="BN29" s="8">
        <f t="shared" si="24"/>
        <v>0</v>
      </c>
      <c r="BO29" s="8">
        <f t="shared" si="10"/>
        <v>0</v>
      </c>
      <c r="BP29" s="8">
        <f t="shared" si="11"/>
        <v>0</v>
      </c>
      <c r="BQ29" s="8">
        <f t="shared" si="12"/>
        <v>0</v>
      </c>
      <c r="BR29" s="8">
        <f t="shared" si="13"/>
        <v>4400</v>
      </c>
      <c r="BS29" s="8">
        <f t="shared" si="14"/>
        <v>0</v>
      </c>
      <c r="BT29" s="4">
        <f t="shared" si="15"/>
        <v>106000</v>
      </c>
      <c r="BU29" s="8">
        <f t="shared" si="16"/>
        <v>4400</v>
      </c>
      <c r="BV29" s="8">
        <f t="shared" si="17"/>
        <v>0</v>
      </c>
      <c r="BW29" s="8">
        <f t="shared" si="25"/>
        <v>6600</v>
      </c>
    </row>
    <row r="30" spans="1:75" x14ac:dyDescent="0.2">
      <c r="A30" t="s">
        <v>50</v>
      </c>
      <c r="B30" t="s">
        <v>57</v>
      </c>
      <c r="C30" t="s">
        <v>33</v>
      </c>
      <c r="D30" t="s">
        <v>156</v>
      </c>
      <c r="E30" t="s">
        <v>56</v>
      </c>
      <c r="F30" t="s">
        <v>11</v>
      </c>
      <c r="G30" t="s">
        <v>96</v>
      </c>
      <c r="H30" t="s">
        <v>163</v>
      </c>
      <c r="I30">
        <v>1</v>
      </c>
      <c r="J30">
        <v>1</v>
      </c>
      <c r="K30">
        <v>0</v>
      </c>
      <c r="L30">
        <v>3.333333333333334E-3</v>
      </c>
      <c r="M30" t="s">
        <v>56</v>
      </c>
      <c r="N30" s="8">
        <f>$L30*LCI_per_unit!I23</f>
        <v>0</v>
      </c>
      <c r="O30" s="8">
        <f>$L30*LCI_per_unit!J23</f>
        <v>16866.666666666672</v>
      </c>
      <c r="P30" s="8">
        <f>$L30*LCI_per_unit!K23</f>
        <v>0</v>
      </c>
      <c r="Q30" s="8">
        <f>$L30*LCI_per_unit!L23</f>
        <v>2503.3333333333339</v>
      </c>
      <c r="R30" s="8">
        <f>$L30*LCI_per_unit!M23</f>
        <v>268.33333333333337</v>
      </c>
      <c r="S30" s="8">
        <f>$L30*LCI_per_unit!N23</f>
        <v>0</v>
      </c>
      <c r="T30" s="8">
        <f>$L30*LCI_per_unit!O23</f>
        <v>168666.66666666669</v>
      </c>
      <c r="U30" s="8">
        <f>$L30*LCI_per_unit!P23</f>
        <v>0</v>
      </c>
      <c r="V30" s="8">
        <f>$L30*LCI_per_unit!Q23</f>
        <v>1920.0000000000005</v>
      </c>
      <c r="W30" s="8">
        <f>$L30*LCI_per_unit!R23</f>
        <v>0</v>
      </c>
      <c r="X30" s="8">
        <f>$L30*LCI_per_unit!S23</f>
        <v>0</v>
      </c>
      <c r="Y30" s="8">
        <f>$L30*LCI_per_unit!T23</f>
        <v>0</v>
      </c>
      <c r="Z30" s="8">
        <f>$L30*LCI_per_unit!U23</f>
        <v>0</v>
      </c>
      <c r="AA30" s="8">
        <f>$L30*LCI_per_unit!V23</f>
        <v>0</v>
      </c>
      <c r="AB30" s="8">
        <f>$L30*LCI_per_unit!W23</f>
        <v>838.66666666666686</v>
      </c>
      <c r="AC30" s="8">
        <f>$L30*LCI_per_unit!X23</f>
        <v>0</v>
      </c>
      <c r="AD30" s="8">
        <f>$L30*LCI_per_unit!Y23</f>
        <v>0</v>
      </c>
      <c r="AE30" s="8">
        <f>$L30*LCI_per_unit!Z23</f>
        <v>0</v>
      </c>
      <c r="AF30" s="8">
        <f>$L30*LCI_per_unit!AA23</f>
        <v>0</v>
      </c>
      <c r="AG30" s="8">
        <f>$L30*LCI_per_unit!AB23</f>
        <v>0</v>
      </c>
      <c r="AH30" s="8">
        <f>$L30*LCI_per_unit!AC23</f>
        <v>394.66666666666674</v>
      </c>
      <c r="AI30" s="8">
        <f>$L30*LCI_per_unit!AD23</f>
        <v>0</v>
      </c>
      <c r="AJ30" s="8">
        <f>$L30*LCI_per_unit!AE23</f>
        <v>0</v>
      </c>
      <c r="AK30" s="8">
        <f>$L30*LCI_per_unit!AF23</f>
        <v>0</v>
      </c>
      <c r="AL30" s="8">
        <f>$L30*LCI_per_unit!AG23</f>
        <v>0</v>
      </c>
      <c r="AM30" s="8">
        <f>$L30*LCI_per_unit!AH23</f>
        <v>0</v>
      </c>
      <c r="AN30" s="8">
        <f>$L30*LCI_per_unit!AI23</f>
        <v>1473.3333333333337</v>
      </c>
      <c r="AO30" s="8">
        <f>$L30*LCI_per_unit!AJ23</f>
        <v>0</v>
      </c>
      <c r="AP30" s="8">
        <f>$L30*LCI_per_unit!AK23</f>
        <v>0</v>
      </c>
      <c r="AQ30" s="8">
        <f>$L30*LCI_per_unit!AL23</f>
        <v>0</v>
      </c>
      <c r="AR30" s="8">
        <f>$L30*LCI_per_unit!AM23</f>
        <v>0</v>
      </c>
      <c r="AS30" s="8">
        <f>$L30*LCI_per_unit!AN23</f>
        <v>0</v>
      </c>
      <c r="AT30" s="8">
        <f>$L30*LCI_per_unit!AO23</f>
        <v>0</v>
      </c>
      <c r="AU30" s="8">
        <f>$L30*LCI_per_unit!AP23</f>
        <v>0</v>
      </c>
      <c r="AV30" s="8">
        <f>$L30*LCI_per_unit!AQ23</f>
        <v>0</v>
      </c>
      <c r="AW30" s="8">
        <f>$L30*LCI_per_unit!AR23</f>
        <v>2023.3333333333337</v>
      </c>
      <c r="AX30" s="12">
        <f t="shared" si="0"/>
        <v>0</v>
      </c>
      <c r="AY30" s="8">
        <f t="shared" si="18"/>
        <v>0</v>
      </c>
      <c r="AZ30" s="8">
        <f t="shared" si="1"/>
        <v>0</v>
      </c>
      <c r="BA30" s="8">
        <f t="shared" si="2"/>
        <v>0</v>
      </c>
      <c r="BB30" s="8">
        <f t="shared" si="3"/>
        <v>0</v>
      </c>
      <c r="BC30" s="8">
        <f t="shared" si="19"/>
        <v>1473.3333333333337</v>
      </c>
      <c r="BD30" s="8">
        <f t="shared" si="20"/>
        <v>0</v>
      </c>
      <c r="BE30" s="8">
        <f t="shared" si="4"/>
        <v>0</v>
      </c>
      <c r="BF30" s="8">
        <f t="shared" si="5"/>
        <v>268.33333333333337</v>
      </c>
      <c r="BG30" s="8">
        <f t="shared" si="21"/>
        <v>0</v>
      </c>
      <c r="BH30" s="8">
        <f t="shared" si="22"/>
        <v>0</v>
      </c>
      <c r="BI30" s="8">
        <f t="shared" si="23"/>
        <v>0</v>
      </c>
      <c r="BJ30" s="8">
        <f t="shared" si="6"/>
        <v>0</v>
      </c>
      <c r="BK30" s="8">
        <f t="shared" si="7"/>
        <v>0</v>
      </c>
      <c r="BL30" s="8">
        <f t="shared" si="8"/>
        <v>0</v>
      </c>
      <c r="BM30" s="8">
        <f t="shared" si="9"/>
        <v>0</v>
      </c>
      <c r="BN30" s="8">
        <f t="shared" si="24"/>
        <v>0</v>
      </c>
      <c r="BO30" s="8">
        <f t="shared" si="10"/>
        <v>0</v>
      </c>
      <c r="BP30" s="8">
        <f t="shared" si="11"/>
        <v>0</v>
      </c>
      <c r="BQ30" s="8">
        <f t="shared" si="12"/>
        <v>0</v>
      </c>
      <c r="BR30" s="8">
        <f t="shared" si="13"/>
        <v>2503.3333333333339</v>
      </c>
      <c r="BS30" s="8">
        <f t="shared" si="14"/>
        <v>0</v>
      </c>
      <c r="BT30" s="4">
        <f t="shared" si="15"/>
        <v>187453.33333333337</v>
      </c>
      <c r="BU30" s="8">
        <f t="shared" si="16"/>
        <v>1233.3333333333335</v>
      </c>
      <c r="BV30" s="8">
        <f t="shared" si="17"/>
        <v>0</v>
      </c>
      <c r="BW30" s="8">
        <f t="shared" si="25"/>
        <v>2023.3333333333337</v>
      </c>
    </row>
    <row r="31" spans="1:75" x14ac:dyDescent="0.2">
      <c r="A31" t="s">
        <v>51</v>
      </c>
      <c r="B31" t="s">
        <v>57</v>
      </c>
      <c r="C31" t="s">
        <v>33</v>
      </c>
      <c r="D31" t="s">
        <v>149</v>
      </c>
      <c r="E31" t="s">
        <v>56</v>
      </c>
      <c r="F31" t="s">
        <v>13</v>
      </c>
      <c r="G31" t="s">
        <v>97</v>
      </c>
      <c r="H31" t="s">
        <v>163</v>
      </c>
      <c r="I31">
        <v>1</v>
      </c>
      <c r="J31">
        <v>1</v>
      </c>
      <c r="K31">
        <v>0</v>
      </c>
      <c r="L31">
        <v>2.5000000000000001E-3</v>
      </c>
      <c r="M31" t="s">
        <v>56</v>
      </c>
      <c r="N31" s="8">
        <f>$L31*LCI_per_unit!I24</f>
        <v>0</v>
      </c>
      <c r="O31" s="8">
        <f>$L31*LCI_per_unit!J24</f>
        <v>0</v>
      </c>
      <c r="P31" s="8">
        <f>$L31*LCI_per_unit!K24</f>
        <v>0</v>
      </c>
      <c r="Q31" s="8">
        <f>$L31*LCI_per_unit!L24</f>
        <v>187.5</v>
      </c>
      <c r="R31" s="8">
        <f>$L31*LCI_per_unit!M24</f>
        <v>4.55</v>
      </c>
      <c r="S31" s="8">
        <f>$L31*LCI_per_unit!N24</f>
        <v>0</v>
      </c>
      <c r="T31" s="8">
        <f>$L31*LCI_per_unit!O24</f>
        <v>1375</v>
      </c>
      <c r="U31" s="8">
        <f>$L31*LCI_per_unit!P24</f>
        <v>0</v>
      </c>
      <c r="V31" s="8">
        <f>$L31*LCI_per_unit!Q24</f>
        <v>0</v>
      </c>
      <c r="W31" s="8">
        <f>$L31*LCI_per_unit!R24</f>
        <v>0</v>
      </c>
      <c r="X31" s="8">
        <f>$L31*LCI_per_unit!S24</f>
        <v>0</v>
      </c>
      <c r="Y31" s="8">
        <f>$L31*LCI_per_unit!T24</f>
        <v>0</v>
      </c>
      <c r="Z31" s="8">
        <f>$L31*LCI_per_unit!U24</f>
        <v>0</v>
      </c>
      <c r="AA31" s="8">
        <f>$L31*LCI_per_unit!V24</f>
        <v>0</v>
      </c>
      <c r="AB31" s="8">
        <f>$L31*LCI_per_unit!W24</f>
        <v>127.5</v>
      </c>
      <c r="AC31" s="8">
        <f>$L31*LCI_per_unit!X24</f>
        <v>0</v>
      </c>
      <c r="AD31" s="8">
        <f>$L31*LCI_per_unit!Y24</f>
        <v>0</v>
      </c>
      <c r="AE31" s="8">
        <f>$L31*LCI_per_unit!Z24</f>
        <v>0</v>
      </c>
      <c r="AF31" s="8">
        <f>$L31*LCI_per_unit!AA24</f>
        <v>0</v>
      </c>
      <c r="AG31" s="8">
        <f>$L31*LCI_per_unit!AB24</f>
        <v>0</v>
      </c>
      <c r="AH31" s="8">
        <f>$L31*LCI_per_unit!AC24</f>
        <v>60</v>
      </c>
      <c r="AI31" s="8">
        <f>$L31*LCI_per_unit!AD24</f>
        <v>0</v>
      </c>
      <c r="AJ31" s="8">
        <f>$L31*LCI_per_unit!AE24</f>
        <v>0</v>
      </c>
      <c r="AK31" s="8">
        <f>$L31*LCI_per_unit!AF24</f>
        <v>0</v>
      </c>
      <c r="AL31" s="8">
        <f>$L31*LCI_per_unit!AG24</f>
        <v>0</v>
      </c>
      <c r="AM31" s="8">
        <f>$L31*LCI_per_unit!AH24</f>
        <v>0</v>
      </c>
      <c r="AN31" s="8">
        <f>$L31*LCI_per_unit!AI24</f>
        <v>0</v>
      </c>
      <c r="AO31" s="8">
        <f>$L31*LCI_per_unit!AJ24</f>
        <v>375</v>
      </c>
      <c r="AP31" s="8">
        <f>$L31*LCI_per_unit!AK24</f>
        <v>0</v>
      </c>
      <c r="AQ31" s="8">
        <f>$L31*LCI_per_unit!AL24</f>
        <v>0</v>
      </c>
      <c r="AR31" s="8">
        <f>$L31*LCI_per_unit!AM24</f>
        <v>0</v>
      </c>
      <c r="AS31" s="8">
        <f>$L31*LCI_per_unit!AN24</f>
        <v>0</v>
      </c>
      <c r="AT31" s="8">
        <f>$L31*LCI_per_unit!AO24</f>
        <v>0</v>
      </c>
      <c r="AU31" s="8">
        <f>$L31*LCI_per_unit!AP24</f>
        <v>375</v>
      </c>
      <c r="AV31" s="8">
        <f>$L31*LCI_per_unit!AQ24</f>
        <v>0</v>
      </c>
      <c r="AW31" s="8">
        <f>$L31*LCI_per_unit!AR24</f>
        <v>0</v>
      </c>
      <c r="AX31" s="12">
        <f t="shared" si="0"/>
        <v>0</v>
      </c>
      <c r="AY31" s="8">
        <f t="shared" si="18"/>
        <v>0</v>
      </c>
      <c r="AZ31" s="8">
        <f t="shared" si="1"/>
        <v>0</v>
      </c>
      <c r="BA31" s="8">
        <f t="shared" si="2"/>
        <v>0</v>
      </c>
      <c r="BB31" s="8">
        <f t="shared" si="3"/>
        <v>0</v>
      </c>
      <c r="BC31" s="8">
        <f t="shared" si="19"/>
        <v>375</v>
      </c>
      <c r="BD31" s="8">
        <f t="shared" si="20"/>
        <v>0</v>
      </c>
      <c r="BE31" s="8">
        <f t="shared" si="4"/>
        <v>0</v>
      </c>
      <c r="BF31" s="8">
        <f t="shared" si="5"/>
        <v>4.55</v>
      </c>
      <c r="BG31" s="8">
        <f t="shared" si="21"/>
        <v>0</v>
      </c>
      <c r="BH31" s="8">
        <f t="shared" si="22"/>
        <v>0</v>
      </c>
      <c r="BI31" s="8">
        <f t="shared" si="23"/>
        <v>0</v>
      </c>
      <c r="BJ31" s="8">
        <f t="shared" si="6"/>
        <v>0</v>
      </c>
      <c r="BK31" s="8">
        <f t="shared" si="7"/>
        <v>0</v>
      </c>
      <c r="BL31" s="8">
        <f t="shared" si="8"/>
        <v>0</v>
      </c>
      <c r="BM31" s="8">
        <f t="shared" si="9"/>
        <v>0</v>
      </c>
      <c r="BN31" s="8">
        <f t="shared" si="24"/>
        <v>0</v>
      </c>
      <c r="BO31" s="8">
        <f t="shared" si="10"/>
        <v>0</v>
      </c>
      <c r="BP31" s="8">
        <f t="shared" si="11"/>
        <v>0</v>
      </c>
      <c r="BQ31" s="8">
        <f t="shared" si="12"/>
        <v>0</v>
      </c>
      <c r="BR31" s="8">
        <f t="shared" si="13"/>
        <v>187.5</v>
      </c>
      <c r="BS31" s="8">
        <f t="shared" si="14"/>
        <v>0</v>
      </c>
      <c r="BT31" s="4">
        <f t="shared" si="15"/>
        <v>1375</v>
      </c>
      <c r="BU31" s="8">
        <f t="shared" si="16"/>
        <v>187.5</v>
      </c>
      <c r="BV31" s="8">
        <f t="shared" si="17"/>
        <v>0</v>
      </c>
      <c r="BW31" s="8">
        <f t="shared" si="25"/>
        <v>375</v>
      </c>
    </row>
    <row r="32" spans="1:75" x14ac:dyDescent="0.2">
      <c r="A32" t="s">
        <v>51</v>
      </c>
      <c r="B32" t="s">
        <v>57</v>
      </c>
      <c r="C32" t="s">
        <v>33</v>
      </c>
      <c r="D32" t="s">
        <v>149</v>
      </c>
      <c r="E32" t="s">
        <v>56</v>
      </c>
      <c r="F32" t="s">
        <v>14</v>
      </c>
      <c r="G32" t="s">
        <v>98</v>
      </c>
      <c r="H32" t="s">
        <v>163</v>
      </c>
      <c r="I32">
        <v>1</v>
      </c>
      <c r="J32">
        <v>1</v>
      </c>
      <c r="K32">
        <v>0</v>
      </c>
      <c r="L32">
        <v>2.5000000000000001E-3</v>
      </c>
      <c r="M32" t="s">
        <v>56</v>
      </c>
      <c r="N32" s="8">
        <f>$L32*LCI_per_unit!I25</f>
        <v>0</v>
      </c>
      <c r="O32" s="8">
        <f>$L32*LCI_per_unit!J25</f>
        <v>0</v>
      </c>
      <c r="P32" s="8">
        <f>$L32*LCI_per_unit!K25</f>
        <v>0</v>
      </c>
      <c r="Q32" s="8">
        <f>$L32*LCI_per_unit!L25</f>
        <v>1100</v>
      </c>
      <c r="R32" s="8">
        <f>$L32*LCI_per_unit!M25</f>
        <v>15</v>
      </c>
      <c r="S32" s="8">
        <f>$L32*LCI_per_unit!N25</f>
        <v>0</v>
      </c>
      <c r="T32" s="8">
        <f>$L32*LCI_per_unit!O25</f>
        <v>22000</v>
      </c>
      <c r="U32" s="8">
        <f>$L32*LCI_per_unit!P25</f>
        <v>0</v>
      </c>
      <c r="V32" s="8">
        <f>$L32*LCI_per_unit!Q25</f>
        <v>4500</v>
      </c>
      <c r="W32" s="8">
        <f>$L32*LCI_per_unit!R25</f>
        <v>0</v>
      </c>
      <c r="X32" s="8">
        <f>$L32*LCI_per_unit!S25</f>
        <v>0</v>
      </c>
      <c r="Y32" s="8">
        <f>$L32*LCI_per_unit!T25</f>
        <v>0</v>
      </c>
      <c r="Z32" s="8">
        <f>$L32*LCI_per_unit!U25</f>
        <v>0</v>
      </c>
      <c r="AA32" s="8">
        <f>$L32*LCI_per_unit!V25</f>
        <v>0</v>
      </c>
      <c r="AB32" s="8">
        <f>$L32*LCI_per_unit!W25</f>
        <v>748</v>
      </c>
      <c r="AC32" s="8">
        <f>$L32*LCI_per_unit!X25</f>
        <v>0</v>
      </c>
      <c r="AD32" s="8">
        <f>$L32*LCI_per_unit!Y25</f>
        <v>0</v>
      </c>
      <c r="AE32" s="8">
        <f>$L32*LCI_per_unit!Z25</f>
        <v>0</v>
      </c>
      <c r="AF32" s="8">
        <f>$L32*LCI_per_unit!AA25</f>
        <v>0</v>
      </c>
      <c r="AG32" s="8">
        <f>$L32*LCI_per_unit!AB25</f>
        <v>0</v>
      </c>
      <c r="AH32" s="8">
        <f>$L32*LCI_per_unit!AC25</f>
        <v>352</v>
      </c>
      <c r="AI32" s="8">
        <f>$L32*LCI_per_unit!AD25</f>
        <v>0</v>
      </c>
      <c r="AJ32" s="8">
        <f>$L32*LCI_per_unit!AE25</f>
        <v>0</v>
      </c>
      <c r="AK32" s="8">
        <f>$L32*LCI_per_unit!AF25</f>
        <v>0</v>
      </c>
      <c r="AL32" s="8">
        <f>$L32*LCI_per_unit!AG25</f>
        <v>0</v>
      </c>
      <c r="AM32" s="8">
        <f>$L32*LCI_per_unit!AH25</f>
        <v>0</v>
      </c>
      <c r="AN32" s="8">
        <f>$L32*LCI_per_unit!AI25</f>
        <v>0</v>
      </c>
      <c r="AO32" s="8">
        <f>$L32*LCI_per_unit!AJ25</f>
        <v>3250</v>
      </c>
      <c r="AP32" s="8">
        <f>$L32*LCI_per_unit!AK25</f>
        <v>0</v>
      </c>
      <c r="AQ32" s="8">
        <f>$L32*LCI_per_unit!AL25</f>
        <v>0</v>
      </c>
      <c r="AR32" s="8">
        <f>$L32*LCI_per_unit!AM25</f>
        <v>2.44</v>
      </c>
      <c r="AS32" s="8">
        <f>$L32*LCI_per_unit!AN25</f>
        <v>15.75</v>
      </c>
      <c r="AT32" s="8">
        <f>$L32*LCI_per_unit!AO25</f>
        <v>1.8</v>
      </c>
      <c r="AU32" s="8">
        <f>$L32*LCI_per_unit!AP25</f>
        <v>1650</v>
      </c>
      <c r="AV32" s="8">
        <f>$L32*LCI_per_unit!AQ25</f>
        <v>10.5</v>
      </c>
      <c r="AW32" s="8">
        <f>$L32*LCI_per_unit!AR25</f>
        <v>0</v>
      </c>
      <c r="AX32" s="12">
        <f t="shared" si="0"/>
        <v>0</v>
      </c>
      <c r="AY32" s="8">
        <f t="shared" si="18"/>
        <v>2.44</v>
      </c>
      <c r="AZ32" s="8">
        <f t="shared" si="1"/>
        <v>0</v>
      </c>
      <c r="BA32" s="8">
        <f t="shared" si="2"/>
        <v>0</v>
      </c>
      <c r="BB32" s="8">
        <f t="shared" si="3"/>
        <v>0</v>
      </c>
      <c r="BC32" s="8">
        <f t="shared" si="19"/>
        <v>3250</v>
      </c>
      <c r="BD32" s="8">
        <f t="shared" si="20"/>
        <v>0</v>
      </c>
      <c r="BE32" s="8">
        <f t="shared" si="4"/>
        <v>0</v>
      </c>
      <c r="BF32" s="8">
        <f t="shared" si="5"/>
        <v>15</v>
      </c>
      <c r="BG32" s="8">
        <f t="shared" si="21"/>
        <v>10.5</v>
      </c>
      <c r="BH32" s="8">
        <f t="shared" si="22"/>
        <v>15.75</v>
      </c>
      <c r="BI32" s="8">
        <f t="shared" si="23"/>
        <v>1.8</v>
      </c>
      <c r="BJ32" s="8">
        <f t="shared" si="6"/>
        <v>0</v>
      </c>
      <c r="BK32" s="8">
        <f t="shared" si="7"/>
        <v>0</v>
      </c>
      <c r="BL32" s="8">
        <f t="shared" si="8"/>
        <v>0</v>
      </c>
      <c r="BM32" s="8">
        <f t="shared" si="9"/>
        <v>0</v>
      </c>
      <c r="BN32" s="8">
        <f t="shared" si="24"/>
        <v>0</v>
      </c>
      <c r="BO32" s="8">
        <f t="shared" si="10"/>
        <v>0</v>
      </c>
      <c r="BP32" s="8">
        <f t="shared" si="11"/>
        <v>0</v>
      </c>
      <c r="BQ32" s="8">
        <f t="shared" si="12"/>
        <v>0</v>
      </c>
      <c r="BR32" s="8">
        <f t="shared" si="13"/>
        <v>1100</v>
      </c>
      <c r="BS32" s="8">
        <f t="shared" si="14"/>
        <v>0</v>
      </c>
      <c r="BT32" s="4">
        <f t="shared" si="15"/>
        <v>26500</v>
      </c>
      <c r="BU32" s="8">
        <f t="shared" si="16"/>
        <v>1100</v>
      </c>
      <c r="BV32" s="8">
        <f t="shared" si="17"/>
        <v>0</v>
      </c>
      <c r="BW32" s="8">
        <f t="shared" si="25"/>
        <v>1650</v>
      </c>
    </row>
    <row r="33" spans="1:75" x14ac:dyDescent="0.2">
      <c r="A33" t="s">
        <v>52</v>
      </c>
      <c r="B33" t="s">
        <v>57</v>
      </c>
      <c r="C33" t="s">
        <v>21</v>
      </c>
      <c r="D33" t="s">
        <v>157</v>
      </c>
      <c r="E33" t="s">
        <v>56</v>
      </c>
      <c r="F33" t="s">
        <v>11</v>
      </c>
      <c r="G33" t="s">
        <v>99</v>
      </c>
      <c r="H33" t="s">
        <v>163</v>
      </c>
      <c r="I33">
        <v>9.7000000000000003E-2</v>
      </c>
      <c r="J33">
        <v>1.81</v>
      </c>
      <c r="K33">
        <v>0</v>
      </c>
      <c r="L33">
        <v>0.01</v>
      </c>
      <c r="M33" t="s">
        <v>56</v>
      </c>
      <c r="N33" s="8">
        <f>$L33*LCI_per_unit!I26</f>
        <v>0</v>
      </c>
      <c r="O33" s="8">
        <f>$L33*LCI_per_unit!J26</f>
        <v>50600</v>
      </c>
      <c r="P33" s="8">
        <f>$L33*LCI_per_unit!K26</f>
        <v>0</v>
      </c>
      <c r="Q33" s="8">
        <f>$L33*LCI_per_unit!L26</f>
        <v>7510</v>
      </c>
      <c r="R33" s="8">
        <f>$L33*LCI_per_unit!M26</f>
        <v>805</v>
      </c>
      <c r="S33" s="8">
        <f>$L33*LCI_per_unit!N26</f>
        <v>0</v>
      </c>
      <c r="T33" s="8">
        <f>$L33*LCI_per_unit!O26</f>
        <v>506000</v>
      </c>
      <c r="U33" s="8">
        <f>$L33*LCI_per_unit!P26</f>
        <v>0</v>
      </c>
      <c r="V33" s="8">
        <f>$L33*LCI_per_unit!Q26</f>
        <v>5760</v>
      </c>
      <c r="W33" s="8">
        <f>$L33*LCI_per_unit!R26</f>
        <v>0</v>
      </c>
      <c r="X33" s="8">
        <f>$L33*LCI_per_unit!S26</f>
        <v>0</v>
      </c>
      <c r="Y33" s="8">
        <f>$L33*LCI_per_unit!T26</f>
        <v>0</v>
      </c>
      <c r="Z33" s="8">
        <f>$L33*LCI_per_unit!U26</f>
        <v>0</v>
      </c>
      <c r="AA33" s="8">
        <f>$L33*LCI_per_unit!V26</f>
        <v>0</v>
      </c>
      <c r="AB33" s="8">
        <f>$L33*LCI_per_unit!W26</f>
        <v>2516</v>
      </c>
      <c r="AC33" s="8">
        <f>$L33*LCI_per_unit!X26</f>
        <v>0</v>
      </c>
      <c r="AD33" s="8">
        <f>$L33*LCI_per_unit!Y26</f>
        <v>0</v>
      </c>
      <c r="AE33" s="8">
        <f>$L33*LCI_per_unit!Z26</f>
        <v>0</v>
      </c>
      <c r="AF33" s="8">
        <f>$L33*LCI_per_unit!AA26</f>
        <v>0</v>
      </c>
      <c r="AG33" s="8">
        <f>$L33*LCI_per_unit!AB26</f>
        <v>0</v>
      </c>
      <c r="AH33" s="8">
        <f>$L33*LCI_per_unit!AC26</f>
        <v>1184</v>
      </c>
      <c r="AI33" s="8">
        <f>$L33*LCI_per_unit!AD26</f>
        <v>0</v>
      </c>
      <c r="AJ33" s="8">
        <f>$L33*LCI_per_unit!AE26</f>
        <v>0</v>
      </c>
      <c r="AK33" s="8">
        <f>$L33*LCI_per_unit!AF26</f>
        <v>0</v>
      </c>
      <c r="AL33" s="8">
        <f>$L33*LCI_per_unit!AG26</f>
        <v>0</v>
      </c>
      <c r="AM33" s="8">
        <f>$L33*LCI_per_unit!AH26</f>
        <v>0</v>
      </c>
      <c r="AN33" s="8">
        <f>$L33*LCI_per_unit!AI26</f>
        <v>4420</v>
      </c>
      <c r="AO33" s="8">
        <f>$L33*LCI_per_unit!AJ26</f>
        <v>0</v>
      </c>
      <c r="AP33" s="8">
        <f>$L33*LCI_per_unit!AK26</f>
        <v>0</v>
      </c>
      <c r="AQ33" s="8">
        <f>$L33*LCI_per_unit!AL26</f>
        <v>0</v>
      </c>
      <c r="AR33" s="8">
        <f>$L33*LCI_per_unit!AM26</f>
        <v>0</v>
      </c>
      <c r="AS33" s="8">
        <f>$L33*LCI_per_unit!AN26</f>
        <v>0</v>
      </c>
      <c r="AT33" s="8">
        <f>$L33*LCI_per_unit!AO26</f>
        <v>0</v>
      </c>
      <c r="AU33" s="8">
        <f>$L33*LCI_per_unit!AP26</f>
        <v>0</v>
      </c>
      <c r="AV33" s="8">
        <f>$L33*LCI_per_unit!AQ26</f>
        <v>0</v>
      </c>
      <c r="AW33" s="8">
        <f>$L33*LCI_per_unit!AR26</f>
        <v>6070</v>
      </c>
      <c r="AX33" s="12">
        <f t="shared" si="0"/>
        <v>0</v>
      </c>
      <c r="AY33" s="8">
        <f t="shared" si="18"/>
        <v>0</v>
      </c>
      <c r="AZ33" s="8">
        <f t="shared" si="1"/>
        <v>0</v>
      </c>
      <c r="BA33" s="8">
        <f t="shared" si="2"/>
        <v>0</v>
      </c>
      <c r="BB33" s="8">
        <f t="shared" si="3"/>
        <v>0</v>
      </c>
      <c r="BC33" s="8">
        <f t="shared" si="19"/>
        <v>4420</v>
      </c>
      <c r="BD33" s="8">
        <f t="shared" si="20"/>
        <v>0</v>
      </c>
      <c r="BE33" s="8">
        <f t="shared" si="4"/>
        <v>0</v>
      </c>
      <c r="BF33" s="8">
        <f t="shared" si="5"/>
        <v>805</v>
      </c>
      <c r="BG33" s="8">
        <f t="shared" si="21"/>
        <v>0</v>
      </c>
      <c r="BH33" s="8">
        <f t="shared" si="22"/>
        <v>0</v>
      </c>
      <c r="BI33" s="8">
        <f t="shared" si="23"/>
        <v>0</v>
      </c>
      <c r="BJ33" s="8">
        <f t="shared" si="6"/>
        <v>0</v>
      </c>
      <c r="BK33" s="8">
        <f t="shared" si="7"/>
        <v>0</v>
      </c>
      <c r="BL33" s="8">
        <f t="shared" si="8"/>
        <v>0</v>
      </c>
      <c r="BM33" s="8">
        <f t="shared" si="9"/>
        <v>0</v>
      </c>
      <c r="BN33" s="8">
        <f t="shared" si="24"/>
        <v>0</v>
      </c>
      <c r="BO33" s="8">
        <f t="shared" si="10"/>
        <v>0</v>
      </c>
      <c r="BP33" s="8">
        <f t="shared" si="11"/>
        <v>0</v>
      </c>
      <c r="BQ33" s="8">
        <f t="shared" si="12"/>
        <v>0</v>
      </c>
      <c r="BR33" s="8">
        <f t="shared" si="13"/>
        <v>7510</v>
      </c>
      <c r="BS33" s="8">
        <f t="shared" si="14"/>
        <v>0</v>
      </c>
      <c r="BT33" s="4">
        <f t="shared" si="15"/>
        <v>562360</v>
      </c>
      <c r="BU33" s="8">
        <f t="shared" si="16"/>
        <v>3700</v>
      </c>
      <c r="BV33" s="8">
        <f t="shared" si="17"/>
        <v>0</v>
      </c>
      <c r="BW33" s="8">
        <f t="shared" si="25"/>
        <v>6070</v>
      </c>
    </row>
    <row r="34" spans="1:75" x14ac:dyDescent="0.2">
      <c r="A34" t="s">
        <v>53</v>
      </c>
      <c r="B34" t="s">
        <v>57</v>
      </c>
      <c r="C34" t="s">
        <v>21</v>
      </c>
      <c r="D34" t="s">
        <v>158</v>
      </c>
      <c r="E34" t="s">
        <v>56</v>
      </c>
      <c r="F34" t="s">
        <v>11</v>
      </c>
      <c r="G34" t="s">
        <v>100</v>
      </c>
      <c r="H34" t="s">
        <v>163</v>
      </c>
      <c r="I34">
        <v>0.79400000000000004</v>
      </c>
      <c r="J34">
        <v>1.228</v>
      </c>
      <c r="K34">
        <v>0</v>
      </c>
      <c r="L34">
        <v>2E-3</v>
      </c>
      <c r="M34" t="s">
        <v>56</v>
      </c>
      <c r="N34" s="8">
        <f>$L34*LCI_per_unit!I27</f>
        <v>0</v>
      </c>
      <c r="O34" s="8">
        <f>$L34*LCI_per_unit!J27</f>
        <v>0</v>
      </c>
      <c r="P34" s="8">
        <f>$L34*LCI_per_unit!K27</f>
        <v>0</v>
      </c>
      <c r="Q34" s="8">
        <f>$L34*LCI_per_unit!L27</f>
        <v>150</v>
      </c>
      <c r="R34" s="8">
        <f>$L34*LCI_per_unit!M27</f>
        <v>3.64</v>
      </c>
      <c r="S34" s="8">
        <f>$L34*LCI_per_unit!N27</f>
        <v>0</v>
      </c>
      <c r="T34" s="8">
        <f>$L34*LCI_per_unit!O27</f>
        <v>1100</v>
      </c>
      <c r="U34" s="8">
        <f>$L34*LCI_per_unit!P27</f>
        <v>0</v>
      </c>
      <c r="V34" s="8">
        <f>$L34*LCI_per_unit!Q27</f>
        <v>0</v>
      </c>
      <c r="W34" s="8">
        <f>$L34*LCI_per_unit!R27</f>
        <v>0</v>
      </c>
      <c r="X34" s="8">
        <f>$L34*LCI_per_unit!S27</f>
        <v>0</v>
      </c>
      <c r="Y34" s="8">
        <f>$L34*LCI_per_unit!T27</f>
        <v>0</v>
      </c>
      <c r="Z34" s="8">
        <f>$L34*LCI_per_unit!U27</f>
        <v>0</v>
      </c>
      <c r="AA34" s="8">
        <f>$L34*LCI_per_unit!V27</f>
        <v>0</v>
      </c>
      <c r="AB34" s="8">
        <f>$L34*LCI_per_unit!W27</f>
        <v>102</v>
      </c>
      <c r="AC34" s="8">
        <f>$L34*LCI_per_unit!X27</f>
        <v>0</v>
      </c>
      <c r="AD34" s="8">
        <f>$L34*LCI_per_unit!Y27</f>
        <v>0</v>
      </c>
      <c r="AE34" s="8">
        <f>$L34*LCI_per_unit!Z27</f>
        <v>0</v>
      </c>
      <c r="AF34" s="8">
        <f>$L34*LCI_per_unit!AA27</f>
        <v>0</v>
      </c>
      <c r="AG34" s="8">
        <f>$L34*LCI_per_unit!AB27</f>
        <v>0</v>
      </c>
      <c r="AH34" s="8">
        <f>$L34*LCI_per_unit!AC27</f>
        <v>48</v>
      </c>
      <c r="AI34" s="8">
        <f>$L34*LCI_per_unit!AD27</f>
        <v>0</v>
      </c>
      <c r="AJ34" s="8">
        <f>$L34*LCI_per_unit!AE27</f>
        <v>0</v>
      </c>
      <c r="AK34" s="8">
        <f>$L34*LCI_per_unit!AF27</f>
        <v>0</v>
      </c>
      <c r="AL34" s="8">
        <f>$L34*LCI_per_unit!AG27</f>
        <v>0</v>
      </c>
      <c r="AM34" s="8">
        <f>$L34*LCI_per_unit!AH27</f>
        <v>0</v>
      </c>
      <c r="AN34" s="8">
        <f>$L34*LCI_per_unit!AI27</f>
        <v>0</v>
      </c>
      <c r="AO34" s="8">
        <f>$L34*LCI_per_unit!AJ27</f>
        <v>300</v>
      </c>
      <c r="AP34" s="8">
        <f>$L34*LCI_per_unit!AK27</f>
        <v>0</v>
      </c>
      <c r="AQ34" s="8">
        <f>$L34*LCI_per_unit!AL27</f>
        <v>0</v>
      </c>
      <c r="AR34" s="8">
        <f>$L34*LCI_per_unit!AM27</f>
        <v>0</v>
      </c>
      <c r="AS34" s="8">
        <f>$L34*LCI_per_unit!AN27</f>
        <v>0</v>
      </c>
      <c r="AT34" s="8">
        <f>$L34*LCI_per_unit!AO27</f>
        <v>0</v>
      </c>
      <c r="AU34" s="8">
        <f>$L34*LCI_per_unit!AP27</f>
        <v>300</v>
      </c>
      <c r="AV34" s="8">
        <f>$L34*LCI_per_unit!AQ27</f>
        <v>0</v>
      </c>
      <c r="AW34" s="8">
        <f>$L34*LCI_per_unit!AR27</f>
        <v>0</v>
      </c>
      <c r="AX34" s="12">
        <f t="shared" si="0"/>
        <v>0</v>
      </c>
      <c r="AY34" s="8">
        <f t="shared" si="18"/>
        <v>0</v>
      </c>
      <c r="AZ34" s="8">
        <f t="shared" si="1"/>
        <v>0</v>
      </c>
      <c r="BA34" s="8">
        <f t="shared" si="2"/>
        <v>0</v>
      </c>
      <c r="BB34" s="8">
        <f t="shared" si="3"/>
        <v>0</v>
      </c>
      <c r="BC34" s="8">
        <f t="shared" si="19"/>
        <v>300</v>
      </c>
      <c r="BD34" s="8">
        <f t="shared" si="20"/>
        <v>0</v>
      </c>
      <c r="BE34" s="8">
        <f t="shared" si="4"/>
        <v>0</v>
      </c>
      <c r="BF34" s="8">
        <f t="shared" si="5"/>
        <v>3.64</v>
      </c>
      <c r="BG34" s="8">
        <f t="shared" si="21"/>
        <v>0</v>
      </c>
      <c r="BH34" s="8">
        <f t="shared" si="22"/>
        <v>0</v>
      </c>
      <c r="BI34" s="8">
        <f t="shared" si="23"/>
        <v>0</v>
      </c>
      <c r="BJ34" s="8">
        <f t="shared" si="6"/>
        <v>0</v>
      </c>
      <c r="BK34" s="8">
        <f t="shared" si="7"/>
        <v>0</v>
      </c>
      <c r="BL34" s="8">
        <f t="shared" si="8"/>
        <v>0</v>
      </c>
      <c r="BM34" s="8">
        <f t="shared" si="9"/>
        <v>0</v>
      </c>
      <c r="BN34" s="8">
        <f t="shared" si="24"/>
        <v>0</v>
      </c>
      <c r="BO34" s="8">
        <f t="shared" si="10"/>
        <v>0</v>
      </c>
      <c r="BP34" s="8">
        <f t="shared" si="11"/>
        <v>0</v>
      </c>
      <c r="BQ34" s="8">
        <f t="shared" si="12"/>
        <v>0</v>
      </c>
      <c r="BR34" s="8">
        <f t="shared" si="13"/>
        <v>150</v>
      </c>
      <c r="BS34" s="8">
        <f t="shared" si="14"/>
        <v>0</v>
      </c>
      <c r="BT34" s="4">
        <f t="shared" si="15"/>
        <v>1100</v>
      </c>
      <c r="BU34" s="8">
        <f t="shared" si="16"/>
        <v>150</v>
      </c>
      <c r="BV34" s="8">
        <f t="shared" si="17"/>
        <v>0</v>
      </c>
      <c r="BW34" s="8">
        <f t="shared" si="25"/>
        <v>300</v>
      </c>
    </row>
    <row r="35" spans="1:75" x14ac:dyDescent="0.2">
      <c r="A35" t="s">
        <v>54</v>
      </c>
      <c r="B35" t="s">
        <v>57</v>
      </c>
      <c r="C35" t="s">
        <v>22</v>
      </c>
      <c r="D35" t="s">
        <v>22</v>
      </c>
      <c r="E35" t="s">
        <v>56</v>
      </c>
      <c r="F35" t="s">
        <v>14</v>
      </c>
      <c r="G35" t="s">
        <v>101</v>
      </c>
      <c r="H35" t="s">
        <v>163</v>
      </c>
      <c r="I35">
        <v>1</v>
      </c>
      <c r="J35">
        <v>1</v>
      </c>
      <c r="K35">
        <v>0</v>
      </c>
      <c r="L35">
        <v>2.631578947368421E-3</v>
      </c>
      <c r="M35" t="s">
        <v>56</v>
      </c>
      <c r="N35" s="8">
        <f>$L35*LCI_per_unit!I28</f>
        <v>0</v>
      </c>
      <c r="O35" s="8">
        <f>$L35*LCI_per_unit!J28</f>
        <v>2368.4210526315787</v>
      </c>
      <c r="P35" s="8">
        <f>$L35*LCI_per_unit!K28</f>
        <v>0</v>
      </c>
      <c r="Q35" s="8">
        <f>$L35*LCI_per_unit!L28</f>
        <v>394.73684210526312</v>
      </c>
      <c r="R35" s="8">
        <f>$L35*LCI_per_unit!M28</f>
        <v>44.210526315789473</v>
      </c>
      <c r="S35" s="8">
        <f>$L35*LCI_per_unit!N28</f>
        <v>0</v>
      </c>
      <c r="T35" s="8">
        <f>$L35*LCI_per_unit!O28</f>
        <v>28947.36842105263</v>
      </c>
      <c r="U35" s="8">
        <f>$L35*LCI_per_unit!P28</f>
        <v>0</v>
      </c>
      <c r="V35" s="8">
        <f>$L35*LCI_per_unit!Q28</f>
        <v>263.15789473684208</v>
      </c>
      <c r="W35" s="8">
        <f>$L35*LCI_per_unit!R28</f>
        <v>0</v>
      </c>
      <c r="X35" s="8">
        <f>$L35*LCI_per_unit!S28</f>
        <v>0</v>
      </c>
      <c r="Y35" s="8">
        <f>$L35*LCI_per_unit!T28</f>
        <v>0</v>
      </c>
      <c r="Z35" s="8">
        <f>$L35*LCI_per_unit!U28</f>
        <v>0</v>
      </c>
      <c r="AA35" s="8">
        <f>$L35*LCI_per_unit!V28</f>
        <v>0</v>
      </c>
      <c r="AB35" s="8">
        <f>$L35*LCI_per_unit!W28</f>
        <v>178.94736842105263</v>
      </c>
      <c r="AC35" s="8">
        <f>$L35*LCI_per_unit!X28</f>
        <v>0</v>
      </c>
      <c r="AD35" s="8">
        <f>$L35*LCI_per_unit!Y28</f>
        <v>0</v>
      </c>
      <c r="AE35" s="8">
        <f>$L35*LCI_per_unit!Z28</f>
        <v>0</v>
      </c>
      <c r="AF35" s="8">
        <f>$L35*LCI_per_unit!AA28</f>
        <v>0</v>
      </c>
      <c r="AG35" s="8">
        <f>$L35*LCI_per_unit!AB28</f>
        <v>0</v>
      </c>
      <c r="AH35" s="8">
        <f>$L35*LCI_per_unit!AC28</f>
        <v>84.210526315789465</v>
      </c>
      <c r="AI35" s="8">
        <f>$L35*LCI_per_unit!AD28</f>
        <v>0</v>
      </c>
      <c r="AJ35" s="8">
        <f>$L35*LCI_per_unit!AE28</f>
        <v>0</v>
      </c>
      <c r="AK35" s="8">
        <f>$L35*LCI_per_unit!AF28</f>
        <v>0</v>
      </c>
      <c r="AL35" s="8">
        <f>$L35*LCI_per_unit!AG28</f>
        <v>0</v>
      </c>
      <c r="AM35" s="8">
        <f>$L35*LCI_per_unit!AH28</f>
        <v>0</v>
      </c>
      <c r="AN35" s="8">
        <f>$L35*LCI_per_unit!AI28</f>
        <v>394.73684210526312</v>
      </c>
      <c r="AO35" s="8">
        <f>$L35*LCI_per_unit!AJ28</f>
        <v>0</v>
      </c>
      <c r="AP35" s="8">
        <f>$L35*LCI_per_unit!AK28</f>
        <v>0</v>
      </c>
      <c r="AQ35" s="8">
        <f>$L35*LCI_per_unit!AL28</f>
        <v>0</v>
      </c>
      <c r="AR35" s="8">
        <f>$L35*LCI_per_unit!AM28</f>
        <v>0</v>
      </c>
      <c r="AS35" s="8">
        <f>$L35*LCI_per_unit!AN28</f>
        <v>0</v>
      </c>
      <c r="AT35" s="8">
        <f>$L35*LCI_per_unit!AO28</f>
        <v>0</v>
      </c>
      <c r="AU35" s="8">
        <f>$L35*LCI_per_unit!AP28</f>
        <v>0</v>
      </c>
      <c r="AV35" s="8">
        <f>$L35*LCI_per_unit!AQ28</f>
        <v>0</v>
      </c>
      <c r="AW35" s="8">
        <f>$L35*LCI_per_unit!AR28</f>
        <v>263.15789473684208</v>
      </c>
      <c r="AX35" s="12">
        <f t="shared" si="0"/>
        <v>0</v>
      </c>
      <c r="AY35" s="8">
        <f t="shared" si="18"/>
        <v>0</v>
      </c>
      <c r="AZ35" s="8">
        <f t="shared" si="1"/>
        <v>0</v>
      </c>
      <c r="BA35" s="8">
        <f t="shared" si="2"/>
        <v>0</v>
      </c>
      <c r="BB35" s="8">
        <f t="shared" si="3"/>
        <v>0</v>
      </c>
      <c r="BC35" s="8">
        <f t="shared" si="19"/>
        <v>394.73684210526312</v>
      </c>
      <c r="BD35" s="8">
        <f t="shared" si="20"/>
        <v>0</v>
      </c>
      <c r="BE35" s="8">
        <f t="shared" si="4"/>
        <v>0</v>
      </c>
      <c r="BF35" s="8">
        <f t="shared" si="5"/>
        <v>44.210526315789473</v>
      </c>
      <c r="BG35" s="8">
        <f t="shared" si="21"/>
        <v>0</v>
      </c>
      <c r="BH35" s="8">
        <f t="shared" si="22"/>
        <v>0</v>
      </c>
      <c r="BI35" s="8">
        <f t="shared" si="23"/>
        <v>0</v>
      </c>
      <c r="BJ35" s="8">
        <f t="shared" si="6"/>
        <v>0</v>
      </c>
      <c r="BK35" s="8">
        <f t="shared" si="7"/>
        <v>0</v>
      </c>
      <c r="BL35" s="8">
        <f t="shared" si="8"/>
        <v>0</v>
      </c>
      <c r="BM35" s="8">
        <f t="shared" si="9"/>
        <v>0</v>
      </c>
      <c r="BN35" s="8">
        <f t="shared" si="24"/>
        <v>0</v>
      </c>
      <c r="BO35" s="8">
        <f t="shared" si="10"/>
        <v>0</v>
      </c>
      <c r="BP35" s="8">
        <f t="shared" si="11"/>
        <v>0</v>
      </c>
      <c r="BQ35" s="8">
        <f t="shared" si="12"/>
        <v>0</v>
      </c>
      <c r="BR35" s="8">
        <f t="shared" si="13"/>
        <v>394.73684210526312</v>
      </c>
      <c r="BS35" s="8">
        <f t="shared" si="14"/>
        <v>0</v>
      </c>
      <c r="BT35" s="4">
        <f t="shared" si="15"/>
        <v>31578.947368421053</v>
      </c>
      <c r="BU35" s="8">
        <f t="shared" si="16"/>
        <v>263.15789473684208</v>
      </c>
      <c r="BV35" s="8">
        <f t="shared" si="17"/>
        <v>0</v>
      </c>
      <c r="BW35" s="8">
        <f t="shared" si="25"/>
        <v>263.15789473684208</v>
      </c>
    </row>
    <row r="36" spans="1:75" x14ac:dyDescent="0.2">
      <c r="A36" t="s">
        <v>54</v>
      </c>
      <c r="B36" t="s">
        <v>57</v>
      </c>
      <c r="C36" t="s">
        <v>22</v>
      </c>
      <c r="D36" t="s">
        <v>22</v>
      </c>
      <c r="E36" t="s">
        <v>56</v>
      </c>
      <c r="F36" t="s">
        <v>13</v>
      </c>
      <c r="G36" t="s">
        <v>102</v>
      </c>
      <c r="H36" t="s">
        <v>163</v>
      </c>
      <c r="I36">
        <v>1</v>
      </c>
      <c r="J36">
        <v>1</v>
      </c>
      <c r="K36">
        <v>0</v>
      </c>
      <c r="L36">
        <v>2.631578947368421E-3</v>
      </c>
      <c r="M36" t="s">
        <v>56</v>
      </c>
      <c r="N36" s="8">
        <f>$L36*LCI_per_unit!I29</f>
        <v>0</v>
      </c>
      <c r="O36" s="8">
        <f>$L36*LCI_per_unit!J29</f>
        <v>5921.0526315789475</v>
      </c>
      <c r="P36" s="8">
        <f>$L36*LCI_per_unit!K29</f>
        <v>0</v>
      </c>
      <c r="Q36" s="8">
        <f>$L36*LCI_per_unit!L29</f>
        <v>1973.6842105263158</v>
      </c>
      <c r="R36" s="8">
        <f>$L36*LCI_per_unit!M29</f>
        <v>133.68421052631578</v>
      </c>
      <c r="S36" s="8">
        <f>$L36*LCI_per_unit!N29</f>
        <v>0</v>
      </c>
      <c r="T36" s="8">
        <f>$L36*LCI_per_unit!O29</f>
        <v>86842.105263157893</v>
      </c>
      <c r="U36" s="8">
        <f>$L36*LCI_per_unit!P29</f>
        <v>1184.2105263157894</v>
      </c>
      <c r="V36" s="8">
        <f>$L36*LCI_per_unit!Q29</f>
        <v>1973.6842105263158</v>
      </c>
      <c r="W36" s="8">
        <f>$L36*LCI_per_unit!R29</f>
        <v>0</v>
      </c>
      <c r="X36" s="8">
        <f>$L36*LCI_per_unit!S29</f>
        <v>0</v>
      </c>
      <c r="Y36" s="8">
        <f>$L36*LCI_per_unit!T29</f>
        <v>0</v>
      </c>
      <c r="Z36" s="8">
        <f>$L36*LCI_per_unit!U29</f>
        <v>0</v>
      </c>
      <c r="AA36" s="8">
        <f>$L36*LCI_per_unit!V29</f>
        <v>0</v>
      </c>
      <c r="AB36" s="8">
        <f>$L36*LCI_per_unit!W29</f>
        <v>536.84210526315792</v>
      </c>
      <c r="AC36" s="8">
        <f>$L36*LCI_per_unit!X29</f>
        <v>0</v>
      </c>
      <c r="AD36" s="8">
        <f>$L36*LCI_per_unit!Y29</f>
        <v>0</v>
      </c>
      <c r="AE36" s="8">
        <f>$L36*LCI_per_unit!Z29</f>
        <v>157.89473684210526</v>
      </c>
      <c r="AF36" s="8">
        <f>$L36*LCI_per_unit!AA29</f>
        <v>0</v>
      </c>
      <c r="AG36" s="8">
        <f>$L36*LCI_per_unit!AB29</f>
        <v>0</v>
      </c>
      <c r="AH36" s="8">
        <f>$L36*LCI_per_unit!AC29</f>
        <v>252.63157894736841</v>
      </c>
      <c r="AI36" s="8">
        <f>$L36*LCI_per_unit!AD29</f>
        <v>0</v>
      </c>
      <c r="AJ36" s="8">
        <f>$L36*LCI_per_unit!AE29</f>
        <v>0</v>
      </c>
      <c r="AK36" s="8">
        <f>$L36*LCI_per_unit!AF29</f>
        <v>0</v>
      </c>
      <c r="AL36" s="8">
        <f>$L36*LCI_per_unit!AG29</f>
        <v>0</v>
      </c>
      <c r="AM36" s="8">
        <f>$L36*LCI_per_unit!AH29</f>
        <v>0</v>
      </c>
      <c r="AN36" s="8">
        <f>$L36*LCI_per_unit!AI29</f>
        <v>789.47368421052624</v>
      </c>
      <c r="AO36" s="8">
        <f>$L36*LCI_per_unit!AJ29</f>
        <v>0</v>
      </c>
      <c r="AP36" s="8">
        <f>$L36*LCI_per_unit!AK29</f>
        <v>0</v>
      </c>
      <c r="AQ36" s="8">
        <f>$L36*LCI_per_unit!AL29</f>
        <v>0</v>
      </c>
      <c r="AR36" s="8">
        <f>$L36*LCI_per_unit!AM29</f>
        <v>0</v>
      </c>
      <c r="AS36" s="8">
        <f>$L36*LCI_per_unit!AN29</f>
        <v>0</v>
      </c>
      <c r="AT36" s="8">
        <f>$L36*LCI_per_unit!AO29</f>
        <v>0</v>
      </c>
      <c r="AU36" s="8">
        <f>$L36*LCI_per_unit!AP29</f>
        <v>789.47368421052624</v>
      </c>
      <c r="AV36" s="8">
        <f>$L36*LCI_per_unit!AQ29</f>
        <v>0</v>
      </c>
      <c r="AW36" s="8">
        <f>$L36*LCI_per_unit!AR29</f>
        <v>0</v>
      </c>
      <c r="AX36" s="12">
        <f t="shared" si="0"/>
        <v>0</v>
      </c>
      <c r="AY36" s="8">
        <f t="shared" si="18"/>
        <v>0</v>
      </c>
      <c r="AZ36" s="8">
        <f t="shared" si="1"/>
        <v>0</v>
      </c>
      <c r="BA36" s="8">
        <f t="shared" si="2"/>
        <v>0</v>
      </c>
      <c r="BB36" s="8">
        <f t="shared" si="3"/>
        <v>0</v>
      </c>
      <c r="BC36" s="8">
        <f t="shared" si="19"/>
        <v>789.47368421052624</v>
      </c>
      <c r="BD36" s="8">
        <f t="shared" si="20"/>
        <v>0</v>
      </c>
      <c r="BE36" s="8">
        <f t="shared" si="4"/>
        <v>0</v>
      </c>
      <c r="BF36" s="8">
        <f t="shared" si="5"/>
        <v>133.68421052631578</v>
      </c>
      <c r="BG36" s="8">
        <f t="shared" si="21"/>
        <v>0</v>
      </c>
      <c r="BH36" s="8">
        <f t="shared" si="22"/>
        <v>0</v>
      </c>
      <c r="BI36" s="8">
        <f t="shared" si="23"/>
        <v>0</v>
      </c>
      <c r="BJ36" s="8">
        <f t="shared" si="6"/>
        <v>157.89473684210526</v>
      </c>
      <c r="BK36" s="8">
        <f t="shared" si="7"/>
        <v>0</v>
      </c>
      <c r="BL36" s="8">
        <f t="shared" si="8"/>
        <v>0</v>
      </c>
      <c r="BM36" s="8">
        <f t="shared" si="9"/>
        <v>0</v>
      </c>
      <c r="BN36" s="8">
        <f t="shared" si="24"/>
        <v>0</v>
      </c>
      <c r="BO36" s="8">
        <f t="shared" si="10"/>
        <v>0</v>
      </c>
      <c r="BP36" s="8">
        <f t="shared" si="11"/>
        <v>0</v>
      </c>
      <c r="BQ36" s="8">
        <f t="shared" si="12"/>
        <v>0</v>
      </c>
      <c r="BR36" s="8">
        <f t="shared" si="13"/>
        <v>1973.6842105263158</v>
      </c>
      <c r="BS36" s="8">
        <f t="shared" si="14"/>
        <v>1184.2105263157894</v>
      </c>
      <c r="BT36" s="4">
        <f t="shared" si="15"/>
        <v>94736.84210526316</v>
      </c>
      <c r="BU36" s="8">
        <f t="shared" si="16"/>
        <v>789.47368421052636</v>
      </c>
      <c r="BV36" s="8">
        <f t="shared" si="17"/>
        <v>0</v>
      </c>
      <c r="BW36" s="8">
        <f t="shared" si="25"/>
        <v>789.47368421052624</v>
      </c>
    </row>
    <row r="37" spans="1:75" x14ac:dyDescent="0.2">
      <c r="A37" t="s">
        <v>55</v>
      </c>
      <c r="B37" t="s">
        <v>57</v>
      </c>
      <c r="C37" t="s">
        <v>35</v>
      </c>
      <c r="D37" t="s">
        <v>35</v>
      </c>
      <c r="E37" t="s">
        <v>56</v>
      </c>
      <c r="F37" t="s">
        <v>13</v>
      </c>
      <c r="G37" t="s">
        <v>103</v>
      </c>
      <c r="H37" t="s">
        <v>163</v>
      </c>
      <c r="I37">
        <v>1</v>
      </c>
      <c r="J37">
        <v>1</v>
      </c>
      <c r="K37">
        <v>0</v>
      </c>
      <c r="L37">
        <v>2E-3</v>
      </c>
      <c r="M37" t="s">
        <v>56</v>
      </c>
      <c r="N37" s="8">
        <f>$L37*LCI_per_unit!I30</f>
        <v>0</v>
      </c>
      <c r="O37" s="8">
        <f>$L37*LCI_per_unit!J30</f>
        <v>4500</v>
      </c>
      <c r="P37" s="8">
        <f>$L37*LCI_per_unit!K30</f>
        <v>0</v>
      </c>
      <c r="Q37" s="8">
        <f>$L37*LCI_per_unit!L30</f>
        <v>1500</v>
      </c>
      <c r="R37" s="8">
        <f>$L37*LCI_per_unit!M30</f>
        <v>101.60000000000001</v>
      </c>
      <c r="S37" s="8">
        <f>$L37*LCI_per_unit!N30</f>
        <v>0</v>
      </c>
      <c r="T37" s="8">
        <f>$L37*LCI_per_unit!O30</f>
        <v>66000</v>
      </c>
      <c r="U37" s="8">
        <f>$L37*LCI_per_unit!P30</f>
        <v>900</v>
      </c>
      <c r="V37" s="8">
        <f>$L37*LCI_per_unit!Q30</f>
        <v>1500</v>
      </c>
      <c r="W37" s="8">
        <f>$L37*LCI_per_unit!R30</f>
        <v>0</v>
      </c>
      <c r="X37" s="8">
        <f>$L37*LCI_per_unit!S30</f>
        <v>0</v>
      </c>
      <c r="Y37" s="8">
        <f>$L37*LCI_per_unit!T30</f>
        <v>0</v>
      </c>
      <c r="Z37" s="8">
        <f>$L37*LCI_per_unit!U30</f>
        <v>0</v>
      </c>
      <c r="AA37" s="8">
        <f>$L37*LCI_per_unit!V30</f>
        <v>0</v>
      </c>
      <c r="AB37" s="8">
        <f>$L37*LCI_per_unit!W30</f>
        <v>408</v>
      </c>
      <c r="AC37" s="8">
        <f>$L37*LCI_per_unit!X30</f>
        <v>0</v>
      </c>
      <c r="AD37" s="8">
        <f>$L37*LCI_per_unit!Y30</f>
        <v>0</v>
      </c>
      <c r="AE37" s="8">
        <f>$L37*LCI_per_unit!Z30</f>
        <v>120</v>
      </c>
      <c r="AF37" s="8">
        <f>$L37*LCI_per_unit!AA30</f>
        <v>0</v>
      </c>
      <c r="AG37" s="8">
        <f>$L37*LCI_per_unit!AB30</f>
        <v>0</v>
      </c>
      <c r="AH37" s="8">
        <f>$L37*LCI_per_unit!AC30</f>
        <v>192</v>
      </c>
      <c r="AI37" s="8">
        <f>$L37*LCI_per_unit!AD30</f>
        <v>0</v>
      </c>
      <c r="AJ37" s="8">
        <f>$L37*LCI_per_unit!AE30</f>
        <v>0</v>
      </c>
      <c r="AK37" s="8">
        <f>$L37*LCI_per_unit!AF30</f>
        <v>0</v>
      </c>
      <c r="AL37" s="8">
        <f>$L37*LCI_per_unit!AG30</f>
        <v>0</v>
      </c>
      <c r="AM37" s="8">
        <f>$L37*LCI_per_unit!AH30</f>
        <v>0</v>
      </c>
      <c r="AN37" s="8">
        <f>$L37*LCI_per_unit!AI30</f>
        <v>600</v>
      </c>
      <c r="AO37" s="8">
        <f>$L37*LCI_per_unit!AJ30</f>
        <v>0</v>
      </c>
      <c r="AP37" s="8">
        <f>$L37*LCI_per_unit!AK30</f>
        <v>0</v>
      </c>
      <c r="AQ37" s="8">
        <f>$L37*LCI_per_unit!AL30</f>
        <v>0</v>
      </c>
      <c r="AR37" s="8">
        <f>$L37*LCI_per_unit!AM30</f>
        <v>0</v>
      </c>
      <c r="AS37" s="8">
        <f>$L37*LCI_per_unit!AN30</f>
        <v>0</v>
      </c>
      <c r="AT37" s="8">
        <f>$L37*LCI_per_unit!AO30</f>
        <v>0</v>
      </c>
      <c r="AU37" s="8">
        <f>$L37*LCI_per_unit!AP30</f>
        <v>600</v>
      </c>
      <c r="AV37" s="8">
        <f>$L37*LCI_per_unit!AQ30</f>
        <v>0</v>
      </c>
      <c r="AW37" s="8">
        <f>$L37*LCI_per_unit!AR30</f>
        <v>0</v>
      </c>
      <c r="AX37" s="12">
        <f t="shared" si="0"/>
        <v>0</v>
      </c>
      <c r="AY37" s="8">
        <f t="shared" si="18"/>
        <v>0</v>
      </c>
      <c r="AZ37" s="8">
        <f t="shared" si="1"/>
        <v>0</v>
      </c>
      <c r="BA37" s="8">
        <f t="shared" si="2"/>
        <v>0</v>
      </c>
      <c r="BB37" s="8">
        <f t="shared" si="3"/>
        <v>0</v>
      </c>
      <c r="BC37" s="8">
        <f t="shared" si="19"/>
        <v>600</v>
      </c>
      <c r="BD37" s="8">
        <f t="shared" si="20"/>
        <v>0</v>
      </c>
      <c r="BE37" s="8">
        <f t="shared" si="4"/>
        <v>0</v>
      </c>
      <c r="BF37" s="8">
        <f t="shared" si="5"/>
        <v>101.60000000000001</v>
      </c>
      <c r="BG37" s="8">
        <f t="shared" si="21"/>
        <v>0</v>
      </c>
      <c r="BH37" s="8">
        <f t="shared" si="22"/>
        <v>0</v>
      </c>
      <c r="BI37" s="8">
        <f t="shared" si="23"/>
        <v>0</v>
      </c>
      <c r="BJ37" s="8">
        <f t="shared" si="6"/>
        <v>120</v>
      </c>
      <c r="BK37" s="8">
        <f t="shared" si="7"/>
        <v>0</v>
      </c>
      <c r="BL37" s="8">
        <f t="shared" si="8"/>
        <v>0</v>
      </c>
      <c r="BM37" s="8">
        <f t="shared" si="9"/>
        <v>0</v>
      </c>
      <c r="BN37" s="8">
        <f t="shared" si="24"/>
        <v>0</v>
      </c>
      <c r="BO37" s="8">
        <f t="shared" si="10"/>
        <v>0</v>
      </c>
      <c r="BP37" s="8">
        <f t="shared" si="11"/>
        <v>0</v>
      </c>
      <c r="BQ37" s="8">
        <f t="shared" si="12"/>
        <v>0</v>
      </c>
      <c r="BR37" s="8">
        <f t="shared" si="13"/>
        <v>1500</v>
      </c>
      <c r="BS37" s="8">
        <f t="shared" si="14"/>
        <v>900</v>
      </c>
      <c r="BT37" s="4">
        <f t="shared" si="15"/>
        <v>72000</v>
      </c>
      <c r="BU37" s="8">
        <f t="shared" si="16"/>
        <v>600</v>
      </c>
      <c r="BV37" s="8">
        <f t="shared" si="17"/>
        <v>0</v>
      </c>
      <c r="BW37" s="8">
        <f t="shared" si="25"/>
        <v>600</v>
      </c>
    </row>
    <row r="38" spans="1:75" x14ac:dyDescent="0.2">
      <c r="A38" t="s">
        <v>55</v>
      </c>
      <c r="B38" t="s">
        <v>57</v>
      </c>
      <c r="C38" t="s">
        <v>35</v>
      </c>
      <c r="D38" t="s">
        <v>35</v>
      </c>
      <c r="E38" t="s">
        <v>56</v>
      </c>
      <c r="F38" t="s">
        <v>14</v>
      </c>
      <c r="G38" t="s">
        <v>104</v>
      </c>
      <c r="H38" t="s">
        <v>163</v>
      </c>
      <c r="I38">
        <v>1</v>
      </c>
      <c r="J38">
        <v>1</v>
      </c>
      <c r="K38">
        <v>0</v>
      </c>
      <c r="L38">
        <v>2E-3</v>
      </c>
      <c r="M38" t="s">
        <v>56</v>
      </c>
      <c r="N38" s="8">
        <f>$L38*LCI_per_unit!I31</f>
        <v>0</v>
      </c>
      <c r="O38" s="8">
        <f>$L38*LCI_per_unit!J31</f>
        <v>7200</v>
      </c>
      <c r="P38" s="8">
        <f>$L38*LCI_per_unit!K31</f>
        <v>0</v>
      </c>
      <c r="Q38" s="8">
        <f>$L38*LCI_per_unit!L31</f>
        <v>1300</v>
      </c>
      <c r="R38" s="8">
        <f>$L38*LCI_per_unit!M31</f>
        <v>105</v>
      </c>
      <c r="S38" s="8">
        <f>$L38*LCI_per_unit!N31</f>
        <v>0</v>
      </c>
      <c r="T38" s="8">
        <f>$L38*LCI_per_unit!O31</f>
        <v>84400</v>
      </c>
      <c r="U38" s="8">
        <f>$L38*LCI_per_unit!P31</f>
        <v>0</v>
      </c>
      <c r="V38" s="8">
        <f>$L38*LCI_per_unit!Q31</f>
        <v>800</v>
      </c>
      <c r="W38" s="8">
        <f>$L38*LCI_per_unit!R31</f>
        <v>0</v>
      </c>
      <c r="X38" s="8">
        <f>$L38*LCI_per_unit!S31</f>
        <v>0</v>
      </c>
      <c r="Y38" s="8">
        <f>$L38*LCI_per_unit!T31</f>
        <v>0</v>
      </c>
      <c r="Z38" s="8">
        <f>$L38*LCI_per_unit!U31</f>
        <v>0</v>
      </c>
      <c r="AA38" s="8">
        <f>$L38*LCI_per_unit!V31</f>
        <v>0</v>
      </c>
      <c r="AB38" s="8">
        <f>$L38*LCI_per_unit!W31</f>
        <v>408</v>
      </c>
      <c r="AC38" s="8">
        <f>$L38*LCI_per_unit!X31</f>
        <v>0</v>
      </c>
      <c r="AD38" s="8">
        <f>$L38*LCI_per_unit!Y31</f>
        <v>0</v>
      </c>
      <c r="AE38" s="8">
        <f>$L38*LCI_per_unit!Z31</f>
        <v>0</v>
      </c>
      <c r="AF38" s="8">
        <f>$L38*LCI_per_unit!AA31</f>
        <v>0</v>
      </c>
      <c r="AG38" s="8">
        <f>$L38*LCI_per_unit!AB31</f>
        <v>0</v>
      </c>
      <c r="AH38" s="8">
        <f>$L38*LCI_per_unit!AC31</f>
        <v>192</v>
      </c>
      <c r="AI38" s="8">
        <f>$L38*LCI_per_unit!AD31</f>
        <v>0</v>
      </c>
      <c r="AJ38" s="8">
        <f>$L38*LCI_per_unit!AE31</f>
        <v>0</v>
      </c>
      <c r="AK38" s="8">
        <f>$L38*LCI_per_unit!AF31</f>
        <v>0</v>
      </c>
      <c r="AL38" s="8">
        <f>$L38*LCI_per_unit!AG31</f>
        <v>0</v>
      </c>
      <c r="AM38" s="8">
        <f>$L38*LCI_per_unit!AH31</f>
        <v>0</v>
      </c>
      <c r="AN38" s="8">
        <f>$L38*LCI_per_unit!AI31</f>
        <v>1000</v>
      </c>
      <c r="AO38" s="8">
        <f>$L38*LCI_per_unit!AJ31</f>
        <v>0</v>
      </c>
      <c r="AP38" s="8">
        <f>$L38*LCI_per_unit!AK31</f>
        <v>0</v>
      </c>
      <c r="AQ38" s="8">
        <f>$L38*LCI_per_unit!AL31</f>
        <v>0</v>
      </c>
      <c r="AR38" s="8">
        <f>$L38*LCI_per_unit!AM31</f>
        <v>0</v>
      </c>
      <c r="AS38" s="8">
        <f>$L38*LCI_per_unit!AN31</f>
        <v>0</v>
      </c>
      <c r="AT38" s="8">
        <f>$L38*LCI_per_unit!AO31</f>
        <v>0</v>
      </c>
      <c r="AU38" s="8">
        <f>$L38*LCI_per_unit!AP31</f>
        <v>0</v>
      </c>
      <c r="AV38" s="8">
        <f>$L38*LCI_per_unit!AQ31</f>
        <v>0</v>
      </c>
      <c r="AW38" s="8">
        <f>$L38*LCI_per_unit!AR31</f>
        <v>750</v>
      </c>
      <c r="AX38" s="12">
        <f t="shared" si="0"/>
        <v>0</v>
      </c>
      <c r="AY38" s="8">
        <f t="shared" si="18"/>
        <v>0</v>
      </c>
      <c r="AZ38" s="8">
        <f t="shared" si="1"/>
        <v>0</v>
      </c>
      <c r="BA38" s="8">
        <f t="shared" si="2"/>
        <v>0</v>
      </c>
      <c r="BB38" s="8">
        <f t="shared" si="3"/>
        <v>0</v>
      </c>
      <c r="BC38" s="8">
        <f t="shared" si="19"/>
        <v>1000</v>
      </c>
      <c r="BD38" s="8">
        <f t="shared" si="20"/>
        <v>0</v>
      </c>
      <c r="BE38" s="8">
        <f t="shared" si="4"/>
        <v>0</v>
      </c>
      <c r="BF38" s="8">
        <f t="shared" si="5"/>
        <v>105</v>
      </c>
      <c r="BG38" s="8">
        <f t="shared" si="21"/>
        <v>0</v>
      </c>
      <c r="BH38" s="8">
        <f t="shared" si="22"/>
        <v>0</v>
      </c>
      <c r="BI38" s="8">
        <f t="shared" si="23"/>
        <v>0</v>
      </c>
      <c r="BJ38" s="8">
        <f t="shared" si="6"/>
        <v>0</v>
      </c>
      <c r="BK38" s="8">
        <f t="shared" si="7"/>
        <v>0</v>
      </c>
      <c r="BL38" s="8">
        <f t="shared" si="8"/>
        <v>0</v>
      </c>
      <c r="BM38" s="8">
        <f t="shared" si="9"/>
        <v>0</v>
      </c>
      <c r="BN38" s="8">
        <f t="shared" si="24"/>
        <v>0</v>
      </c>
      <c r="BO38" s="8">
        <f t="shared" si="10"/>
        <v>0</v>
      </c>
      <c r="BP38" s="8">
        <f t="shared" si="11"/>
        <v>0</v>
      </c>
      <c r="BQ38" s="8">
        <f t="shared" si="12"/>
        <v>0</v>
      </c>
      <c r="BR38" s="8">
        <f t="shared" si="13"/>
        <v>1300</v>
      </c>
      <c r="BS38" s="8">
        <f t="shared" si="14"/>
        <v>0</v>
      </c>
      <c r="BT38" s="4">
        <f t="shared" si="15"/>
        <v>92400</v>
      </c>
      <c r="BU38" s="8">
        <f t="shared" si="16"/>
        <v>600</v>
      </c>
      <c r="BV38" s="8">
        <f t="shared" si="17"/>
        <v>0</v>
      </c>
      <c r="BW38" s="8">
        <f t="shared" si="25"/>
        <v>750</v>
      </c>
    </row>
    <row r="39" spans="1:75" x14ac:dyDescent="0.2">
      <c r="A39" t="s">
        <v>143</v>
      </c>
      <c r="B39" t="s">
        <v>57</v>
      </c>
      <c r="C39" t="s">
        <v>144</v>
      </c>
      <c r="D39" t="s">
        <v>144</v>
      </c>
      <c r="E39" t="s">
        <v>56</v>
      </c>
      <c r="F39" t="s">
        <v>13</v>
      </c>
      <c r="G39" t="s">
        <v>145</v>
      </c>
      <c r="H39" t="s">
        <v>163</v>
      </c>
      <c r="I39">
        <v>1</v>
      </c>
      <c r="J39">
        <v>1</v>
      </c>
      <c r="K39">
        <v>0</v>
      </c>
      <c r="L39" s="7">
        <f>L37+L29</f>
        <v>1.2E-2</v>
      </c>
      <c r="M39" t="s">
        <v>56</v>
      </c>
      <c r="N39" s="8">
        <f>$L39*LCI_per_unit!I32</f>
        <v>0</v>
      </c>
      <c r="O39" s="8">
        <f>O37+O29</f>
        <v>4500</v>
      </c>
      <c r="P39" s="8">
        <f t="shared" ref="P39:AW39" si="35">P37+P29</f>
        <v>0</v>
      </c>
      <c r="Q39" s="8">
        <f t="shared" si="35"/>
        <v>5900</v>
      </c>
      <c r="R39" s="8">
        <f t="shared" si="35"/>
        <v>161.60000000000002</v>
      </c>
      <c r="S39" s="8">
        <f t="shared" si="35"/>
        <v>0</v>
      </c>
      <c r="T39" s="8">
        <f t="shared" si="35"/>
        <v>154000</v>
      </c>
      <c r="U39" s="8">
        <f t="shared" si="35"/>
        <v>900</v>
      </c>
      <c r="V39" s="8">
        <f t="shared" si="35"/>
        <v>19500</v>
      </c>
      <c r="W39" s="8">
        <f t="shared" si="35"/>
        <v>0</v>
      </c>
      <c r="X39" s="8">
        <f t="shared" si="35"/>
        <v>0</v>
      </c>
      <c r="Y39" s="8">
        <f t="shared" si="35"/>
        <v>0</v>
      </c>
      <c r="Z39" s="8">
        <f t="shared" si="35"/>
        <v>0</v>
      </c>
      <c r="AA39" s="8">
        <f t="shared" si="35"/>
        <v>0</v>
      </c>
      <c r="AB39" s="8">
        <f t="shared" si="35"/>
        <v>3400</v>
      </c>
      <c r="AC39" s="8">
        <f t="shared" si="35"/>
        <v>0</v>
      </c>
      <c r="AD39" s="8">
        <f t="shared" si="35"/>
        <v>0</v>
      </c>
      <c r="AE39" s="8">
        <f t="shared" si="35"/>
        <v>120</v>
      </c>
      <c r="AF39" s="8">
        <f t="shared" si="35"/>
        <v>0</v>
      </c>
      <c r="AG39" s="8">
        <f t="shared" si="35"/>
        <v>0</v>
      </c>
      <c r="AH39" s="8">
        <f t="shared" si="35"/>
        <v>1600</v>
      </c>
      <c r="AI39" s="8">
        <f t="shared" si="35"/>
        <v>0</v>
      </c>
      <c r="AJ39" s="8">
        <f t="shared" si="35"/>
        <v>0</v>
      </c>
      <c r="AK39" s="8">
        <f t="shared" si="35"/>
        <v>0</v>
      </c>
      <c r="AL39" s="8">
        <f t="shared" si="35"/>
        <v>0</v>
      </c>
      <c r="AM39" s="8">
        <f t="shared" si="35"/>
        <v>0</v>
      </c>
      <c r="AN39" s="8">
        <f t="shared" si="35"/>
        <v>600</v>
      </c>
      <c r="AO39" s="8">
        <f t="shared" si="35"/>
        <v>13000</v>
      </c>
      <c r="AP39" s="8">
        <f t="shared" si="35"/>
        <v>0</v>
      </c>
      <c r="AQ39" s="8">
        <f t="shared" si="35"/>
        <v>0</v>
      </c>
      <c r="AR39" s="8">
        <f t="shared" si="35"/>
        <v>9.76</v>
      </c>
      <c r="AS39" s="8">
        <f>AS37+AS29</f>
        <v>63</v>
      </c>
      <c r="AT39" s="8">
        <f t="shared" si="35"/>
        <v>7.2</v>
      </c>
      <c r="AU39" s="8">
        <f t="shared" si="35"/>
        <v>7200</v>
      </c>
      <c r="AV39" s="8">
        <f t="shared" si="35"/>
        <v>42</v>
      </c>
      <c r="AW39" s="8">
        <f t="shared" si="35"/>
        <v>0</v>
      </c>
      <c r="AX39" s="12">
        <f t="shared" si="0"/>
        <v>0</v>
      </c>
      <c r="AY39" s="8">
        <f t="shared" si="18"/>
        <v>9.76</v>
      </c>
      <c r="AZ39" s="8">
        <f t="shared" si="1"/>
        <v>0</v>
      </c>
      <c r="BA39" s="8">
        <f t="shared" si="2"/>
        <v>0</v>
      </c>
      <c r="BB39" s="8">
        <f t="shared" si="3"/>
        <v>0</v>
      </c>
      <c r="BC39" s="8">
        <f t="shared" si="19"/>
        <v>13600</v>
      </c>
      <c r="BD39" s="8">
        <f t="shared" si="20"/>
        <v>0</v>
      </c>
      <c r="BE39" s="8">
        <f t="shared" si="4"/>
        <v>0</v>
      </c>
      <c r="BF39" s="8">
        <f t="shared" si="5"/>
        <v>161.60000000000002</v>
      </c>
      <c r="BG39" s="8">
        <f>AV39</f>
        <v>42</v>
      </c>
      <c r="BH39" s="8">
        <f>AS39</f>
        <v>63</v>
      </c>
      <c r="BI39" s="8">
        <f t="shared" si="23"/>
        <v>7.2</v>
      </c>
      <c r="BJ39" s="8">
        <f t="shared" si="6"/>
        <v>120</v>
      </c>
      <c r="BK39" s="8">
        <f t="shared" si="7"/>
        <v>0</v>
      </c>
      <c r="BL39" s="8">
        <f t="shared" si="8"/>
        <v>0</v>
      </c>
      <c r="BM39" s="8">
        <f t="shared" si="9"/>
        <v>0</v>
      </c>
      <c r="BN39" s="8">
        <f t="shared" si="24"/>
        <v>0</v>
      </c>
      <c r="BO39" s="8">
        <f t="shared" si="10"/>
        <v>0</v>
      </c>
      <c r="BP39" s="8">
        <f t="shared" si="11"/>
        <v>0</v>
      </c>
      <c r="BQ39" s="8">
        <f t="shared" si="12"/>
        <v>0</v>
      </c>
      <c r="BR39" s="8">
        <f>Q39</f>
        <v>5900</v>
      </c>
      <c r="BS39" s="8">
        <f t="shared" si="14"/>
        <v>900</v>
      </c>
      <c r="BT39" s="4">
        <f t="shared" si="15"/>
        <v>178000</v>
      </c>
      <c r="BU39" s="8">
        <f t="shared" si="16"/>
        <v>5000</v>
      </c>
      <c r="BV39" s="8">
        <f t="shared" si="17"/>
        <v>0</v>
      </c>
      <c r="BW39" s="8">
        <f t="shared" si="25"/>
        <v>7200</v>
      </c>
    </row>
    <row r="40" spans="1:75" x14ac:dyDescent="0.2">
      <c r="A40" t="s">
        <v>135</v>
      </c>
      <c r="B40" t="s">
        <v>48</v>
      </c>
      <c r="C40" t="s">
        <v>33</v>
      </c>
      <c r="D40" t="s">
        <v>154</v>
      </c>
      <c r="E40" t="s">
        <v>183</v>
      </c>
      <c r="F40" t="s">
        <v>11</v>
      </c>
      <c r="G40" t="s">
        <v>139</v>
      </c>
      <c r="H40" t="s">
        <v>163</v>
      </c>
      <c r="I40" s="11">
        <v>0.33300000000000002</v>
      </c>
      <c r="J40" s="11">
        <v>1.667</v>
      </c>
      <c r="K40">
        <v>0</v>
      </c>
      <c r="L40">
        <v>2.2499942070915811E-11</v>
      </c>
      <c r="M40" t="s">
        <v>45</v>
      </c>
      <c r="N40" s="4">
        <f>((N20/$L20)+N22)*$L20</f>
        <v>0</v>
      </c>
      <c r="O40" s="4">
        <f>((O20/$L20)+O22)*$L20</f>
        <v>2.9474924112899711E-4</v>
      </c>
      <c r="P40" s="4">
        <f t="shared" ref="P40:BW40" si="36">((P20/$L20)+P22)*$L20</f>
        <v>0</v>
      </c>
      <c r="Q40" s="4">
        <f t="shared" si="36"/>
        <v>3.4199911947792032E-10</v>
      </c>
      <c r="R40" s="4">
        <f t="shared" si="36"/>
        <v>9.2024763070045673E-8</v>
      </c>
      <c r="S40" s="4">
        <f t="shared" si="36"/>
        <v>0</v>
      </c>
      <c r="T40" s="4">
        <f t="shared" si="36"/>
        <v>1.4174963504676961E-5</v>
      </c>
      <c r="U40" s="4">
        <f t="shared" si="36"/>
        <v>6.8174824474874909E-9</v>
      </c>
      <c r="V40" s="4">
        <f t="shared" si="36"/>
        <v>0</v>
      </c>
      <c r="W40" s="4">
        <f t="shared" si="36"/>
        <v>1.7594954699456163E-7</v>
      </c>
      <c r="X40" s="4">
        <f t="shared" si="36"/>
        <v>6.1087342722536435E-7</v>
      </c>
      <c r="Y40" s="4">
        <f t="shared" si="36"/>
        <v>2.8484926661779419E-6</v>
      </c>
      <c r="Z40" s="4">
        <f t="shared" si="36"/>
        <v>1.3499965242549487E-6</v>
      </c>
      <c r="AA40" s="4">
        <f t="shared" si="36"/>
        <v>6.3674836060691748E-5</v>
      </c>
      <c r="AB40" s="4">
        <f t="shared" si="36"/>
        <v>3.8708900338803563E-6</v>
      </c>
      <c r="AC40" s="4">
        <f t="shared" si="36"/>
        <v>1.8224953077441807E-5</v>
      </c>
      <c r="AD40" s="4">
        <f t="shared" si="36"/>
        <v>1.3499965242549487E-5</v>
      </c>
      <c r="AE40" s="4">
        <f t="shared" si="36"/>
        <v>4.0499895727648471E-6</v>
      </c>
      <c r="AF40" s="4">
        <f t="shared" si="36"/>
        <v>1.3499965242549486E-8</v>
      </c>
      <c r="AG40" s="4">
        <f t="shared" si="36"/>
        <v>6.7499826212747437E-7</v>
      </c>
      <c r="AH40" s="4">
        <f t="shared" si="36"/>
        <v>1.821595310061344E-6</v>
      </c>
      <c r="AI40" s="4">
        <f t="shared" si="36"/>
        <v>1.6424957711768543E-6</v>
      </c>
      <c r="AJ40" s="4">
        <f t="shared" si="36"/>
        <v>8.527478044877092E-9</v>
      </c>
      <c r="AK40" s="4">
        <f t="shared" si="36"/>
        <v>0</v>
      </c>
      <c r="AL40" s="4">
        <f t="shared" si="36"/>
        <v>0</v>
      </c>
      <c r="AM40" s="4">
        <f t="shared" si="36"/>
        <v>0</v>
      </c>
      <c r="AN40" s="4">
        <f t="shared" si="36"/>
        <v>0</v>
      </c>
      <c r="AO40" s="4">
        <f t="shared" si="36"/>
        <v>0</v>
      </c>
      <c r="AP40" s="4">
        <f t="shared" si="36"/>
        <v>0</v>
      </c>
      <c r="AQ40" s="4">
        <f t="shared" si="36"/>
        <v>0</v>
      </c>
      <c r="AR40" s="4">
        <f t="shared" si="36"/>
        <v>0</v>
      </c>
      <c r="AS40" s="4">
        <f t="shared" si="36"/>
        <v>0</v>
      </c>
      <c r="AT40" s="4">
        <f t="shared" si="36"/>
        <v>0</v>
      </c>
      <c r="AU40" s="4">
        <f t="shared" si="36"/>
        <v>0</v>
      </c>
      <c r="AV40" s="4">
        <f t="shared" si="36"/>
        <v>0</v>
      </c>
      <c r="AW40" s="4">
        <f t="shared" si="36"/>
        <v>0</v>
      </c>
      <c r="AX40" s="4">
        <f t="shared" si="36"/>
        <v>0</v>
      </c>
      <c r="AY40" s="4">
        <f t="shared" si="36"/>
        <v>0</v>
      </c>
      <c r="AZ40" s="4">
        <f t="shared" si="36"/>
        <v>0</v>
      </c>
      <c r="BA40" s="4">
        <f t="shared" si="36"/>
        <v>3.4593660934033067E-6</v>
      </c>
      <c r="BB40" s="4">
        <f t="shared" si="36"/>
        <v>6.3674836060691748E-5</v>
      </c>
      <c r="BC40" s="4">
        <f t="shared" si="36"/>
        <v>0</v>
      </c>
      <c r="BD40" s="4">
        <f t="shared" si="36"/>
        <v>0</v>
      </c>
      <c r="BE40" s="4">
        <f t="shared" si="36"/>
        <v>1.6424957711768543E-6</v>
      </c>
      <c r="BF40" s="4">
        <f t="shared" si="36"/>
        <v>9.2024763070045673E-8</v>
      </c>
      <c r="BG40" s="4">
        <f t="shared" si="36"/>
        <v>0</v>
      </c>
      <c r="BH40" s="4">
        <f t="shared" si="36"/>
        <v>0</v>
      </c>
      <c r="BI40" s="4">
        <f t="shared" si="36"/>
        <v>0</v>
      </c>
      <c r="BJ40" s="4">
        <f t="shared" si="36"/>
        <v>4.0499895727648471E-6</v>
      </c>
      <c r="BK40" s="4">
        <f t="shared" si="36"/>
        <v>1.3499965242549487E-6</v>
      </c>
      <c r="BL40" s="4">
        <f t="shared" si="36"/>
        <v>1.3499965242549486E-8</v>
      </c>
      <c r="BM40" s="4">
        <f t="shared" si="36"/>
        <v>6.7499826212747437E-7</v>
      </c>
      <c r="BN40" s="4">
        <f t="shared" si="36"/>
        <v>0</v>
      </c>
      <c r="BO40" s="4">
        <f t="shared" si="36"/>
        <v>8.527478044877092E-9</v>
      </c>
      <c r="BP40" s="4">
        <f t="shared" si="36"/>
        <v>1.8224953077441807E-5</v>
      </c>
      <c r="BQ40" s="4">
        <f t="shared" si="36"/>
        <v>1.7594954699456163E-7</v>
      </c>
      <c r="BR40" s="4">
        <f t="shared" si="36"/>
        <v>3.4199911947792032E-10</v>
      </c>
      <c r="BS40" s="4">
        <f t="shared" si="36"/>
        <v>6.8174824474874909E-9</v>
      </c>
      <c r="BT40" s="4">
        <f>((BT20/$L20)+BT22)*$L20</f>
        <v>3.0892420463367407E-4</v>
      </c>
      <c r="BU40" s="4">
        <f t="shared" si="36"/>
        <v>5.6924853439416999E-6</v>
      </c>
      <c r="BV40" s="4">
        <f t="shared" si="36"/>
        <v>1.3499965242549487E-5</v>
      </c>
      <c r="BW40" s="4">
        <f t="shared" si="36"/>
        <v>0</v>
      </c>
    </row>
    <row r="41" spans="1:75" x14ac:dyDescent="0.2">
      <c r="A41" t="s">
        <v>136</v>
      </c>
      <c r="B41" t="s">
        <v>48</v>
      </c>
      <c r="C41" t="s">
        <v>35</v>
      </c>
      <c r="D41" t="s">
        <v>154</v>
      </c>
      <c r="E41" t="s">
        <v>184</v>
      </c>
      <c r="F41" t="s">
        <v>11</v>
      </c>
      <c r="G41" t="s">
        <v>140</v>
      </c>
      <c r="H41" t="s">
        <v>163</v>
      </c>
      <c r="I41" s="11">
        <v>0.33300000000000002</v>
      </c>
      <c r="J41" s="11">
        <v>1.667</v>
      </c>
      <c r="K41">
        <v>0</v>
      </c>
      <c r="L41">
        <v>4.0723435431589958E-11</v>
      </c>
      <c r="M41" t="s">
        <v>46</v>
      </c>
      <c r="N41" s="4">
        <f>((N21/$L21)+N23)*$L21</f>
        <v>0</v>
      </c>
      <c r="O41" s="4">
        <f t="shared" ref="O41:BW41" si="37">((O21/$L21)+O23)*$L21</f>
        <v>4.6424716392012554E-5</v>
      </c>
      <c r="P41" s="4">
        <f t="shared" si="37"/>
        <v>0</v>
      </c>
      <c r="Q41" s="4">
        <f t="shared" si="37"/>
        <v>3.5185048212893728E-10</v>
      </c>
      <c r="R41" s="4">
        <f t="shared" si="37"/>
        <v>2.5004189354996234E-8</v>
      </c>
      <c r="S41" s="4">
        <f t="shared" si="37"/>
        <v>0</v>
      </c>
      <c r="T41" s="4">
        <f t="shared" si="37"/>
        <v>2.5655764321901672E-5</v>
      </c>
      <c r="U41" s="4">
        <f t="shared" si="37"/>
        <v>7.0451543296650624E-9</v>
      </c>
      <c r="V41" s="4">
        <f t="shared" si="37"/>
        <v>3.058330000912406E-7</v>
      </c>
      <c r="W41" s="4">
        <f t="shared" si="37"/>
        <v>2.932087351074477E-7</v>
      </c>
      <c r="X41" s="4">
        <f t="shared" si="37"/>
        <v>1.1056412719676675E-6</v>
      </c>
      <c r="Y41" s="4">
        <f t="shared" si="37"/>
        <v>5.1555869256392889E-6</v>
      </c>
      <c r="Z41" s="4">
        <f t="shared" si="37"/>
        <v>2.4434061258953975E-6</v>
      </c>
      <c r="AA41" s="4">
        <f t="shared" si="37"/>
        <v>0</v>
      </c>
      <c r="AB41" s="4">
        <f t="shared" si="37"/>
        <v>0</v>
      </c>
      <c r="AC41" s="4">
        <f t="shared" si="37"/>
        <v>3.2985982699587865E-5</v>
      </c>
      <c r="AD41" s="4">
        <f t="shared" si="37"/>
        <v>2.4434061258953975E-5</v>
      </c>
      <c r="AE41" s="4">
        <f t="shared" si="37"/>
        <v>7.3302183776861939E-6</v>
      </c>
      <c r="AF41" s="4">
        <f t="shared" si="37"/>
        <v>2.4434061258953975E-8</v>
      </c>
      <c r="AG41" s="4">
        <f t="shared" si="37"/>
        <v>0</v>
      </c>
      <c r="AH41" s="4">
        <f t="shared" si="37"/>
        <v>5.5383872186962342E-6</v>
      </c>
      <c r="AI41" s="4">
        <f t="shared" si="37"/>
        <v>0</v>
      </c>
      <c r="AJ41" s="4">
        <f t="shared" si="37"/>
        <v>8.7962620532234317E-9</v>
      </c>
      <c r="AK41" s="4">
        <f t="shared" si="37"/>
        <v>0</v>
      </c>
      <c r="AL41" s="4">
        <f t="shared" si="37"/>
        <v>0</v>
      </c>
      <c r="AM41" s="4">
        <f t="shared" si="37"/>
        <v>0</v>
      </c>
      <c r="AN41" s="4">
        <f t="shared" si="37"/>
        <v>0</v>
      </c>
      <c r="AO41" s="4">
        <f t="shared" si="37"/>
        <v>0</v>
      </c>
      <c r="AP41" s="4">
        <f t="shared" si="37"/>
        <v>0</v>
      </c>
      <c r="AQ41" s="4">
        <f t="shared" si="37"/>
        <v>0</v>
      </c>
      <c r="AR41" s="4">
        <f t="shared" si="37"/>
        <v>0</v>
      </c>
      <c r="AS41" s="4">
        <f t="shared" si="37"/>
        <v>0</v>
      </c>
      <c r="AT41" s="4">
        <f t="shared" si="37"/>
        <v>0</v>
      </c>
      <c r="AU41" s="4">
        <f t="shared" si="37"/>
        <v>0</v>
      </c>
      <c r="AV41" s="4">
        <f t="shared" si="37"/>
        <v>0</v>
      </c>
      <c r="AW41" s="4">
        <f t="shared" si="37"/>
        <v>0</v>
      </c>
      <c r="AX41" s="4">
        <f t="shared" si="37"/>
        <v>0</v>
      </c>
      <c r="AY41" s="4">
        <f t="shared" si="37"/>
        <v>0</v>
      </c>
      <c r="AZ41" s="4">
        <f t="shared" si="37"/>
        <v>0</v>
      </c>
      <c r="BA41" s="4">
        <f t="shared" si="37"/>
        <v>6.2612281976069575E-6</v>
      </c>
      <c r="BB41" s="4">
        <f t="shared" si="37"/>
        <v>0</v>
      </c>
      <c r="BC41" s="4">
        <f t="shared" si="37"/>
        <v>0</v>
      </c>
      <c r="BD41" s="4">
        <f t="shared" si="37"/>
        <v>0</v>
      </c>
      <c r="BE41" s="4">
        <f t="shared" si="37"/>
        <v>0</v>
      </c>
      <c r="BF41" s="4">
        <f t="shared" si="37"/>
        <v>2.5004189354996234E-8</v>
      </c>
      <c r="BG41" s="4">
        <f t="shared" si="37"/>
        <v>0</v>
      </c>
      <c r="BH41" s="4">
        <f t="shared" si="37"/>
        <v>0</v>
      </c>
      <c r="BI41" s="4">
        <f t="shared" si="37"/>
        <v>0</v>
      </c>
      <c r="BJ41" s="4">
        <f t="shared" si="37"/>
        <v>7.3302183776861939E-6</v>
      </c>
      <c r="BK41" s="4">
        <f t="shared" si="37"/>
        <v>2.4434061258953975E-6</v>
      </c>
      <c r="BL41" s="4">
        <f t="shared" si="37"/>
        <v>2.4434061258953975E-8</v>
      </c>
      <c r="BM41" s="4">
        <f t="shared" si="37"/>
        <v>0</v>
      </c>
      <c r="BN41" s="4">
        <f t="shared" si="37"/>
        <v>0</v>
      </c>
      <c r="BO41" s="4">
        <f t="shared" si="37"/>
        <v>8.7962620532234317E-9</v>
      </c>
      <c r="BP41" s="4">
        <f t="shared" si="37"/>
        <v>3.2985982699587865E-5</v>
      </c>
      <c r="BQ41" s="4">
        <f t="shared" si="37"/>
        <v>2.932087351074477E-7</v>
      </c>
      <c r="BR41" s="4">
        <f t="shared" si="37"/>
        <v>3.5185048212893728E-10</v>
      </c>
      <c r="BS41" s="4">
        <f t="shared" si="37"/>
        <v>7.0451543296650624E-9</v>
      </c>
      <c r="BT41" s="4">
        <f t="shared" si="37"/>
        <v>7.2386313714005465E-5</v>
      </c>
      <c r="BU41" s="4">
        <f t="shared" si="37"/>
        <v>5.5383872186962342E-6</v>
      </c>
      <c r="BV41" s="4">
        <f t="shared" si="37"/>
        <v>2.4434061258953975E-5</v>
      </c>
      <c r="BW41" s="4">
        <f t="shared" si="37"/>
        <v>0</v>
      </c>
    </row>
    <row r="42" spans="1:75" x14ac:dyDescent="0.2">
      <c r="A42" t="s">
        <v>137</v>
      </c>
      <c r="B42" t="s">
        <v>48</v>
      </c>
      <c r="C42" t="s">
        <v>33</v>
      </c>
      <c r="D42" t="s">
        <v>155</v>
      </c>
      <c r="E42" t="s">
        <v>183</v>
      </c>
      <c r="F42" t="s">
        <v>11</v>
      </c>
      <c r="G42" t="s">
        <v>141</v>
      </c>
      <c r="H42" t="s">
        <v>163</v>
      </c>
      <c r="I42" s="11">
        <v>0.33300000000000002</v>
      </c>
      <c r="J42" s="11">
        <v>1.667</v>
      </c>
      <c r="K42">
        <v>0</v>
      </c>
      <c r="L42">
        <v>3.0062091955109312E-10</v>
      </c>
      <c r="M42" t="s">
        <v>45</v>
      </c>
      <c r="N42" s="4">
        <f>((N24/$L24)+N26)*$L24</f>
        <v>0</v>
      </c>
      <c r="O42" s="4">
        <f>((O24/$L24)+O26)*$L24</f>
        <v>0</v>
      </c>
      <c r="P42" s="4">
        <f t="shared" ref="P42:BW42" si="38">((P24/$L24)+P26)*$L24</f>
        <v>0</v>
      </c>
      <c r="Q42" s="4">
        <f t="shared" si="38"/>
        <v>0</v>
      </c>
      <c r="R42" s="4">
        <f t="shared" si="38"/>
        <v>0</v>
      </c>
      <c r="S42" s="4">
        <f t="shared" si="38"/>
        <v>0</v>
      </c>
      <c r="T42" s="4">
        <f t="shared" si="38"/>
        <v>6.4032255864382838E-4</v>
      </c>
      <c r="U42" s="4">
        <f t="shared" si="38"/>
        <v>0</v>
      </c>
      <c r="V42" s="4">
        <f t="shared" si="38"/>
        <v>0</v>
      </c>
      <c r="W42" s="4">
        <f t="shared" si="38"/>
        <v>0</v>
      </c>
      <c r="X42" s="4">
        <f t="shared" si="38"/>
        <v>8.1618579658121788E-6</v>
      </c>
      <c r="Y42" s="4">
        <f t="shared" si="38"/>
        <v>3.8058608415168392E-5</v>
      </c>
      <c r="Z42" s="4">
        <f t="shared" si="38"/>
        <v>1.8037255173065587E-5</v>
      </c>
      <c r="AA42" s="4">
        <f t="shared" si="38"/>
        <v>0</v>
      </c>
      <c r="AB42" s="4">
        <f t="shared" si="38"/>
        <v>0</v>
      </c>
      <c r="AC42" s="4">
        <f t="shared" si="38"/>
        <v>2.4350294483638541E-4</v>
      </c>
      <c r="AD42" s="4">
        <f t="shared" si="38"/>
        <v>1.8037255173065586E-4</v>
      </c>
      <c r="AE42" s="4">
        <f t="shared" si="38"/>
        <v>5.411176551919677E-5</v>
      </c>
      <c r="AF42" s="4">
        <f t="shared" si="38"/>
        <v>1.8037255173065587E-7</v>
      </c>
      <c r="AG42" s="4">
        <f t="shared" si="38"/>
        <v>0</v>
      </c>
      <c r="AH42" s="4">
        <f t="shared" si="38"/>
        <v>0</v>
      </c>
      <c r="AI42" s="4">
        <f t="shared" si="38"/>
        <v>0</v>
      </c>
      <c r="AJ42" s="4">
        <f t="shared" si="38"/>
        <v>0</v>
      </c>
      <c r="AK42" s="4">
        <f t="shared" si="38"/>
        <v>0</v>
      </c>
      <c r="AL42" s="4">
        <f t="shared" si="38"/>
        <v>0</v>
      </c>
      <c r="AM42" s="4">
        <f t="shared" si="38"/>
        <v>0</v>
      </c>
      <c r="AN42" s="4">
        <f t="shared" si="38"/>
        <v>0</v>
      </c>
      <c r="AO42" s="4">
        <f t="shared" si="38"/>
        <v>0</v>
      </c>
      <c r="AP42" s="4">
        <f t="shared" si="38"/>
        <v>0</v>
      </c>
      <c r="AQ42" s="4">
        <f t="shared" si="38"/>
        <v>0</v>
      </c>
      <c r="AR42" s="4">
        <f t="shared" si="38"/>
        <v>0</v>
      </c>
      <c r="AS42" s="4">
        <f t="shared" si="38"/>
        <v>0</v>
      </c>
      <c r="AT42" s="4">
        <f t="shared" si="38"/>
        <v>0</v>
      </c>
      <c r="AU42" s="4">
        <f t="shared" si="38"/>
        <v>0</v>
      </c>
      <c r="AV42" s="4">
        <f t="shared" si="38"/>
        <v>0</v>
      </c>
      <c r="AW42" s="4">
        <f t="shared" si="38"/>
        <v>0</v>
      </c>
      <c r="AX42" s="4">
        <f t="shared" si="38"/>
        <v>0</v>
      </c>
      <c r="AY42" s="4">
        <f t="shared" si="38"/>
        <v>0</v>
      </c>
      <c r="AZ42" s="4">
        <f t="shared" si="38"/>
        <v>0</v>
      </c>
      <c r="BA42" s="4">
        <f t="shared" si="38"/>
        <v>4.6220466380980576E-5</v>
      </c>
      <c r="BB42" s="4">
        <f t="shared" si="38"/>
        <v>0</v>
      </c>
      <c r="BC42" s="4">
        <f t="shared" si="38"/>
        <v>0</v>
      </c>
      <c r="BD42" s="4">
        <f t="shared" si="38"/>
        <v>0</v>
      </c>
      <c r="BE42" s="4">
        <f t="shared" si="38"/>
        <v>0</v>
      </c>
      <c r="BF42" s="4">
        <f t="shared" si="38"/>
        <v>0</v>
      </c>
      <c r="BG42" s="4">
        <f t="shared" si="38"/>
        <v>0</v>
      </c>
      <c r="BH42" s="4">
        <f t="shared" si="38"/>
        <v>0</v>
      </c>
      <c r="BI42" s="4">
        <f t="shared" si="38"/>
        <v>0</v>
      </c>
      <c r="BJ42" s="4">
        <f t="shared" si="38"/>
        <v>5.411176551919677E-5</v>
      </c>
      <c r="BK42" s="4">
        <f t="shared" si="38"/>
        <v>1.8037255173065587E-5</v>
      </c>
      <c r="BL42" s="4">
        <f t="shared" si="38"/>
        <v>1.8037255173065587E-7</v>
      </c>
      <c r="BM42" s="4">
        <f t="shared" si="38"/>
        <v>0</v>
      </c>
      <c r="BN42" s="4">
        <f t="shared" si="38"/>
        <v>0</v>
      </c>
      <c r="BO42" s="4">
        <f t="shared" si="38"/>
        <v>0</v>
      </c>
      <c r="BP42" s="4">
        <f t="shared" si="38"/>
        <v>2.4350294483638541E-4</v>
      </c>
      <c r="BQ42" s="4">
        <f t="shared" si="38"/>
        <v>0</v>
      </c>
      <c r="BR42" s="4">
        <f t="shared" si="38"/>
        <v>0</v>
      </c>
      <c r="BS42" s="4">
        <f t="shared" si="38"/>
        <v>0</v>
      </c>
      <c r="BT42" s="4">
        <f t="shared" si="38"/>
        <v>6.4032255864382838E-4</v>
      </c>
      <c r="BU42" s="4">
        <f t="shared" si="38"/>
        <v>0</v>
      </c>
      <c r="BV42" s="4">
        <f t="shared" si="38"/>
        <v>1.8037255173065586E-4</v>
      </c>
      <c r="BW42" s="4">
        <f t="shared" si="38"/>
        <v>0</v>
      </c>
    </row>
    <row r="43" spans="1:75" x14ac:dyDescent="0.2">
      <c r="A43" t="s">
        <v>138</v>
      </c>
      <c r="B43" t="s">
        <v>48</v>
      </c>
      <c r="C43" t="s">
        <v>35</v>
      </c>
      <c r="D43" t="s">
        <v>155</v>
      </c>
      <c r="E43" t="s">
        <v>184</v>
      </c>
      <c r="F43" t="s">
        <v>11</v>
      </c>
      <c r="G43" t="s">
        <v>142</v>
      </c>
      <c r="H43" t="s">
        <v>163</v>
      </c>
      <c r="I43" s="11">
        <v>0.33300000000000002</v>
      </c>
      <c r="J43" s="11">
        <v>1.667</v>
      </c>
      <c r="K43">
        <v>0</v>
      </c>
      <c r="L43">
        <v>4.9367301262641324E-9</v>
      </c>
      <c r="M43" t="s">
        <v>46</v>
      </c>
      <c r="N43" s="4">
        <f>((N25/$L25)+N27)*$L25</f>
        <v>0</v>
      </c>
      <c r="O43" s="4">
        <f t="shared" ref="O43:BW43" si="39">((O25/$L25)+O27)*$L25</f>
        <v>0</v>
      </c>
      <c r="P43" s="4">
        <f t="shared" si="39"/>
        <v>0</v>
      </c>
      <c r="Q43" s="4">
        <f t="shared" si="39"/>
        <v>0</v>
      </c>
      <c r="R43" s="4">
        <f t="shared" si="39"/>
        <v>0</v>
      </c>
      <c r="S43" s="4">
        <f t="shared" si="39"/>
        <v>0</v>
      </c>
      <c r="T43" s="4">
        <f t="shared" si="39"/>
        <v>6.6645856704565789E-3</v>
      </c>
      <c r="U43" s="4">
        <f t="shared" si="39"/>
        <v>0</v>
      </c>
      <c r="V43" s="4">
        <f t="shared" si="39"/>
        <v>0</v>
      </c>
      <c r="W43" s="4">
        <f t="shared" si="39"/>
        <v>0</v>
      </c>
      <c r="X43" s="4">
        <f t="shared" si="39"/>
        <v>1.3403222292807121E-4</v>
      </c>
      <c r="Y43" s="4">
        <f t="shared" si="39"/>
        <v>6.2499003398503925E-4</v>
      </c>
      <c r="Z43" s="4">
        <f t="shared" si="39"/>
        <v>2.9620380757584792E-4</v>
      </c>
      <c r="AA43" s="4">
        <f t="shared" si="39"/>
        <v>0</v>
      </c>
      <c r="AB43" s="4">
        <f t="shared" si="39"/>
        <v>0</v>
      </c>
      <c r="AC43" s="4">
        <f t="shared" si="39"/>
        <v>3.9987514022739468E-3</v>
      </c>
      <c r="AD43" s="4">
        <f t="shared" si="39"/>
        <v>2.9620380757584795E-3</v>
      </c>
      <c r="AE43" s="4">
        <f t="shared" si="39"/>
        <v>8.8861142272754392E-4</v>
      </c>
      <c r="AF43" s="4">
        <f t="shared" si="39"/>
        <v>2.9620380757584794E-6</v>
      </c>
      <c r="AG43" s="4">
        <f t="shared" si="39"/>
        <v>0</v>
      </c>
      <c r="AH43" s="4">
        <f t="shared" si="39"/>
        <v>0</v>
      </c>
      <c r="AI43" s="4">
        <f t="shared" si="39"/>
        <v>0</v>
      </c>
      <c r="AJ43" s="4">
        <f t="shared" si="39"/>
        <v>0</v>
      </c>
      <c r="AK43" s="4">
        <f t="shared" si="39"/>
        <v>0</v>
      </c>
      <c r="AL43" s="4">
        <f t="shared" si="39"/>
        <v>0</v>
      </c>
      <c r="AM43" s="4">
        <f t="shared" si="39"/>
        <v>0</v>
      </c>
      <c r="AN43" s="4">
        <f t="shared" si="39"/>
        <v>0</v>
      </c>
      <c r="AO43" s="4">
        <f t="shared" si="39"/>
        <v>0</v>
      </c>
      <c r="AP43" s="4">
        <f t="shared" si="39"/>
        <v>0</v>
      </c>
      <c r="AQ43" s="4">
        <f t="shared" si="39"/>
        <v>0</v>
      </c>
      <c r="AR43" s="4">
        <f t="shared" si="39"/>
        <v>0</v>
      </c>
      <c r="AS43" s="4">
        <f t="shared" si="39"/>
        <v>0</v>
      </c>
      <c r="AT43" s="4">
        <f t="shared" si="39"/>
        <v>0</v>
      </c>
      <c r="AU43" s="4">
        <f t="shared" si="39"/>
        <v>0</v>
      </c>
      <c r="AV43" s="4">
        <f t="shared" si="39"/>
        <v>0</v>
      </c>
      <c r="AW43" s="4">
        <f t="shared" si="39"/>
        <v>0</v>
      </c>
      <c r="AX43" s="4">
        <f t="shared" si="39"/>
        <v>0</v>
      </c>
      <c r="AY43" s="4">
        <f t="shared" si="39"/>
        <v>0</v>
      </c>
      <c r="AZ43" s="4">
        <f t="shared" si="39"/>
        <v>0</v>
      </c>
      <c r="BA43" s="4">
        <f t="shared" si="39"/>
        <v>7.5902225691311051E-4</v>
      </c>
      <c r="BB43" s="4">
        <f t="shared" si="39"/>
        <v>0</v>
      </c>
      <c r="BC43" s="4">
        <f t="shared" si="39"/>
        <v>0</v>
      </c>
      <c r="BD43" s="4">
        <f t="shared" si="39"/>
        <v>0</v>
      </c>
      <c r="BE43" s="4">
        <f t="shared" si="39"/>
        <v>0</v>
      </c>
      <c r="BF43" s="4">
        <f t="shared" si="39"/>
        <v>0</v>
      </c>
      <c r="BG43" s="4">
        <f t="shared" si="39"/>
        <v>0</v>
      </c>
      <c r="BH43" s="4">
        <f t="shared" si="39"/>
        <v>0</v>
      </c>
      <c r="BI43" s="4">
        <f t="shared" si="39"/>
        <v>0</v>
      </c>
      <c r="BJ43" s="4">
        <f t="shared" si="39"/>
        <v>8.8861142272754392E-4</v>
      </c>
      <c r="BK43" s="4">
        <f t="shared" si="39"/>
        <v>2.9620380757584792E-4</v>
      </c>
      <c r="BL43" s="4">
        <f t="shared" si="39"/>
        <v>2.9620380757584794E-6</v>
      </c>
      <c r="BM43" s="4">
        <f t="shared" si="39"/>
        <v>0</v>
      </c>
      <c r="BN43" s="4">
        <f t="shared" si="39"/>
        <v>0</v>
      </c>
      <c r="BO43" s="4">
        <f t="shared" si="39"/>
        <v>0</v>
      </c>
      <c r="BP43" s="4">
        <f t="shared" si="39"/>
        <v>3.9987514022739468E-3</v>
      </c>
      <c r="BQ43" s="4">
        <f t="shared" si="39"/>
        <v>0</v>
      </c>
      <c r="BR43" s="4">
        <f t="shared" si="39"/>
        <v>0</v>
      </c>
      <c r="BS43" s="4">
        <f t="shared" si="39"/>
        <v>0</v>
      </c>
      <c r="BT43" s="4">
        <f>((BT25/$L25)+BT27)*$L25</f>
        <v>6.6645856704565789E-3</v>
      </c>
      <c r="BU43" s="4">
        <f t="shared" si="39"/>
        <v>0</v>
      </c>
      <c r="BV43" s="4">
        <f t="shared" si="39"/>
        <v>2.9620380757584795E-3</v>
      </c>
      <c r="BW43" s="4">
        <f t="shared" si="39"/>
        <v>0</v>
      </c>
    </row>
    <row r="44" spans="1:75" x14ac:dyDescent="0.2">
      <c r="BT44" s="4"/>
    </row>
    <row r="45" spans="1:75" x14ac:dyDescent="0.2">
      <c r="BT45" s="4"/>
    </row>
    <row r="46" spans="1:75" x14ac:dyDescent="0.2">
      <c r="BS46" s="8"/>
      <c r="BT46" s="4"/>
    </row>
    <row r="47" spans="1:75" x14ac:dyDescent="0.2">
      <c r="AX47"/>
    </row>
    <row r="48" spans="1:75" x14ac:dyDescent="0.2">
      <c r="BS48" s="8"/>
      <c r="BT48" s="4"/>
    </row>
    <row r="49" spans="50:72" x14ac:dyDescent="0.2">
      <c r="AX49"/>
    </row>
    <row r="50" spans="50:72" x14ac:dyDescent="0.2">
      <c r="BS50" s="4"/>
      <c r="BT50" s="11"/>
    </row>
    <row r="51" spans="50:72" x14ac:dyDescent="0.2">
      <c r="BT51" s="11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R49"/>
  <sheetViews>
    <sheetView workbookViewId="0">
      <pane xSplit="7" ySplit="1" topLeftCell="BA2" activePane="bottomRight" state="frozen"/>
      <selection pane="topRight" activeCell="H1" sqref="H1"/>
      <selection pane="bottomLeft" activeCell="A2" sqref="A2"/>
      <selection pane="bottomRight" activeCell="BG14" sqref="BG14"/>
    </sheetView>
  </sheetViews>
  <sheetFormatPr baseColWidth="10" defaultColWidth="8.6640625" defaultRowHeight="15" x14ac:dyDescent="0.2"/>
  <cols>
    <col min="1" max="1" width="49.6640625" bestFit="1" customWidth="1"/>
  </cols>
  <sheetData>
    <row r="1" spans="1:70" x14ac:dyDescent="0.2">
      <c r="A1" s="5" t="s">
        <v>0</v>
      </c>
      <c r="B1" s="5" t="s">
        <v>88</v>
      </c>
      <c r="C1" s="5" t="s">
        <v>23</v>
      </c>
      <c r="D1" s="5" t="s">
        <v>20</v>
      </c>
      <c r="E1" s="5" t="s">
        <v>146</v>
      </c>
      <c r="F1" s="5" t="s">
        <v>2</v>
      </c>
      <c r="G1" s="5" t="s">
        <v>1</v>
      </c>
      <c r="H1" s="5" t="s">
        <v>3</v>
      </c>
      <c r="I1" s="5" t="s">
        <v>4</v>
      </c>
      <c r="J1" s="5" t="s">
        <v>5</v>
      </c>
      <c r="K1" s="5" t="s">
        <v>6</v>
      </c>
      <c r="L1" s="5" t="s">
        <v>7</v>
      </c>
      <c r="M1" s="5" t="s">
        <v>8</v>
      </c>
      <c r="N1" s="5" t="s">
        <v>9</v>
      </c>
      <c r="O1" s="5" t="s">
        <v>58</v>
      </c>
      <c r="P1" s="5" t="s">
        <v>59</v>
      </c>
      <c r="Q1" s="5" t="s">
        <v>60</v>
      </c>
      <c r="R1" s="5" t="s">
        <v>61</v>
      </c>
      <c r="S1" s="5" t="s">
        <v>62</v>
      </c>
      <c r="T1" s="5" t="s">
        <v>63</v>
      </c>
      <c r="U1" s="5" t="s">
        <v>64</v>
      </c>
      <c r="V1" s="5" t="s">
        <v>65</v>
      </c>
      <c r="W1" s="5" t="s">
        <v>66</v>
      </c>
      <c r="X1" s="5" t="s">
        <v>67</v>
      </c>
      <c r="Y1" s="5" t="s">
        <v>68</v>
      </c>
      <c r="Z1" s="5" t="s">
        <v>69</v>
      </c>
      <c r="AA1" s="5" t="s">
        <v>70</v>
      </c>
      <c r="AB1" s="5" t="s">
        <v>71</v>
      </c>
      <c r="AC1" s="5" t="s">
        <v>72</v>
      </c>
      <c r="AD1" s="5" t="s">
        <v>73</v>
      </c>
      <c r="AE1" s="5" t="s">
        <v>74</v>
      </c>
      <c r="AF1" s="5" t="s">
        <v>75</v>
      </c>
      <c r="AG1" s="5" t="s">
        <v>76</v>
      </c>
      <c r="AH1" s="5" t="s">
        <v>77</v>
      </c>
      <c r="AI1" s="5" t="s">
        <v>78</v>
      </c>
      <c r="AJ1" s="5" t="s">
        <v>79</v>
      </c>
      <c r="AK1" s="5" t="s">
        <v>80</v>
      </c>
      <c r="AL1" s="5" t="s">
        <v>81</v>
      </c>
      <c r="AM1" s="5" t="s">
        <v>82</v>
      </c>
      <c r="AN1" s="5" t="s">
        <v>83</v>
      </c>
      <c r="AO1" s="5" t="s">
        <v>84</v>
      </c>
      <c r="AP1" s="5" t="s">
        <v>85</v>
      </c>
      <c r="AQ1" s="5" t="s">
        <v>86</v>
      </c>
      <c r="AR1" s="5" t="s">
        <v>87</v>
      </c>
      <c r="AS1" s="5" t="s">
        <v>109</v>
      </c>
      <c r="AT1" s="5" t="s">
        <v>110</v>
      </c>
      <c r="AU1" s="5" t="s">
        <v>111</v>
      </c>
      <c r="AV1" s="5" t="s">
        <v>112</v>
      </c>
      <c r="AW1" s="5" t="s">
        <v>113</v>
      </c>
      <c r="AX1" s="5" t="s">
        <v>114</v>
      </c>
      <c r="AY1" s="5" t="s">
        <v>115</v>
      </c>
      <c r="AZ1" s="5" t="s">
        <v>116</v>
      </c>
      <c r="BA1" s="5" t="s">
        <v>117</v>
      </c>
      <c r="BB1" s="5" t="s">
        <v>118</v>
      </c>
      <c r="BC1" s="5" t="s">
        <v>119</v>
      </c>
      <c r="BD1" s="5" t="s">
        <v>120</v>
      </c>
      <c r="BE1" s="5" t="s">
        <v>121</v>
      </c>
      <c r="BF1" s="5" t="s">
        <v>122</v>
      </c>
      <c r="BG1" s="5" t="s">
        <v>123</v>
      </c>
      <c r="BH1" s="5" t="s">
        <v>124</v>
      </c>
      <c r="BI1" s="5" t="s">
        <v>125</v>
      </c>
      <c r="BJ1" s="5" t="s">
        <v>126</v>
      </c>
      <c r="BK1" s="5" t="s">
        <v>127</v>
      </c>
      <c r="BL1" s="5" t="s">
        <v>128</v>
      </c>
      <c r="BM1" s="5" t="s">
        <v>129</v>
      </c>
      <c r="BN1" s="5" t="s">
        <v>130</v>
      </c>
      <c r="BO1" s="5" t="s">
        <v>131</v>
      </c>
      <c r="BP1" s="5" t="s">
        <v>132</v>
      </c>
      <c r="BQ1" s="5" t="s">
        <v>133</v>
      </c>
      <c r="BR1" s="5" t="s">
        <v>134</v>
      </c>
    </row>
    <row r="2" spans="1:70" x14ac:dyDescent="0.2">
      <c r="A2" t="s">
        <v>10</v>
      </c>
      <c r="B2" t="s">
        <v>89</v>
      </c>
      <c r="C2" t="s">
        <v>24</v>
      </c>
      <c r="D2" t="s">
        <v>21</v>
      </c>
      <c r="E2" t="s">
        <v>147</v>
      </c>
      <c r="F2" t="s">
        <v>2</v>
      </c>
      <c r="G2" t="s">
        <v>11</v>
      </c>
      <c r="H2" s="7">
        <v>0.54772255750516607</v>
      </c>
      <c r="I2" s="7">
        <v>0.54772255750516607</v>
      </c>
      <c r="J2" s="7">
        <v>0.54772255750516607</v>
      </c>
      <c r="K2" s="7">
        <v>0.54772255750516607</v>
      </c>
      <c r="L2" s="7">
        <v>0.54772255750516607</v>
      </c>
      <c r="M2" s="7">
        <v>0</v>
      </c>
      <c r="N2" s="7">
        <v>0.54772255750516607</v>
      </c>
      <c r="O2" s="7">
        <v>0</v>
      </c>
      <c r="P2" s="7">
        <v>0</v>
      </c>
      <c r="Q2" s="7">
        <v>0</v>
      </c>
      <c r="R2" s="7">
        <v>0</v>
      </c>
      <c r="S2" s="7">
        <v>0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0.54772255750516607</v>
      </c>
      <c r="AT2" s="7">
        <v>0</v>
      </c>
      <c r="AU2" s="7">
        <v>0.54772255750516607</v>
      </c>
      <c r="AV2" s="7">
        <v>0</v>
      </c>
      <c r="AW2" s="7">
        <v>0</v>
      </c>
      <c r="AX2" s="7">
        <v>0</v>
      </c>
      <c r="AY2" s="7">
        <v>0</v>
      </c>
      <c r="AZ2" s="7">
        <v>0</v>
      </c>
      <c r="BA2" s="7">
        <v>0.54772255750516607</v>
      </c>
      <c r="BB2" s="7">
        <v>0</v>
      </c>
      <c r="BC2" s="7">
        <v>0</v>
      </c>
      <c r="BD2" s="7">
        <v>0</v>
      </c>
      <c r="BE2" s="7">
        <v>0</v>
      </c>
      <c r="BF2" s="7">
        <v>0</v>
      </c>
      <c r="BG2" s="7">
        <v>0</v>
      </c>
      <c r="BH2" s="7">
        <v>0</v>
      </c>
      <c r="BI2" s="7">
        <v>0</v>
      </c>
      <c r="BJ2" s="7">
        <v>0</v>
      </c>
      <c r="BK2" s="7">
        <v>0</v>
      </c>
      <c r="BL2" s="7">
        <v>0</v>
      </c>
      <c r="BM2" s="7">
        <v>0.54772255750516607</v>
      </c>
      <c r="BN2" s="7">
        <v>0</v>
      </c>
      <c r="BO2" s="7">
        <v>0.54772255750516607</v>
      </c>
      <c r="BP2" s="7">
        <v>0</v>
      </c>
      <c r="BQ2" s="7">
        <v>0</v>
      </c>
      <c r="BR2" s="7">
        <v>0</v>
      </c>
    </row>
    <row r="3" spans="1:70" x14ac:dyDescent="0.2">
      <c r="A3" t="s">
        <v>12</v>
      </c>
      <c r="B3" t="s">
        <v>90</v>
      </c>
      <c r="C3" t="s">
        <v>24</v>
      </c>
      <c r="D3" t="s">
        <v>22</v>
      </c>
      <c r="E3" t="s">
        <v>147</v>
      </c>
      <c r="F3" t="s">
        <v>2</v>
      </c>
      <c r="G3" t="s">
        <v>13</v>
      </c>
      <c r="H3" s="7">
        <v>0.34928498393145962</v>
      </c>
      <c r="I3" s="7">
        <v>0.34928498393145962</v>
      </c>
      <c r="J3" s="7">
        <v>0</v>
      </c>
      <c r="K3" s="7">
        <v>0.34928498393145962</v>
      </c>
      <c r="L3" s="7">
        <v>0.34928498393145968</v>
      </c>
      <c r="M3" s="7">
        <v>0</v>
      </c>
      <c r="N3" s="7">
        <v>0.34928498393145968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7">
        <v>0.34928498393145962</v>
      </c>
      <c r="AV3" s="7">
        <v>0</v>
      </c>
      <c r="AW3" s="7">
        <v>0</v>
      </c>
      <c r="AX3" s="7">
        <v>0</v>
      </c>
      <c r="AY3" s="7">
        <v>0</v>
      </c>
      <c r="AZ3" s="7">
        <v>0</v>
      </c>
      <c r="BA3" s="7">
        <v>0.34928498393145968</v>
      </c>
      <c r="BB3" s="7">
        <v>0</v>
      </c>
      <c r="BC3" s="7">
        <v>0</v>
      </c>
      <c r="BD3" s="7">
        <v>0</v>
      </c>
      <c r="BE3" s="7">
        <v>0</v>
      </c>
      <c r="BF3" s="7">
        <v>0</v>
      </c>
      <c r="BG3" s="7">
        <v>0</v>
      </c>
      <c r="BH3" s="7">
        <v>0</v>
      </c>
      <c r="BI3" s="7">
        <v>0</v>
      </c>
      <c r="BJ3" s="7">
        <v>0</v>
      </c>
      <c r="BK3" s="7">
        <v>0</v>
      </c>
      <c r="BL3" s="7">
        <v>0</v>
      </c>
      <c r="BM3" s="7">
        <v>0.34928498393145962</v>
      </c>
      <c r="BN3" s="7">
        <v>0</v>
      </c>
      <c r="BO3" s="7">
        <v>0.34928498393145968</v>
      </c>
      <c r="BP3" s="7">
        <v>0</v>
      </c>
      <c r="BQ3" s="7">
        <v>0</v>
      </c>
      <c r="BR3" s="7">
        <v>0</v>
      </c>
    </row>
    <row r="4" spans="1:70" x14ac:dyDescent="0.2">
      <c r="A4" t="s">
        <v>12</v>
      </c>
      <c r="B4" t="s">
        <v>91</v>
      </c>
      <c r="C4" t="s">
        <v>24</v>
      </c>
      <c r="D4" t="s">
        <v>22</v>
      </c>
      <c r="E4" t="s">
        <v>147</v>
      </c>
      <c r="F4" t="s">
        <v>2</v>
      </c>
      <c r="G4" t="s">
        <v>14</v>
      </c>
      <c r="H4" s="7">
        <v>0.34641016151377552</v>
      </c>
      <c r="I4" s="7">
        <v>0.34641016151377552</v>
      </c>
      <c r="J4" s="7">
        <v>0</v>
      </c>
      <c r="K4" s="7">
        <v>0.34641016151377552</v>
      </c>
      <c r="L4" s="7">
        <v>0.34641016151377552</v>
      </c>
      <c r="M4" s="7">
        <v>0</v>
      </c>
      <c r="N4" s="7">
        <v>0.34641016151377552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7">
        <v>0.34641016151377552</v>
      </c>
      <c r="AV4" s="7">
        <v>0</v>
      </c>
      <c r="AW4" s="7">
        <v>0</v>
      </c>
      <c r="AX4" s="7">
        <v>0</v>
      </c>
      <c r="AY4" s="7">
        <v>0</v>
      </c>
      <c r="AZ4" s="7">
        <v>0</v>
      </c>
      <c r="BA4" s="7">
        <v>0.34641016151377552</v>
      </c>
      <c r="BB4" s="7">
        <v>0</v>
      </c>
      <c r="BC4" s="7">
        <v>0</v>
      </c>
      <c r="BD4" s="7">
        <v>0</v>
      </c>
      <c r="BE4" s="7">
        <v>0</v>
      </c>
      <c r="BF4" s="7">
        <v>0</v>
      </c>
      <c r="BG4" s="7">
        <v>0</v>
      </c>
      <c r="BH4" s="7">
        <v>0</v>
      </c>
      <c r="BI4" s="7">
        <v>0</v>
      </c>
      <c r="BJ4" s="7">
        <v>0</v>
      </c>
      <c r="BK4" s="7">
        <v>0</v>
      </c>
      <c r="BL4" s="7">
        <v>0</v>
      </c>
      <c r="BM4" s="7">
        <v>0.34641016151377552</v>
      </c>
      <c r="BN4" s="7">
        <v>0</v>
      </c>
      <c r="BO4" s="7">
        <v>0.34641016151377552</v>
      </c>
      <c r="BP4" s="7">
        <v>0</v>
      </c>
      <c r="BQ4" s="7">
        <v>0</v>
      </c>
      <c r="BR4" s="7">
        <v>0</v>
      </c>
    </row>
    <row r="5" spans="1:70" x14ac:dyDescent="0.2">
      <c r="A5" t="s">
        <v>172</v>
      </c>
      <c r="B5" t="s">
        <v>92</v>
      </c>
      <c r="C5" t="s">
        <v>24</v>
      </c>
      <c r="D5" t="s">
        <v>22</v>
      </c>
      <c r="E5" t="s">
        <v>148</v>
      </c>
      <c r="F5" t="s">
        <v>2</v>
      </c>
      <c r="G5" t="s">
        <v>13</v>
      </c>
      <c r="H5" s="7">
        <f>MAX(H3,H10)</f>
        <v>0.54772255750516607</v>
      </c>
      <c r="I5" s="7">
        <f t="shared" ref="I5:BR5" si="0">MAX(I3,I10)</f>
        <v>0.80622577482985502</v>
      </c>
      <c r="J5" s="7">
        <f t="shared" si="0"/>
        <v>0</v>
      </c>
      <c r="K5" s="7">
        <f t="shared" si="0"/>
        <v>0.80622577482985502</v>
      </c>
      <c r="L5" s="7">
        <f t="shared" si="0"/>
        <v>0.54772255750516607</v>
      </c>
      <c r="M5" s="7">
        <f t="shared" si="0"/>
        <v>0.54772255750516607</v>
      </c>
      <c r="N5" s="7">
        <f t="shared" si="0"/>
        <v>0.54772255750516607</v>
      </c>
      <c r="O5" s="7">
        <f t="shared" si="0"/>
        <v>0</v>
      </c>
      <c r="P5" s="7">
        <f t="shared" si="0"/>
        <v>0</v>
      </c>
      <c r="Q5" s="7">
        <f t="shared" si="0"/>
        <v>0</v>
      </c>
      <c r="R5" s="7">
        <f t="shared" si="0"/>
        <v>0</v>
      </c>
      <c r="S5" s="7">
        <f t="shared" si="0"/>
        <v>0</v>
      </c>
      <c r="T5" s="7">
        <f t="shared" si="0"/>
        <v>0</v>
      </c>
      <c r="U5" s="7">
        <f t="shared" si="0"/>
        <v>0</v>
      </c>
      <c r="V5" s="7">
        <f t="shared" si="0"/>
        <v>0</v>
      </c>
      <c r="W5" s="7">
        <f t="shared" si="0"/>
        <v>0</v>
      </c>
      <c r="X5" s="7">
        <f t="shared" si="0"/>
        <v>0</v>
      </c>
      <c r="Y5" s="7">
        <f t="shared" si="0"/>
        <v>0</v>
      </c>
      <c r="Z5" s="7">
        <f t="shared" si="0"/>
        <v>0</v>
      </c>
      <c r="AA5" s="7">
        <f t="shared" si="0"/>
        <v>0</v>
      </c>
      <c r="AB5" s="7">
        <f t="shared" si="0"/>
        <v>0</v>
      </c>
      <c r="AC5" s="7">
        <f t="shared" si="0"/>
        <v>0</v>
      </c>
      <c r="AD5" s="7">
        <f t="shared" si="0"/>
        <v>0</v>
      </c>
      <c r="AE5" s="7">
        <f t="shared" si="0"/>
        <v>0</v>
      </c>
      <c r="AF5" s="7">
        <f t="shared" si="0"/>
        <v>0</v>
      </c>
      <c r="AG5" s="7">
        <f t="shared" si="0"/>
        <v>0</v>
      </c>
      <c r="AH5" s="7">
        <f t="shared" si="0"/>
        <v>0</v>
      </c>
      <c r="AI5" s="7">
        <f t="shared" si="0"/>
        <v>0</v>
      </c>
      <c r="AJ5" s="7">
        <f t="shared" si="0"/>
        <v>0</v>
      </c>
      <c r="AK5" s="7">
        <f t="shared" si="0"/>
        <v>0</v>
      </c>
      <c r="AL5" s="7">
        <f t="shared" si="0"/>
        <v>0</v>
      </c>
      <c r="AM5" s="7">
        <f t="shared" si="0"/>
        <v>0</v>
      </c>
      <c r="AN5" s="7">
        <f t="shared" si="0"/>
        <v>0</v>
      </c>
      <c r="AO5" s="7">
        <f t="shared" si="0"/>
        <v>0</v>
      </c>
      <c r="AP5" s="7">
        <f t="shared" si="0"/>
        <v>0</v>
      </c>
      <c r="AQ5" s="7">
        <f t="shared" si="0"/>
        <v>0</v>
      </c>
      <c r="AR5" s="7">
        <f t="shared" si="0"/>
        <v>0</v>
      </c>
      <c r="AS5" s="7">
        <f t="shared" si="0"/>
        <v>0</v>
      </c>
      <c r="AT5" s="7">
        <f t="shared" si="0"/>
        <v>0</v>
      </c>
      <c r="AU5" s="7">
        <f t="shared" si="0"/>
        <v>0.54772255750516607</v>
      </c>
      <c r="AV5" s="7">
        <f t="shared" si="0"/>
        <v>0</v>
      </c>
      <c r="AW5" s="7">
        <f t="shared" si="0"/>
        <v>0</v>
      </c>
      <c r="AX5" s="7">
        <f t="shared" si="0"/>
        <v>0</v>
      </c>
      <c r="AY5" s="7">
        <f t="shared" si="0"/>
        <v>0</v>
      </c>
      <c r="AZ5" s="7">
        <f t="shared" si="0"/>
        <v>0</v>
      </c>
      <c r="BA5" s="7">
        <f t="shared" si="0"/>
        <v>0.54772255750516607</v>
      </c>
      <c r="BB5" s="7">
        <f t="shared" si="0"/>
        <v>0</v>
      </c>
      <c r="BC5" s="7">
        <f t="shared" si="0"/>
        <v>0</v>
      </c>
      <c r="BD5" s="7">
        <f t="shared" si="0"/>
        <v>0</v>
      </c>
      <c r="BE5" s="7">
        <f t="shared" si="0"/>
        <v>0</v>
      </c>
      <c r="BF5" s="7">
        <f t="shared" si="0"/>
        <v>0</v>
      </c>
      <c r="BG5" s="7">
        <f t="shared" si="0"/>
        <v>0</v>
      </c>
      <c r="BH5" s="7">
        <f t="shared" si="0"/>
        <v>0</v>
      </c>
      <c r="BI5" s="7">
        <f t="shared" si="0"/>
        <v>0</v>
      </c>
      <c r="BJ5" s="7">
        <f t="shared" si="0"/>
        <v>0</v>
      </c>
      <c r="BK5" s="7">
        <f t="shared" si="0"/>
        <v>0</v>
      </c>
      <c r="BL5" s="7">
        <f t="shared" si="0"/>
        <v>0</v>
      </c>
      <c r="BM5" s="7">
        <f t="shared" si="0"/>
        <v>0.80622577482985502</v>
      </c>
      <c r="BN5" s="7">
        <f t="shared" si="0"/>
        <v>0</v>
      </c>
      <c r="BO5" s="7">
        <f t="shared" si="0"/>
        <v>0.80622577482985502</v>
      </c>
      <c r="BP5" s="7">
        <f t="shared" si="0"/>
        <v>0</v>
      </c>
      <c r="BQ5" s="7">
        <f t="shared" si="0"/>
        <v>0</v>
      </c>
      <c r="BR5" s="7">
        <f t="shared" si="0"/>
        <v>0</v>
      </c>
    </row>
    <row r="6" spans="1:70" x14ac:dyDescent="0.2">
      <c r="A6" t="s">
        <v>172</v>
      </c>
      <c r="B6" t="s">
        <v>93</v>
      </c>
      <c r="C6" t="s">
        <v>24</v>
      </c>
      <c r="D6" t="s">
        <v>22</v>
      </c>
      <c r="E6" t="s">
        <v>148</v>
      </c>
      <c r="F6" t="s">
        <v>2</v>
      </c>
      <c r="G6" t="s">
        <v>14</v>
      </c>
      <c r="H6" s="7">
        <f>MAX(H4,H10)</f>
        <v>0.54772255750516607</v>
      </c>
      <c r="I6" s="7">
        <f t="shared" ref="I6:BR6" si="1">MAX(I4,I10)</f>
        <v>0.80622577482985502</v>
      </c>
      <c r="J6" s="7">
        <f t="shared" si="1"/>
        <v>0</v>
      </c>
      <c r="K6" s="7">
        <f t="shared" si="1"/>
        <v>0.80622577482985502</v>
      </c>
      <c r="L6" s="7">
        <f t="shared" si="1"/>
        <v>0.54772255750516607</v>
      </c>
      <c r="M6" s="7">
        <f t="shared" si="1"/>
        <v>0.54772255750516607</v>
      </c>
      <c r="N6" s="7">
        <f t="shared" si="1"/>
        <v>0.54772255750516607</v>
      </c>
      <c r="O6" s="7">
        <f t="shared" si="1"/>
        <v>0</v>
      </c>
      <c r="P6" s="7">
        <f t="shared" si="1"/>
        <v>0</v>
      </c>
      <c r="Q6" s="7">
        <f t="shared" si="1"/>
        <v>0</v>
      </c>
      <c r="R6" s="7">
        <f t="shared" si="1"/>
        <v>0</v>
      </c>
      <c r="S6" s="7">
        <f t="shared" si="1"/>
        <v>0</v>
      </c>
      <c r="T6" s="7">
        <f t="shared" si="1"/>
        <v>0</v>
      </c>
      <c r="U6" s="7">
        <f t="shared" si="1"/>
        <v>0</v>
      </c>
      <c r="V6" s="7">
        <f t="shared" si="1"/>
        <v>0</v>
      </c>
      <c r="W6" s="7">
        <f t="shared" si="1"/>
        <v>0</v>
      </c>
      <c r="X6" s="7">
        <f t="shared" si="1"/>
        <v>0</v>
      </c>
      <c r="Y6" s="7">
        <f t="shared" si="1"/>
        <v>0</v>
      </c>
      <c r="Z6" s="7">
        <f t="shared" si="1"/>
        <v>0</v>
      </c>
      <c r="AA6" s="7">
        <f t="shared" si="1"/>
        <v>0</v>
      </c>
      <c r="AB6" s="7">
        <f t="shared" si="1"/>
        <v>0</v>
      </c>
      <c r="AC6" s="7">
        <f t="shared" si="1"/>
        <v>0</v>
      </c>
      <c r="AD6" s="7">
        <f t="shared" si="1"/>
        <v>0</v>
      </c>
      <c r="AE6" s="7">
        <f t="shared" si="1"/>
        <v>0</v>
      </c>
      <c r="AF6" s="7">
        <f t="shared" si="1"/>
        <v>0</v>
      </c>
      <c r="AG6" s="7">
        <f t="shared" si="1"/>
        <v>0</v>
      </c>
      <c r="AH6" s="7">
        <f t="shared" si="1"/>
        <v>0</v>
      </c>
      <c r="AI6" s="7">
        <f t="shared" si="1"/>
        <v>0</v>
      </c>
      <c r="AJ6" s="7">
        <f t="shared" si="1"/>
        <v>0</v>
      </c>
      <c r="AK6" s="7">
        <f t="shared" si="1"/>
        <v>0</v>
      </c>
      <c r="AL6" s="7">
        <f t="shared" si="1"/>
        <v>0</v>
      </c>
      <c r="AM6" s="7">
        <f t="shared" si="1"/>
        <v>0</v>
      </c>
      <c r="AN6" s="7">
        <f t="shared" si="1"/>
        <v>0</v>
      </c>
      <c r="AO6" s="7">
        <f t="shared" si="1"/>
        <v>0</v>
      </c>
      <c r="AP6" s="7">
        <f t="shared" si="1"/>
        <v>0</v>
      </c>
      <c r="AQ6" s="7">
        <f t="shared" si="1"/>
        <v>0</v>
      </c>
      <c r="AR6" s="7">
        <f t="shared" si="1"/>
        <v>0</v>
      </c>
      <c r="AS6" s="7">
        <f t="shared" si="1"/>
        <v>0</v>
      </c>
      <c r="AT6" s="7">
        <f t="shared" si="1"/>
        <v>0</v>
      </c>
      <c r="AU6" s="7">
        <f t="shared" si="1"/>
        <v>0.54772255750516607</v>
      </c>
      <c r="AV6" s="7">
        <f t="shared" si="1"/>
        <v>0</v>
      </c>
      <c r="AW6" s="7">
        <f t="shared" si="1"/>
        <v>0</v>
      </c>
      <c r="AX6" s="7">
        <f t="shared" si="1"/>
        <v>0</v>
      </c>
      <c r="AY6" s="7">
        <f t="shared" si="1"/>
        <v>0</v>
      </c>
      <c r="AZ6" s="7">
        <f t="shared" si="1"/>
        <v>0</v>
      </c>
      <c r="BA6" s="7">
        <f t="shared" si="1"/>
        <v>0.54772255750516607</v>
      </c>
      <c r="BB6" s="7">
        <f t="shared" si="1"/>
        <v>0</v>
      </c>
      <c r="BC6" s="7">
        <f t="shared" si="1"/>
        <v>0</v>
      </c>
      <c r="BD6" s="7">
        <f t="shared" si="1"/>
        <v>0</v>
      </c>
      <c r="BE6" s="7">
        <f t="shared" si="1"/>
        <v>0</v>
      </c>
      <c r="BF6" s="7">
        <f t="shared" si="1"/>
        <v>0</v>
      </c>
      <c r="BG6" s="7">
        <f t="shared" si="1"/>
        <v>0</v>
      </c>
      <c r="BH6" s="7">
        <f t="shared" si="1"/>
        <v>0</v>
      </c>
      <c r="BI6" s="7">
        <f t="shared" si="1"/>
        <v>0</v>
      </c>
      <c r="BJ6" s="7">
        <f t="shared" si="1"/>
        <v>0</v>
      </c>
      <c r="BK6" s="7">
        <f t="shared" si="1"/>
        <v>0</v>
      </c>
      <c r="BL6" s="7">
        <f t="shared" si="1"/>
        <v>0</v>
      </c>
      <c r="BM6" s="7">
        <f t="shared" si="1"/>
        <v>0.80622577482985502</v>
      </c>
      <c r="BN6" s="7">
        <f t="shared" si="1"/>
        <v>0</v>
      </c>
      <c r="BO6" s="7">
        <f t="shared" si="1"/>
        <v>0.80622577482985502</v>
      </c>
      <c r="BP6" s="7">
        <f t="shared" si="1"/>
        <v>0</v>
      </c>
      <c r="BQ6" s="7">
        <f t="shared" si="1"/>
        <v>0</v>
      </c>
      <c r="BR6" s="7">
        <f t="shared" si="1"/>
        <v>0</v>
      </c>
    </row>
    <row r="7" spans="1:70" x14ac:dyDescent="0.2">
      <c r="A7" t="s">
        <v>175</v>
      </c>
      <c r="B7" t="s">
        <v>166</v>
      </c>
      <c r="C7" t="s">
        <v>24</v>
      </c>
      <c r="D7" t="s">
        <v>22</v>
      </c>
      <c r="E7" t="s">
        <v>171</v>
      </c>
      <c r="F7" t="s">
        <v>2</v>
      </c>
      <c r="G7" t="s">
        <v>13</v>
      </c>
      <c r="H7" s="7">
        <f t="shared" ref="H7:AM7" si="2">MAX(H9,H3)</f>
        <v>0.54772255750516607</v>
      </c>
      <c r="I7" s="7">
        <f t="shared" si="2"/>
        <v>0.80622577482985502</v>
      </c>
      <c r="J7" s="7">
        <f t="shared" si="2"/>
        <v>0</v>
      </c>
      <c r="K7" s="7">
        <f t="shared" si="2"/>
        <v>0.80622577482985502</v>
      </c>
      <c r="L7" s="7">
        <f t="shared" si="2"/>
        <v>0.54772255750516607</v>
      </c>
      <c r="M7" s="7">
        <f t="shared" si="2"/>
        <v>0.54772255750516607</v>
      </c>
      <c r="N7" s="7">
        <f t="shared" si="2"/>
        <v>0.54772255750516607</v>
      </c>
      <c r="O7" s="7">
        <f t="shared" si="2"/>
        <v>0</v>
      </c>
      <c r="P7" s="7">
        <f t="shared" si="2"/>
        <v>0</v>
      </c>
      <c r="Q7" s="7">
        <f t="shared" si="2"/>
        <v>0</v>
      </c>
      <c r="R7" s="7">
        <f t="shared" si="2"/>
        <v>0</v>
      </c>
      <c r="S7" s="7">
        <f t="shared" si="2"/>
        <v>0</v>
      </c>
      <c r="T7" s="7">
        <f t="shared" si="2"/>
        <v>0</v>
      </c>
      <c r="U7" s="7">
        <f t="shared" si="2"/>
        <v>0</v>
      </c>
      <c r="V7" s="7">
        <f t="shared" si="2"/>
        <v>0</v>
      </c>
      <c r="W7" s="7">
        <f t="shared" si="2"/>
        <v>0</v>
      </c>
      <c r="X7" s="7">
        <f t="shared" si="2"/>
        <v>0</v>
      </c>
      <c r="Y7" s="7">
        <f t="shared" si="2"/>
        <v>0</v>
      </c>
      <c r="Z7" s="7">
        <f t="shared" si="2"/>
        <v>0</v>
      </c>
      <c r="AA7" s="7">
        <f t="shared" si="2"/>
        <v>0</v>
      </c>
      <c r="AB7" s="7">
        <f t="shared" si="2"/>
        <v>0</v>
      </c>
      <c r="AC7" s="7">
        <f t="shared" si="2"/>
        <v>0</v>
      </c>
      <c r="AD7" s="7">
        <f t="shared" si="2"/>
        <v>0</v>
      </c>
      <c r="AE7" s="7">
        <f t="shared" si="2"/>
        <v>0</v>
      </c>
      <c r="AF7" s="7">
        <f t="shared" si="2"/>
        <v>0</v>
      </c>
      <c r="AG7" s="7">
        <f t="shared" si="2"/>
        <v>0</v>
      </c>
      <c r="AH7" s="7">
        <f t="shared" si="2"/>
        <v>0</v>
      </c>
      <c r="AI7" s="7">
        <f t="shared" si="2"/>
        <v>0</v>
      </c>
      <c r="AJ7" s="7">
        <f t="shared" si="2"/>
        <v>0</v>
      </c>
      <c r="AK7" s="7">
        <f t="shared" si="2"/>
        <v>0</v>
      </c>
      <c r="AL7" s="7">
        <f t="shared" si="2"/>
        <v>0</v>
      </c>
      <c r="AM7" s="7">
        <f t="shared" si="2"/>
        <v>0</v>
      </c>
      <c r="AN7" s="7">
        <f t="shared" ref="AN7:BR7" si="3">MAX(AN9,AN3)</f>
        <v>0</v>
      </c>
      <c r="AO7" s="7">
        <f t="shared" si="3"/>
        <v>0</v>
      </c>
      <c r="AP7" s="7">
        <f t="shared" si="3"/>
        <v>0</v>
      </c>
      <c r="AQ7" s="7">
        <f t="shared" si="3"/>
        <v>0</v>
      </c>
      <c r="AR7" s="7">
        <f t="shared" si="3"/>
        <v>0</v>
      </c>
      <c r="AS7" s="7">
        <f t="shared" si="3"/>
        <v>0</v>
      </c>
      <c r="AT7" s="7">
        <f t="shared" si="3"/>
        <v>0</v>
      </c>
      <c r="AU7" s="7">
        <f t="shared" si="3"/>
        <v>0.54772255750516607</v>
      </c>
      <c r="AV7" s="7">
        <f t="shared" si="3"/>
        <v>0</v>
      </c>
      <c r="AW7" s="7">
        <f t="shared" si="3"/>
        <v>0</v>
      </c>
      <c r="AX7" s="7">
        <f t="shared" si="3"/>
        <v>0</v>
      </c>
      <c r="AY7" s="7">
        <f t="shared" si="3"/>
        <v>0</v>
      </c>
      <c r="AZ7" s="7">
        <f t="shared" si="3"/>
        <v>0</v>
      </c>
      <c r="BA7" s="7">
        <f t="shared" si="3"/>
        <v>0.54772255750516607</v>
      </c>
      <c r="BB7" s="7">
        <f t="shared" si="3"/>
        <v>0</v>
      </c>
      <c r="BC7" s="7">
        <f t="shared" si="3"/>
        <v>0</v>
      </c>
      <c r="BD7" s="7">
        <f t="shared" si="3"/>
        <v>0</v>
      </c>
      <c r="BE7" s="7">
        <f t="shared" si="3"/>
        <v>0</v>
      </c>
      <c r="BF7" s="7">
        <f t="shared" si="3"/>
        <v>0</v>
      </c>
      <c r="BG7" s="7">
        <f t="shared" si="3"/>
        <v>0</v>
      </c>
      <c r="BH7" s="7">
        <f t="shared" si="3"/>
        <v>0</v>
      </c>
      <c r="BI7" s="7">
        <f t="shared" si="3"/>
        <v>0</v>
      </c>
      <c r="BJ7" s="7">
        <f t="shared" si="3"/>
        <v>0</v>
      </c>
      <c r="BK7" s="7">
        <f t="shared" si="3"/>
        <v>0</v>
      </c>
      <c r="BL7" s="7">
        <f t="shared" si="3"/>
        <v>0</v>
      </c>
      <c r="BM7" s="7">
        <f t="shared" si="3"/>
        <v>0.80622577482985502</v>
      </c>
      <c r="BN7" s="7">
        <f t="shared" si="3"/>
        <v>0</v>
      </c>
      <c r="BO7" s="7">
        <f t="shared" si="3"/>
        <v>0.80622577482985502</v>
      </c>
      <c r="BP7" s="7">
        <f t="shared" si="3"/>
        <v>0</v>
      </c>
      <c r="BQ7" s="7">
        <f t="shared" si="3"/>
        <v>0</v>
      </c>
      <c r="BR7" s="7">
        <f t="shared" si="3"/>
        <v>0</v>
      </c>
    </row>
    <row r="8" spans="1:70" x14ac:dyDescent="0.2">
      <c r="A8" t="s">
        <v>175</v>
      </c>
      <c r="B8" t="s">
        <v>167</v>
      </c>
      <c r="C8" t="s">
        <v>24</v>
      </c>
      <c r="D8" t="s">
        <v>22</v>
      </c>
      <c r="E8" t="s">
        <v>171</v>
      </c>
      <c r="F8" t="s">
        <v>2</v>
      </c>
      <c r="G8" t="s">
        <v>14</v>
      </c>
      <c r="H8" s="7">
        <f t="shared" ref="H8:AM8" si="4">MAX(H10,H4)</f>
        <v>0.54772255750516607</v>
      </c>
      <c r="I8" s="7">
        <f t="shared" si="4"/>
        <v>0.80622577482985502</v>
      </c>
      <c r="J8" s="7">
        <f t="shared" si="4"/>
        <v>0</v>
      </c>
      <c r="K8" s="7">
        <f t="shared" si="4"/>
        <v>0.80622577482985502</v>
      </c>
      <c r="L8" s="7">
        <f t="shared" si="4"/>
        <v>0.54772255750516607</v>
      </c>
      <c r="M8" s="7">
        <f t="shared" si="4"/>
        <v>0.54772255750516607</v>
      </c>
      <c r="N8" s="7">
        <f t="shared" si="4"/>
        <v>0.54772255750516607</v>
      </c>
      <c r="O8" s="7">
        <f t="shared" si="4"/>
        <v>0</v>
      </c>
      <c r="P8" s="7">
        <f t="shared" si="4"/>
        <v>0</v>
      </c>
      <c r="Q8" s="7">
        <f t="shared" si="4"/>
        <v>0</v>
      </c>
      <c r="R8" s="7">
        <f t="shared" si="4"/>
        <v>0</v>
      </c>
      <c r="S8" s="7">
        <f t="shared" si="4"/>
        <v>0</v>
      </c>
      <c r="T8" s="7">
        <f t="shared" si="4"/>
        <v>0</v>
      </c>
      <c r="U8" s="7">
        <f t="shared" si="4"/>
        <v>0</v>
      </c>
      <c r="V8" s="7">
        <f t="shared" si="4"/>
        <v>0</v>
      </c>
      <c r="W8" s="7">
        <f t="shared" si="4"/>
        <v>0</v>
      </c>
      <c r="X8" s="7">
        <f t="shared" si="4"/>
        <v>0</v>
      </c>
      <c r="Y8" s="7">
        <f t="shared" si="4"/>
        <v>0</v>
      </c>
      <c r="Z8" s="7">
        <f t="shared" si="4"/>
        <v>0</v>
      </c>
      <c r="AA8" s="7">
        <f t="shared" si="4"/>
        <v>0</v>
      </c>
      <c r="AB8" s="7">
        <f t="shared" si="4"/>
        <v>0</v>
      </c>
      <c r="AC8" s="7">
        <f t="shared" si="4"/>
        <v>0</v>
      </c>
      <c r="AD8" s="7">
        <f t="shared" si="4"/>
        <v>0</v>
      </c>
      <c r="AE8" s="7">
        <f t="shared" si="4"/>
        <v>0</v>
      </c>
      <c r="AF8" s="7">
        <f t="shared" si="4"/>
        <v>0</v>
      </c>
      <c r="AG8" s="7">
        <f t="shared" si="4"/>
        <v>0</v>
      </c>
      <c r="AH8" s="7">
        <f t="shared" si="4"/>
        <v>0</v>
      </c>
      <c r="AI8" s="7">
        <f t="shared" si="4"/>
        <v>0</v>
      </c>
      <c r="AJ8" s="7">
        <f t="shared" si="4"/>
        <v>0</v>
      </c>
      <c r="AK8" s="7">
        <f t="shared" si="4"/>
        <v>0</v>
      </c>
      <c r="AL8" s="7">
        <f t="shared" si="4"/>
        <v>0</v>
      </c>
      <c r="AM8" s="7">
        <f t="shared" si="4"/>
        <v>0</v>
      </c>
      <c r="AN8" s="7">
        <f t="shared" ref="AN8:BR8" si="5">MAX(AN10,AN4)</f>
        <v>0</v>
      </c>
      <c r="AO8" s="7">
        <f t="shared" si="5"/>
        <v>0</v>
      </c>
      <c r="AP8" s="7">
        <f t="shared" si="5"/>
        <v>0</v>
      </c>
      <c r="AQ8" s="7">
        <f t="shared" si="5"/>
        <v>0</v>
      </c>
      <c r="AR8" s="7">
        <f t="shared" si="5"/>
        <v>0</v>
      </c>
      <c r="AS8" s="7">
        <f t="shared" si="5"/>
        <v>0</v>
      </c>
      <c r="AT8" s="7">
        <f t="shared" si="5"/>
        <v>0</v>
      </c>
      <c r="AU8" s="7">
        <f t="shared" si="5"/>
        <v>0.54772255750516607</v>
      </c>
      <c r="AV8" s="7">
        <f t="shared" si="5"/>
        <v>0</v>
      </c>
      <c r="AW8" s="7">
        <f t="shared" si="5"/>
        <v>0</v>
      </c>
      <c r="AX8" s="7">
        <f t="shared" si="5"/>
        <v>0</v>
      </c>
      <c r="AY8" s="7">
        <f t="shared" si="5"/>
        <v>0</v>
      </c>
      <c r="AZ8" s="7">
        <f t="shared" si="5"/>
        <v>0</v>
      </c>
      <c r="BA8" s="7">
        <f t="shared" si="5"/>
        <v>0.54772255750516607</v>
      </c>
      <c r="BB8" s="7">
        <f t="shared" si="5"/>
        <v>0</v>
      </c>
      <c r="BC8" s="7">
        <f t="shared" si="5"/>
        <v>0</v>
      </c>
      <c r="BD8" s="7">
        <f t="shared" si="5"/>
        <v>0</v>
      </c>
      <c r="BE8" s="7">
        <f t="shared" si="5"/>
        <v>0</v>
      </c>
      <c r="BF8" s="7">
        <f t="shared" si="5"/>
        <v>0</v>
      </c>
      <c r="BG8" s="7">
        <f t="shared" si="5"/>
        <v>0</v>
      </c>
      <c r="BH8" s="7">
        <f t="shared" si="5"/>
        <v>0</v>
      </c>
      <c r="BI8" s="7">
        <f t="shared" si="5"/>
        <v>0</v>
      </c>
      <c r="BJ8" s="7">
        <f t="shared" si="5"/>
        <v>0</v>
      </c>
      <c r="BK8" s="7">
        <f t="shared" si="5"/>
        <v>0</v>
      </c>
      <c r="BL8" s="7">
        <f t="shared" si="5"/>
        <v>0</v>
      </c>
      <c r="BM8" s="7">
        <f t="shared" si="5"/>
        <v>0.80622577482985502</v>
      </c>
      <c r="BN8" s="7">
        <f t="shared" si="5"/>
        <v>0</v>
      </c>
      <c r="BO8" s="7">
        <f t="shared" si="5"/>
        <v>0.80622577482985502</v>
      </c>
      <c r="BP8" s="7">
        <f t="shared" si="5"/>
        <v>0</v>
      </c>
      <c r="BQ8" s="7">
        <f t="shared" si="5"/>
        <v>0</v>
      </c>
      <c r="BR8" s="7">
        <f t="shared" si="5"/>
        <v>0</v>
      </c>
    </row>
    <row r="9" spans="1:70" x14ac:dyDescent="0.2">
      <c r="A9" t="s">
        <v>15</v>
      </c>
      <c r="B9" t="s">
        <v>169</v>
      </c>
      <c r="C9" t="s">
        <v>24</v>
      </c>
      <c r="D9" t="s">
        <v>21</v>
      </c>
      <c r="E9" t="s">
        <v>148</v>
      </c>
      <c r="F9" t="s">
        <v>2</v>
      </c>
      <c r="G9" t="s">
        <v>16</v>
      </c>
      <c r="H9" s="7">
        <v>0.54772255750516607</v>
      </c>
      <c r="I9" s="7">
        <v>0.80622577482985502</v>
      </c>
      <c r="J9" s="7">
        <v>0</v>
      </c>
      <c r="K9" s="7">
        <v>0.80622577482985502</v>
      </c>
      <c r="L9" s="7">
        <v>0.54772255750516607</v>
      </c>
      <c r="M9" s="7">
        <v>0.54772255750516607</v>
      </c>
      <c r="N9" s="7">
        <v>0.54772255750516607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  <c r="AT9" s="7">
        <v>0</v>
      </c>
      <c r="AU9" s="7">
        <v>0.54772255750516607</v>
      </c>
      <c r="AV9" s="7">
        <v>0</v>
      </c>
      <c r="AW9" s="7">
        <v>0</v>
      </c>
      <c r="AX9" s="7">
        <v>0</v>
      </c>
      <c r="AY9" s="7">
        <v>0</v>
      </c>
      <c r="AZ9" s="7">
        <v>0</v>
      </c>
      <c r="BA9" s="7">
        <v>0.54772255750516607</v>
      </c>
      <c r="BB9" s="7">
        <v>0</v>
      </c>
      <c r="BC9" s="7">
        <v>0</v>
      </c>
      <c r="BD9" s="7">
        <v>0</v>
      </c>
      <c r="BE9" s="7">
        <v>0</v>
      </c>
      <c r="BF9" s="7">
        <v>0</v>
      </c>
      <c r="BG9" s="7">
        <v>0</v>
      </c>
      <c r="BH9" s="7">
        <v>0</v>
      </c>
      <c r="BI9" s="7">
        <v>0</v>
      </c>
      <c r="BJ9" s="7">
        <v>0</v>
      </c>
      <c r="BK9" s="7">
        <v>0</v>
      </c>
      <c r="BL9" s="7">
        <v>0</v>
      </c>
      <c r="BM9" s="7">
        <v>0.80622577482985502</v>
      </c>
      <c r="BN9" s="7">
        <v>0</v>
      </c>
      <c r="BO9" s="7">
        <v>0.80622577482985502</v>
      </c>
      <c r="BP9" s="7">
        <v>0</v>
      </c>
      <c r="BQ9" s="7">
        <v>0</v>
      </c>
      <c r="BR9" s="7">
        <v>0</v>
      </c>
    </row>
    <row r="10" spans="1:70" x14ac:dyDescent="0.2">
      <c r="A10" t="s">
        <v>15</v>
      </c>
      <c r="B10" t="s">
        <v>170</v>
      </c>
      <c r="C10" t="s">
        <v>24</v>
      </c>
      <c r="D10" t="s">
        <v>21</v>
      </c>
      <c r="E10" t="s">
        <v>148</v>
      </c>
      <c r="F10" t="s">
        <v>2</v>
      </c>
      <c r="G10" t="s">
        <v>13</v>
      </c>
      <c r="H10" s="7">
        <v>0.54772255750516607</v>
      </c>
      <c r="I10" s="7">
        <v>0.80622577482985502</v>
      </c>
      <c r="J10" s="7">
        <v>0</v>
      </c>
      <c r="K10" s="7">
        <v>0.80622577482985502</v>
      </c>
      <c r="L10" s="7">
        <v>0.54772255750516607</v>
      </c>
      <c r="M10" s="7">
        <v>0.54772255750516607</v>
      </c>
      <c r="N10" s="7">
        <v>0.54772255750516607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0</v>
      </c>
      <c r="AU10" s="7">
        <v>0.54772255750516607</v>
      </c>
      <c r="AV10" s="7">
        <v>0</v>
      </c>
      <c r="AW10" s="7">
        <v>0</v>
      </c>
      <c r="AX10" s="7">
        <v>0</v>
      </c>
      <c r="AY10" s="7">
        <v>0</v>
      </c>
      <c r="AZ10" s="7">
        <v>0</v>
      </c>
      <c r="BA10" s="7">
        <v>0.54772255750516607</v>
      </c>
      <c r="BB10" s="7">
        <v>0</v>
      </c>
      <c r="BC10" s="7">
        <v>0</v>
      </c>
      <c r="BD10" s="7">
        <v>0</v>
      </c>
      <c r="BE10" s="7">
        <v>0</v>
      </c>
      <c r="BF10" s="7">
        <v>0</v>
      </c>
      <c r="BG10" s="7">
        <v>0</v>
      </c>
      <c r="BH10" s="7">
        <v>0</v>
      </c>
      <c r="BI10" s="7">
        <v>0</v>
      </c>
      <c r="BJ10" s="7">
        <v>0</v>
      </c>
      <c r="BK10" s="7">
        <v>0</v>
      </c>
      <c r="BL10" s="7">
        <v>0</v>
      </c>
      <c r="BM10" s="7">
        <v>0.80622577482985502</v>
      </c>
      <c r="BN10" s="7">
        <v>0</v>
      </c>
      <c r="BO10" s="7">
        <v>0.80622577482985502</v>
      </c>
      <c r="BP10" s="7">
        <v>0</v>
      </c>
      <c r="BQ10" s="7">
        <v>0</v>
      </c>
      <c r="BR10" s="7">
        <v>0</v>
      </c>
    </row>
    <row r="11" spans="1:70" x14ac:dyDescent="0.2">
      <c r="A11" t="s">
        <v>164</v>
      </c>
      <c r="B11" t="s">
        <v>173</v>
      </c>
      <c r="C11" t="s">
        <v>24</v>
      </c>
      <c r="D11" t="s">
        <v>21</v>
      </c>
      <c r="E11" t="s">
        <v>165</v>
      </c>
      <c r="F11" t="s">
        <v>2</v>
      </c>
      <c r="G11" t="s">
        <v>16</v>
      </c>
      <c r="H11" s="7">
        <f>H2</f>
        <v>0.54772255750516607</v>
      </c>
      <c r="I11" s="7">
        <f t="shared" ref="I11:BR11" si="6">I2</f>
        <v>0.54772255750516607</v>
      </c>
      <c r="J11" s="7">
        <f t="shared" si="6"/>
        <v>0.54772255750516607</v>
      </c>
      <c r="K11" s="7">
        <f t="shared" si="6"/>
        <v>0.54772255750516607</v>
      </c>
      <c r="L11" s="7">
        <f t="shared" si="6"/>
        <v>0.54772255750516607</v>
      </c>
      <c r="M11" s="7">
        <f t="shared" si="6"/>
        <v>0</v>
      </c>
      <c r="N11" s="7">
        <f t="shared" si="6"/>
        <v>0.54772255750516607</v>
      </c>
      <c r="O11" s="7">
        <f t="shared" si="6"/>
        <v>0</v>
      </c>
      <c r="P11" s="7">
        <f t="shared" si="6"/>
        <v>0</v>
      </c>
      <c r="Q11" s="7">
        <f t="shared" si="6"/>
        <v>0</v>
      </c>
      <c r="R11" s="7">
        <f t="shared" si="6"/>
        <v>0</v>
      </c>
      <c r="S11" s="7">
        <f t="shared" si="6"/>
        <v>0</v>
      </c>
      <c r="T11" s="7">
        <f t="shared" si="6"/>
        <v>0</v>
      </c>
      <c r="U11" s="7">
        <f t="shared" si="6"/>
        <v>0</v>
      </c>
      <c r="V11" s="7">
        <f t="shared" si="6"/>
        <v>0</v>
      </c>
      <c r="W11" s="7">
        <f t="shared" si="6"/>
        <v>0</v>
      </c>
      <c r="X11" s="7">
        <f t="shared" si="6"/>
        <v>0</v>
      </c>
      <c r="Y11" s="7">
        <f t="shared" si="6"/>
        <v>0</v>
      </c>
      <c r="Z11" s="7">
        <f t="shared" si="6"/>
        <v>0</v>
      </c>
      <c r="AA11" s="7">
        <f t="shared" si="6"/>
        <v>0</v>
      </c>
      <c r="AB11" s="7">
        <f t="shared" si="6"/>
        <v>0</v>
      </c>
      <c r="AC11" s="7">
        <f t="shared" si="6"/>
        <v>0</v>
      </c>
      <c r="AD11" s="7">
        <f t="shared" si="6"/>
        <v>0</v>
      </c>
      <c r="AE11" s="7">
        <f t="shared" si="6"/>
        <v>0</v>
      </c>
      <c r="AF11" s="7">
        <f t="shared" si="6"/>
        <v>0</v>
      </c>
      <c r="AG11" s="7">
        <f t="shared" si="6"/>
        <v>0</v>
      </c>
      <c r="AH11" s="7">
        <f t="shared" si="6"/>
        <v>0</v>
      </c>
      <c r="AI11" s="7">
        <f t="shared" si="6"/>
        <v>0</v>
      </c>
      <c r="AJ11" s="7">
        <f t="shared" si="6"/>
        <v>0</v>
      </c>
      <c r="AK11" s="7">
        <f t="shared" si="6"/>
        <v>0</v>
      </c>
      <c r="AL11" s="7">
        <f t="shared" si="6"/>
        <v>0</v>
      </c>
      <c r="AM11" s="7">
        <f t="shared" si="6"/>
        <v>0</v>
      </c>
      <c r="AN11" s="7">
        <f t="shared" si="6"/>
        <v>0</v>
      </c>
      <c r="AO11" s="7">
        <f t="shared" si="6"/>
        <v>0</v>
      </c>
      <c r="AP11" s="7">
        <f t="shared" si="6"/>
        <v>0</v>
      </c>
      <c r="AQ11" s="7">
        <f t="shared" si="6"/>
        <v>0</v>
      </c>
      <c r="AR11" s="7">
        <f t="shared" si="6"/>
        <v>0</v>
      </c>
      <c r="AS11" s="7">
        <f t="shared" si="6"/>
        <v>0.54772255750516607</v>
      </c>
      <c r="AT11" s="7">
        <f t="shared" si="6"/>
        <v>0</v>
      </c>
      <c r="AU11" s="7">
        <f t="shared" si="6"/>
        <v>0.54772255750516607</v>
      </c>
      <c r="AV11" s="7">
        <f t="shared" si="6"/>
        <v>0</v>
      </c>
      <c r="AW11" s="7">
        <f t="shared" si="6"/>
        <v>0</v>
      </c>
      <c r="AX11" s="7">
        <f t="shared" si="6"/>
        <v>0</v>
      </c>
      <c r="AY11" s="7">
        <f t="shared" si="6"/>
        <v>0</v>
      </c>
      <c r="AZ11" s="7">
        <f t="shared" si="6"/>
        <v>0</v>
      </c>
      <c r="BA11" s="7">
        <f t="shared" si="6"/>
        <v>0.54772255750516607</v>
      </c>
      <c r="BB11" s="7">
        <f t="shared" si="6"/>
        <v>0</v>
      </c>
      <c r="BC11" s="7">
        <f t="shared" si="6"/>
        <v>0</v>
      </c>
      <c r="BD11" s="7">
        <f t="shared" si="6"/>
        <v>0</v>
      </c>
      <c r="BE11" s="7">
        <f t="shared" si="6"/>
        <v>0</v>
      </c>
      <c r="BF11" s="7">
        <f t="shared" si="6"/>
        <v>0</v>
      </c>
      <c r="BG11" s="7">
        <f t="shared" si="6"/>
        <v>0</v>
      </c>
      <c r="BH11" s="7">
        <f t="shared" si="6"/>
        <v>0</v>
      </c>
      <c r="BI11" s="7">
        <f t="shared" si="6"/>
        <v>0</v>
      </c>
      <c r="BJ11" s="7">
        <f t="shared" si="6"/>
        <v>0</v>
      </c>
      <c r="BK11" s="7">
        <f t="shared" si="6"/>
        <v>0</v>
      </c>
      <c r="BL11" s="7">
        <f t="shared" si="6"/>
        <v>0</v>
      </c>
      <c r="BM11" s="7">
        <f t="shared" si="6"/>
        <v>0.54772255750516607</v>
      </c>
      <c r="BN11" s="7">
        <f t="shared" si="6"/>
        <v>0</v>
      </c>
      <c r="BO11" s="7">
        <f t="shared" si="6"/>
        <v>0.54772255750516607</v>
      </c>
      <c r="BP11" s="7">
        <f t="shared" si="6"/>
        <v>0</v>
      </c>
      <c r="BQ11" s="7">
        <f t="shared" si="6"/>
        <v>0</v>
      </c>
      <c r="BR11" s="7">
        <f t="shared" si="6"/>
        <v>0</v>
      </c>
    </row>
    <row r="12" spans="1:70" x14ac:dyDescent="0.2">
      <c r="A12" t="s">
        <v>164</v>
      </c>
      <c r="B12" t="s">
        <v>174</v>
      </c>
      <c r="C12" t="s">
        <v>24</v>
      </c>
      <c r="D12" t="s">
        <v>21</v>
      </c>
      <c r="E12" t="s">
        <v>165</v>
      </c>
      <c r="F12" t="s">
        <v>2</v>
      </c>
      <c r="G12" t="s">
        <v>13</v>
      </c>
      <c r="H12" s="7">
        <f>H2</f>
        <v>0.54772255750516607</v>
      </c>
      <c r="I12" s="7">
        <f t="shared" ref="I12:BR12" si="7">I2</f>
        <v>0.54772255750516607</v>
      </c>
      <c r="J12" s="7">
        <f t="shared" si="7"/>
        <v>0.54772255750516607</v>
      </c>
      <c r="K12" s="7">
        <f t="shared" si="7"/>
        <v>0.54772255750516607</v>
      </c>
      <c r="L12" s="7">
        <f t="shared" si="7"/>
        <v>0.54772255750516607</v>
      </c>
      <c r="M12" s="7">
        <f t="shared" si="7"/>
        <v>0</v>
      </c>
      <c r="N12" s="7">
        <f t="shared" si="7"/>
        <v>0.54772255750516607</v>
      </c>
      <c r="O12" s="7">
        <f t="shared" si="7"/>
        <v>0</v>
      </c>
      <c r="P12" s="7">
        <f t="shared" si="7"/>
        <v>0</v>
      </c>
      <c r="Q12" s="7">
        <f t="shared" si="7"/>
        <v>0</v>
      </c>
      <c r="R12" s="7">
        <f t="shared" si="7"/>
        <v>0</v>
      </c>
      <c r="S12" s="7">
        <f t="shared" si="7"/>
        <v>0</v>
      </c>
      <c r="T12" s="7">
        <f t="shared" si="7"/>
        <v>0</v>
      </c>
      <c r="U12" s="7">
        <f t="shared" si="7"/>
        <v>0</v>
      </c>
      <c r="V12" s="7">
        <f t="shared" si="7"/>
        <v>0</v>
      </c>
      <c r="W12" s="7">
        <f t="shared" si="7"/>
        <v>0</v>
      </c>
      <c r="X12" s="7">
        <f t="shared" si="7"/>
        <v>0</v>
      </c>
      <c r="Y12" s="7">
        <f t="shared" si="7"/>
        <v>0</v>
      </c>
      <c r="Z12" s="7">
        <f t="shared" si="7"/>
        <v>0</v>
      </c>
      <c r="AA12" s="7">
        <f t="shared" si="7"/>
        <v>0</v>
      </c>
      <c r="AB12" s="7">
        <f t="shared" si="7"/>
        <v>0</v>
      </c>
      <c r="AC12" s="7">
        <f t="shared" si="7"/>
        <v>0</v>
      </c>
      <c r="AD12" s="7">
        <f t="shared" si="7"/>
        <v>0</v>
      </c>
      <c r="AE12" s="7">
        <f t="shared" si="7"/>
        <v>0</v>
      </c>
      <c r="AF12" s="7">
        <f t="shared" si="7"/>
        <v>0</v>
      </c>
      <c r="AG12" s="7">
        <f t="shared" si="7"/>
        <v>0</v>
      </c>
      <c r="AH12" s="7">
        <f t="shared" si="7"/>
        <v>0</v>
      </c>
      <c r="AI12" s="7">
        <f t="shared" si="7"/>
        <v>0</v>
      </c>
      <c r="AJ12" s="7">
        <f t="shared" si="7"/>
        <v>0</v>
      </c>
      <c r="AK12" s="7">
        <f t="shared" si="7"/>
        <v>0</v>
      </c>
      <c r="AL12" s="7">
        <f t="shared" si="7"/>
        <v>0</v>
      </c>
      <c r="AM12" s="7">
        <f t="shared" si="7"/>
        <v>0</v>
      </c>
      <c r="AN12" s="7">
        <f t="shared" si="7"/>
        <v>0</v>
      </c>
      <c r="AO12" s="7">
        <f t="shared" si="7"/>
        <v>0</v>
      </c>
      <c r="AP12" s="7">
        <f t="shared" si="7"/>
        <v>0</v>
      </c>
      <c r="AQ12" s="7">
        <f t="shared" si="7"/>
        <v>0</v>
      </c>
      <c r="AR12" s="7">
        <f t="shared" si="7"/>
        <v>0</v>
      </c>
      <c r="AS12" s="7">
        <f t="shared" si="7"/>
        <v>0.54772255750516607</v>
      </c>
      <c r="AT12" s="7">
        <f t="shared" si="7"/>
        <v>0</v>
      </c>
      <c r="AU12" s="7">
        <f t="shared" si="7"/>
        <v>0.54772255750516607</v>
      </c>
      <c r="AV12" s="7">
        <f t="shared" si="7"/>
        <v>0</v>
      </c>
      <c r="AW12" s="7">
        <f t="shared" si="7"/>
        <v>0</v>
      </c>
      <c r="AX12" s="7">
        <f t="shared" si="7"/>
        <v>0</v>
      </c>
      <c r="AY12" s="7">
        <f t="shared" si="7"/>
        <v>0</v>
      </c>
      <c r="AZ12" s="7">
        <f t="shared" si="7"/>
        <v>0</v>
      </c>
      <c r="BA12" s="7">
        <f t="shared" si="7"/>
        <v>0.54772255750516607</v>
      </c>
      <c r="BB12" s="7">
        <f t="shared" si="7"/>
        <v>0</v>
      </c>
      <c r="BC12" s="7">
        <f t="shared" si="7"/>
        <v>0</v>
      </c>
      <c r="BD12" s="7">
        <f t="shared" si="7"/>
        <v>0</v>
      </c>
      <c r="BE12" s="7">
        <f t="shared" si="7"/>
        <v>0</v>
      </c>
      <c r="BF12" s="7">
        <f t="shared" si="7"/>
        <v>0</v>
      </c>
      <c r="BG12" s="7">
        <f t="shared" si="7"/>
        <v>0</v>
      </c>
      <c r="BH12" s="7">
        <f t="shared" si="7"/>
        <v>0</v>
      </c>
      <c r="BI12" s="7">
        <f t="shared" si="7"/>
        <v>0</v>
      </c>
      <c r="BJ12" s="7">
        <f t="shared" si="7"/>
        <v>0</v>
      </c>
      <c r="BK12" s="7">
        <f t="shared" si="7"/>
        <v>0</v>
      </c>
      <c r="BL12" s="7">
        <f t="shared" si="7"/>
        <v>0</v>
      </c>
      <c r="BM12" s="7">
        <f t="shared" si="7"/>
        <v>0.54772255750516607</v>
      </c>
      <c r="BN12" s="7">
        <f t="shared" si="7"/>
        <v>0</v>
      </c>
      <c r="BO12" s="7">
        <f t="shared" si="7"/>
        <v>0.54772255750516607</v>
      </c>
      <c r="BP12" s="7">
        <f t="shared" si="7"/>
        <v>0</v>
      </c>
      <c r="BQ12" s="7">
        <f t="shared" si="7"/>
        <v>0</v>
      </c>
      <c r="BR12" s="7">
        <f t="shared" si="7"/>
        <v>0</v>
      </c>
    </row>
    <row r="13" spans="1:70" x14ac:dyDescent="0.2">
      <c r="A13" t="s">
        <v>168</v>
      </c>
      <c r="B13" t="s">
        <v>176</v>
      </c>
      <c r="C13" t="s">
        <v>24</v>
      </c>
      <c r="D13" t="s">
        <v>21</v>
      </c>
      <c r="E13" t="s">
        <v>171</v>
      </c>
      <c r="F13" t="s">
        <v>2</v>
      </c>
      <c r="G13" t="s">
        <v>16</v>
      </c>
      <c r="H13" s="7">
        <f>MAX(H2,H9)</f>
        <v>0.54772255750516607</v>
      </c>
      <c r="I13" s="7">
        <f t="shared" ref="I13:BR13" si="8">MAX(I2,I9)</f>
        <v>0.80622577482985502</v>
      </c>
      <c r="J13" s="7">
        <f t="shared" si="8"/>
        <v>0.54772255750516607</v>
      </c>
      <c r="K13" s="7">
        <f t="shared" si="8"/>
        <v>0.80622577482985502</v>
      </c>
      <c r="L13" s="7">
        <f t="shared" si="8"/>
        <v>0.54772255750516607</v>
      </c>
      <c r="M13" s="7">
        <f t="shared" si="8"/>
        <v>0.54772255750516607</v>
      </c>
      <c r="N13" s="7">
        <f t="shared" si="8"/>
        <v>0.54772255750516607</v>
      </c>
      <c r="O13" s="7">
        <f t="shared" si="8"/>
        <v>0</v>
      </c>
      <c r="P13" s="7">
        <f t="shared" si="8"/>
        <v>0</v>
      </c>
      <c r="Q13" s="7">
        <f t="shared" si="8"/>
        <v>0</v>
      </c>
      <c r="R13" s="7">
        <f t="shared" si="8"/>
        <v>0</v>
      </c>
      <c r="S13" s="7">
        <f t="shared" si="8"/>
        <v>0</v>
      </c>
      <c r="T13" s="7">
        <f t="shared" si="8"/>
        <v>0</v>
      </c>
      <c r="U13" s="7">
        <f t="shared" si="8"/>
        <v>0</v>
      </c>
      <c r="V13" s="7">
        <f t="shared" si="8"/>
        <v>0</v>
      </c>
      <c r="W13" s="7">
        <f t="shared" si="8"/>
        <v>0</v>
      </c>
      <c r="X13" s="7">
        <f t="shared" si="8"/>
        <v>0</v>
      </c>
      <c r="Y13" s="7">
        <f t="shared" si="8"/>
        <v>0</v>
      </c>
      <c r="Z13" s="7">
        <f t="shared" si="8"/>
        <v>0</v>
      </c>
      <c r="AA13" s="7">
        <f t="shared" si="8"/>
        <v>0</v>
      </c>
      <c r="AB13" s="7">
        <f t="shared" si="8"/>
        <v>0</v>
      </c>
      <c r="AC13" s="7">
        <f t="shared" si="8"/>
        <v>0</v>
      </c>
      <c r="AD13" s="7">
        <f t="shared" si="8"/>
        <v>0</v>
      </c>
      <c r="AE13" s="7">
        <f t="shared" si="8"/>
        <v>0</v>
      </c>
      <c r="AF13" s="7">
        <f t="shared" si="8"/>
        <v>0</v>
      </c>
      <c r="AG13" s="7">
        <f t="shared" si="8"/>
        <v>0</v>
      </c>
      <c r="AH13" s="7">
        <f t="shared" si="8"/>
        <v>0</v>
      </c>
      <c r="AI13" s="7">
        <f t="shared" si="8"/>
        <v>0</v>
      </c>
      <c r="AJ13" s="7">
        <f t="shared" si="8"/>
        <v>0</v>
      </c>
      <c r="AK13" s="7">
        <f t="shared" si="8"/>
        <v>0</v>
      </c>
      <c r="AL13" s="7">
        <f t="shared" si="8"/>
        <v>0</v>
      </c>
      <c r="AM13" s="7">
        <f t="shared" si="8"/>
        <v>0</v>
      </c>
      <c r="AN13" s="7">
        <f t="shared" si="8"/>
        <v>0</v>
      </c>
      <c r="AO13" s="7">
        <f t="shared" si="8"/>
        <v>0</v>
      </c>
      <c r="AP13" s="7">
        <f t="shared" si="8"/>
        <v>0</v>
      </c>
      <c r="AQ13" s="7">
        <f t="shared" si="8"/>
        <v>0</v>
      </c>
      <c r="AR13" s="7">
        <f t="shared" si="8"/>
        <v>0</v>
      </c>
      <c r="AS13" s="7">
        <f t="shared" si="8"/>
        <v>0.54772255750516607</v>
      </c>
      <c r="AT13" s="7">
        <f t="shared" si="8"/>
        <v>0</v>
      </c>
      <c r="AU13" s="7">
        <f t="shared" si="8"/>
        <v>0.54772255750516607</v>
      </c>
      <c r="AV13" s="7">
        <f t="shared" si="8"/>
        <v>0</v>
      </c>
      <c r="AW13" s="7">
        <f t="shared" si="8"/>
        <v>0</v>
      </c>
      <c r="AX13" s="7">
        <f t="shared" si="8"/>
        <v>0</v>
      </c>
      <c r="AY13" s="7">
        <f t="shared" si="8"/>
        <v>0</v>
      </c>
      <c r="AZ13" s="7">
        <f t="shared" si="8"/>
        <v>0</v>
      </c>
      <c r="BA13" s="7">
        <f t="shared" si="8"/>
        <v>0.54772255750516607</v>
      </c>
      <c r="BB13" s="7">
        <f t="shared" si="8"/>
        <v>0</v>
      </c>
      <c r="BC13" s="7">
        <f t="shared" si="8"/>
        <v>0</v>
      </c>
      <c r="BD13" s="7">
        <f t="shared" si="8"/>
        <v>0</v>
      </c>
      <c r="BE13" s="7">
        <f t="shared" si="8"/>
        <v>0</v>
      </c>
      <c r="BF13" s="7">
        <f t="shared" si="8"/>
        <v>0</v>
      </c>
      <c r="BG13" s="7">
        <f t="shared" si="8"/>
        <v>0</v>
      </c>
      <c r="BH13" s="7">
        <f t="shared" si="8"/>
        <v>0</v>
      </c>
      <c r="BI13" s="7">
        <f t="shared" si="8"/>
        <v>0</v>
      </c>
      <c r="BJ13" s="7">
        <f t="shared" si="8"/>
        <v>0</v>
      </c>
      <c r="BK13" s="7">
        <f t="shared" si="8"/>
        <v>0</v>
      </c>
      <c r="BL13" s="7">
        <f t="shared" si="8"/>
        <v>0</v>
      </c>
      <c r="BM13" s="7">
        <f t="shared" si="8"/>
        <v>0.80622577482985502</v>
      </c>
      <c r="BN13" s="7">
        <f t="shared" si="8"/>
        <v>0</v>
      </c>
      <c r="BO13" s="7">
        <f t="shared" si="8"/>
        <v>0.80622577482985502</v>
      </c>
      <c r="BP13" s="7">
        <f t="shared" si="8"/>
        <v>0</v>
      </c>
      <c r="BQ13" s="7">
        <f t="shared" si="8"/>
        <v>0</v>
      </c>
      <c r="BR13" s="7">
        <f t="shared" si="8"/>
        <v>0</v>
      </c>
    </row>
    <row r="14" spans="1:70" x14ac:dyDescent="0.2">
      <c r="A14" t="s">
        <v>168</v>
      </c>
      <c r="B14" t="s">
        <v>177</v>
      </c>
      <c r="C14" t="s">
        <v>24</v>
      </c>
      <c r="D14" t="s">
        <v>21</v>
      </c>
      <c r="E14" t="s">
        <v>171</v>
      </c>
      <c r="F14" t="s">
        <v>2</v>
      </c>
      <c r="G14" t="s">
        <v>13</v>
      </c>
      <c r="H14" s="7">
        <f>MAX(H2,H10)</f>
        <v>0.54772255750516607</v>
      </c>
      <c r="I14" s="7">
        <f t="shared" ref="I14:BR14" si="9">MAX(I2,I10)</f>
        <v>0.80622577482985502</v>
      </c>
      <c r="J14" s="7">
        <f t="shared" si="9"/>
        <v>0.54772255750516607</v>
      </c>
      <c r="K14" s="7">
        <f t="shared" si="9"/>
        <v>0.80622577482985502</v>
      </c>
      <c r="L14" s="7">
        <f t="shared" si="9"/>
        <v>0.54772255750516607</v>
      </c>
      <c r="M14" s="7">
        <f t="shared" si="9"/>
        <v>0.54772255750516607</v>
      </c>
      <c r="N14" s="7">
        <f t="shared" si="9"/>
        <v>0.54772255750516607</v>
      </c>
      <c r="O14" s="7">
        <f t="shared" si="9"/>
        <v>0</v>
      </c>
      <c r="P14" s="7">
        <f t="shared" si="9"/>
        <v>0</v>
      </c>
      <c r="Q14" s="7">
        <f t="shared" si="9"/>
        <v>0</v>
      </c>
      <c r="R14" s="7">
        <f t="shared" si="9"/>
        <v>0</v>
      </c>
      <c r="S14" s="7">
        <f t="shared" si="9"/>
        <v>0</v>
      </c>
      <c r="T14" s="7">
        <f t="shared" si="9"/>
        <v>0</v>
      </c>
      <c r="U14" s="7">
        <f t="shared" si="9"/>
        <v>0</v>
      </c>
      <c r="V14" s="7">
        <f t="shared" si="9"/>
        <v>0</v>
      </c>
      <c r="W14" s="7">
        <f t="shared" si="9"/>
        <v>0</v>
      </c>
      <c r="X14" s="7">
        <f t="shared" si="9"/>
        <v>0</v>
      </c>
      <c r="Y14" s="7">
        <f t="shared" si="9"/>
        <v>0</v>
      </c>
      <c r="Z14" s="7">
        <f t="shared" si="9"/>
        <v>0</v>
      </c>
      <c r="AA14" s="7">
        <f t="shared" si="9"/>
        <v>0</v>
      </c>
      <c r="AB14" s="7">
        <f t="shared" si="9"/>
        <v>0</v>
      </c>
      <c r="AC14" s="7">
        <f t="shared" si="9"/>
        <v>0</v>
      </c>
      <c r="AD14" s="7">
        <f t="shared" si="9"/>
        <v>0</v>
      </c>
      <c r="AE14" s="7">
        <f t="shared" si="9"/>
        <v>0</v>
      </c>
      <c r="AF14" s="7">
        <f t="shared" si="9"/>
        <v>0</v>
      </c>
      <c r="AG14" s="7">
        <f t="shared" si="9"/>
        <v>0</v>
      </c>
      <c r="AH14" s="7">
        <f t="shared" si="9"/>
        <v>0</v>
      </c>
      <c r="AI14" s="7">
        <f t="shared" si="9"/>
        <v>0</v>
      </c>
      <c r="AJ14" s="7">
        <f t="shared" si="9"/>
        <v>0</v>
      </c>
      <c r="AK14" s="7">
        <f t="shared" si="9"/>
        <v>0</v>
      </c>
      <c r="AL14" s="7">
        <f t="shared" si="9"/>
        <v>0</v>
      </c>
      <c r="AM14" s="7">
        <f t="shared" si="9"/>
        <v>0</v>
      </c>
      <c r="AN14" s="7">
        <f t="shared" si="9"/>
        <v>0</v>
      </c>
      <c r="AO14" s="7">
        <f t="shared" si="9"/>
        <v>0</v>
      </c>
      <c r="AP14" s="7">
        <f t="shared" si="9"/>
        <v>0</v>
      </c>
      <c r="AQ14" s="7">
        <f t="shared" si="9"/>
        <v>0</v>
      </c>
      <c r="AR14" s="7">
        <f t="shared" si="9"/>
        <v>0</v>
      </c>
      <c r="AS14" s="7">
        <f t="shared" si="9"/>
        <v>0.54772255750516607</v>
      </c>
      <c r="AT14" s="7">
        <f t="shared" si="9"/>
        <v>0</v>
      </c>
      <c r="AU14" s="7">
        <f t="shared" si="9"/>
        <v>0.54772255750516607</v>
      </c>
      <c r="AV14" s="7">
        <f t="shared" si="9"/>
        <v>0</v>
      </c>
      <c r="AW14" s="7">
        <f t="shared" si="9"/>
        <v>0</v>
      </c>
      <c r="AX14" s="7">
        <f t="shared" si="9"/>
        <v>0</v>
      </c>
      <c r="AY14" s="7">
        <f t="shared" si="9"/>
        <v>0</v>
      </c>
      <c r="AZ14" s="7">
        <f t="shared" si="9"/>
        <v>0</v>
      </c>
      <c r="BA14" s="7">
        <f t="shared" si="9"/>
        <v>0.54772255750516607</v>
      </c>
      <c r="BB14" s="7">
        <f t="shared" si="9"/>
        <v>0</v>
      </c>
      <c r="BC14" s="7">
        <f t="shared" si="9"/>
        <v>0</v>
      </c>
      <c r="BD14" s="7">
        <f t="shared" si="9"/>
        <v>0</v>
      </c>
      <c r="BE14" s="7">
        <f t="shared" si="9"/>
        <v>0</v>
      </c>
      <c r="BF14" s="7">
        <f t="shared" si="9"/>
        <v>0</v>
      </c>
      <c r="BG14" s="7">
        <f t="shared" si="9"/>
        <v>0</v>
      </c>
      <c r="BH14" s="7">
        <f t="shared" si="9"/>
        <v>0</v>
      </c>
      <c r="BI14" s="7">
        <f t="shared" si="9"/>
        <v>0</v>
      </c>
      <c r="BJ14" s="7">
        <f t="shared" si="9"/>
        <v>0</v>
      </c>
      <c r="BK14" s="7">
        <f t="shared" si="9"/>
        <v>0</v>
      </c>
      <c r="BL14" s="7">
        <f t="shared" si="9"/>
        <v>0</v>
      </c>
      <c r="BM14" s="7">
        <f t="shared" si="9"/>
        <v>0.80622577482985502</v>
      </c>
      <c r="BN14" s="7">
        <f t="shared" si="9"/>
        <v>0</v>
      </c>
      <c r="BO14" s="7">
        <f t="shared" si="9"/>
        <v>0.80622577482985502</v>
      </c>
      <c r="BP14" s="7">
        <f t="shared" si="9"/>
        <v>0</v>
      </c>
      <c r="BQ14" s="7">
        <f t="shared" si="9"/>
        <v>0</v>
      </c>
      <c r="BR14" s="7">
        <f t="shared" si="9"/>
        <v>0</v>
      </c>
    </row>
    <row r="15" spans="1:70" x14ac:dyDescent="0.2">
      <c r="A15" t="s">
        <v>25</v>
      </c>
      <c r="B15" t="s">
        <v>94</v>
      </c>
      <c r="C15" t="s">
        <v>32</v>
      </c>
      <c r="D15" t="s">
        <v>33</v>
      </c>
      <c r="E15" t="s">
        <v>150</v>
      </c>
      <c r="F15" t="s">
        <v>36</v>
      </c>
      <c r="G15" t="s">
        <v>13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0.1048808848170152</v>
      </c>
      <c r="O15" s="7">
        <v>0.1048808848170152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0.1048808848170152</v>
      </c>
      <c r="AG15" s="7">
        <v>0.1048808848170152</v>
      </c>
      <c r="AH15" s="7">
        <v>0.1048808848170152</v>
      </c>
      <c r="AI15" s="7">
        <v>0.1048808848170152</v>
      </c>
      <c r="AJ15" s="7">
        <v>0.1048808848170152</v>
      </c>
      <c r="AK15" s="7">
        <v>0.1048808848170152</v>
      </c>
      <c r="AL15" s="7">
        <v>0.55677643628300222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W15" s="7">
        <v>0</v>
      </c>
      <c r="AX15" s="7">
        <v>0.1048808848170152</v>
      </c>
      <c r="AY15" s="7">
        <v>0.1048808848170152</v>
      </c>
      <c r="AZ15" s="7">
        <v>0</v>
      </c>
      <c r="BA15" s="7">
        <v>0</v>
      </c>
      <c r="BB15" s="7">
        <v>0</v>
      </c>
      <c r="BC15" s="7">
        <v>0</v>
      </c>
      <c r="BD15" s="7">
        <v>0</v>
      </c>
      <c r="BE15" s="7">
        <v>0</v>
      </c>
      <c r="BF15" s="7">
        <v>0</v>
      </c>
      <c r="BG15" s="7">
        <v>0</v>
      </c>
      <c r="BH15" s="7">
        <v>0</v>
      </c>
      <c r="BI15" s="7">
        <v>0.1048808848170152</v>
      </c>
      <c r="BJ15" s="7">
        <v>0</v>
      </c>
      <c r="BK15" s="7">
        <v>0</v>
      </c>
      <c r="BL15" s="7">
        <v>0</v>
      </c>
      <c r="BM15" s="7">
        <v>0</v>
      </c>
      <c r="BN15" s="7">
        <v>0.1048808848170152</v>
      </c>
      <c r="BO15" s="7">
        <v>0.1048808848170152</v>
      </c>
      <c r="BP15" s="7">
        <v>0</v>
      </c>
      <c r="BQ15" s="7">
        <v>0.1048808848170152</v>
      </c>
      <c r="BR15" s="7">
        <v>0</v>
      </c>
    </row>
    <row r="16" spans="1:70" x14ac:dyDescent="0.2">
      <c r="A16" t="s">
        <v>25</v>
      </c>
      <c r="B16" t="s">
        <v>95</v>
      </c>
      <c r="C16" t="s">
        <v>32</v>
      </c>
      <c r="D16" t="s">
        <v>33</v>
      </c>
      <c r="E16" t="s">
        <v>150</v>
      </c>
      <c r="F16" t="s">
        <v>36</v>
      </c>
      <c r="G16" t="s">
        <v>37</v>
      </c>
      <c r="H16" s="7">
        <v>0</v>
      </c>
      <c r="I16" s="7">
        <v>0</v>
      </c>
      <c r="J16" s="7">
        <v>0</v>
      </c>
      <c r="K16" s="7">
        <v>0</v>
      </c>
      <c r="L16" s="7">
        <v>0.30430248109405872</v>
      </c>
      <c r="M16" s="7">
        <v>0</v>
      </c>
      <c r="N16" s="7">
        <v>0.30430248109405877</v>
      </c>
      <c r="O16" s="7">
        <v>0.30430248109405877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0.30430248109405877</v>
      </c>
      <c r="AG16" s="7">
        <v>0.30430248109405872</v>
      </c>
      <c r="AH16" s="7">
        <v>0.30430248109405877</v>
      </c>
      <c r="AI16" s="7">
        <v>0.30430248109405877</v>
      </c>
      <c r="AJ16" s="7">
        <v>0.30430248109405877</v>
      </c>
      <c r="AK16" s="7">
        <v>0</v>
      </c>
      <c r="AL16" s="7">
        <v>0.57671483421184855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7">
        <v>0</v>
      </c>
      <c r="AW16" s="7">
        <v>0</v>
      </c>
      <c r="AX16" s="7">
        <v>0.30430248109405877</v>
      </c>
      <c r="AY16" s="7">
        <v>0.30430248109405872</v>
      </c>
      <c r="AZ16" s="7">
        <v>0</v>
      </c>
      <c r="BA16" s="7">
        <v>0.30430248109405872</v>
      </c>
      <c r="BB16" s="7">
        <v>0</v>
      </c>
      <c r="BC16" s="7">
        <v>0</v>
      </c>
      <c r="BD16" s="7">
        <v>0</v>
      </c>
      <c r="BE16" s="7">
        <v>0</v>
      </c>
      <c r="BF16" s="7">
        <v>0</v>
      </c>
      <c r="BG16" s="7">
        <v>0</v>
      </c>
      <c r="BH16" s="7">
        <v>0</v>
      </c>
      <c r="BI16" s="7">
        <v>0.30430248109405877</v>
      </c>
      <c r="BJ16" s="7">
        <v>0</v>
      </c>
      <c r="BK16" s="7">
        <v>0</v>
      </c>
      <c r="BL16" s="7">
        <v>0</v>
      </c>
      <c r="BM16" s="7">
        <v>0</v>
      </c>
      <c r="BN16" s="7">
        <v>0.30430248109405877</v>
      </c>
      <c r="BO16" s="7">
        <v>0.30430248109405877</v>
      </c>
      <c r="BP16" s="7">
        <v>0</v>
      </c>
      <c r="BQ16" s="7">
        <v>0.30430248109405877</v>
      </c>
      <c r="BR16" s="7">
        <v>0</v>
      </c>
    </row>
    <row r="17" spans="1:70" x14ac:dyDescent="0.2">
      <c r="A17" t="s">
        <v>25</v>
      </c>
      <c r="B17" t="s">
        <v>96</v>
      </c>
      <c r="C17" t="s">
        <v>32</v>
      </c>
      <c r="D17" t="s">
        <v>33</v>
      </c>
      <c r="E17" t="s">
        <v>150</v>
      </c>
      <c r="F17" t="s">
        <v>36</v>
      </c>
      <c r="G17" t="s">
        <v>38</v>
      </c>
      <c r="H17" s="7">
        <v>0</v>
      </c>
      <c r="I17" s="7">
        <v>0</v>
      </c>
      <c r="J17" s="7">
        <v>0</v>
      </c>
      <c r="K17" s="7">
        <v>0</v>
      </c>
      <c r="L17" s="7">
        <v>0.30116440692751201</v>
      </c>
      <c r="M17" s="7">
        <v>0</v>
      </c>
      <c r="N17" s="7">
        <v>0.30116440692751201</v>
      </c>
      <c r="O17" s="7">
        <v>0.30116440692751201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0.30116440692751201</v>
      </c>
      <c r="AG17" s="7">
        <v>0.30116440692751201</v>
      </c>
      <c r="AH17" s="7">
        <v>0.30116440692751201</v>
      </c>
      <c r="AI17" s="7">
        <v>0.30116440692751201</v>
      </c>
      <c r="AJ17" s="7">
        <v>0.30116440692751201</v>
      </c>
      <c r="AK17" s="7">
        <v>0</v>
      </c>
      <c r="AL17" s="7">
        <v>0.57506521369319497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7">
        <v>0</v>
      </c>
      <c r="AW17" s="7">
        <v>0</v>
      </c>
      <c r="AX17" s="7">
        <v>0.30116440692751201</v>
      </c>
      <c r="AY17" s="7">
        <v>0.30116440692751201</v>
      </c>
      <c r="AZ17" s="7">
        <v>0</v>
      </c>
      <c r="BA17" s="7">
        <v>0.30116440692751201</v>
      </c>
      <c r="BB17" s="7">
        <v>0</v>
      </c>
      <c r="BC17" s="7">
        <v>0</v>
      </c>
      <c r="BD17" s="7">
        <v>0</v>
      </c>
      <c r="BE17" s="7">
        <v>0</v>
      </c>
      <c r="BF17" s="7">
        <v>0</v>
      </c>
      <c r="BG17" s="7">
        <v>0</v>
      </c>
      <c r="BH17" s="7">
        <v>0</v>
      </c>
      <c r="BI17" s="7">
        <v>0.30116440692751201</v>
      </c>
      <c r="BJ17" s="7">
        <v>0</v>
      </c>
      <c r="BK17" s="7">
        <v>0</v>
      </c>
      <c r="BL17" s="7">
        <v>0</v>
      </c>
      <c r="BM17" s="7">
        <v>0</v>
      </c>
      <c r="BN17" s="7">
        <v>0.30116440692751201</v>
      </c>
      <c r="BO17" s="7">
        <v>0.30116440692751201</v>
      </c>
      <c r="BP17" s="7">
        <v>0</v>
      </c>
      <c r="BQ17" s="7">
        <v>0.30116440692751201</v>
      </c>
      <c r="BR17" s="7">
        <v>0</v>
      </c>
    </row>
    <row r="18" spans="1:70" x14ac:dyDescent="0.2">
      <c r="A18" t="s">
        <v>26</v>
      </c>
      <c r="B18" t="s">
        <v>97</v>
      </c>
      <c r="C18" t="s">
        <v>32</v>
      </c>
      <c r="D18" t="s">
        <v>33</v>
      </c>
      <c r="E18" t="s">
        <v>151</v>
      </c>
      <c r="F18" t="s">
        <v>36</v>
      </c>
      <c r="G18" t="s">
        <v>11</v>
      </c>
      <c r="H18" s="7">
        <v>0</v>
      </c>
      <c r="I18" s="7">
        <v>0</v>
      </c>
      <c r="J18" s="7">
        <v>0</v>
      </c>
      <c r="K18" s="7">
        <v>1.186591757935306</v>
      </c>
      <c r="L18" s="7">
        <v>0.16911534525287761</v>
      </c>
      <c r="M18" s="7">
        <v>0</v>
      </c>
      <c r="N18" s="7">
        <v>0.10295630140987</v>
      </c>
      <c r="O18" s="7">
        <v>1.186591757935306</v>
      </c>
      <c r="P18" s="7">
        <v>0</v>
      </c>
      <c r="Q18" s="7">
        <v>1.186591757935306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1.186591757935306</v>
      </c>
      <c r="AC18" s="7">
        <v>0</v>
      </c>
      <c r="AD18" s="7">
        <v>1.186591757935306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7">
        <v>0</v>
      </c>
      <c r="AW18" s="7">
        <v>0</v>
      </c>
      <c r="AX18" s="7">
        <v>0</v>
      </c>
      <c r="AY18" s="7">
        <v>0</v>
      </c>
      <c r="AZ18" s="7">
        <v>0</v>
      </c>
      <c r="BA18" s="7">
        <v>0.16911534525287761</v>
      </c>
      <c r="BB18" s="7">
        <v>0</v>
      </c>
      <c r="BC18" s="7">
        <v>0</v>
      </c>
      <c r="BD18" s="7">
        <v>0</v>
      </c>
      <c r="BE18" s="7">
        <v>0</v>
      </c>
      <c r="BF18" s="7">
        <v>0</v>
      </c>
      <c r="BG18" s="7">
        <v>0</v>
      </c>
      <c r="BH18" s="7">
        <v>0</v>
      </c>
      <c r="BI18" s="7">
        <v>0</v>
      </c>
      <c r="BJ18" s="7">
        <v>1.186591757935306</v>
      </c>
      <c r="BK18" s="7">
        <v>0</v>
      </c>
      <c r="BL18" s="7">
        <v>1.186591757935306</v>
      </c>
      <c r="BM18" s="7">
        <v>1.186591757935306</v>
      </c>
      <c r="BN18" s="7">
        <v>1.186591757935306</v>
      </c>
      <c r="BO18" s="7">
        <v>0.10295630140987</v>
      </c>
      <c r="BP18" s="7">
        <v>1.186591757935306</v>
      </c>
      <c r="BQ18" s="7">
        <v>0</v>
      </c>
      <c r="BR18" s="7">
        <v>0</v>
      </c>
    </row>
    <row r="19" spans="1:70" x14ac:dyDescent="0.2">
      <c r="A19" t="s">
        <v>27</v>
      </c>
      <c r="B19" t="s">
        <v>98</v>
      </c>
      <c r="C19" t="s">
        <v>32</v>
      </c>
      <c r="D19" t="s">
        <v>33</v>
      </c>
      <c r="E19" t="s">
        <v>151</v>
      </c>
      <c r="F19" t="s">
        <v>36</v>
      </c>
      <c r="G19" t="s">
        <v>11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0.10295630140987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0.16911534525287761</v>
      </c>
      <c r="AG19" s="7">
        <v>0.16911534525287761</v>
      </c>
      <c r="AH19" s="7">
        <v>0</v>
      </c>
      <c r="AI19" s="7">
        <v>0</v>
      </c>
      <c r="AJ19" s="7">
        <v>0.16911534525287761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7">
        <v>0</v>
      </c>
      <c r="AW19" s="7">
        <v>0</v>
      </c>
      <c r="AX19" s="7">
        <v>0.16911534525287761</v>
      </c>
      <c r="AY19" s="7">
        <v>0.16911534525287761</v>
      </c>
      <c r="AZ19" s="7">
        <v>0</v>
      </c>
      <c r="BA19" s="7">
        <v>0</v>
      </c>
      <c r="BB19" s="7">
        <v>0</v>
      </c>
      <c r="BC19" s="7">
        <v>0</v>
      </c>
      <c r="BD19" s="7">
        <v>0</v>
      </c>
      <c r="BE19" s="7">
        <v>0</v>
      </c>
      <c r="BF19" s="7">
        <v>0</v>
      </c>
      <c r="BG19" s="7">
        <v>0</v>
      </c>
      <c r="BH19" s="7">
        <v>0</v>
      </c>
      <c r="BI19" s="7">
        <v>0.16911534525287761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0.10295630140987</v>
      </c>
      <c r="BP19" s="7">
        <v>0</v>
      </c>
      <c r="BQ19" s="7">
        <v>0</v>
      </c>
      <c r="BR19" s="7">
        <v>0</v>
      </c>
    </row>
    <row r="20" spans="1:70" x14ac:dyDescent="0.2">
      <c r="A20" t="s">
        <v>28</v>
      </c>
      <c r="B20" t="s">
        <v>99</v>
      </c>
      <c r="C20" t="s">
        <v>32</v>
      </c>
      <c r="D20" t="s">
        <v>33</v>
      </c>
      <c r="E20" t="s">
        <v>152</v>
      </c>
      <c r="F20" t="s">
        <v>36</v>
      </c>
      <c r="G20" t="s">
        <v>11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0.10295630140987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0.16911534525287761</v>
      </c>
      <c r="AG20" s="7">
        <v>0.16911534525287761</v>
      </c>
      <c r="AH20" s="7">
        <v>0</v>
      </c>
      <c r="AI20" s="7">
        <v>0</v>
      </c>
      <c r="AJ20" s="7">
        <v>0.16911534525287761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7">
        <v>0</v>
      </c>
      <c r="AW20" s="7">
        <v>0</v>
      </c>
      <c r="AX20" s="7">
        <v>0.16911534525287761</v>
      </c>
      <c r="AY20" s="7">
        <v>0.16911534525287761</v>
      </c>
      <c r="AZ20" s="7">
        <v>0</v>
      </c>
      <c r="BA20" s="7">
        <v>0</v>
      </c>
      <c r="BB20" s="7">
        <v>0</v>
      </c>
      <c r="BC20" s="7">
        <v>0</v>
      </c>
      <c r="BD20" s="7">
        <v>0</v>
      </c>
      <c r="BE20" s="7">
        <v>0</v>
      </c>
      <c r="BF20" s="7">
        <v>0</v>
      </c>
      <c r="BG20" s="7">
        <v>0</v>
      </c>
      <c r="BH20" s="7">
        <v>0</v>
      </c>
      <c r="BI20" s="7">
        <v>0.16911534525287761</v>
      </c>
      <c r="BJ20" s="7">
        <v>0</v>
      </c>
      <c r="BK20" s="7">
        <v>0</v>
      </c>
      <c r="BL20" s="7">
        <v>0</v>
      </c>
      <c r="BM20" s="7">
        <v>0</v>
      </c>
      <c r="BN20" s="7">
        <v>0</v>
      </c>
      <c r="BO20" s="7">
        <v>0.10295630140987</v>
      </c>
      <c r="BP20" s="7">
        <v>0</v>
      </c>
      <c r="BQ20" s="7">
        <v>0</v>
      </c>
      <c r="BR20" s="7">
        <v>0</v>
      </c>
    </row>
    <row r="21" spans="1:70" x14ac:dyDescent="0.2">
      <c r="A21" t="s">
        <v>29</v>
      </c>
      <c r="B21" t="s">
        <v>100</v>
      </c>
      <c r="C21" t="s">
        <v>32</v>
      </c>
      <c r="D21" t="s">
        <v>33</v>
      </c>
      <c r="E21" t="s">
        <v>150</v>
      </c>
      <c r="F21" t="s">
        <v>36</v>
      </c>
      <c r="G21" t="s">
        <v>13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0.1048808848170152</v>
      </c>
      <c r="O21" s="7">
        <v>0.1048808848170152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0.1048808848170152</v>
      </c>
      <c r="AF21" s="7">
        <v>0.1048808848170152</v>
      </c>
      <c r="AG21" s="7">
        <v>0.1048808848170152</v>
      </c>
      <c r="AH21" s="7">
        <v>0.1048808848170152</v>
      </c>
      <c r="AI21" s="7">
        <v>0.1048808848170152</v>
      </c>
      <c r="AJ21" s="7">
        <v>0.1048808848170152</v>
      </c>
      <c r="AK21" s="7">
        <v>0.1048808848170152</v>
      </c>
      <c r="AL21" s="7">
        <v>0.55677643628300222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7">
        <v>0</v>
      </c>
      <c r="AW21" s="7">
        <v>0</v>
      </c>
      <c r="AX21" s="7">
        <v>0.1048808848170152</v>
      </c>
      <c r="AY21" s="7">
        <v>0.1048808848170152</v>
      </c>
      <c r="AZ21" s="7">
        <v>0</v>
      </c>
      <c r="BA21" s="7">
        <v>0</v>
      </c>
      <c r="BB21" s="7">
        <v>0</v>
      </c>
      <c r="BC21" s="7">
        <v>0</v>
      </c>
      <c r="BD21" s="7">
        <v>0</v>
      </c>
      <c r="BE21" s="7">
        <v>0</v>
      </c>
      <c r="BF21" s="7">
        <v>0</v>
      </c>
      <c r="BG21" s="7">
        <v>0</v>
      </c>
      <c r="BH21" s="7">
        <v>0</v>
      </c>
      <c r="BI21" s="7">
        <v>0.1048808848170152</v>
      </c>
      <c r="BJ21" s="7">
        <v>0</v>
      </c>
      <c r="BK21" s="7">
        <v>0</v>
      </c>
      <c r="BL21" s="7">
        <v>0</v>
      </c>
      <c r="BM21" s="7">
        <v>0</v>
      </c>
      <c r="BN21" s="7">
        <v>0.1048808848170152</v>
      </c>
      <c r="BO21" s="7">
        <v>0.1048808848170152</v>
      </c>
      <c r="BP21" s="7">
        <v>0</v>
      </c>
      <c r="BQ21" s="7">
        <v>0.1048808848170152</v>
      </c>
      <c r="BR21" s="7">
        <v>0</v>
      </c>
    </row>
    <row r="22" spans="1:70" x14ac:dyDescent="0.2">
      <c r="A22" t="s">
        <v>29</v>
      </c>
      <c r="B22" t="s">
        <v>101</v>
      </c>
      <c r="C22" t="s">
        <v>32</v>
      </c>
      <c r="D22" t="s">
        <v>33</v>
      </c>
      <c r="E22" t="s">
        <v>150</v>
      </c>
      <c r="F22" t="s">
        <v>36</v>
      </c>
      <c r="G22" t="s">
        <v>37</v>
      </c>
      <c r="H22" s="7">
        <v>0</v>
      </c>
      <c r="I22" s="7">
        <v>0</v>
      </c>
      <c r="J22" s="7">
        <v>0</v>
      </c>
      <c r="K22" s="7">
        <v>0</v>
      </c>
      <c r="L22" s="7">
        <v>0.26944387170614958</v>
      </c>
      <c r="M22" s="7">
        <v>0</v>
      </c>
      <c r="N22" s="7">
        <v>0.26944387170614958</v>
      </c>
      <c r="O22" s="7">
        <v>0.26944387170614958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0.26944387170614958</v>
      </c>
      <c r="AF22" s="7">
        <v>0.26944387170614958</v>
      </c>
      <c r="AG22" s="7">
        <v>0.26944387170614958</v>
      </c>
      <c r="AH22" s="7">
        <v>0.26944387170614958</v>
      </c>
      <c r="AI22" s="7">
        <v>0.26944387170614958</v>
      </c>
      <c r="AJ22" s="7">
        <v>0.26944387170614958</v>
      </c>
      <c r="AK22" s="7">
        <v>0</v>
      </c>
      <c r="AL22" s="7">
        <v>0.57671483421184855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7">
        <v>0</v>
      </c>
      <c r="AW22" s="7">
        <v>0</v>
      </c>
      <c r="AX22" s="7">
        <v>0.26944387170614958</v>
      </c>
      <c r="AY22" s="7">
        <v>0.26944387170614958</v>
      </c>
      <c r="AZ22" s="7">
        <v>0</v>
      </c>
      <c r="BA22" s="7">
        <v>0.26944387170614958</v>
      </c>
      <c r="BB22" s="7">
        <v>0</v>
      </c>
      <c r="BC22" s="7">
        <v>0</v>
      </c>
      <c r="BD22" s="7">
        <v>0</v>
      </c>
      <c r="BE22" s="7">
        <v>0</v>
      </c>
      <c r="BF22" s="7">
        <v>0</v>
      </c>
      <c r="BG22" s="7">
        <v>0</v>
      </c>
      <c r="BH22" s="7">
        <v>0</v>
      </c>
      <c r="BI22" s="7">
        <v>0.26944387170614958</v>
      </c>
      <c r="BJ22" s="7">
        <v>0</v>
      </c>
      <c r="BK22" s="7">
        <v>0</v>
      </c>
      <c r="BL22" s="7">
        <v>0</v>
      </c>
      <c r="BM22" s="7">
        <v>0</v>
      </c>
      <c r="BN22" s="7">
        <v>0.26944387170614958</v>
      </c>
      <c r="BO22" s="7">
        <v>0.26944387170614958</v>
      </c>
      <c r="BP22" s="7">
        <v>0</v>
      </c>
      <c r="BQ22" s="7">
        <v>0.26944387170614958</v>
      </c>
      <c r="BR22" s="7">
        <v>0</v>
      </c>
    </row>
    <row r="23" spans="1:70" x14ac:dyDescent="0.2">
      <c r="A23" t="s">
        <v>30</v>
      </c>
      <c r="B23" t="s">
        <v>102</v>
      </c>
      <c r="C23" t="s">
        <v>32</v>
      </c>
      <c r="D23" t="s">
        <v>35</v>
      </c>
      <c r="E23" t="s">
        <v>153</v>
      </c>
      <c r="F23" t="s">
        <v>36</v>
      </c>
      <c r="G23" t="s">
        <v>13</v>
      </c>
      <c r="H23" s="7">
        <v>0</v>
      </c>
      <c r="I23" s="7">
        <v>0.10344080432788599</v>
      </c>
      <c r="J23" s="7">
        <v>0</v>
      </c>
      <c r="K23" s="7">
        <v>0</v>
      </c>
      <c r="L23" s="7">
        <v>0</v>
      </c>
      <c r="M23" s="7">
        <v>0</v>
      </c>
      <c r="N23" s="7">
        <v>0.10344080432788599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0.10344080432788599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7">
        <v>0</v>
      </c>
      <c r="AW23" s="7">
        <v>0</v>
      </c>
      <c r="AX23" s="7">
        <v>0</v>
      </c>
      <c r="AY23" s="7">
        <v>0</v>
      </c>
      <c r="AZ23" s="7">
        <v>0</v>
      </c>
      <c r="BA23" s="7">
        <v>0</v>
      </c>
      <c r="BB23" s="7">
        <v>0</v>
      </c>
      <c r="BC23" s="7">
        <v>0</v>
      </c>
      <c r="BD23" s="7">
        <v>0</v>
      </c>
      <c r="BE23" s="7">
        <v>0</v>
      </c>
      <c r="BF23" s="7">
        <v>0</v>
      </c>
      <c r="BG23" s="7">
        <v>0</v>
      </c>
      <c r="BH23" s="7">
        <v>0</v>
      </c>
      <c r="BI23" s="7">
        <v>0.10344080432788599</v>
      </c>
      <c r="BJ23" s="7">
        <v>0</v>
      </c>
      <c r="BK23" s="7">
        <v>0</v>
      </c>
      <c r="BL23" s="7">
        <v>0</v>
      </c>
      <c r="BM23" s="7">
        <v>0</v>
      </c>
      <c r="BN23" s="7">
        <v>0</v>
      </c>
      <c r="BO23" s="7">
        <v>0.10344080432788599</v>
      </c>
      <c r="BP23" s="7">
        <v>0</v>
      </c>
      <c r="BQ23" s="7">
        <v>0</v>
      </c>
      <c r="BR23" s="7">
        <v>0</v>
      </c>
    </row>
    <row r="24" spans="1:70" x14ac:dyDescent="0.2">
      <c r="A24" t="s">
        <v>30</v>
      </c>
      <c r="B24" t="s">
        <v>103</v>
      </c>
      <c r="C24" t="s">
        <v>32</v>
      </c>
      <c r="D24" t="s">
        <v>35</v>
      </c>
      <c r="E24" t="s">
        <v>153</v>
      </c>
      <c r="F24" t="s">
        <v>36</v>
      </c>
      <c r="G24" t="s">
        <v>14</v>
      </c>
      <c r="H24" s="7">
        <v>0</v>
      </c>
      <c r="I24" s="7">
        <v>0.11224972160321819</v>
      </c>
      <c r="J24" s="7">
        <v>0</v>
      </c>
      <c r="K24" s="7">
        <v>0</v>
      </c>
      <c r="L24" s="7">
        <v>0</v>
      </c>
      <c r="M24" s="7">
        <v>0</v>
      </c>
      <c r="N24" s="7">
        <v>0.11224972160321819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0.11224972160321819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7">
        <v>0</v>
      </c>
      <c r="AW24" s="7">
        <v>0</v>
      </c>
      <c r="AX24" s="7">
        <v>0</v>
      </c>
      <c r="AY24" s="7">
        <v>0</v>
      </c>
      <c r="AZ24" s="7">
        <v>0</v>
      </c>
      <c r="BA24" s="7">
        <v>0</v>
      </c>
      <c r="BB24" s="7">
        <v>0</v>
      </c>
      <c r="BC24" s="7">
        <v>0</v>
      </c>
      <c r="BD24" s="7">
        <v>0</v>
      </c>
      <c r="BE24" s="7">
        <v>0</v>
      </c>
      <c r="BF24" s="7">
        <v>0</v>
      </c>
      <c r="BG24" s="7">
        <v>0</v>
      </c>
      <c r="BH24" s="7">
        <v>0</v>
      </c>
      <c r="BI24" s="7">
        <v>0.11224972160321819</v>
      </c>
      <c r="BJ24" s="7">
        <v>0</v>
      </c>
      <c r="BK24" s="7">
        <v>0</v>
      </c>
      <c r="BL24" s="7">
        <v>0</v>
      </c>
      <c r="BM24" s="7">
        <v>0</v>
      </c>
      <c r="BN24" s="7">
        <v>0</v>
      </c>
      <c r="BO24" s="7">
        <v>0.11224972160321819</v>
      </c>
      <c r="BP24" s="7">
        <v>0</v>
      </c>
      <c r="BQ24" s="7">
        <v>0</v>
      </c>
      <c r="BR24" s="7">
        <v>0</v>
      </c>
    </row>
    <row r="25" spans="1:70" x14ac:dyDescent="0.2">
      <c r="A25" t="s">
        <v>31</v>
      </c>
      <c r="B25" t="s">
        <v>104</v>
      </c>
      <c r="C25" t="s">
        <v>32</v>
      </c>
      <c r="D25" t="s">
        <v>35</v>
      </c>
      <c r="E25" t="s">
        <v>154</v>
      </c>
      <c r="F25" t="s">
        <v>36</v>
      </c>
      <c r="G25" t="s">
        <v>11</v>
      </c>
      <c r="H25" s="7">
        <v>0</v>
      </c>
      <c r="I25" s="7">
        <v>0.14387494569938161</v>
      </c>
      <c r="J25" s="7">
        <v>0</v>
      </c>
      <c r="K25" s="7">
        <v>1.186591757935306</v>
      </c>
      <c r="L25" s="7">
        <v>0.14387494569938161</v>
      </c>
      <c r="M25" s="7">
        <v>0</v>
      </c>
      <c r="N25" s="7">
        <v>0.14387494569938161</v>
      </c>
      <c r="O25" s="7">
        <v>1.186591757935306</v>
      </c>
      <c r="P25" s="7">
        <v>0</v>
      </c>
      <c r="Q25" s="7">
        <v>1.186591757935306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1.186591757935306</v>
      </c>
      <c r="AC25" s="7">
        <v>0</v>
      </c>
      <c r="AD25" s="7">
        <v>1.186591757935306</v>
      </c>
      <c r="AE25" s="7">
        <v>0</v>
      </c>
      <c r="AF25" s="7">
        <v>0.14387494569938161</v>
      </c>
      <c r="AG25" s="7">
        <v>0.14387494569938161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7">
        <v>0</v>
      </c>
      <c r="AW25" s="7">
        <v>0</v>
      </c>
      <c r="AX25" s="7">
        <v>0</v>
      </c>
      <c r="AY25" s="7">
        <v>0.14387494569938161</v>
      </c>
      <c r="AZ25" s="7">
        <v>0</v>
      </c>
      <c r="BA25" s="7">
        <v>0.14387494569938161</v>
      </c>
      <c r="BB25" s="7">
        <v>0</v>
      </c>
      <c r="BC25" s="7">
        <v>0</v>
      </c>
      <c r="BD25" s="7">
        <v>0</v>
      </c>
      <c r="BE25" s="7">
        <v>0</v>
      </c>
      <c r="BF25" s="7">
        <v>0</v>
      </c>
      <c r="BG25" s="7">
        <v>0</v>
      </c>
      <c r="BH25" s="7">
        <v>0</v>
      </c>
      <c r="BI25" s="7">
        <v>0.14387494569938161</v>
      </c>
      <c r="BJ25" s="7">
        <v>1.186591757935306</v>
      </c>
      <c r="BK25" s="7">
        <v>0</v>
      </c>
      <c r="BL25" s="7">
        <v>1.186591757935306</v>
      </c>
      <c r="BM25" s="7">
        <v>1.186591757935306</v>
      </c>
      <c r="BN25" s="7">
        <v>1.186591757935306</v>
      </c>
      <c r="BO25" s="7">
        <v>0.14387494569938161</v>
      </c>
      <c r="BP25" s="7">
        <v>1.186591757935306</v>
      </c>
      <c r="BQ25" s="7">
        <v>0</v>
      </c>
      <c r="BR25" s="7">
        <v>0</v>
      </c>
    </row>
    <row r="26" spans="1:70" x14ac:dyDescent="0.2">
      <c r="A26" t="s">
        <v>39</v>
      </c>
      <c r="B26" t="s">
        <v>105</v>
      </c>
      <c r="C26" t="s">
        <v>48</v>
      </c>
      <c r="D26" t="s">
        <v>33</v>
      </c>
      <c r="E26" t="s">
        <v>154</v>
      </c>
      <c r="F26" t="s">
        <v>2</v>
      </c>
      <c r="G26" t="s">
        <v>11</v>
      </c>
      <c r="H26" s="7">
        <v>0</v>
      </c>
      <c r="I26" s="7">
        <v>0.14422205101855959</v>
      </c>
      <c r="J26" s="7">
        <v>0</v>
      </c>
      <c r="K26" s="7">
        <v>1.186591757935306</v>
      </c>
      <c r="L26" s="7">
        <v>0.14422205101855959</v>
      </c>
      <c r="M26" s="7">
        <v>0</v>
      </c>
      <c r="N26" s="7">
        <v>0</v>
      </c>
      <c r="O26" s="7">
        <v>1.186591757935306</v>
      </c>
      <c r="P26" s="7">
        <v>0</v>
      </c>
      <c r="Q26" s="7">
        <v>0.14422205101855959</v>
      </c>
      <c r="R26" s="7">
        <v>0</v>
      </c>
      <c r="S26" s="7">
        <v>0</v>
      </c>
      <c r="T26" s="7">
        <v>0</v>
      </c>
      <c r="U26" s="7">
        <v>0.14832396974191331</v>
      </c>
      <c r="V26" s="7">
        <v>0.14422205101855959</v>
      </c>
      <c r="W26" s="7">
        <v>0</v>
      </c>
      <c r="X26" s="7">
        <v>0</v>
      </c>
      <c r="Y26" s="7">
        <v>0</v>
      </c>
      <c r="Z26" s="7">
        <v>0</v>
      </c>
      <c r="AA26" s="7">
        <v>0.14422205101855959</v>
      </c>
      <c r="AB26" s="7">
        <v>0.14422205101855959</v>
      </c>
      <c r="AC26" s="7">
        <v>0.30987900864692342</v>
      </c>
      <c r="AD26" s="7">
        <v>1.186591757935306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7">
        <v>0</v>
      </c>
      <c r="AW26" s="7">
        <v>0.14832396974191331</v>
      </c>
      <c r="AX26" s="7">
        <v>0</v>
      </c>
      <c r="AY26" s="7">
        <v>0</v>
      </c>
      <c r="AZ26" s="7">
        <v>0.30987900864692342</v>
      </c>
      <c r="BA26" s="7">
        <v>0.14422205101855959</v>
      </c>
      <c r="BB26" s="7">
        <v>0</v>
      </c>
      <c r="BC26" s="7">
        <v>0</v>
      </c>
      <c r="BD26" s="7">
        <v>0</v>
      </c>
      <c r="BE26" s="7">
        <v>0</v>
      </c>
      <c r="BF26" s="7">
        <v>0</v>
      </c>
      <c r="BG26" s="7">
        <v>0</v>
      </c>
      <c r="BH26" s="7">
        <v>0.14422205101855959</v>
      </c>
      <c r="BI26" s="7">
        <v>0</v>
      </c>
      <c r="BJ26" s="7">
        <v>1.186591757935306</v>
      </c>
      <c r="BK26" s="7">
        <v>0</v>
      </c>
      <c r="BL26" s="7">
        <v>0.14422205101855959</v>
      </c>
      <c r="BM26" s="7">
        <v>1.186591757935306</v>
      </c>
      <c r="BN26" s="7">
        <v>1.186591757935306</v>
      </c>
      <c r="BO26" s="7">
        <v>0.14422205101855959</v>
      </c>
      <c r="BP26" s="7">
        <v>0.14422205101855959</v>
      </c>
      <c r="BQ26" s="7">
        <v>0</v>
      </c>
      <c r="BR26" s="7">
        <v>0</v>
      </c>
    </row>
    <row r="27" spans="1:70" x14ac:dyDescent="0.2">
      <c r="A27" t="s">
        <v>40</v>
      </c>
      <c r="B27" t="s">
        <v>106</v>
      </c>
      <c r="C27" t="s">
        <v>48</v>
      </c>
      <c r="D27" t="s">
        <v>34</v>
      </c>
      <c r="E27" t="s">
        <v>154</v>
      </c>
      <c r="F27" t="s">
        <v>2</v>
      </c>
      <c r="G27" t="s">
        <v>11</v>
      </c>
      <c r="H27" s="7">
        <v>0</v>
      </c>
      <c r="I27" s="7">
        <v>5.3851648071345043E-2</v>
      </c>
      <c r="J27" s="7">
        <v>0</v>
      </c>
      <c r="K27" s="7">
        <v>1.186591757935306</v>
      </c>
      <c r="L27" s="7">
        <v>5.3851648071345043E-2</v>
      </c>
      <c r="M27" s="7">
        <v>0</v>
      </c>
      <c r="N27" s="7">
        <v>0</v>
      </c>
      <c r="O27" s="7">
        <v>1.186591757935306</v>
      </c>
      <c r="P27" s="7">
        <v>5.3851648071345043E-2</v>
      </c>
      <c r="Q27" s="7">
        <v>1.186591757935306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1.186591757935306</v>
      </c>
      <c r="AC27" s="7">
        <v>0</v>
      </c>
      <c r="AD27" s="7">
        <v>1.186591757935306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7">
        <v>0</v>
      </c>
      <c r="AW27" s="7">
        <v>0</v>
      </c>
      <c r="AX27" s="7">
        <v>0</v>
      </c>
      <c r="AY27" s="7">
        <v>0</v>
      </c>
      <c r="AZ27" s="7">
        <v>0</v>
      </c>
      <c r="BA27" s="7">
        <v>5.3851648071345043E-2</v>
      </c>
      <c r="BB27" s="7">
        <v>0</v>
      </c>
      <c r="BC27" s="7">
        <v>0</v>
      </c>
      <c r="BD27" s="7">
        <v>0</v>
      </c>
      <c r="BE27" s="7">
        <v>0</v>
      </c>
      <c r="BF27" s="7">
        <v>0</v>
      </c>
      <c r="BG27" s="7">
        <v>0</v>
      </c>
      <c r="BH27" s="7">
        <v>0</v>
      </c>
      <c r="BI27" s="7">
        <v>0</v>
      </c>
      <c r="BJ27" s="7">
        <v>1.186591757935306</v>
      </c>
      <c r="BK27" s="7">
        <v>0</v>
      </c>
      <c r="BL27" s="7">
        <v>1.186591757935306</v>
      </c>
      <c r="BM27" s="7">
        <v>1.186591757935306</v>
      </c>
      <c r="BN27" s="7">
        <v>1.186591757935306</v>
      </c>
      <c r="BO27" s="7">
        <v>5.3851648071345043E-2</v>
      </c>
      <c r="BP27" s="7">
        <v>1.186591757935306</v>
      </c>
      <c r="BQ27" s="7">
        <v>0</v>
      </c>
      <c r="BR27" s="7">
        <v>0</v>
      </c>
    </row>
    <row r="28" spans="1:70" x14ac:dyDescent="0.2">
      <c r="A28" t="s">
        <v>41</v>
      </c>
      <c r="B28" t="s">
        <v>105</v>
      </c>
      <c r="C28" t="s">
        <v>48</v>
      </c>
      <c r="D28" t="s">
        <v>33</v>
      </c>
      <c r="E28" t="s">
        <v>154</v>
      </c>
      <c r="F28" t="s">
        <v>47</v>
      </c>
      <c r="G28" t="s">
        <v>11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0.34641016151377552</v>
      </c>
      <c r="O28" s="7">
        <v>0</v>
      </c>
      <c r="P28" s="7">
        <v>0</v>
      </c>
      <c r="Q28" s="7">
        <v>0</v>
      </c>
      <c r="R28" s="7">
        <v>0.80622577482985502</v>
      </c>
      <c r="S28" s="7">
        <v>1.1532562594670801</v>
      </c>
      <c r="T28" s="7">
        <v>0.34641016151377552</v>
      </c>
      <c r="U28" s="7">
        <v>0</v>
      </c>
      <c r="V28" s="7">
        <v>0</v>
      </c>
      <c r="W28" s="7">
        <v>0.80622577482985502</v>
      </c>
      <c r="X28" s="7">
        <v>0.34641016151377552</v>
      </c>
      <c r="Y28" s="7">
        <v>0.34641016151377552</v>
      </c>
      <c r="Z28" s="7">
        <v>0.34641016151377552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7">
        <v>1.1532562594670801</v>
      </c>
      <c r="AW28" s="7">
        <v>0</v>
      </c>
      <c r="AX28" s="7">
        <v>0</v>
      </c>
      <c r="AY28" s="7">
        <v>0</v>
      </c>
      <c r="AZ28" s="7">
        <v>0</v>
      </c>
      <c r="BA28" s="7">
        <v>0</v>
      </c>
      <c r="BB28" s="7">
        <v>0</v>
      </c>
      <c r="BC28" s="7">
        <v>0</v>
      </c>
      <c r="BD28" s="7">
        <v>0</v>
      </c>
      <c r="BE28" s="7">
        <v>0.34641016151377552</v>
      </c>
      <c r="BF28" s="7">
        <v>0.34641016151377552</v>
      </c>
      <c r="BG28" s="7">
        <v>0.34641016151377552</v>
      </c>
      <c r="BH28" s="7">
        <v>0</v>
      </c>
      <c r="BI28" s="7">
        <v>0</v>
      </c>
      <c r="BJ28" s="7">
        <v>0</v>
      </c>
      <c r="BK28" s="7">
        <v>0.80622577482985502</v>
      </c>
      <c r="BL28" s="7">
        <v>0</v>
      </c>
      <c r="BM28" s="7">
        <v>0</v>
      </c>
      <c r="BN28" s="7">
        <v>0</v>
      </c>
      <c r="BO28" s="7">
        <v>0.34641016151377552</v>
      </c>
      <c r="BP28" s="7">
        <v>0</v>
      </c>
      <c r="BQ28" s="7">
        <v>0.34641016151377552</v>
      </c>
      <c r="BR28" s="7">
        <v>0</v>
      </c>
    </row>
    <row r="29" spans="1:70" x14ac:dyDescent="0.2">
      <c r="A29" t="s">
        <v>41</v>
      </c>
      <c r="B29" t="s">
        <v>106</v>
      </c>
      <c r="C29" t="s">
        <v>48</v>
      </c>
      <c r="D29" t="s">
        <v>34</v>
      </c>
      <c r="E29" t="s">
        <v>154</v>
      </c>
      <c r="F29" t="s">
        <v>47</v>
      </c>
      <c r="G29" t="s">
        <v>11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0.34641016151377552</v>
      </c>
      <c r="O29" s="7">
        <v>0</v>
      </c>
      <c r="P29" s="7">
        <v>0</v>
      </c>
      <c r="Q29" s="7">
        <v>0</v>
      </c>
      <c r="R29" s="7">
        <v>0.80622577482985502</v>
      </c>
      <c r="S29" s="7">
        <v>1.1532562594670801</v>
      </c>
      <c r="T29" s="7">
        <v>0.34641016151377552</v>
      </c>
      <c r="U29" s="7">
        <v>0</v>
      </c>
      <c r="V29" s="7">
        <v>0</v>
      </c>
      <c r="W29" s="7">
        <v>0.80622577482985502</v>
      </c>
      <c r="X29" s="7">
        <v>0.34641016151377552</v>
      </c>
      <c r="Y29" s="7">
        <v>0.34641016151377552</v>
      </c>
      <c r="Z29" s="7">
        <v>0.34641016151377552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7">
        <v>1.1532562594670801</v>
      </c>
      <c r="AW29" s="7">
        <v>0</v>
      </c>
      <c r="AX29" s="7">
        <v>0</v>
      </c>
      <c r="AY29" s="7">
        <v>0</v>
      </c>
      <c r="AZ29" s="7">
        <v>0</v>
      </c>
      <c r="BA29" s="7">
        <v>0</v>
      </c>
      <c r="BB29" s="7">
        <v>0</v>
      </c>
      <c r="BC29" s="7">
        <v>0</v>
      </c>
      <c r="BD29" s="7">
        <v>0</v>
      </c>
      <c r="BE29" s="7">
        <v>0.34641016151377552</v>
      </c>
      <c r="BF29" s="7">
        <v>0.34641016151377552</v>
      </c>
      <c r="BG29" s="7">
        <v>0.34641016151377552</v>
      </c>
      <c r="BH29" s="7">
        <v>0</v>
      </c>
      <c r="BI29" s="7">
        <v>0</v>
      </c>
      <c r="BJ29" s="7">
        <v>0</v>
      </c>
      <c r="BK29" s="7">
        <v>0.80622577482985502</v>
      </c>
      <c r="BL29" s="7">
        <v>0</v>
      </c>
      <c r="BM29" s="7">
        <v>0</v>
      </c>
      <c r="BN29" s="7">
        <v>0</v>
      </c>
      <c r="BO29" s="7">
        <v>0.34641016151377552</v>
      </c>
      <c r="BP29" s="7">
        <v>0</v>
      </c>
      <c r="BQ29" s="7">
        <v>0.34641016151377552</v>
      </c>
      <c r="BR29" s="7">
        <v>0</v>
      </c>
    </row>
    <row r="30" spans="1:70" x14ac:dyDescent="0.2">
      <c r="A30" t="s">
        <v>42</v>
      </c>
      <c r="B30" t="s">
        <v>107</v>
      </c>
      <c r="C30" t="s">
        <v>48</v>
      </c>
      <c r="D30" t="s">
        <v>33</v>
      </c>
      <c r="E30" t="s">
        <v>155</v>
      </c>
      <c r="F30" t="s">
        <v>2</v>
      </c>
      <c r="G30" t="s">
        <v>11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0.20024984394500789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7">
        <v>0</v>
      </c>
      <c r="AW30" s="7">
        <v>0</v>
      </c>
      <c r="AX30" s="7">
        <v>0</v>
      </c>
      <c r="AY30" s="7">
        <v>0</v>
      </c>
      <c r="AZ30" s="7">
        <v>0</v>
      </c>
      <c r="BA30" s="7">
        <v>0</v>
      </c>
      <c r="BB30" s="7">
        <v>0</v>
      </c>
      <c r="BC30" s="7">
        <v>0</v>
      </c>
      <c r="BD30" s="7">
        <v>0</v>
      </c>
      <c r="BE30" s="7">
        <v>0</v>
      </c>
      <c r="BF30" s="7">
        <v>0</v>
      </c>
      <c r="BG30" s="7">
        <v>0</v>
      </c>
      <c r="BH30" s="7">
        <v>0</v>
      </c>
      <c r="BI30" s="7">
        <v>0</v>
      </c>
      <c r="BJ30" s="7">
        <v>0</v>
      </c>
      <c r="BK30" s="7">
        <v>0</v>
      </c>
      <c r="BL30" s="7">
        <v>0</v>
      </c>
      <c r="BM30" s="7">
        <v>0</v>
      </c>
      <c r="BN30" s="7">
        <v>0</v>
      </c>
      <c r="BO30" s="7">
        <v>0.20024984394500789</v>
      </c>
      <c r="BP30" s="7">
        <v>0</v>
      </c>
      <c r="BQ30" s="7">
        <v>0</v>
      </c>
      <c r="BR30" s="7">
        <v>0</v>
      </c>
    </row>
    <row r="31" spans="1:70" x14ac:dyDescent="0.2">
      <c r="A31" t="s">
        <v>43</v>
      </c>
      <c r="B31" t="s">
        <v>108</v>
      </c>
      <c r="C31" t="s">
        <v>48</v>
      </c>
      <c r="D31" t="s">
        <v>34</v>
      </c>
      <c r="E31" t="s">
        <v>155</v>
      </c>
      <c r="F31" t="s">
        <v>2</v>
      </c>
      <c r="G31" t="s">
        <v>11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0.12688577540449519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7">
        <v>0</v>
      </c>
      <c r="AX31" s="7">
        <v>0</v>
      </c>
      <c r="AY31" s="7">
        <v>0</v>
      </c>
      <c r="AZ31" s="7">
        <v>0</v>
      </c>
      <c r="BA31" s="7">
        <v>0</v>
      </c>
      <c r="BB31" s="7">
        <v>0</v>
      </c>
      <c r="BC31" s="7">
        <v>0</v>
      </c>
      <c r="BD31" s="7">
        <v>0</v>
      </c>
      <c r="BE31" s="7">
        <v>0</v>
      </c>
      <c r="BF31" s="7">
        <v>0</v>
      </c>
      <c r="BG31" s="7">
        <v>0</v>
      </c>
      <c r="BH31" s="7">
        <v>0</v>
      </c>
      <c r="BI31" s="7">
        <v>0</v>
      </c>
      <c r="BJ31" s="7">
        <v>0</v>
      </c>
      <c r="BK31" s="7">
        <v>0</v>
      </c>
      <c r="BL31" s="7">
        <v>0</v>
      </c>
      <c r="BM31" s="7">
        <v>0</v>
      </c>
      <c r="BN31" s="7">
        <v>0</v>
      </c>
      <c r="BO31" s="7">
        <v>0.12688577540449519</v>
      </c>
      <c r="BP31" s="7">
        <v>0</v>
      </c>
      <c r="BQ31" s="7">
        <v>0</v>
      </c>
      <c r="BR31" s="7">
        <v>0</v>
      </c>
    </row>
    <row r="32" spans="1:70" x14ac:dyDescent="0.2">
      <c r="A32" t="s">
        <v>44</v>
      </c>
      <c r="B32" t="s">
        <v>107</v>
      </c>
      <c r="C32" t="s">
        <v>48</v>
      </c>
      <c r="D32" t="s">
        <v>33</v>
      </c>
      <c r="E32" t="s">
        <v>155</v>
      </c>
      <c r="F32" t="s">
        <v>47</v>
      </c>
      <c r="G32" t="s">
        <v>11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0.34641016151377552</v>
      </c>
      <c r="O32" s="7">
        <v>0</v>
      </c>
      <c r="P32" s="7">
        <v>0</v>
      </c>
      <c r="Q32" s="7">
        <v>0</v>
      </c>
      <c r="R32" s="7">
        <v>0.80622577482985502</v>
      </c>
      <c r="S32" s="7">
        <v>1.1532562594670801</v>
      </c>
      <c r="T32" s="7">
        <v>0.34641016151377552</v>
      </c>
      <c r="U32" s="7">
        <v>0</v>
      </c>
      <c r="V32" s="7">
        <v>0</v>
      </c>
      <c r="W32" s="7">
        <v>0.80622577482985502</v>
      </c>
      <c r="X32" s="7">
        <v>0.34641016151377552</v>
      </c>
      <c r="Y32" s="7">
        <v>0.34641016151377552</v>
      </c>
      <c r="Z32" s="7">
        <v>0.34641016151377552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7">
        <v>1.1532562594670801</v>
      </c>
      <c r="AW32" s="7">
        <v>0</v>
      </c>
      <c r="AX32" s="7">
        <v>0</v>
      </c>
      <c r="AY32" s="7">
        <v>0</v>
      </c>
      <c r="AZ32" s="7">
        <v>0</v>
      </c>
      <c r="BA32" s="7">
        <v>0</v>
      </c>
      <c r="BB32" s="7">
        <v>0</v>
      </c>
      <c r="BC32" s="7">
        <v>0</v>
      </c>
      <c r="BD32" s="7">
        <v>0</v>
      </c>
      <c r="BE32" s="7">
        <v>0.34641016151377552</v>
      </c>
      <c r="BF32" s="7">
        <v>0.34641016151377552</v>
      </c>
      <c r="BG32" s="7">
        <v>0.34641016151377552</v>
      </c>
      <c r="BH32" s="7">
        <v>0</v>
      </c>
      <c r="BI32" s="7">
        <v>0</v>
      </c>
      <c r="BJ32" s="7">
        <v>0</v>
      </c>
      <c r="BK32" s="7">
        <v>0.80622577482985502</v>
      </c>
      <c r="BL32" s="7">
        <v>0</v>
      </c>
      <c r="BM32" s="7">
        <v>0</v>
      </c>
      <c r="BN32" s="7">
        <v>0</v>
      </c>
      <c r="BO32" s="7">
        <v>0.34641016151377552</v>
      </c>
      <c r="BP32" s="7">
        <v>0</v>
      </c>
      <c r="BQ32" s="7">
        <v>0.34641016151377552</v>
      </c>
      <c r="BR32" s="7">
        <v>0</v>
      </c>
    </row>
    <row r="33" spans="1:70" x14ac:dyDescent="0.2">
      <c r="A33" t="s">
        <v>44</v>
      </c>
      <c r="B33" t="s">
        <v>108</v>
      </c>
      <c r="C33" t="s">
        <v>48</v>
      </c>
      <c r="D33" t="s">
        <v>34</v>
      </c>
      <c r="E33" t="s">
        <v>155</v>
      </c>
      <c r="F33" t="s">
        <v>47</v>
      </c>
      <c r="G33" t="s">
        <v>11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0.34641016151377552</v>
      </c>
      <c r="O33" s="7">
        <v>0</v>
      </c>
      <c r="P33" s="7">
        <v>0</v>
      </c>
      <c r="Q33" s="7">
        <v>0</v>
      </c>
      <c r="R33" s="7">
        <v>0.80622577482985502</v>
      </c>
      <c r="S33" s="7">
        <v>1.1532562594670801</v>
      </c>
      <c r="T33" s="7">
        <v>0.34641016151377552</v>
      </c>
      <c r="U33" s="7">
        <v>0</v>
      </c>
      <c r="V33" s="7">
        <v>0</v>
      </c>
      <c r="W33" s="7">
        <v>0.80622577482985502</v>
      </c>
      <c r="X33" s="7">
        <v>0.34641016151377552</v>
      </c>
      <c r="Y33" s="7">
        <v>0.34641016151377552</v>
      </c>
      <c r="Z33" s="7">
        <v>0.34641016151377552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7">
        <v>1.1532562594670801</v>
      </c>
      <c r="AW33" s="7">
        <v>0</v>
      </c>
      <c r="AX33" s="7">
        <v>0</v>
      </c>
      <c r="AY33" s="7">
        <v>0</v>
      </c>
      <c r="AZ33" s="7">
        <v>0</v>
      </c>
      <c r="BA33" s="7">
        <v>0</v>
      </c>
      <c r="BB33" s="7">
        <v>0</v>
      </c>
      <c r="BC33" s="7">
        <v>0</v>
      </c>
      <c r="BD33" s="7">
        <v>0</v>
      </c>
      <c r="BE33" s="7">
        <v>0.34641016151377552</v>
      </c>
      <c r="BF33" s="7">
        <v>0.34641016151377552</v>
      </c>
      <c r="BG33" s="7">
        <v>0.34641016151377552</v>
      </c>
      <c r="BH33" s="7">
        <v>0</v>
      </c>
      <c r="BI33" s="7">
        <v>0</v>
      </c>
      <c r="BJ33" s="7">
        <v>0</v>
      </c>
      <c r="BK33" s="7">
        <v>0.80622577482985502</v>
      </c>
      <c r="BL33" s="7">
        <v>0</v>
      </c>
      <c r="BM33" s="7">
        <v>0</v>
      </c>
      <c r="BN33" s="7">
        <v>0</v>
      </c>
      <c r="BO33" s="7">
        <v>0.34641016151377552</v>
      </c>
      <c r="BP33" s="7">
        <v>0</v>
      </c>
      <c r="BQ33" s="7">
        <v>0.34641016151377552</v>
      </c>
      <c r="BR33" s="7">
        <v>0</v>
      </c>
    </row>
    <row r="34" spans="1:70" x14ac:dyDescent="0.2">
      <c r="A34" t="s">
        <v>49</v>
      </c>
      <c r="B34" t="s">
        <v>94</v>
      </c>
      <c r="C34" t="s">
        <v>57</v>
      </c>
      <c r="D34" t="s">
        <v>33</v>
      </c>
      <c r="E34" t="s">
        <v>156</v>
      </c>
      <c r="F34" t="s">
        <v>2</v>
      </c>
      <c r="G34" t="s">
        <v>14</v>
      </c>
      <c r="H34" s="7">
        <v>0</v>
      </c>
      <c r="I34" s="7">
        <v>0</v>
      </c>
      <c r="J34" s="7">
        <v>0</v>
      </c>
      <c r="K34" s="7">
        <v>0.54954526656136349</v>
      </c>
      <c r="L34" s="7">
        <v>0.54954526656136349</v>
      </c>
      <c r="M34" s="7">
        <v>0</v>
      </c>
      <c r="N34" s="7">
        <v>0.54954526656136349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0.54954526656136349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0.54954526656136349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0.54954526656136349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0.54954526656136349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0.54954526656136349</v>
      </c>
      <c r="AY34" s="7">
        <v>0</v>
      </c>
      <c r="AZ34" s="7">
        <v>0</v>
      </c>
      <c r="BA34" s="7">
        <v>0.54954526656136349</v>
      </c>
      <c r="BB34" s="7">
        <v>0</v>
      </c>
      <c r="BC34" s="7">
        <v>0</v>
      </c>
      <c r="BD34" s="7">
        <v>0</v>
      </c>
      <c r="BE34" s="7">
        <v>0</v>
      </c>
      <c r="BF34" s="7">
        <v>0</v>
      </c>
      <c r="BG34" s="7">
        <v>0</v>
      </c>
      <c r="BH34" s="7">
        <v>0</v>
      </c>
      <c r="BI34" s="7">
        <v>0</v>
      </c>
      <c r="BJ34" s="7">
        <v>0</v>
      </c>
      <c r="BK34" s="7">
        <v>0</v>
      </c>
      <c r="BL34" s="7">
        <v>0</v>
      </c>
      <c r="BM34" s="7">
        <v>0.54954526656136349</v>
      </c>
      <c r="BN34" s="7">
        <v>0</v>
      </c>
      <c r="BO34" s="7">
        <v>0.54954526656136349</v>
      </c>
      <c r="BP34" s="7">
        <v>0.54954526656136349</v>
      </c>
      <c r="BQ34" s="7">
        <v>0</v>
      </c>
      <c r="BR34" s="7">
        <v>0.54954526656136349</v>
      </c>
    </row>
    <row r="35" spans="1:70" x14ac:dyDescent="0.2">
      <c r="A35" t="s">
        <v>49</v>
      </c>
      <c r="B35" t="s">
        <v>95</v>
      </c>
      <c r="C35" t="s">
        <v>57</v>
      </c>
      <c r="D35" t="s">
        <v>33</v>
      </c>
      <c r="E35" t="s">
        <v>156</v>
      </c>
      <c r="F35" t="s">
        <v>2</v>
      </c>
      <c r="G35" t="s">
        <v>13</v>
      </c>
      <c r="H35" s="7">
        <v>0</v>
      </c>
      <c r="I35" s="7">
        <v>0</v>
      </c>
      <c r="J35" s="7">
        <v>0</v>
      </c>
      <c r="K35" s="7">
        <v>0.54772255750516607</v>
      </c>
      <c r="L35" s="7">
        <v>0.54772255750516607</v>
      </c>
      <c r="M35" s="7">
        <v>0</v>
      </c>
      <c r="N35" s="7">
        <v>0.54772255750516607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0.54772255750516607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0.54772255750516607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0.54772255750516607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0.54772255750516607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0.54772255750516607</v>
      </c>
      <c r="AY35" s="7">
        <v>0</v>
      </c>
      <c r="AZ35" s="7">
        <v>0</v>
      </c>
      <c r="BA35" s="7">
        <v>0.54772255750516607</v>
      </c>
      <c r="BB35" s="7">
        <v>0</v>
      </c>
      <c r="BC35" s="7">
        <v>0</v>
      </c>
      <c r="BD35" s="7">
        <v>0</v>
      </c>
      <c r="BE35" s="7">
        <v>0</v>
      </c>
      <c r="BF35" s="7">
        <v>0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7">
        <v>0</v>
      </c>
      <c r="BM35" s="7">
        <v>0.54772255750516607</v>
      </c>
      <c r="BN35" s="7">
        <v>0</v>
      </c>
      <c r="BO35" s="7">
        <v>0.54772255750516607</v>
      </c>
      <c r="BP35" s="7">
        <v>0.54772255750516607</v>
      </c>
      <c r="BQ35" s="7">
        <v>0</v>
      </c>
      <c r="BR35" s="7">
        <v>0.54772255750516607</v>
      </c>
    </row>
    <row r="36" spans="1:70" x14ac:dyDescent="0.2">
      <c r="A36" t="s">
        <v>50</v>
      </c>
      <c r="B36" t="s">
        <v>96</v>
      </c>
      <c r="C36" t="s">
        <v>57</v>
      </c>
      <c r="D36" t="s">
        <v>33</v>
      </c>
      <c r="E36" t="s">
        <v>156</v>
      </c>
      <c r="F36" t="s">
        <v>2</v>
      </c>
      <c r="G36" t="s">
        <v>11</v>
      </c>
      <c r="H36" s="7">
        <v>0</v>
      </c>
      <c r="I36" s="7">
        <v>0</v>
      </c>
      <c r="J36" s="7">
        <v>0</v>
      </c>
      <c r="K36" s="7">
        <v>0.67823299831252681</v>
      </c>
      <c r="L36" s="7">
        <v>0.67823299831252681</v>
      </c>
      <c r="M36" s="7">
        <v>0</v>
      </c>
      <c r="N36" s="7">
        <v>0.67823299831252681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0.67823299831252681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0.67823299831252681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0.67823299831252681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0.67823299831252681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0.67823299831252681</v>
      </c>
      <c r="AY36" s="7">
        <v>0</v>
      </c>
      <c r="AZ36" s="7">
        <v>0</v>
      </c>
      <c r="BA36" s="7">
        <v>0.67823299831252681</v>
      </c>
      <c r="BB36" s="7">
        <v>0</v>
      </c>
      <c r="BC36" s="7">
        <v>0</v>
      </c>
      <c r="BD36" s="7">
        <v>0</v>
      </c>
      <c r="BE36" s="7">
        <v>0</v>
      </c>
      <c r="BF36" s="7">
        <v>0</v>
      </c>
      <c r="BG36" s="7">
        <v>0</v>
      </c>
      <c r="BH36" s="7">
        <v>0</v>
      </c>
      <c r="BI36" s="7">
        <v>0</v>
      </c>
      <c r="BJ36" s="7">
        <v>0</v>
      </c>
      <c r="BK36" s="7">
        <v>0</v>
      </c>
      <c r="BL36" s="7">
        <v>0</v>
      </c>
      <c r="BM36" s="7">
        <v>0.67823299831252681</v>
      </c>
      <c r="BN36" s="7">
        <v>0</v>
      </c>
      <c r="BO36" s="7">
        <v>0.67823299831252681</v>
      </c>
      <c r="BP36" s="7">
        <v>0.67823299831252681</v>
      </c>
      <c r="BQ36" s="7">
        <v>0</v>
      </c>
      <c r="BR36" s="7">
        <v>0.67823299831252681</v>
      </c>
    </row>
    <row r="37" spans="1:70" x14ac:dyDescent="0.2">
      <c r="A37" t="s">
        <v>51</v>
      </c>
      <c r="B37" t="s">
        <v>97</v>
      </c>
      <c r="C37" t="s">
        <v>57</v>
      </c>
      <c r="D37" t="s">
        <v>33</v>
      </c>
      <c r="E37" t="s">
        <v>149</v>
      </c>
      <c r="F37" t="s">
        <v>2</v>
      </c>
      <c r="G37" t="s">
        <v>13</v>
      </c>
      <c r="H37" s="7">
        <v>0</v>
      </c>
      <c r="I37" s="7">
        <v>0</v>
      </c>
      <c r="J37" s="7">
        <v>0</v>
      </c>
      <c r="K37" s="7">
        <v>0.54772255750516607</v>
      </c>
      <c r="L37" s="7">
        <v>0.54772255750516607</v>
      </c>
      <c r="M37" s="7">
        <v>0</v>
      </c>
      <c r="N37" s="7">
        <v>0.54772255750516607</v>
      </c>
      <c r="O37" s="7">
        <v>0</v>
      </c>
      <c r="P37" s="7">
        <v>0.54772255750516607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0.54772255750516607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0.54772255750516607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0.54772255750516607</v>
      </c>
      <c r="AK37" s="7">
        <v>0</v>
      </c>
      <c r="AL37" s="7">
        <v>0</v>
      </c>
      <c r="AM37" s="7">
        <v>0.54772255750516607</v>
      </c>
      <c r="AN37" s="7">
        <v>0.54772255750516607</v>
      </c>
      <c r="AO37" s="7">
        <v>0.54772255750516607</v>
      </c>
      <c r="AP37" s="7">
        <v>0.54772255750516607</v>
      </c>
      <c r="AQ37" s="7">
        <v>0.54772255750516607</v>
      </c>
      <c r="AR37" s="7">
        <v>0</v>
      </c>
      <c r="AS37" s="7">
        <v>0</v>
      </c>
      <c r="AT37" s="7">
        <v>0.54772255750516607</v>
      </c>
      <c r="AU37" s="7">
        <v>0</v>
      </c>
      <c r="AV37" s="7">
        <v>0</v>
      </c>
      <c r="AW37" s="7">
        <v>0</v>
      </c>
      <c r="AX37" s="7">
        <v>0.54772255750516607</v>
      </c>
      <c r="AY37" s="7">
        <v>0</v>
      </c>
      <c r="AZ37" s="7">
        <v>0</v>
      </c>
      <c r="BA37" s="7">
        <v>0.54772255750516607</v>
      </c>
      <c r="BB37" s="7">
        <v>0.54772255750516607</v>
      </c>
      <c r="BC37" s="7">
        <v>0.54772255750516607</v>
      </c>
      <c r="BD37" s="7">
        <v>0.54772255750516607</v>
      </c>
      <c r="BE37" s="7">
        <v>0</v>
      </c>
      <c r="BF37" s="7">
        <v>0</v>
      </c>
      <c r="BG37" s="7">
        <v>0</v>
      </c>
      <c r="BH37" s="7">
        <v>0</v>
      </c>
      <c r="BI37" s="7">
        <v>0</v>
      </c>
      <c r="BJ37" s="7">
        <v>0</v>
      </c>
      <c r="BK37" s="7">
        <v>0</v>
      </c>
      <c r="BL37" s="7">
        <v>0</v>
      </c>
      <c r="BM37" s="7">
        <v>0.54772255750516607</v>
      </c>
      <c r="BN37" s="7">
        <v>0</v>
      </c>
      <c r="BO37" s="7">
        <v>0.54772255750516607</v>
      </c>
      <c r="BP37" s="7">
        <v>0.54772255750516607</v>
      </c>
      <c r="BQ37" s="7">
        <v>0</v>
      </c>
      <c r="BR37" s="7">
        <v>0.54772255750516607</v>
      </c>
    </row>
    <row r="38" spans="1:70" x14ac:dyDescent="0.2">
      <c r="A38" t="s">
        <v>51</v>
      </c>
      <c r="B38" t="s">
        <v>98</v>
      </c>
      <c r="C38" t="s">
        <v>57</v>
      </c>
      <c r="D38" t="s">
        <v>33</v>
      </c>
      <c r="E38" t="s">
        <v>149</v>
      </c>
      <c r="F38" t="s">
        <v>2</v>
      </c>
      <c r="G38" t="s">
        <v>14</v>
      </c>
      <c r="H38" s="7">
        <v>0</v>
      </c>
      <c r="I38" s="7">
        <v>0</v>
      </c>
      <c r="J38" s="7">
        <v>0</v>
      </c>
      <c r="K38" s="7">
        <v>0.54954526656136349</v>
      </c>
      <c r="L38" s="7">
        <v>0.54954526656136349</v>
      </c>
      <c r="M38" s="7">
        <v>0</v>
      </c>
      <c r="N38" s="7">
        <v>0.54954526656136349</v>
      </c>
      <c r="O38" s="7">
        <v>0</v>
      </c>
      <c r="P38" s="7">
        <v>0.54954526656136349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0.54954526656136349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0.54954526656136349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0.54954526656136349</v>
      </c>
      <c r="AK38" s="7">
        <v>0</v>
      </c>
      <c r="AL38" s="7">
        <v>0</v>
      </c>
      <c r="AM38" s="7">
        <v>0.54954526656136349</v>
      </c>
      <c r="AN38" s="7">
        <v>0.54954526656136349</v>
      </c>
      <c r="AO38" s="7">
        <v>0.54954526656136349</v>
      </c>
      <c r="AP38" s="7">
        <v>0.54954526656136349</v>
      </c>
      <c r="AQ38" s="7">
        <v>0.54954526656136349</v>
      </c>
      <c r="AR38" s="7">
        <v>0</v>
      </c>
      <c r="AS38" s="7">
        <v>0</v>
      </c>
      <c r="AT38" s="7">
        <v>0.54954526656136349</v>
      </c>
      <c r="AU38" s="7">
        <v>0</v>
      </c>
      <c r="AV38" s="7">
        <v>0</v>
      </c>
      <c r="AW38" s="7">
        <v>0</v>
      </c>
      <c r="AX38" s="7">
        <v>0.54954526656136349</v>
      </c>
      <c r="AY38" s="7">
        <v>0</v>
      </c>
      <c r="AZ38" s="7">
        <v>0</v>
      </c>
      <c r="BA38" s="7">
        <v>0.54954526656136349</v>
      </c>
      <c r="BB38" s="7">
        <v>0.54954526656136349</v>
      </c>
      <c r="BC38" s="7">
        <v>0.54954526656136349</v>
      </c>
      <c r="BD38" s="7">
        <v>0.54954526656136349</v>
      </c>
      <c r="BE38" s="7">
        <v>0</v>
      </c>
      <c r="BF38" s="7">
        <v>0</v>
      </c>
      <c r="BG38" s="7">
        <v>0</v>
      </c>
      <c r="BH38" s="7">
        <v>0</v>
      </c>
      <c r="BI38" s="7">
        <v>0</v>
      </c>
      <c r="BJ38" s="7">
        <v>0</v>
      </c>
      <c r="BK38" s="7">
        <v>0</v>
      </c>
      <c r="BL38" s="7">
        <v>0</v>
      </c>
      <c r="BM38" s="7">
        <v>0.54954526656136349</v>
      </c>
      <c r="BN38" s="7">
        <v>0</v>
      </c>
      <c r="BO38" s="7">
        <v>0.54954526656136349</v>
      </c>
      <c r="BP38" s="7">
        <v>0.54954526656136349</v>
      </c>
      <c r="BQ38" s="7">
        <v>0</v>
      </c>
      <c r="BR38" s="7">
        <v>0.54954526656136349</v>
      </c>
    </row>
    <row r="39" spans="1:70" x14ac:dyDescent="0.2">
      <c r="A39" t="s">
        <v>52</v>
      </c>
      <c r="B39" t="s">
        <v>99</v>
      </c>
      <c r="C39" t="s">
        <v>57</v>
      </c>
      <c r="D39" t="s">
        <v>21</v>
      </c>
      <c r="E39" t="s">
        <v>157</v>
      </c>
      <c r="F39" t="s">
        <v>2</v>
      </c>
      <c r="G39" t="s">
        <v>11</v>
      </c>
      <c r="H39" s="7">
        <v>0</v>
      </c>
      <c r="I39" s="7">
        <v>0.34641016151377552</v>
      </c>
      <c r="J39" s="7">
        <v>0</v>
      </c>
      <c r="K39" s="7">
        <v>0.34641016151377552</v>
      </c>
      <c r="L39" s="7">
        <v>0.34641016151377552</v>
      </c>
      <c r="M39" s="7">
        <v>0</v>
      </c>
      <c r="N39" s="7">
        <v>0.34641016151377552</v>
      </c>
      <c r="O39" s="7">
        <v>0</v>
      </c>
      <c r="P39" s="7">
        <v>0.34641016151377552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0.34641016151377552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0.34641016151377552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0.34641016151377552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0.34641016151377552</v>
      </c>
      <c r="AS39" s="7">
        <v>0</v>
      </c>
      <c r="AT39" s="7">
        <v>0</v>
      </c>
      <c r="AU39" s="7">
        <v>0</v>
      </c>
      <c r="AV39" s="7">
        <v>0</v>
      </c>
      <c r="AW39" s="7">
        <v>0</v>
      </c>
      <c r="AX39" s="7">
        <v>0.34641016151377552</v>
      </c>
      <c r="AY39" s="7">
        <v>0</v>
      </c>
      <c r="AZ39" s="7">
        <v>0</v>
      </c>
      <c r="BA39" s="7">
        <v>0.34641016151377552</v>
      </c>
      <c r="BB39" s="7">
        <v>0</v>
      </c>
      <c r="BC39" s="7">
        <v>0</v>
      </c>
      <c r="BD39" s="7">
        <v>0</v>
      </c>
      <c r="BE39" s="7">
        <v>0</v>
      </c>
      <c r="BF39" s="7">
        <v>0</v>
      </c>
      <c r="BG39" s="7">
        <v>0</v>
      </c>
      <c r="BH39" s="7">
        <v>0</v>
      </c>
      <c r="BI39" s="7">
        <v>0</v>
      </c>
      <c r="BJ39" s="7">
        <v>0</v>
      </c>
      <c r="BK39" s="7">
        <v>0</v>
      </c>
      <c r="BL39" s="7">
        <v>0</v>
      </c>
      <c r="BM39" s="7">
        <v>0.34641016151377552</v>
      </c>
      <c r="BN39" s="7">
        <v>0</v>
      </c>
      <c r="BO39" s="7">
        <v>0.34641016151377552</v>
      </c>
      <c r="BP39" s="7">
        <v>0.34641016151377552</v>
      </c>
      <c r="BQ39" s="7">
        <v>0</v>
      </c>
      <c r="BR39" s="7">
        <v>0.34641016151377552</v>
      </c>
    </row>
    <row r="40" spans="1:70" x14ac:dyDescent="0.2">
      <c r="A40" t="s">
        <v>53</v>
      </c>
      <c r="B40" t="s">
        <v>100</v>
      </c>
      <c r="C40" t="s">
        <v>57</v>
      </c>
      <c r="D40" t="s">
        <v>21</v>
      </c>
      <c r="E40" t="s">
        <v>158</v>
      </c>
      <c r="F40" t="s">
        <v>2</v>
      </c>
      <c r="G40" t="s">
        <v>11</v>
      </c>
      <c r="H40" s="7">
        <v>0</v>
      </c>
      <c r="I40" s="7">
        <v>0.34641016151377552</v>
      </c>
      <c r="J40" s="7">
        <v>0</v>
      </c>
      <c r="K40" s="7">
        <v>0.34641016151377552</v>
      </c>
      <c r="L40" s="7">
        <v>0.34641016151377552</v>
      </c>
      <c r="M40" s="7">
        <v>0</v>
      </c>
      <c r="N40" s="7">
        <v>0.34641016151377552</v>
      </c>
      <c r="O40" s="7">
        <v>0</v>
      </c>
      <c r="P40" s="7">
        <v>0.34641016151377552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0.34641016151377552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0.34641016151377552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0.34641016151377552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0.34641016151377552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0.34641016151377552</v>
      </c>
      <c r="AY40" s="7">
        <v>0</v>
      </c>
      <c r="AZ40" s="7">
        <v>0</v>
      </c>
      <c r="BA40" s="7">
        <v>0.34641016151377552</v>
      </c>
      <c r="BB40" s="7">
        <v>0</v>
      </c>
      <c r="BC40" s="7">
        <v>0</v>
      </c>
      <c r="BD40" s="7">
        <v>0</v>
      </c>
      <c r="BE40" s="7">
        <v>0</v>
      </c>
      <c r="BF40" s="7">
        <v>0</v>
      </c>
      <c r="BG40" s="7">
        <v>0</v>
      </c>
      <c r="BH40" s="7">
        <v>0</v>
      </c>
      <c r="BI40" s="7">
        <v>0</v>
      </c>
      <c r="BJ40" s="7">
        <v>0</v>
      </c>
      <c r="BK40" s="7">
        <v>0</v>
      </c>
      <c r="BL40" s="7">
        <v>0</v>
      </c>
      <c r="BM40" s="7">
        <v>0.34641016151377552</v>
      </c>
      <c r="BN40" s="7">
        <v>0</v>
      </c>
      <c r="BO40" s="7">
        <v>0.34641016151377552</v>
      </c>
      <c r="BP40" s="7">
        <v>0.34641016151377552</v>
      </c>
      <c r="BQ40" s="7">
        <v>0</v>
      </c>
      <c r="BR40" s="7">
        <v>0.34641016151377552</v>
      </c>
    </row>
    <row r="41" spans="1:70" x14ac:dyDescent="0.2">
      <c r="A41" t="s">
        <v>54</v>
      </c>
      <c r="B41" t="s">
        <v>101</v>
      </c>
      <c r="C41" t="s">
        <v>57</v>
      </c>
      <c r="D41" t="s">
        <v>22</v>
      </c>
      <c r="E41" t="s">
        <v>22</v>
      </c>
      <c r="F41" t="s">
        <v>2</v>
      </c>
      <c r="G41" t="s">
        <v>14</v>
      </c>
      <c r="H41" s="7">
        <v>0</v>
      </c>
      <c r="I41" s="7">
        <v>0.34928498393145962</v>
      </c>
      <c r="J41" s="7">
        <v>0</v>
      </c>
      <c r="K41" s="7">
        <v>0.34928498393145962</v>
      </c>
      <c r="L41" s="7">
        <v>0.34928498393145968</v>
      </c>
      <c r="M41" s="7">
        <v>0</v>
      </c>
      <c r="N41" s="7">
        <v>0.34928498393145962</v>
      </c>
      <c r="O41" s="7">
        <v>0</v>
      </c>
      <c r="P41" s="7">
        <v>0.34928498393145962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0.34928498393145962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0.34928498393145962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0.34928498393145962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0.34928498393145962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0.34928498393145962</v>
      </c>
      <c r="AY41" s="7">
        <v>0</v>
      </c>
      <c r="AZ41" s="7">
        <v>0</v>
      </c>
      <c r="BA41" s="7">
        <v>0.34928498393145968</v>
      </c>
      <c r="BB41" s="7">
        <v>0</v>
      </c>
      <c r="BC41" s="7">
        <v>0</v>
      </c>
      <c r="BD41" s="7">
        <v>0</v>
      </c>
      <c r="BE41" s="7">
        <v>0</v>
      </c>
      <c r="BF41" s="7">
        <v>0</v>
      </c>
      <c r="BG41" s="7">
        <v>0</v>
      </c>
      <c r="BH41" s="7">
        <v>0</v>
      </c>
      <c r="BI41" s="7">
        <v>0</v>
      </c>
      <c r="BJ41" s="7">
        <v>0</v>
      </c>
      <c r="BK41" s="7">
        <v>0</v>
      </c>
      <c r="BL41" s="7">
        <v>0</v>
      </c>
      <c r="BM41" s="7">
        <v>0.34928498393145962</v>
      </c>
      <c r="BN41" s="7">
        <v>0</v>
      </c>
      <c r="BO41" s="7">
        <v>0.34928498393145962</v>
      </c>
      <c r="BP41" s="7">
        <v>0.34928498393145962</v>
      </c>
      <c r="BQ41" s="7">
        <v>0</v>
      </c>
      <c r="BR41" s="7">
        <v>0.34928498393145962</v>
      </c>
    </row>
    <row r="42" spans="1:70" x14ac:dyDescent="0.2">
      <c r="A42" t="s">
        <v>54</v>
      </c>
      <c r="B42" t="s">
        <v>102</v>
      </c>
      <c r="C42" t="s">
        <v>57</v>
      </c>
      <c r="D42" t="s">
        <v>22</v>
      </c>
      <c r="E42" t="s">
        <v>22</v>
      </c>
      <c r="F42" t="s">
        <v>2</v>
      </c>
      <c r="G42" t="s">
        <v>13</v>
      </c>
      <c r="H42" s="7">
        <v>0</v>
      </c>
      <c r="I42" s="7">
        <v>0.34641016151377552</v>
      </c>
      <c r="J42" s="7">
        <v>0</v>
      </c>
      <c r="K42" s="7">
        <v>0.34641016151377552</v>
      </c>
      <c r="L42" s="7">
        <v>0.34641016151377552</v>
      </c>
      <c r="M42" s="7">
        <v>0</v>
      </c>
      <c r="N42" s="7">
        <v>0.34641016151377552</v>
      </c>
      <c r="O42" s="7">
        <v>0</v>
      </c>
      <c r="P42" s="7">
        <v>0.34641016151377552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0.34641016151377552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0.34641016151377552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0.34641016151377552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0.34641016151377552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0.34641016151377552</v>
      </c>
      <c r="AY42" s="7">
        <v>0</v>
      </c>
      <c r="AZ42" s="7">
        <v>0</v>
      </c>
      <c r="BA42" s="7">
        <v>0.34641016151377552</v>
      </c>
      <c r="BB42" s="7">
        <v>0</v>
      </c>
      <c r="BC42" s="7">
        <v>0</v>
      </c>
      <c r="BD42" s="7">
        <v>0</v>
      </c>
      <c r="BE42" s="7">
        <v>0</v>
      </c>
      <c r="BF42" s="7">
        <v>0</v>
      </c>
      <c r="BG42" s="7">
        <v>0</v>
      </c>
      <c r="BH42" s="7">
        <v>0</v>
      </c>
      <c r="BI42" s="7">
        <v>0</v>
      </c>
      <c r="BJ42" s="7">
        <v>0</v>
      </c>
      <c r="BK42" s="7">
        <v>0</v>
      </c>
      <c r="BL42" s="7">
        <v>0</v>
      </c>
      <c r="BM42" s="7">
        <v>0.34641016151377552</v>
      </c>
      <c r="BN42" s="7">
        <v>0</v>
      </c>
      <c r="BO42" s="7">
        <v>0.34641016151377552</v>
      </c>
      <c r="BP42" s="7">
        <v>0.34641016151377552</v>
      </c>
      <c r="BQ42" s="7">
        <v>0</v>
      </c>
      <c r="BR42" s="7">
        <v>0.34641016151377552</v>
      </c>
    </row>
    <row r="43" spans="1:70" x14ac:dyDescent="0.2">
      <c r="A43" t="s">
        <v>55</v>
      </c>
      <c r="B43" t="s">
        <v>103</v>
      </c>
      <c r="C43" t="s">
        <v>57</v>
      </c>
      <c r="D43" t="s">
        <v>35</v>
      </c>
      <c r="E43" t="s">
        <v>35</v>
      </c>
      <c r="F43" t="s">
        <v>2</v>
      </c>
      <c r="G43" t="s">
        <v>13</v>
      </c>
      <c r="H43" s="7">
        <v>0</v>
      </c>
      <c r="I43" s="7">
        <v>0.12884098726725129</v>
      </c>
      <c r="J43" s="7">
        <v>0</v>
      </c>
      <c r="K43" s="7">
        <v>0.12884098726725129</v>
      </c>
      <c r="L43" s="7">
        <v>0.12884098726725129</v>
      </c>
      <c r="M43" s="7">
        <v>0</v>
      </c>
      <c r="N43" s="7">
        <v>0.12884098726725129</v>
      </c>
      <c r="O43" s="7">
        <v>0.12884098726725129</v>
      </c>
      <c r="P43" s="7">
        <v>0.12884098726725129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0.12884098726725129</v>
      </c>
      <c r="W43" s="7">
        <v>0</v>
      </c>
      <c r="X43" s="7">
        <v>0</v>
      </c>
      <c r="Y43" s="7">
        <v>0.36959437225152658</v>
      </c>
      <c r="Z43" s="7">
        <v>0</v>
      </c>
      <c r="AA43" s="7">
        <v>0</v>
      </c>
      <c r="AB43" s="7">
        <v>0.12884098726725129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0.12884098726725129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0.12884098726725129</v>
      </c>
      <c r="AQ43" s="7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0.12884098726725129</v>
      </c>
      <c r="AY43" s="7">
        <v>0</v>
      </c>
      <c r="AZ43" s="7">
        <v>0</v>
      </c>
      <c r="BA43" s="7">
        <v>0.12884098726725129</v>
      </c>
      <c r="BB43" s="7">
        <v>0</v>
      </c>
      <c r="BC43" s="7">
        <v>0</v>
      </c>
      <c r="BD43" s="7">
        <v>0</v>
      </c>
      <c r="BE43" s="7">
        <v>0.36959437225152658</v>
      </c>
      <c r="BF43" s="7">
        <v>0</v>
      </c>
      <c r="BG43" s="7">
        <v>0</v>
      </c>
      <c r="BH43" s="7">
        <v>0</v>
      </c>
      <c r="BI43" s="7">
        <v>0</v>
      </c>
      <c r="BJ43" s="7">
        <v>0</v>
      </c>
      <c r="BK43" s="7">
        <v>0</v>
      </c>
      <c r="BL43" s="7">
        <v>0</v>
      </c>
      <c r="BM43" s="7">
        <v>0.12884098726725129</v>
      </c>
      <c r="BN43" s="7">
        <v>0.12884098726725129</v>
      </c>
      <c r="BO43" s="7">
        <v>0.12884098726725129</v>
      </c>
      <c r="BP43" s="7">
        <v>0.12884098726725129</v>
      </c>
      <c r="BQ43" s="7">
        <v>0</v>
      </c>
      <c r="BR43" s="7">
        <v>0.12884098726725129</v>
      </c>
    </row>
    <row r="44" spans="1:70" x14ac:dyDescent="0.2">
      <c r="A44" t="s">
        <v>55</v>
      </c>
      <c r="B44" t="s">
        <v>104</v>
      </c>
      <c r="C44" t="s">
        <v>57</v>
      </c>
      <c r="D44" t="s">
        <v>35</v>
      </c>
      <c r="E44" t="s">
        <v>35</v>
      </c>
      <c r="F44" t="s">
        <v>2</v>
      </c>
      <c r="G44" t="s">
        <v>14</v>
      </c>
      <c r="H44" s="7">
        <v>0</v>
      </c>
      <c r="I44" s="7">
        <v>0.12083045973594569</v>
      </c>
      <c r="J44" s="7">
        <v>0</v>
      </c>
      <c r="K44" s="7">
        <v>0.12083045973594569</v>
      </c>
      <c r="L44" s="7">
        <v>0.12083045973594569</v>
      </c>
      <c r="M44" s="7">
        <v>0</v>
      </c>
      <c r="N44" s="7">
        <v>0.12083045973594569</v>
      </c>
      <c r="O44" s="7">
        <v>0.12083045973594569</v>
      </c>
      <c r="P44" s="7">
        <v>0.12083045973594569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0.12083045973594569</v>
      </c>
      <c r="W44" s="7">
        <v>0</v>
      </c>
      <c r="X44" s="7">
        <v>0</v>
      </c>
      <c r="Y44" s="7">
        <v>0.36687872655688281</v>
      </c>
      <c r="Z44" s="7">
        <v>0</v>
      </c>
      <c r="AA44" s="7">
        <v>0</v>
      </c>
      <c r="AB44" s="7">
        <v>0.12083045973594569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0.12083045973594569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0.12083045973594569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0.12083045973594569</v>
      </c>
      <c r="AY44" s="7">
        <v>0</v>
      </c>
      <c r="AZ44" s="7">
        <v>0</v>
      </c>
      <c r="BA44" s="7">
        <v>0.12083045973594569</v>
      </c>
      <c r="BB44" s="7">
        <v>0</v>
      </c>
      <c r="BC44" s="7">
        <v>0</v>
      </c>
      <c r="BD44" s="7">
        <v>0</v>
      </c>
      <c r="BE44" s="7">
        <v>0.36687872655688281</v>
      </c>
      <c r="BF44" s="7">
        <v>0</v>
      </c>
      <c r="BG44" s="7">
        <v>0</v>
      </c>
      <c r="BH44" s="7">
        <v>0</v>
      </c>
      <c r="BI44" s="7">
        <v>0</v>
      </c>
      <c r="BJ44" s="7">
        <v>0</v>
      </c>
      <c r="BK44" s="7">
        <v>0</v>
      </c>
      <c r="BL44" s="7">
        <v>0</v>
      </c>
      <c r="BM44" s="7">
        <v>0.12083045973594569</v>
      </c>
      <c r="BN44" s="7">
        <v>0.12083045973594569</v>
      </c>
      <c r="BO44" s="7">
        <v>0.12083045973594569</v>
      </c>
      <c r="BP44" s="7">
        <v>0.12083045973594569</v>
      </c>
      <c r="BQ44" s="7">
        <v>0</v>
      </c>
      <c r="BR44" s="7">
        <v>0.12083045973594569</v>
      </c>
    </row>
    <row r="45" spans="1:70" x14ac:dyDescent="0.2">
      <c r="A45" t="s">
        <v>143</v>
      </c>
      <c r="B45" t="s">
        <v>145</v>
      </c>
      <c r="C45" t="s">
        <v>57</v>
      </c>
      <c r="D45" t="s">
        <v>144</v>
      </c>
      <c r="E45" t="s">
        <v>144</v>
      </c>
      <c r="F45" t="s">
        <v>2</v>
      </c>
      <c r="G45" t="s">
        <v>13</v>
      </c>
      <c r="H45" s="7">
        <f>MAX(H34,H43)</f>
        <v>0</v>
      </c>
      <c r="I45" s="7">
        <f t="shared" ref="I45:BR45" si="10">MAX(I34,I43)</f>
        <v>0.12884098726725129</v>
      </c>
      <c r="J45" s="7">
        <f t="shared" si="10"/>
        <v>0</v>
      </c>
      <c r="K45" s="7">
        <f t="shared" si="10"/>
        <v>0.54954526656136349</v>
      </c>
      <c r="L45" s="7">
        <f t="shared" si="10"/>
        <v>0.54954526656136349</v>
      </c>
      <c r="M45" s="7">
        <f t="shared" si="10"/>
        <v>0</v>
      </c>
      <c r="N45" s="7">
        <f t="shared" si="10"/>
        <v>0.54954526656136349</v>
      </c>
      <c r="O45" s="7">
        <f t="shared" si="10"/>
        <v>0.12884098726725129</v>
      </c>
      <c r="P45" s="7">
        <f t="shared" si="10"/>
        <v>0.12884098726725129</v>
      </c>
      <c r="Q45" s="7">
        <f t="shared" si="10"/>
        <v>0</v>
      </c>
      <c r="R45" s="7">
        <f t="shared" si="10"/>
        <v>0</v>
      </c>
      <c r="S45" s="7">
        <f t="shared" si="10"/>
        <v>0</v>
      </c>
      <c r="T45" s="7">
        <f t="shared" si="10"/>
        <v>0</v>
      </c>
      <c r="U45" s="7">
        <f t="shared" si="10"/>
        <v>0</v>
      </c>
      <c r="V45" s="7">
        <f t="shared" si="10"/>
        <v>0.54954526656136349</v>
      </c>
      <c r="W45" s="7">
        <f t="shared" si="10"/>
        <v>0</v>
      </c>
      <c r="X45" s="7">
        <f t="shared" si="10"/>
        <v>0</v>
      </c>
      <c r="Y45" s="7">
        <f t="shared" si="10"/>
        <v>0.36959437225152658</v>
      </c>
      <c r="Z45" s="7">
        <f t="shared" si="10"/>
        <v>0</v>
      </c>
      <c r="AA45" s="7">
        <f t="shared" si="10"/>
        <v>0</v>
      </c>
      <c r="AB45" s="7">
        <f t="shared" si="10"/>
        <v>0.54954526656136349</v>
      </c>
      <c r="AC45" s="7">
        <f t="shared" si="10"/>
        <v>0</v>
      </c>
      <c r="AD45" s="7">
        <f t="shared" si="10"/>
        <v>0</v>
      </c>
      <c r="AE45" s="7">
        <f t="shared" si="10"/>
        <v>0</v>
      </c>
      <c r="AF45" s="7">
        <f t="shared" si="10"/>
        <v>0</v>
      </c>
      <c r="AG45" s="7">
        <f t="shared" si="10"/>
        <v>0</v>
      </c>
      <c r="AH45" s="7">
        <f t="shared" si="10"/>
        <v>0</v>
      </c>
      <c r="AI45" s="7">
        <f t="shared" si="10"/>
        <v>0.12884098726725129</v>
      </c>
      <c r="AJ45" s="7">
        <f t="shared" si="10"/>
        <v>0.54954526656136349</v>
      </c>
      <c r="AK45" s="7">
        <f t="shared" si="10"/>
        <v>0</v>
      </c>
      <c r="AL45" s="7">
        <f t="shared" si="10"/>
        <v>0</v>
      </c>
      <c r="AM45" s="7">
        <f t="shared" si="10"/>
        <v>0</v>
      </c>
      <c r="AN45" s="7">
        <f t="shared" si="10"/>
        <v>0</v>
      </c>
      <c r="AO45" s="7">
        <f t="shared" si="10"/>
        <v>0</v>
      </c>
      <c r="AP45" s="7">
        <f t="shared" si="10"/>
        <v>0.54954526656136349</v>
      </c>
      <c r="AQ45" s="7">
        <f t="shared" si="10"/>
        <v>0</v>
      </c>
      <c r="AR45" s="7">
        <f t="shared" si="10"/>
        <v>0</v>
      </c>
      <c r="AS45" s="7">
        <f t="shared" si="10"/>
        <v>0</v>
      </c>
      <c r="AT45" s="7">
        <f t="shared" si="10"/>
        <v>0</v>
      </c>
      <c r="AU45" s="7">
        <f t="shared" si="10"/>
        <v>0</v>
      </c>
      <c r="AV45" s="7">
        <f t="shared" si="10"/>
        <v>0</v>
      </c>
      <c r="AW45" s="7">
        <f t="shared" si="10"/>
        <v>0</v>
      </c>
      <c r="AX45" s="7">
        <f t="shared" si="10"/>
        <v>0.54954526656136349</v>
      </c>
      <c r="AY45" s="7">
        <f t="shared" si="10"/>
        <v>0</v>
      </c>
      <c r="AZ45" s="7">
        <f t="shared" si="10"/>
        <v>0</v>
      </c>
      <c r="BA45" s="7">
        <f t="shared" si="10"/>
        <v>0.54954526656136349</v>
      </c>
      <c r="BB45" s="7">
        <f t="shared" si="10"/>
        <v>0</v>
      </c>
      <c r="BC45" s="7">
        <f>MAX(BC35,BC43)</f>
        <v>0</v>
      </c>
      <c r="BD45" s="7">
        <f t="shared" si="10"/>
        <v>0</v>
      </c>
      <c r="BE45" s="7">
        <f t="shared" si="10"/>
        <v>0.36959437225152658</v>
      </c>
      <c r="BF45" s="7">
        <f t="shared" si="10"/>
        <v>0</v>
      </c>
      <c r="BG45" s="7">
        <f t="shared" si="10"/>
        <v>0</v>
      </c>
      <c r="BH45" s="7">
        <f t="shared" si="10"/>
        <v>0</v>
      </c>
      <c r="BI45" s="7">
        <f t="shared" si="10"/>
        <v>0</v>
      </c>
      <c r="BJ45" s="7">
        <f t="shared" si="10"/>
        <v>0</v>
      </c>
      <c r="BK45" s="7">
        <f t="shared" si="10"/>
        <v>0</v>
      </c>
      <c r="BL45" s="7">
        <f t="shared" si="10"/>
        <v>0</v>
      </c>
      <c r="BM45" s="7">
        <f t="shared" si="10"/>
        <v>0.54954526656136349</v>
      </c>
      <c r="BN45" s="7">
        <f t="shared" si="10"/>
        <v>0.12884098726725129</v>
      </c>
      <c r="BO45" s="7">
        <f t="shared" si="10"/>
        <v>0.54954526656136349</v>
      </c>
      <c r="BP45" s="7">
        <f t="shared" si="10"/>
        <v>0.54954526656136349</v>
      </c>
      <c r="BQ45" s="7">
        <f t="shared" si="10"/>
        <v>0</v>
      </c>
      <c r="BR45" s="7">
        <f t="shared" si="10"/>
        <v>0.54954526656136349</v>
      </c>
    </row>
    <row r="46" spans="1:70" x14ac:dyDescent="0.2">
      <c r="A46" t="s">
        <v>135</v>
      </c>
      <c r="B46" t="s">
        <v>139</v>
      </c>
      <c r="C46" t="s">
        <v>48</v>
      </c>
      <c r="D46" t="s">
        <v>33</v>
      </c>
      <c r="E46" t="s">
        <v>154</v>
      </c>
      <c r="F46" t="s">
        <v>2</v>
      </c>
      <c r="G46" t="s">
        <v>11</v>
      </c>
      <c r="H46" s="7">
        <f>MAX(H26,H28)</f>
        <v>0</v>
      </c>
      <c r="I46" s="7">
        <f t="shared" ref="I46:BR46" si="11">MAX(I26,I28)</f>
        <v>0.14422205101855959</v>
      </c>
      <c r="J46" s="7">
        <f t="shared" si="11"/>
        <v>0</v>
      </c>
      <c r="K46" s="7">
        <f t="shared" si="11"/>
        <v>1.186591757935306</v>
      </c>
      <c r="L46" s="7">
        <f t="shared" si="11"/>
        <v>0.14422205101855959</v>
      </c>
      <c r="M46" s="7">
        <f t="shared" si="11"/>
        <v>0</v>
      </c>
      <c r="N46" s="7">
        <f t="shared" si="11"/>
        <v>0.34641016151377552</v>
      </c>
      <c r="O46" s="7">
        <f t="shared" si="11"/>
        <v>1.186591757935306</v>
      </c>
      <c r="P46" s="7">
        <f t="shared" si="11"/>
        <v>0</v>
      </c>
      <c r="Q46" s="7">
        <f t="shared" si="11"/>
        <v>0.14422205101855959</v>
      </c>
      <c r="R46" s="7">
        <f t="shared" si="11"/>
        <v>0.80622577482985502</v>
      </c>
      <c r="S46" s="7">
        <f t="shared" si="11"/>
        <v>1.1532562594670801</v>
      </c>
      <c r="T46" s="7">
        <f t="shared" si="11"/>
        <v>0.34641016151377552</v>
      </c>
      <c r="U46" s="7">
        <f t="shared" si="11"/>
        <v>0.14832396974191331</v>
      </c>
      <c r="V46" s="7">
        <f t="shared" si="11"/>
        <v>0.14422205101855959</v>
      </c>
      <c r="W46" s="7">
        <f t="shared" si="11"/>
        <v>0.80622577482985502</v>
      </c>
      <c r="X46" s="7">
        <f t="shared" si="11"/>
        <v>0.34641016151377552</v>
      </c>
      <c r="Y46" s="7">
        <f t="shared" si="11"/>
        <v>0.34641016151377552</v>
      </c>
      <c r="Z46" s="7">
        <f t="shared" si="11"/>
        <v>0.34641016151377552</v>
      </c>
      <c r="AA46" s="7">
        <f t="shared" si="11"/>
        <v>0.14422205101855959</v>
      </c>
      <c r="AB46" s="7">
        <f t="shared" si="11"/>
        <v>0.14422205101855959</v>
      </c>
      <c r="AC46" s="7">
        <f t="shared" si="11"/>
        <v>0.30987900864692342</v>
      </c>
      <c r="AD46" s="7">
        <f t="shared" si="11"/>
        <v>1.186591757935306</v>
      </c>
      <c r="AE46" s="7">
        <f t="shared" si="11"/>
        <v>0</v>
      </c>
      <c r="AF46" s="7">
        <f t="shared" si="11"/>
        <v>0</v>
      </c>
      <c r="AG46" s="7">
        <f t="shared" si="11"/>
        <v>0</v>
      </c>
      <c r="AH46" s="7">
        <f t="shared" si="11"/>
        <v>0</v>
      </c>
      <c r="AI46" s="7">
        <f t="shared" si="11"/>
        <v>0</v>
      </c>
      <c r="AJ46" s="7">
        <f t="shared" si="11"/>
        <v>0</v>
      </c>
      <c r="AK46" s="7">
        <f t="shared" si="11"/>
        <v>0</v>
      </c>
      <c r="AL46" s="7">
        <f t="shared" si="11"/>
        <v>0</v>
      </c>
      <c r="AM46" s="7">
        <f t="shared" si="11"/>
        <v>0</v>
      </c>
      <c r="AN46" s="7">
        <f t="shared" si="11"/>
        <v>0</v>
      </c>
      <c r="AO46" s="7">
        <f t="shared" si="11"/>
        <v>0</v>
      </c>
      <c r="AP46" s="7">
        <f t="shared" si="11"/>
        <v>0</v>
      </c>
      <c r="AQ46" s="7">
        <f t="shared" si="11"/>
        <v>0</v>
      </c>
      <c r="AR46" s="7">
        <f t="shared" si="11"/>
        <v>0</v>
      </c>
      <c r="AS46" s="7">
        <f t="shared" si="11"/>
        <v>0</v>
      </c>
      <c r="AT46" s="7">
        <f t="shared" si="11"/>
        <v>0</v>
      </c>
      <c r="AU46" s="7">
        <f t="shared" si="11"/>
        <v>0</v>
      </c>
      <c r="AV46" s="7">
        <f t="shared" si="11"/>
        <v>1.1532562594670801</v>
      </c>
      <c r="AW46" s="7">
        <f t="shared" si="11"/>
        <v>0.14832396974191331</v>
      </c>
      <c r="AX46" s="7">
        <f t="shared" si="11"/>
        <v>0</v>
      </c>
      <c r="AY46" s="7">
        <f t="shared" si="11"/>
        <v>0</v>
      </c>
      <c r="AZ46" s="7">
        <f t="shared" si="11"/>
        <v>0.30987900864692342</v>
      </c>
      <c r="BA46" s="7">
        <f t="shared" si="11"/>
        <v>0.14422205101855959</v>
      </c>
      <c r="BB46" s="7">
        <f t="shared" si="11"/>
        <v>0</v>
      </c>
      <c r="BC46" s="7">
        <f t="shared" si="11"/>
        <v>0</v>
      </c>
      <c r="BD46" s="7">
        <f t="shared" si="11"/>
        <v>0</v>
      </c>
      <c r="BE46" s="7">
        <f t="shared" si="11"/>
        <v>0.34641016151377552</v>
      </c>
      <c r="BF46" s="7">
        <f t="shared" si="11"/>
        <v>0.34641016151377552</v>
      </c>
      <c r="BG46" s="7">
        <f t="shared" si="11"/>
        <v>0.34641016151377552</v>
      </c>
      <c r="BH46" s="7">
        <f t="shared" si="11"/>
        <v>0.14422205101855959</v>
      </c>
      <c r="BI46" s="7">
        <f t="shared" si="11"/>
        <v>0</v>
      </c>
      <c r="BJ46" s="7">
        <f t="shared" si="11"/>
        <v>1.186591757935306</v>
      </c>
      <c r="BK46" s="7">
        <f t="shared" si="11"/>
        <v>0.80622577482985502</v>
      </c>
      <c r="BL46" s="7">
        <f t="shared" si="11"/>
        <v>0.14422205101855959</v>
      </c>
      <c r="BM46" s="7">
        <f t="shared" si="11"/>
        <v>1.186591757935306</v>
      </c>
      <c r="BN46" s="7">
        <f t="shared" si="11"/>
        <v>1.186591757935306</v>
      </c>
      <c r="BO46" s="7">
        <f t="shared" si="11"/>
        <v>0.34641016151377552</v>
      </c>
      <c r="BP46" s="7">
        <f t="shared" si="11"/>
        <v>0.14422205101855959</v>
      </c>
      <c r="BQ46" s="7">
        <f t="shared" si="11"/>
        <v>0.34641016151377552</v>
      </c>
      <c r="BR46" s="7">
        <f t="shared" si="11"/>
        <v>0</v>
      </c>
    </row>
    <row r="47" spans="1:70" x14ac:dyDescent="0.2">
      <c r="A47" t="s">
        <v>136</v>
      </c>
      <c r="B47" t="s">
        <v>140</v>
      </c>
      <c r="C47" t="s">
        <v>48</v>
      </c>
      <c r="D47" t="s">
        <v>35</v>
      </c>
      <c r="E47" t="s">
        <v>154</v>
      </c>
      <c r="F47" t="s">
        <v>2</v>
      </c>
      <c r="G47" t="s">
        <v>11</v>
      </c>
      <c r="H47" s="7">
        <f>MAX(H27,H29)</f>
        <v>0</v>
      </c>
      <c r="I47" s="7">
        <f t="shared" ref="I47:BR47" si="12">MAX(I27,I29)</f>
        <v>5.3851648071345043E-2</v>
      </c>
      <c r="J47" s="7">
        <f t="shared" si="12"/>
        <v>0</v>
      </c>
      <c r="K47" s="7">
        <f t="shared" si="12"/>
        <v>1.186591757935306</v>
      </c>
      <c r="L47" s="7">
        <f t="shared" si="12"/>
        <v>5.3851648071345043E-2</v>
      </c>
      <c r="M47" s="7">
        <f t="shared" si="12"/>
        <v>0</v>
      </c>
      <c r="N47" s="7">
        <f t="shared" si="12"/>
        <v>0.34641016151377552</v>
      </c>
      <c r="O47" s="7">
        <f t="shared" si="12"/>
        <v>1.186591757935306</v>
      </c>
      <c r="P47" s="7">
        <f t="shared" si="12"/>
        <v>5.3851648071345043E-2</v>
      </c>
      <c r="Q47" s="7">
        <f t="shared" si="12"/>
        <v>1.186591757935306</v>
      </c>
      <c r="R47" s="7">
        <f t="shared" si="12"/>
        <v>0.80622577482985502</v>
      </c>
      <c r="S47" s="7">
        <f t="shared" si="12"/>
        <v>1.1532562594670801</v>
      </c>
      <c r="T47" s="7">
        <f t="shared" si="12"/>
        <v>0.34641016151377552</v>
      </c>
      <c r="U47" s="7">
        <f t="shared" si="12"/>
        <v>0</v>
      </c>
      <c r="V47" s="7">
        <f t="shared" si="12"/>
        <v>0</v>
      </c>
      <c r="W47" s="7">
        <f t="shared" si="12"/>
        <v>0.80622577482985502</v>
      </c>
      <c r="X47" s="7">
        <f t="shared" si="12"/>
        <v>0.34641016151377552</v>
      </c>
      <c r="Y47" s="7">
        <f t="shared" si="12"/>
        <v>0.34641016151377552</v>
      </c>
      <c r="Z47" s="7">
        <f t="shared" si="12"/>
        <v>0.34641016151377552</v>
      </c>
      <c r="AA47" s="7">
        <f t="shared" si="12"/>
        <v>0</v>
      </c>
      <c r="AB47" s="7">
        <f t="shared" si="12"/>
        <v>1.186591757935306</v>
      </c>
      <c r="AC47" s="7">
        <f t="shared" si="12"/>
        <v>0</v>
      </c>
      <c r="AD47" s="7">
        <f t="shared" si="12"/>
        <v>1.186591757935306</v>
      </c>
      <c r="AE47" s="7">
        <f t="shared" si="12"/>
        <v>0</v>
      </c>
      <c r="AF47" s="7">
        <f t="shared" si="12"/>
        <v>0</v>
      </c>
      <c r="AG47" s="7">
        <f t="shared" si="12"/>
        <v>0</v>
      </c>
      <c r="AH47" s="7">
        <f t="shared" si="12"/>
        <v>0</v>
      </c>
      <c r="AI47" s="7">
        <f t="shared" si="12"/>
        <v>0</v>
      </c>
      <c r="AJ47" s="7">
        <f t="shared" si="12"/>
        <v>0</v>
      </c>
      <c r="AK47" s="7">
        <f t="shared" si="12"/>
        <v>0</v>
      </c>
      <c r="AL47" s="7">
        <f t="shared" si="12"/>
        <v>0</v>
      </c>
      <c r="AM47" s="7">
        <f t="shared" si="12"/>
        <v>0</v>
      </c>
      <c r="AN47" s="7">
        <f t="shared" si="12"/>
        <v>0</v>
      </c>
      <c r="AO47" s="7">
        <f t="shared" si="12"/>
        <v>0</v>
      </c>
      <c r="AP47" s="7">
        <f t="shared" si="12"/>
        <v>0</v>
      </c>
      <c r="AQ47" s="7">
        <f t="shared" si="12"/>
        <v>0</v>
      </c>
      <c r="AR47" s="7">
        <f t="shared" si="12"/>
        <v>0</v>
      </c>
      <c r="AS47" s="7">
        <f t="shared" si="12"/>
        <v>0</v>
      </c>
      <c r="AT47" s="7">
        <f t="shared" si="12"/>
        <v>0</v>
      </c>
      <c r="AU47" s="7">
        <f t="shared" si="12"/>
        <v>0</v>
      </c>
      <c r="AV47" s="7">
        <f t="shared" si="12"/>
        <v>1.1532562594670801</v>
      </c>
      <c r="AW47" s="7">
        <f t="shared" si="12"/>
        <v>0</v>
      </c>
      <c r="AX47" s="7">
        <f t="shared" si="12"/>
        <v>0</v>
      </c>
      <c r="AY47" s="7">
        <f t="shared" si="12"/>
        <v>0</v>
      </c>
      <c r="AZ47" s="7">
        <f t="shared" si="12"/>
        <v>0</v>
      </c>
      <c r="BA47" s="7">
        <f t="shared" si="12"/>
        <v>5.3851648071345043E-2</v>
      </c>
      <c r="BB47" s="7">
        <f t="shared" si="12"/>
        <v>0</v>
      </c>
      <c r="BC47" s="7">
        <f t="shared" si="12"/>
        <v>0</v>
      </c>
      <c r="BD47" s="7">
        <f t="shared" si="12"/>
        <v>0</v>
      </c>
      <c r="BE47" s="7">
        <f t="shared" si="12"/>
        <v>0.34641016151377552</v>
      </c>
      <c r="BF47" s="7">
        <f t="shared" si="12"/>
        <v>0.34641016151377552</v>
      </c>
      <c r="BG47" s="7">
        <f t="shared" si="12"/>
        <v>0.34641016151377552</v>
      </c>
      <c r="BH47" s="7">
        <f t="shared" si="12"/>
        <v>0</v>
      </c>
      <c r="BI47" s="7">
        <f t="shared" si="12"/>
        <v>0</v>
      </c>
      <c r="BJ47" s="7">
        <f t="shared" si="12"/>
        <v>1.186591757935306</v>
      </c>
      <c r="BK47" s="7">
        <f t="shared" si="12"/>
        <v>0.80622577482985502</v>
      </c>
      <c r="BL47" s="7">
        <f t="shared" si="12"/>
        <v>1.186591757935306</v>
      </c>
      <c r="BM47" s="7">
        <f t="shared" si="12"/>
        <v>1.186591757935306</v>
      </c>
      <c r="BN47" s="7">
        <f t="shared" si="12"/>
        <v>1.186591757935306</v>
      </c>
      <c r="BO47" s="7">
        <f t="shared" si="12"/>
        <v>0.34641016151377552</v>
      </c>
      <c r="BP47" s="7">
        <f t="shared" si="12"/>
        <v>1.186591757935306</v>
      </c>
      <c r="BQ47" s="7">
        <f t="shared" si="12"/>
        <v>0.34641016151377552</v>
      </c>
      <c r="BR47" s="7">
        <f t="shared" si="12"/>
        <v>0</v>
      </c>
    </row>
    <row r="48" spans="1:70" x14ac:dyDescent="0.2">
      <c r="A48" t="s">
        <v>137</v>
      </c>
      <c r="B48" t="s">
        <v>141</v>
      </c>
      <c r="C48" t="s">
        <v>48</v>
      </c>
      <c r="D48" t="s">
        <v>33</v>
      </c>
      <c r="E48" t="s">
        <v>155</v>
      </c>
      <c r="F48" t="s">
        <v>2</v>
      </c>
      <c r="G48" t="s">
        <v>11</v>
      </c>
      <c r="H48" s="7">
        <f>MAX(H30,H32)</f>
        <v>0</v>
      </c>
      <c r="I48" s="7">
        <f t="shared" ref="I48:BR48" si="13">MAX(I19,I21)</f>
        <v>0</v>
      </c>
      <c r="J48" s="7">
        <f t="shared" si="13"/>
        <v>0</v>
      </c>
      <c r="K48" s="7">
        <f t="shared" si="13"/>
        <v>0</v>
      </c>
      <c r="L48" s="7">
        <f t="shared" si="13"/>
        <v>0</v>
      </c>
      <c r="M48" s="7">
        <f t="shared" si="13"/>
        <v>0</v>
      </c>
      <c r="N48" s="7">
        <f t="shared" si="13"/>
        <v>0.1048808848170152</v>
      </c>
      <c r="O48" s="7">
        <f t="shared" si="13"/>
        <v>0.1048808848170152</v>
      </c>
      <c r="P48" s="7">
        <f t="shared" si="13"/>
        <v>0</v>
      </c>
      <c r="Q48" s="7">
        <f t="shared" si="13"/>
        <v>0</v>
      </c>
      <c r="R48" s="7">
        <f t="shared" si="13"/>
        <v>0</v>
      </c>
      <c r="S48" s="7">
        <f t="shared" si="13"/>
        <v>0</v>
      </c>
      <c r="T48" s="7">
        <f t="shared" si="13"/>
        <v>0</v>
      </c>
      <c r="U48" s="7">
        <f t="shared" si="13"/>
        <v>0</v>
      </c>
      <c r="V48" s="7">
        <f t="shared" si="13"/>
        <v>0</v>
      </c>
      <c r="W48" s="7">
        <f t="shared" si="13"/>
        <v>0</v>
      </c>
      <c r="X48" s="7">
        <f t="shared" si="13"/>
        <v>0</v>
      </c>
      <c r="Y48" s="7">
        <f t="shared" si="13"/>
        <v>0</v>
      </c>
      <c r="Z48" s="7">
        <f t="shared" si="13"/>
        <v>0</v>
      </c>
      <c r="AA48" s="7">
        <f t="shared" si="13"/>
        <v>0</v>
      </c>
      <c r="AB48" s="7">
        <f t="shared" si="13"/>
        <v>0</v>
      </c>
      <c r="AC48" s="7">
        <f t="shared" si="13"/>
        <v>0</v>
      </c>
      <c r="AD48" s="7">
        <f t="shared" si="13"/>
        <v>0</v>
      </c>
      <c r="AE48" s="7">
        <f t="shared" si="13"/>
        <v>0.1048808848170152</v>
      </c>
      <c r="AF48" s="7">
        <f t="shared" si="13"/>
        <v>0.16911534525287761</v>
      </c>
      <c r="AG48" s="7">
        <f t="shared" si="13"/>
        <v>0.16911534525287761</v>
      </c>
      <c r="AH48" s="7">
        <f t="shared" si="13"/>
        <v>0.1048808848170152</v>
      </c>
      <c r="AI48" s="7">
        <f t="shared" si="13"/>
        <v>0.1048808848170152</v>
      </c>
      <c r="AJ48" s="7">
        <f t="shared" si="13"/>
        <v>0.16911534525287761</v>
      </c>
      <c r="AK48" s="7">
        <f t="shared" si="13"/>
        <v>0.1048808848170152</v>
      </c>
      <c r="AL48" s="7">
        <f t="shared" si="13"/>
        <v>0.55677643628300222</v>
      </c>
      <c r="AM48" s="7">
        <f t="shared" si="13"/>
        <v>0</v>
      </c>
      <c r="AN48" s="7">
        <f t="shared" si="13"/>
        <v>0</v>
      </c>
      <c r="AO48" s="7">
        <f t="shared" si="13"/>
        <v>0</v>
      </c>
      <c r="AP48" s="7">
        <f t="shared" si="13"/>
        <v>0</v>
      </c>
      <c r="AQ48" s="7">
        <f t="shared" si="13"/>
        <v>0</v>
      </c>
      <c r="AR48" s="7">
        <f t="shared" si="13"/>
        <v>0</v>
      </c>
      <c r="AS48" s="7">
        <f t="shared" si="13"/>
        <v>0</v>
      </c>
      <c r="AT48" s="7">
        <f t="shared" si="13"/>
        <v>0</v>
      </c>
      <c r="AU48" s="7">
        <f t="shared" si="13"/>
        <v>0</v>
      </c>
      <c r="AV48" s="7">
        <f t="shared" si="13"/>
        <v>0</v>
      </c>
      <c r="AW48" s="7">
        <f t="shared" si="13"/>
        <v>0</v>
      </c>
      <c r="AX48" s="7">
        <f t="shared" si="13"/>
        <v>0.16911534525287761</v>
      </c>
      <c r="AY48" s="7">
        <f t="shared" si="13"/>
        <v>0.16911534525287761</v>
      </c>
      <c r="AZ48" s="7">
        <f t="shared" si="13"/>
        <v>0</v>
      </c>
      <c r="BA48" s="7">
        <f t="shared" si="13"/>
        <v>0</v>
      </c>
      <c r="BB48" s="7">
        <f t="shared" si="13"/>
        <v>0</v>
      </c>
      <c r="BC48" s="7">
        <f t="shared" si="13"/>
        <v>0</v>
      </c>
      <c r="BD48" s="7">
        <f t="shared" si="13"/>
        <v>0</v>
      </c>
      <c r="BE48" s="7">
        <f t="shared" si="13"/>
        <v>0</v>
      </c>
      <c r="BF48" s="7">
        <f t="shared" si="13"/>
        <v>0</v>
      </c>
      <c r="BG48" s="7">
        <f t="shared" si="13"/>
        <v>0</v>
      </c>
      <c r="BH48" s="7">
        <f t="shared" si="13"/>
        <v>0</v>
      </c>
      <c r="BI48" s="7">
        <f t="shared" si="13"/>
        <v>0.16911534525287761</v>
      </c>
      <c r="BJ48" s="7">
        <f t="shared" si="13"/>
        <v>0</v>
      </c>
      <c r="BK48" s="7">
        <f t="shared" si="13"/>
        <v>0</v>
      </c>
      <c r="BL48" s="7">
        <f t="shared" si="13"/>
        <v>0</v>
      </c>
      <c r="BM48" s="7">
        <f t="shared" si="13"/>
        <v>0</v>
      </c>
      <c r="BN48" s="7">
        <f t="shared" si="13"/>
        <v>0.1048808848170152</v>
      </c>
      <c r="BO48" s="7">
        <f t="shared" si="13"/>
        <v>0.1048808848170152</v>
      </c>
      <c r="BP48" s="7">
        <f t="shared" si="13"/>
        <v>0</v>
      </c>
      <c r="BQ48" s="7">
        <f t="shared" si="13"/>
        <v>0.1048808848170152</v>
      </c>
      <c r="BR48" s="7">
        <f t="shared" si="13"/>
        <v>0</v>
      </c>
    </row>
    <row r="49" spans="1:70" x14ac:dyDescent="0.2">
      <c r="A49" t="s">
        <v>138</v>
      </c>
      <c r="B49" t="s">
        <v>142</v>
      </c>
      <c r="C49" t="s">
        <v>48</v>
      </c>
      <c r="D49" t="s">
        <v>35</v>
      </c>
      <c r="E49" t="s">
        <v>155</v>
      </c>
      <c r="F49" t="s">
        <v>2</v>
      </c>
      <c r="G49" t="s">
        <v>11</v>
      </c>
      <c r="H49" s="7">
        <f>MAX(H31,H33)</f>
        <v>0</v>
      </c>
      <c r="I49" s="7">
        <f t="shared" ref="I49:BR49" si="14">MAX(I31,I33)</f>
        <v>0</v>
      </c>
      <c r="J49" s="7">
        <f t="shared" si="14"/>
        <v>0</v>
      </c>
      <c r="K49" s="7">
        <f t="shared" si="14"/>
        <v>0</v>
      </c>
      <c r="L49" s="7">
        <f t="shared" si="14"/>
        <v>0</v>
      </c>
      <c r="M49" s="7">
        <f t="shared" si="14"/>
        <v>0</v>
      </c>
      <c r="N49" s="7">
        <f t="shared" si="14"/>
        <v>0.34641016151377552</v>
      </c>
      <c r="O49" s="7">
        <f t="shared" si="14"/>
        <v>0</v>
      </c>
      <c r="P49" s="7">
        <f t="shared" si="14"/>
        <v>0</v>
      </c>
      <c r="Q49" s="7">
        <f t="shared" si="14"/>
        <v>0</v>
      </c>
      <c r="R49" s="7">
        <f t="shared" si="14"/>
        <v>0.80622577482985502</v>
      </c>
      <c r="S49" s="7">
        <f t="shared" si="14"/>
        <v>1.1532562594670801</v>
      </c>
      <c r="T49" s="7">
        <f t="shared" si="14"/>
        <v>0.34641016151377552</v>
      </c>
      <c r="U49" s="7">
        <f t="shared" si="14"/>
        <v>0</v>
      </c>
      <c r="V49" s="7">
        <f t="shared" si="14"/>
        <v>0</v>
      </c>
      <c r="W49" s="7">
        <f t="shared" si="14"/>
        <v>0.80622577482985502</v>
      </c>
      <c r="X49" s="7">
        <f t="shared" si="14"/>
        <v>0.34641016151377552</v>
      </c>
      <c r="Y49" s="7">
        <f t="shared" si="14"/>
        <v>0.34641016151377552</v>
      </c>
      <c r="Z49" s="7">
        <f t="shared" si="14"/>
        <v>0.34641016151377552</v>
      </c>
      <c r="AA49" s="7">
        <f t="shared" si="14"/>
        <v>0</v>
      </c>
      <c r="AB49" s="7">
        <f t="shared" si="14"/>
        <v>0</v>
      </c>
      <c r="AC49" s="7">
        <f t="shared" si="14"/>
        <v>0</v>
      </c>
      <c r="AD49" s="7">
        <f t="shared" si="14"/>
        <v>0</v>
      </c>
      <c r="AE49" s="7">
        <f t="shared" si="14"/>
        <v>0</v>
      </c>
      <c r="AF49" s="7">
        <f t="shared" si="14"/>
        <v>0</v>
      </c>
      <c r="AG49" s="7">
        <f t="shared" si="14"/>
        <v>0</v>
      </c>
      <c r="AH49" s="7">
        <f t="shared" si="14"/>
        <v>0</v>
      </c>
      <c r="AI49" s="7">
        <f t="shared" si="14"/>
        <v>0</v>
      </c>
      <c r="AJ49" s="7">
        <f t="shared" si="14"/>
        <v>0</v>
      </c>
      <c r="AK49" s="7">
        <f t="shared" si="14"/>
        <v>0</v>
      </c>
      <c r="AL49" s="7">
        <f t="shared" si="14"/>
        <v>0</v>
      </c>
      <c r="AM49" s="7">
        <f t="shared" si="14"/>
        <v>0</v>
      </c>
      <c r="AN49" s="7">
        <f t="shared" si="14"/>
        <v>0</v>
      </c>
      <c r="AO49" s="7">
        <f t="shared" si="14"/>
        <v>0</v>
      </c>
      <c r="AP49" s="7">
        <f t="shared" si="14"/>
        <v>0</v>
      </c>
      <c r="AQ49" s="7">
        <f t="shared" si="14"/>
        <v>0</v>
      </c>
      <c r="AR49" s="7">
        <f t="shared" si="14"/>
        <v>0</v>
      </c>
      <c r="AS49" s="7">
        <f t="shared" si="14"/>
        <v>0</v>
      </c>
      <c r="AT49" s="7">
        <f t="shared" si="14"/>
        <v>0</v>
      </c>
      <c r="AU49" s="7">
        <f t="shared" si="14"/>
        <v>0</v>
      </c>
      <c r="AV49" s="7">
        <f t="shared" si="14"/>
        <v>1.1532562594670801</v>
      </c>
      <c r="AW49" s="7">
        <f t="shared" si="14"/>
        <v>0</v>
      </c>
      <c r="AX49" s="7">
        <f t="shared" si="14"/>
        <v>0</v>
      </c>
      <c r="AY49" s="7">
        <f t="shared" si="14"/>
        <v>0</v>
      </c>
      <c r="AZ49" s="7">
        <f t="shared" si="14"/>
        <v>0</v>
      </c>
      <c r="BA49" s="7">
        <f t="shared" si="14"/>
        <v>0</v>
      </c>
      <c r="BB49" s="7">
        <f t="shared" si="14"/>
        <v>0</v>
      </c>
      <c r="BC49" s="7">
        <f t="shared" si="14"/>
        <v>0</v>
      </c>
      <c r="BD49" s="7">
        <f t="shared" si="14"/>
        <v>0</v>
      </c>
      <c r="BE49" s="7">
        <f t="shared" si="14"/>
        <v>0.34641016151377552</v>
      </c>
      <c r="BF49" s="7">
        <f t="shared" si="14"/>
        <v>0.34641016151377552</v>
      </c>
      <c r="BG49" s="7">
        <f t="shared" si="14"/>
        <v>0.34641016151377552</v>
      </c>
      <c r="BH49" s="7">
        <f t="shared" si="14"/>
        <v>0</v>
      </c>
      <c r="BI49" s="7">
        <f t="shared" si="14"/>
        <v>0</v>
      </c>
      <c r="BJ49" s="7">
        <f t="shared" si="14"/>
        <v>0</v>
      </c>
      <c r="BK49" s="7">
        <f t="shared" si="14"/>
        <v>0.80622577482985502</v>
      </c>
      <c r="BL49" s="7">
        <f t="shared" si="14"/>
        <v>0</v>
      </c>
      <c r="BM49" s="7">
        <f t="shared" si="14"/>
        <v>0</v>
      </c>
      <c r="BN49" s="7">
        <f t="shared" si="14"/>
        <v>0</v>
      </c>
      <c r="BO49" s="7">
        <f t="shared" si="14"/>
        <v>0.34641016151377552</v>
      </c>
      <c r="BP49" s="7">
        <f t="shared" si="14"/>
        <v>0</v>
      </c>
      <c r="BQ49" s="7">
        <f t="shared" si="14"/>
        <v>0.34641016151377552</v>
      </c>
      <c r="BR49" s="7">
        <f t="shared" si="14"/>
        <v>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D7" sqref="D7"/>
    </sheetView>
  </sheetViews>
  <sheetFormatPr baseColWidth="10" defaultRowHeight="15" x14ac:dyDescent="0.2"/>
  <cols>
    <col min="1" max="1" width="48.1640625" bestFit="1" customWidth="1"/>
    <col min="2" max="2" width="22.6640625" customWidth="1"/>
  </cols>
  <sheetData>
    <row r="1" spans="1:7" x14ac:dyDescent="0.2">
      <c r="A1" s="1" t="s">
        <v>178</v>
      </c>
      <c r="B1" s="10" t="s">
        <v>179</v>
      </c>
      <c r="C1" s="1" t="s">
        <v>160</v>
      </c>
      <c r="D1" s="1" t="s">
        <v>180</v>
      </c>
      <c r="E1" s="1" t="s">
        <v>161</v>
      </c>
      <c r="F1" s="1" t="s">
        <v>162</v>
      </c>
      <c r="G1" s="1" t="s">
        <v>187</v>
      </c>
    </row>
    <row r="2" spans="1:7" x14ac:dyDescent="0.2">
      <c r="A2" t="s">
        <v>3</v>
      </c>
      <c r="B2" t="s">
        <v>163</v>
      </c>
      <c r="C2">
        <v>400</v>
      </c>
      <c r="D2">
        <f>AVERAGE(C2,E2)</f>
        <v>550</v>
      </c>
      <c r="E2">
        <v>700</v>
      </c>
      <c r="G2" t="s">
        <v>189</v>
      </c>
    </row>
    <row r="3" spans="1:7" x14ac:dyDescent="0.2">
      <c r="A3" t="s">
        <v>8</v>
      </c>
      <c r="B3" t="s">
        <v>163</v>
      </c>
      <c r="C3">
        <v>350</v>
      </c>
      <c r="D3">
        <f>AVERAGE(C3,E3)</f>
        <v>560</v>
      </c>
      <c r="E3">
        <v>770</v>
      </c>
      <c r="G3" t="s">
        <v>189</v>
      </c>
    </row>
    <row r="4" spans="1:7" x14ac:dyDescent="0.2">
      <c r="A4" t="s">
        <v>7</v>
      </c>
      <c r="B4" t="s">
        <v>181</v>
      </c>
      <c r="D4">
        <v>2346.4</v>
      </c>
      <c r="F4">
        <v>69.599999999999994</v>
      </c>
      <c r="G4" t="s">
        <v>188</v>
      </c>
    </row>
    <row r="5" spans="1:7" x14ac:dyDescent="0.2">
      <c r="A5" t="s">
        <v>80</v>
      </c>
      <c r="B5" t="s">
        <v>181</v>
      </c>
      <c r="D5">
        <v>2346.4</v>
      </c>
      <c r="F5">
        <v>69.599999999999994</v>
      </c>
      <c r="G5" t="s">
        <v>188</v>
      </c>
    </row>
    <row r="6" spans="1:7" x14ac:dyDescent="0.2">
      <c r="A6" t="s">
        <v>111</v>
      </c>
      <c r="B6" t="s">
        <v>163</v>
      </c>
      <c r="C6">
        <v>350</v>
      </c>
      <c r="D6">
        <f>AVERAGE(C6,E6)</f>
        <v>560</v>
      </c>
      <c r="E6">
        <v>770</v>
      </c>
      <c r="G6" t="s">
        <v>189</v>
      </c>
    </row>
    <row r="7" spans="1:7" x14ac:dyDescent="0.2">
      <c r="A7" t="s">
        <v>117</v>
      </c>
      <c r="B7" t="s">
        <v>181</v>
      </c>
      <c r="D7">
        <v>2346.4</v>
      </c>
      <c r="F7">
        <v>69.599999999999994</v>
      </c>
      <c r="G7" t="s">
        <v>188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LCI_per_unit</vt:lpstr>
      <vt:lpstr>LCI_per_capacity</vt:lpstr>
      <vt:lpstr>LCI_sigma</vt:lpstr>
      <vt:lpstr>densities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2025-02-20T14:29:54Z</dcterms:modified>
</cp:coreProperties>
</file>