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9"/>
  <workbookPr filterPrivacy="1"/>
  <xr:revisionPtr revIDLastSave="0" documentId="13_ncr:1_{CD4D06B8-FB0B-034B-B064-36721B8DF54C}" xr6:coauthVersionLast="47" xr6:coauthVersionMax="47" xr10:uidLastSave="{00000000-0000-0000-0000-000000000000}"/>
  <bookViews>
    <workbookView xWindow="0" yWindow="760" windowWidth="30240" windowHeight="17480" activeTab="4" xr2:uid="{00000000-000D-0000-FFFF-FFFF00000000}"/>
  </bookViews>
  <sheets>
    <sheet name="f_m" sheetId="1" r:id="rId1"/>
    <sheet name="f_m_calc" sheetId="3" r:id="rId2"/>
    <sheet name="boe_calc" sheetId="2" r:id="rId3"/>
    <sheet name="historical" sheetId="4" r:id="rId4"/>
    <sheet name="GDP_per_capita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3" l="1"/>
  <c r="K37" i="3"/>
  <c r="W1" i="3"/>
  <c r="S1" i="3"/>
  <c r="B7" i="3" l="1"/>
  <c r="C7" i="3" l="1"/>
  <c r="D7" i="3"/>
  <c r="E7" i="3"/>
  <c r="F7" i="3"/>
  <c r="G7" i="3"/>
  <c r="C8" i="3"/>
  <c r="D8" i="3"/>
  <c r="E8" i="3"/>
  <c r="F8" i="3"/>
  <c r="G8" i="3"/>
  <c r="C9" i="3"/>
  <c r="D9" i="3"/>
  <c r="E9" i="3"/>
  <c r="F9" i="3"/>
  <c r="G9" i="3"/>
  <c r="C10" i="3"/>
  <c r="D10" i="3"/>
  <c r="E10" i="3"/>
  <c r="F10" i="3"/>
  <c r="G10" i="3"/>
  <c r="C11" i="3"/>
  <c r="D11" i="3"/>
  <c r="E11" i="3"/>
  <c r="F11" i="3"/>
  <c r="G11" i="3"/>
  <c r="C12" i="3"/>
  <c r="D12" i="3"/>
  <c r="E12" i="3"/>
  <c r="F12" i="3"/>
  <c r="G12" i="3"/>
  <c r="C13" i="3"/>
  <c r="D13" i="3"/>
  <c r="E13" i="3"/>
  <c r="F13" i="3"/>
  <c r="G13" i="3"/>
  <c r="C14" i="3"/>
  <c r="D14" i="3"/>
  <c r="E14" i="3"/>
  <c r="F14" i="3"/>
  <c r="G14" i="3"/>
  <c r="C15" i="3"/>
  <c r="D15" i="3"/>
  <c r="E15" i="3"/>
  <c r="F15" i="3"/>
  <c r="G15" i="3"/>
  <c r="C16" i="3"/>
  <c r="D16" i="3"/>
  <c r="E16" i="3"/>
  <c r="F16" i="3"/>
  <c r="G16" i="3"/>
  <c r="C17" i="3"/>
  <c r="D17" i="3"/>
  <c r="E17" i="3"/>
  <c r="F17" i="3"/>
  <c r="G17" i="3"/>
  <c r="C18" i="3"/>
  <c r="D18" i="3"/>
  <c r="E18" i="3"/>
  <c r="F18" i="3"/>
  <c r="G18" i="3"/>
  <c r="C19" i="3"/>
  <c r="D19" i="3"/>
  <c r="E19" i="3"/>
  <c r="F19" i="3"/>
  <c r="G19" i="3"/>
  <c r="C20" i="3"/>
  <c r="D20" i="3"/>
  <c r="E20" i="3"/>
  <c r="F20" i="3"/>
  <c r="G20" i="3"/>
  <c r="C21" i="3"/>
  <c r="D21" i="3"/>
  <c r="E21" i="3"/>
  <c r="F21" i="3"/>
  <c r="G21" i="3"/>
  <c r="C22" i="3"/>
  <c r="D22" i="3"/>
  <c r="E22" i="3"/>
  <c r="F22" i="3"/>
  <c r="G22" i="3"/>
  <c r="C23" i="3"/>
  <c r="D23" i="3"/>
  <c r="E23" i="3"/>
  <c r="F23" i="3"/>
  <c r="G23" i="3"/>
  <c r="C24" i="3"/>
  <c r="D24" i="3"/>
  <c r="E24" i="3"/>
  <c r="F24" i="3"/>
  <c r="G24" i="3"/>
  <c r="C25" i="3"/>
  <c r="D25" i="3"/>
  <c r="E25" i="3"/>
  <c r="F25" i="3"/>
  <c r="G25" i="3"/>
  <c r="C26" i="3"/>
  <c r="D26" i="3"/>
  <c r="E26" i="3"/>
  <c r="F26" i="3"/>
  <c r="G26" i="3"/>
  <c r="C27" i="3"/>
  <c r="D27" i="3"/>
  <c r="E27" i="3"/>
  <c r="F27" i="3"/>
  <c r="G27" i="3"/>
  <c r="C28" i="3"/>
  <c r="D28" i="3"/>
  <c r="E28" i="3"/>
  <c r="F28" i="3"/>
  <c r="G28" i="3"/>
  <c r="C29" i="3"/>
  <c r="D29" i="3"/>
  <c r="E29" i="3"/>
  <c r="F29" i="3"/>
  <c r="G29" i="3"/>
  <c r="C30" i="3"/>
  <c r="D30" i="3"/>
  <c r="E30" i="3"/>
  <c r="F30" i="3"/>
  <c r="G30" i="3"/>
  <c r="C31" i="3"/>
  <c r="D31" i="3"/>
  <c r="E31" i="3"/>
  <c r="F31" i="3"/>
  <c r="G31" i="3"/>
  <c r="C32" i="3"/>
  <c r="D32" i="3"/>
  <c r="E32" i="3"/>
  <c r="F32" i="3"/>
  <c r="G32" i="3"/>
  <c r="C33" i="3"/>
  <c r="D33" i="3"/>
  <c r="E33" i="3"/>
  <c r="F33" i="3"/>
  <c r="G33" i="3"/>
  <c r="C34" i="3"/>
  <c r="D34" i="3"/>
  <c r="E34" i="3"/>
  <c r="F34" i="3"/>
  <c r="G34" i="3"/>
  <c r="C35" i="3"/>
  <c r="D35" i="3"/>
  <c r="E35" i="3"/>
  <c r="F35" i="3"/>
  <c r="G35" i="3"/>
  <c r="C36" i="3"/>
  <c r="D36" i="3"/>
  <c r="E36" i="3"/>
  <c r="F36" i="3"/>
  <c r="G36" i="3"/>
  <c r="C37" i="3"/>
  <c r="D37" i="3"/>
  <c r="E37" i="3"/>
  <c r="F37" i="3"/>
  <c r="G37" i="3"/>
  <c r="C38" i="3"/>
  <c r="D38" i="3"/>
  <c r="E38" i="3"/>
  <c r="F38" i="3"/>
  <c r="G38" i="3"/>
  <c r="C39" i="3"/>
  <c r="D39" i="3"/>
  <c r="E39" i="3"/>
  <c r="F39" i="3"/>
  <c r="G39" i="3"/>
  <c r="C40" i="3"/>
  <c r="D40" i="3"/>
  <c r="E40" i="3"/>
  <c r="F40" i="3"/>
  <c r="G40" i="3"/>
  <c r="C41" i="3"/>
  <c r="D41" i="3"/>
  <c r="E41" i="3"/>
  <c r="F41" i="3"/>
  <c r="G41" i="3"/>
  <c r="C42" i="3"/>
  <c r="D42" i="3"/>
  <c r="E42" i="3"/>
  <c r="F42" i="3"/>
  <c r="G42" i="3"/>
  <c r="C43" i="3"/>
  <c r="D43" i="3"/>
  <c r="E43" i="3"/>
  <c r="F43" i="3"/>
  <c r="G43" i="3"/>
  <c r="C44" i="3"/>
  <c r="D44" i="3"/>
  <c r="E44" i="3"/>
  <c r="F44" i="3"/>
  <c r="G44" i="3"/>
  <c r="C45" i="3"/>
  <c r="D45" i="3"/>
  <c r="E45" i="3"/>
  <c r="F45" i="3"/>
  <c r="G45" i="3"/>
  <c r="C46" i="3"/>
  <c r="D46" i="3"/>
  <c r="E46" i="3"/>
  <c r="F46" i="3"/>
  <c r="G46" i="3"/>
  <c r="C47" i="3"/>
  <c r="D47" i="3"/>
  <c r="E47" i="3"/>
  <c r="F47" i="3"/>
  <c r="G47" i="3"/>
  <c r="C48" i="3"/>
  <c r="D48" i="3"/>
  <c r="E48" i="3"/>
  <c r="F48" i="3"/>
  <c r="G48" i="3"/>
  <c r="C49" i="3"/>
  <c r="D49" i="3"/>
  <c r="E49" i="3"/>
  <c r="F49" i="3"/>
  <c r="G49" i="3"/>
  <c r="C50" i="3"/>
  <c r="D50" i="3"/>
  <c r="E50" i="3"/>
  <c r="F50" i="3"/>
  <c r="G50" i="3"/>
  <c r="C51" i="3"/>
  <c r="D51" i="3"/>
  <c r="E51" i="3"/>
  <c r="F51" i="3"/>
  <c r="G51" i="3"/>
  <c r="C52" i="3"/>
  <c r="D52" i="3"/>
  <c r="E52" i="3"/>
  <c r="F52" i="3"/>
  <c r="G52" i="3"/>
  <c r="C53" i="3"/>
  <c r="D53" i="3"/>
  <c r="E53" i="3"/>
  <c r="F53" i="3"/>
  <c r="G53" i="3"/>
  <c r="C54" i="3"/>
  <c r="D54" i="3"/>
  <c r="E54" i="3"/>
  <c r="F54" i="3"/>
  <c r="G54" i="3"/>
  <c r="C55" i="3"/>
  <c r="D55" i="3"/>
  <c r="E55" i="3"/>
  <c r="F55" i="3"/>
  <c r="G55" i="3"/>
  <c r="C56" i="3"/>
  <c r="D56" i="3"/>
  <c r="E56" i="3"/>
  <c r="F56" i="3"/>
  <c r="G56" i="3"/>
  <c r="C57" i="3"/>
  <c r="D57" i="3"/>
  <c r="E57" i="3"/>
  <c r="F57" i="3"/>
  <c r="G57" i="3"/>
  <c r="C58" i="3"/>
  <c r="D58" i="3"/>
  <c r="E58" i="3"/>
  <c r="F58" i="3"/>
  <c r="G58" i="3"/>
  <c r="C59" i="3"/>
  <c r="D59" i="3"/>
  <c r="E59" i="3"/>
  <c r="F59" i="3"/>
  <c r="G59" i="3"/>
  <c r="C60" i="3"/>
  <c r="D60" i="3"/>
  <c r="E60" i="3"/>
  <c r="F60" i="3"/>
  <c r="G60" i="3"/>
  <c r="C61" i="3"/>
  <c r="D61" i="3"/>
  <c r="E61" i="3"/>
  <c r="F61" i="3"/>
  <c r="G61" i="3"/>
  <c r="C62" i="3"/>
  <c r="D62" i="3"/>
  <c r="E62" i="3"/>
  <c r="F62" i="3"/>
  <c r="G62" i="3"/>
  <c r="C63" i="3"/>
  <c r="K63" i="3" s="1"/>
  <c r="D63" i="3"/>
  <c r="E63" i="3"/>
  <c r="F63" i="3"/>
  <c r="G63" i="3"/>
  <c r="C64" i="3"/>
  <c r="D64" i="3"/>
  <c r="E64" i="3"/>
  <c r="F64" i="3"/>
  <c r="G64" i="3"/>
  <c r="C65" i="3"/>
  <c r="D65" i="3"/>
  <c r="E65" i="3"/>
  <c r="F65" i="3"/>
  <c r="G65" i="3"/>
  <c r="C66" i="3"/>
  <c r="D66" i="3"/>
  <c r="E66" i="3"/>
  <c r="F66" i="3"/>
  <c r="G66" i="3"/>
  <c r="C67" i="3"/>
  <c r="D67" i="3"/>
  <c r="E67" i="3"/>
  <c r="F67" i="3"/>
  <c r="G67" i="3"/>
  <c r="C68" i="3"/>
  <c r="D68" i="3"/>
  <c r="E68" i="3"/>
  <c r="F68" i="3"/>
  <c r="G68" i="3"/>
  <c r="C69" i="3"/>
  <c r="D69" i="3"/>
  <c r="E69" i="3"/>
  <c r="F69" i="3"/>
  <c r="G69" i="3"/>
  <c r="C70" i="3"/>
  <c r="D70" i="3"/>
  <c r="E70" i="3"/>
  <c r="F70" i="3"/>
  <c r="G70" i="3"/>
  <c r="C71" i="3"/>
  <c r="D71" i="3"/>
  <c r="E71" i="3"/>
  <c r="F71" i="3"/>
  <c r="G71" i="3"/>
  <c r="C72" i="3"/>
  <c r="D72" i="3"/>
  <c r="E72" i="3"/>
  <c r="F72" i="3"/>
  <c r="G72" i="3"/>
  <c r="C73" i="3"/>
  <c r="D73" i="3"/>
  <c r="E73" i="3"/>
  <c r="F73" i="3"/>
  <c r="G73" i="3"/>
  <c r="C74" i="3"/>
  <c r="D74" i="3"/>
  <c r="E74" i="3"/>
  <c r="F74" i="3"/>
  <c r="G74" i="3"/>
  <c r="C75" i="3"/>
  <c r="D75" i="3"/>
  <c r="E75" i="3"/>
  <c r="F75" i="3"/>
  <c r="G75" i="3"/>
  <c r="C76" i="3"/>
  <c r="D76" i="3"/>
  <c r="E76" i="3"/>
  <c r="F76" i="3"/>
  <c r="G76" i="3"/>
  <c r="C77" i="3"/>
  <c r="D77" i="3"/>
  <c r="E77" i="3"/>
  <c r="F77" i="3"/>
  <c r="G7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V7" i="3" s="1"/>
  <c r="B46" i="3"/>
  <c r="B47" i="3"/>
  <c r="J47" i="3" s="1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" i="3"/>
  <c r="AB7" i="3" l="1"/>
  <c r="AN52" i="3"/>
  <c r="AH52" i="3"/>
  <c r="AB52" i="3"/>
  <c r="P52" i="3"/>
  <c r="J52" i="3"/>
  <c r="V52" i="3"/>
  <c r="AN8" i="3"/>
  <c r="AB8" i="3"/>
  <c r="V8" i="3"/>
  <c r="AH8" i="3"/>
  <c r="J8" i="3"/>
  <c r="P8" i="3"/>
  <c r="AO67" i="3"/>
  <c r="AI67" i="3"/>
  <c r="AC67" i="3"/>
  <c r="W67" i="3"/>
  <c r="K67" i="3"/>
  <c r="Q67" i="3"/>
  <c r="AJ58" i="3"/>
  <c r="AD58" i="3"/>
  <c r="R58" i="3"/>
  <c r="X58" i="3"/>
  <c r="L58" i="3"/>
  <c r="AP58" i="3"/>
  <c r="AJ47" i="3"/>
  <c r="X47" i="3"/>
  <c r="L47" i="3"/>
  <c r="AP47" i="3"/>
  <c r="R47" i="3"/>
  <c r="AD47" i="3"/>
  <c r="AP36" i="3"/>
  <c r="AJ36" i="3"/>
  <c r="X36" i="3"/>
  <c r="AD36" i="3"/>
  <c r="R36" i="3"/>
  <c r="L36" i="3"/>
  <c r="AQ27" i="3"/>
  <c r="AK27" i="3"/>
  <c r="AE27" i="3"/>
  <c r="Y27" i="3"/>
  <c r="M27" i="3"/>
  <c r="S27" i="3"/>
  <c r="AE16" i="3"/>
  <c r="AK16" i="3"/>
  <c r="M16" i="3"/>
  <c r="Y16" i="3"/>
  <c r="AQ16" i="3"/>
  <c r="S16" i="3"/>
  <c r="AN40" i="3"/>
  <c r="V40" i="3"/>
  <c r="AB40" i="3"/>
  <c r="P40" i="3"/>
  <c r="AH40" i="3"/>
  <c r="J40" i="3"/>
  <c r="AR75" i="3"/>
  <c r="AL75" i="3"/>
  <c r="AF75" i="3"/>
  <c r="T75" i="3"/>
  <c r="Z75" i="3"/>
  <c r="N75" i="3"/>
  <c r="AR64" i="3"/>
  <c r="AF64" i="3"/>
  <c r="Z64" i="3"/>
  <c r="AL64" i="3"/>
  <c r="N64" i="3"/>
  <c r="T64" i="3"/>
  <c r="AQ51" i="3"/>
  <c r="AK51" i="3"/>
  <c r="Y51" i="3"/>
  <c r="M51" i="3"/>
  <c r="S51" i="3"/>
  <c r="AE51" i="3"/>
  <c r="AK40" i="3"/>
  <c r="AQ40" i="3"/>
  <c r="AE40" i="3"/>
  <c r="Y40" i="3"/>
  <c r="S40" i="3"/>
  <c r="M40" i="3"/>
  <c r="AM33" i="3"/>
  <c r="AG33" i="3"/>
  <c r="AA33" i="3"/>
  <c r="U33" i="3"/>
  <c r="O33" i="3"/>
  <c r="AS33" i="3"/>
  <c r="AM22" i="3"/>
  <c r="AG22" i="3"/>
  <c r="AS22" i="3"/>
  <c r="AA22" i="3"/>
  <c r="U22" i="3"/>
  <c r="O22" i="3"/>
  <c r="AO14" i="3"/>
  <c r="AC14" i="3"/>
  <c r="W14" i="3"/>
  <c r="AI14" i="3"/>
  <c r="K14" i="3"/>
  <c r="Q14" i="3"/>
  <c r="AN28" i="3"/>
  <c r="AH28" i="3"/>
  <c r="P28" i="3"/>
  <c r="AB28" i="3"/>
  <c r="V28" i="3"/>
  <c r="J28" i="3"/>
  <c r="AI71" i="3"/>
  <c r="AC71" i="3"/>
  <c r="W71" i="3"/>
  <c r="AO71" i="3"/>
  <c r="K71" i="3"/>
  <c r="Q71" i="3"/>
  <c r="AO60" i="3"/>
  <c r="AI60" i="3"/>
  <c r="W60" i="3"/>
  <c r="Q60" i="3"/>
  <c r="K60" i="3"/>
  <c r="AC60" i="3"/>
  <c r="AO49" i="3"/>
  <c r="AC49" i="3"/>
  <c r="W49" i="3"/>
  <c r="K49" i="3"/>
  <c r="Q49" i="3"/>
  <c r="AI49" i="3"/>
  <c r="AI38" i="3"/>
  <c r="W38" i="3"/>
  <c r="AO38" i="3"/>
  <c r="AC38" i="3"/>
  <c r="K38" i="3"/>
  <c r="Q38" i="3"/>
  <c r="AG24" i="3"/>
  <c r="AA24" i="3"/>
  <c r="AS24" i="3"/>
  <c r="U24" i="3"/>
  <c r="O24" i="3"/>
  <c r="AM24" i="3"/>
  <c r="AR11" i="3"/>
  <c r="AF11" i="3"/>
  <c r="N11" i="3"/>
  <c r="T11" i="3"/>
  <c r="AL11" i="3"/>
  <c r="Z11" i="3"/>
  <c r="AH38" i="3"/>
  <c r="V38" i="3"/>
  <c r="AN38" i="3"/>
  <c r="AB38" i="3"/>
  <c r="P38" i="3"/>
  <c r="J38" i="3"/>
  <c r="AI73" i="3"/>
  <c r="AO73" i="3"/>
  <c r="W73" i="3"/>
  <c r="AC73" i="3"/>
  <c r="Q73" i="3"/>
  <c r="K73" i="3"/>
  <c r="AI62" i="3"/>
  <c r="AO62" i="3"/>
  <c r="AC62" i="3"/>
  <c r="K62" i="3"/>
  <c r="Q62" i="3"/>
  <c r="W62" i="3"/>
  <c r="AI51" i="3"/>
  <c r="AO51" i="3"/>
  <c r="AC51" i="3"/>
  <c r="W51" i="3"/>
  <c r="Q51" i="3"/>
  <c r="K51" i="3"/>
  <c r="AS37" i="3"/>
  <c r="AM37" i="3"/>
  <c r="AA37" i="3"/>
  <c r="AG37" i="3"/>
  <c r="O37" i="3"/>
  <c r="U37" i="3"/>
  <c r="AS26" i="3"/>
  <c r="AG26" i="3"/>
  <c r="AA26" i="3"/>
  <c r="AM26" i="3"/>
  <c r="U26" i="3"/>
  <c r="O26" i="3"/>
  <c r="AL13" i="3"/>
  <c r="Z13" i="3"/>
  <c r="AR13" i="3"/>
  <c r="N13" i="3"/>
  <c r="AF13" i="3"/>
  <c r="T13" i="3"/>
  <c r="AN70" i="3"/>
  <c r="AH70" i="3"/>
  <c r="V70" i="3"/>
  <c r="J70" i="3"/>
  <c r="AB70" i="3"/>
  <c r="P70" i="3"/>
  <c r="AN15" i="3"/>
  <c r="AB15" i="3"/>
  <c r="AH15" i="3"/>
  <c r="V15" i="3"/>
  <c r="P15" i="3"/>
  <c r="J15" i="3"/>
  <c r="AL70" i="3"/>
  <c r="Z70" i="3"/>
  <c r="AF70" i="3"/>
  <c r="AR70" i="3"/>
  <c r="N70" i="3"/>
  <c r="T70" i="3"/>
  <c r="Z59" i="3"/>
  <c r="AL59" i="3"/>
  <c r="AR59" i="3"/>
  <c r="AF59" i="3"/>
  <c r="N59" i="3"/>
  <c r="T59" i="3"/>
  <c r="AM50" i="3"/>
  <c r="AG50" i="3"/>
  <c r="AS50" i="3"/>
  <c r="AA50" i="3"/>
  <c r="U50" i="3"/>
  <c r="O50" i="3"/>
  <c r="AC42" i="3"/>
  <c r="AI42" i="3"/>
  <c r="K42" i="3"/>
  <c r="AO42" i="3"/>
  <c r="W42" i="3"/>
  <c r="Q42" i="3"/>
  <c r="AO31" i="3"/>
  <c r="AI31" i="3"/>
  <c r="AC31" i="3"/>
  <c r="K31" i="3"/>
  <c r="W31" i="3"/>
  <c r="Q31" i="3"/>
  <c r="AL15" i="3"/>
  <c r="Z15" i="3"/>
  <c r="T15" i="3"/>
  <c r="AR15" i="3"/>
  <c r="N15" i="3"/>
  <c r="AF15" i="3"/>
  <c r="AN58" i="3"/>
  <c r="AH58" i="3"/>
  <c r="AB58" i="3"/>
  <c r="V58" i="3"/>
  <c r="J58" i="3"/>
  <c r="P58" i="3"/>
  <c r="AP68" i="3"/>
  <c r="AJ68" i="3"/>
  <c r="AD68" i="3"/>
  <c r="L68" i="3"/>
  <c r="R68" i="3"/>
  <c r="X68" i="3"/>
  <c r="AR39" i="3"/>
  <c r="Z39" i="3"/>
  <c r="AL39" i="3"/>
  <c r="AF39" i="3"/>
  <c r="N39" i="3"/>
  <c r="T39" i="3"/>
  <c r="AH75" i="3"/>
  <c r="AN75" i="3"/>
  <c r="V75" i="3"/>
  <c r="J75" i="3"/>
  <c r="P75" i="3"/>
  <c r="AB75" i="3"/>
  <c r="AH64" i="3"/>
  <c r="AN64" i="3"/>
  <c r="J64" i="3"/>
  <c r="V64" i="3"/>
  <c r="P64" i="3"/>
  <c r="AB64" i="3"/>
  <c r="AH53" i="3"/>
  <c r="AN53" i="3"/>
  <c r="AB53" i="3"/>
  <c r="V53" i="3"/>
  <c r="J53" i="3"/>
  <c r="P53" i="3"/>
  <c r="AH42" i="3"/>
  <c r="AN42" i="3"/>
  <c r="AB42" i="3"/>
  <c r="J42" i="3"/>
  <c r="V42" i="3"/>
  <c r="P42" i="3"/>
  <c r="AH31" i="3"/>
  <c r="AN31" i="3"/>
  <c r="AB31" i="3"/>
  <c r="J31" i="3"/>
  <c r="P31" i="3"/>
  <c r="V31" i="3"/>
  <c r="AH20" i="3"/>
  <c r="AN20" i="3"/>
  <c r="AB20" i="3"/>
  <c r="V20" i="3"/>
  <c r="J20" i="3"/>
  <c r="P20" i="3"/>
  <c r="AH9" i="3"/>
  <c r="AN9" i="3"/>
  <c r="AB9" i="3"/>
  <c r="V9" i="3"/>
  <c r="J9" i="3"/>
  <c r="P9" i="3"/>
  <c r="AI76" i="3"/>
  <c r="W76" i="3"/>
  <c r="AC76" i="3"/>
  <c r="AO76" i="3"/>
  <c r="Q76" i="3"/>
  <c r="K76" i="3"/>
  <c r="AS73" i="3"/>
  <c r="AM73" i="3"/>
  <c r="AG73" i="3"/>
  <c r="AA73" i="3"/>
  <c r="O73" i="3"/>
  <c r="U73" i="3"/>
  <c r="AR71" i="3"/>
  <c r="AL71" i="3"/>
  <c r="AF71" i="3"/>
  <c r="Z71" i="3"/>
  <c r="N71" i="3"/>
  <c r="T71" i="3"/>
  <c r="AK69" i="3"/>
  <c r="AQ69" i="3"/>
  <c r="AE69" i="3"/>
  <c r="S69" i="3"/>
  <c r="Y69" i="3"/>
  <c r="M69" i="3"/>
  <c r="AJ67" i="3"/>
  <c r="AD67" i="3"/>
  <c r="X67" i="3"/>
  <c r="R67" i="3"/>
  <c r="AP67" i="3"/>
  <c r="L67" i="3"/>
  <c r="W65" i="3"/>
  <c r="AC65" i="3"/>
  <c r="AI65" i="3"/>
  <c r="AO65" i="3"/>
  <c r="Q65" i="3"/>
  <c r="K65" i="3"/>
  <c r="AS62" i="3"/>
  <c r="AM62" i="3"/>
  <c r="AG62" i="3"/>
  <c r="AA62" i="3"/>
  <c r="U62" i="3"/>
  <c r="O62" i="3"/>
  <c r="AL60" i="3"/>
  <c r="AR60" i="3"/>
  <c r="AF60" i="3"/>
  <c r="Z60" i="3"/>
  <c r="T60" i="3"/>
  <c r="N60" i="3"/>
  <c r="AK58" i="3"/>
  <c r="AQ58" i="3"/>
  <c r="AE58" i="3"/>
  <c r="S58" i="3"/>
  <c r="M58" i="3"/>
  <c r="Y58" i="3"/>
  <c r="AJ56" i="3"/>
  <c r="AP56" i="3"/>
  <c r="X56" i="3"/>
  <c r="L56" i="3"/>
  <c r="R56" i="3"/>
  <c r="AD56" i="3"/>
  <c r="AO54" i="3"/>
  <c r="W54" i="3"/>
  <c r="AI54" i="3"/>
  <c r="K54" i="3"/>
  <c r="Q54" i="3"/>
  <c r="AC54" i="3"/>
  <c r="AS51" i="3"/>
  <c r="AM51" i="3"/>
  <c r="AG51" i="3"/>
  <c r="AA51" i="3"/>
  <c r="O51" i="3"/>
  <c r="U51" i="3"/>
  <c r="AR49" i="3"/>
  <c r="AF49" i="3"/>
  <c r="Z49" i="3"/>
  <c r="AL49" i="3"/>
  <c r="N49" i="3"/>
  <c r="T49" i="3"/>
  <c r="AK47" i="3"/>
  <c r="AQ47" i="3"/>
  <c r="AE47" i="3"/>
  <c r="Y47" i="3"/>
  <c r="M47" i="3"/>
  <c r="S47" i="3"/>
  <c r="AJ45" i="3"/>
  <c r="AP45" i="3"/>
  <c r="X45" i="3"/>
  <c r="AD45" i="3"/>
  <c r="R45" i="3"/>
  <c r="L45" i="3"/>
  <c r="AI43" i="3"/>
  <c r="AO43" i="3"/>
  <c r="W43" i="3"/>
  <c r="AC43" i="3"/>
  <c r="Q43" i="3"/>
  <c r="K43" i="3"/>
  <c r="AS40" i="3"/>
  <c r="AM40" i="3"/>
  <c r="AG40" i="3"/>
  <c r="O40" i="3"/>
  <c r="AA40" i="3"/>
  <c r="U40" i="3"/>
  <c r="AF38" i="3"/>
  <c r="AR38" i="3"/>
  <c r="T38" i="3"/>
  <c r="AL38" i="3"/>
  <c r="Z38" i="3"/>
  <c r="N38" i="3"/>
  <c r="AK36" i="3"/>
  <c r="AQ36" i="3"/>
  <c r="AE36" i="3"/>
  <c r="S36" i="3"/>
  <c r="Y36" i="3"/>
  <c r="M36" i="3"/>
  <c r="AP34" i="3"/>
  <c r="X34" i="3"/>
  <c r="AD34" i="3"/>
  <c r="L34" i="3"/>
  <c r="AJ34" i="3"/>
  <c r="R34" i="3"/>
  <c r="AO32" i="3"/>
  <c r="W32" i="3"/>
  <c r="AI32" i="3"/>
  <c r="AC32" i="3"/>
  <c r="K32" i="3"/>
  <c r="Q32" i="3"/>
  <c r="AS29" i="3"/>
  <c r="AG29" i="3"/>
  <c r="AM29" i="3"/>
  <c r="U29" i="3"/>
  <c r="O29" i="3"/>
  <c r="AA29" i="3"/>
  <c r="AL27" i="3"/>
  <c r="AR27" i="3"/>
  <c r="AF27" i="3"/>
  <c r="Z27" i="3"/>
  <c r="N27" i="3"/>
  <c r="T27" i="3"/>
  <c r="AK25" i="3"/>
  <c r="AQ25" i="3"/>
  <c r="S25" i="3"/>
  <c r="M25" i="3"/>
  <c r="AE25" i="3"/>
  <c r="Y25" i="3"/>
  <c r="AP23" i="3"/>
  <c r="AJ23" i="3"/>
  <c r="AD23" i="3"/>
  <c r="X23" i="3"/>
  <c r="R23" i="3"/>
  <c r="L23" i="3"/>
  <c r="AC21" i="3"/>
  <c r="W21" i="3"/>
  <c r="AO21" i="3"/>
  <c r="K21" i="3"/>
  <c r="AI21" i="3"/>
  <c r="Q21" i="3"/>
  <c r="AS18" i="3"/>
  <c r="U18" i="3"/>
  <c r="AM18" i="3"/>
  <c r="O18" i="3"/>
  <c r="AA18" i="3"/>
  <c r="AG18" i="3"/>
  <c r="AR16" i="3"/>
  <c r="AF16" i="3"/>
  <c r="Z16" i="3"/>
  <c r="T16" i="3"/>
  <c r="AL16" i="3"/>
  <c r="N16" i="3"/>
  <c r="AK14" i="3"/>
  <c r="AQ14" i="3"/>
  <c r="S14" i="3"/>
  <c r="Y14" i="3"/>
  <c r="AE14" i="3"/>
  <c r="M14" i="3"/>
  <c r="AJ12" i="3"/>
  <c r="X12" i="3"/>
  <c r="R12" i="3"/>
  <c r="AD12" i="3"/>
  <c r="AP12" i="3"/>
  <c r="L12" i="3"/>
  <c r="AI10" i="3"/>
  <c r="AO10" i="3"/>
  <c r="W10" i="3"/>
  <c r="Q10" i="3"/>
  <c r="K10" i="3"/>
  <c r="AC10" i="3"/>
  <c r="AM7" i="3"/>
  <c r="AS7" i="3"/>
  <c r="AG7" i="3"/>
  <c r="O7" i="3"/>
  <c r="U7" i="3"/>
  <c r="AA7" i="3"/>
  <c r="AG8" i="3"/>
  <c r="AS8" i="3"/>
  <c r="AA8" i="3"/>
  <c r="U8" i="3"/>
  <c r="O8" i="3"/>
  <c r="AM8" i="3"/>
  <c r="P7" i="3"/>
  <c r="AB30" i="3"/>
  <c r="AN30" i="3"/>
  <c r="AH30" i="3"/>
  <c r="J30" i="3"/>
  <c r="V30" i="3"/>
  <c r="P30" i="3"/>
  <c r="AQ71" i="3"/>
  <c r="AK71" i="3"/>
  <c r="AE71" i="3"/>
  <c r="M71" i="3"/>
  <c r="S71" i="3"/>
  <c r="Y71" i="3"/>
  <c r="AK60" i="3"/>
  <c r="AQ60" i="3"/>
  <c r="Y60" i="3"/>
  <c r="S60" i="3"/>
  <c r="M60" i="3"/>
  <c r="AE60" i="3"/>
  <c r="AE49" i="3"/>
  <c r="AQ49" i="3"/>
  <c r="M49" i="3"/>
  <c r="Y49" i="3"/>
  <c r="S49" i="3"/>
  <c r="AK49" i="3"/>
  <c r="AK38" i="3"/>
  <c r="AE38" i="3"/>
  <c r="AQ38" i="3"/>
  <c r="Y38" i="3"/>
  <c r="S38" i="3"/>
  <c r="M38" i="3"/>
  <c r="AS31" i="3"/>
  <c r="AM31" i="3"/>
  <c r="AA31" i="3"/>
  <c r="AG31" i="3"/>
  <c r="O31" i="3"/>
  <c r="U31" i="3"/>
  <c r="AM20" i="3"/>
  <c r="AS20" i="3"/>
  <c r="AG20" i="3"/>
  <c r="O20" i="3"/>
  <c r="U20" i="3"/>
  <c r="AA20" i="3"/>
  <c r="AO12" i="3"/>
  <c r="AI12" i="3"/>
  <c r="W12" i="3"/>
  <c r="AC12" i="3"/>
  <c r="Q12" i="3"/>
  <c r="K12" i="3"/>
  <c r="AH73" i="3"/>
  <c r="AN73" i="3"/>
  <c r="V73" i="3"/>
  <c r="P73" i="3"/>
  <c r="AB73" i="3"/>
  <c r="J73" i="3"/>
  <c r="AH18" i="3"/>
  <c r="AN18" i="3"/>
  <c r="AB18" i="3"/>
  <c r="J18" i="3"/>
  <c r="P18" i="3"/>
  <c r="V18" i="3"/>
  <c r="AO69" i="3"/>
  <c r="AC69" i="3"/>
  <c r="W69" i="3"/>
  <c r="AI69" i="3"/>
  <c r="K69" i="3"/>
  <c r="Q69" i="3"/>
  <c r="AI58" i="3"/>
  <c r="Q58" i="3"/>
  <c r="AC58" i="3"/>
  <c r="W58" i="3"/>
  <c r="AO58" i="3"/>
  <c r="K58" i="3"/>
  <c r="AI47" i="3"/>
  <c r="AC47" i="3"/>
  <c r="AO47" i="3"/>
  <c r="W47" i="3"/>
  <c r="Q47" i="3"/>
  <c r="K47" i="3"/>
  <c r="AO36" i="3"/>
  <c r="AI36" i="3"/>
  <c r="W36" i="3"/>
  <c r="AC36" i="3"/>
  <c r="Q36" i="3"/>
  <c r="K36" i="3"/>
  <c r="AI25" i="3"/>
  <c r="AC25" i="3"/>
  <c r="W25" i="3"/>
  <c r="AO25" i="3"/>
  <c r="K25" i="3"/>
  <c r="Q25" i="3"/>
  <c r="AR9" i="3"/>
  <c r="AL9" i="3"/>
  <c r="Z9" i="3"/>
  <c r="T9" i="3"/>
  <c r="AF9" i="3"/>
  <c r="N9" i="3"/>
  <c r="AN39" i="3"/>
  <c r="AB39" i="3"/>
  <c r="AH39" i="3"/>
  <c r="P39" i="3"/>
  <c r="V39" i="3"/>
  <c r="J39" i="3"/>
  <c r="AJ73" i="3"/>
  <c r="AP73" i="3"/>
  <c r="X73" i="3"/>
  <c r="R73" i="3"/>
  <c r="AD73" i="3"/>
  <c r="L73" i="3"/>
  <c r="AJ62" i="3"/>
  <c r="AD62" i="3"/>
  <c r="X62" i="3"/>
  <c r="AP62" i="3"/>
  <c r="R62" i="3"/>
  <c r="L62" i="3"/>
  <c r="AP51" i="3"/>
  <c r="AJ51" i="3"/>
  <c r="X51" i="3"/>
  <c r="R51" i="3"/>
  <c r="AD51" i="3"/>
  <c r="L51" i="3"/>
  <c r="AJ40" i="3"/>
  <c r="AP40" i="3"/>
  <c r="X40" i="3"/>
  <c r="R40" i="3"/>
  <c r="L40" i="3"/>
  <c r="AD40" i="3"/>
  <c r="AQ31" i="3"/>
  <c r="AK31" i="3"/>
  <c r="Y31" i="3"/>
  <c r="AE31" i="3"/>
  <c r="M31" i="3"/>
  <c r="S31" i="3"/>
  <c r="AR22" i="3"/>
  <c r="AL22" i="3"/>
  <c r="AF22" i="3"/>
  <c r="Z22" i="3"/>
  <c r="T22" i="3"/>
  <c r="N22" i="3"/>
  <c r="AM13" i="3"/>
  <c r="AS13" i="3"/>
  <c r="AG13" i="3"/>
  <c r="AA13" i="3"/>
  <c r="O13" i="3"/>
  <c r="U13" i="3"/>
  <c r="AH71" i="3"/>
  <c r="AB71" i="3"/>
  <c r="V71" i="3"/>
  <c r="P71" i="3"/>
  <c r="J71" i="3"/>
  <c r="AN71" i="3"/>
  <c r="AB27" i="3"/>
  <c r="AH27" i="3"/>
  <c r="V27" i="3"/>
  <c r="AN27" i="3"/>
  <c r="P27" i="3"/>
  <c r="J27" i="3"/>
  <c r="AS70" i="3"/>
  <c r="AM70" i="3"/>
  <c r="AG70" i="3"/>
  <c r="AA70" i="3"/>
  <c r="O70" i="3"/>
  <c r="U70" i="3"/>
  <c r="AS59" i="3"/>
  <c r="AM59" i="3"/>
  <c r="O59" i="3"/>
  <c r="U59" i="3"/>
  <c r="AA59" i="3"/>
  <c r="AG59" i="3"/>
  <c r="AS48" i="3"/>
  <c r="AG48" i="3"/>
  <c r="AA48" i="3"/>
  <c r="U48" i="3"/>
  <c r="O48" i="3"/>
  <c r="AM48" i="3"/>
  <c r="AI40" i="3"/>
  <c r="AO40" i="3"/>
  <c r="W40" i="3"/>
  <c r="AC40" i="3"/>
  <c r="Q40" i="3"/>
  <c r="K40" i="3"/>
  <c r="AL35" i="3"/>
  <c r="AF35" i="3"/>
  <c r="AR35" i="3"/>
  <c r="N35" i="3"/>
  <c r="T35" i="3"/>
  <c r="Z35" i="3"/>
  <c r="AQ22" i="3"/>
  <c r="AK22" i="3"/>
  <c r="Y22" i="3"/>
  <c r="AE22" i="3"/>
  <c r="S22" i="3"/>
  <c r="M22" i="3"/>
  <c r="AQ11" i="3"/>
  <c r="AE11" i="3"/>
  <c r="AK11" i="3"/>
  <c r="Y11" i="3"/>
  <c r="M11" i="3"/>
  <c r="S11" i="3"/>
  <c r="AN59" i="3"/>
  <c r="AH59" i="3"/>
  <c r="AB59" i="3"/>
  <c r="V59" i="3"/>
  <c r="P59" i="3"/>
  <c r="J59" i="3"/>
  <c r="AN26" i="3"/>
  <c r="AH26" i="3"/>
  <c r="AB26" i="3"/>
  <c r="V26" i="3"/>
  <c r="P26" i="3"/>
  <c r="J26" i="3"/>
  <c r="AS72" i="3"/>
  <c r="AG72" i="3"/>
  <c r="AA72" i="3"/>
  <c r="AM72" i="3"/>
  <c r="U72" i="3"/>
  <c r="O72" i="3"/>
  <c r="AG61" i="3"/>
  <c r="AS61" i="3"/>
  <c r="O61" i="3"/>
  <c r="U61" i="3"/>
  <c r="AM61" i="3"/>
  <c r="AA61" i="3"/>
  <c r="AI53" i="3"/>
  <c r="AC53" i="3"/>
  <c r="AO53" i="3"/>
  <c r="W53" i="3"/>
  <c r="Q53" i="3"/>
  <c r="K53" i="3"/>
  <c r="AQ46" i="3"/>
  <c r="AE46" i="3"/>
  <c r="Y46" i="3"/>
  <c r="M46" i="3"/>
  <c r="S46" i="3"/>
  <c r="AK46" i="3"/>
  <c r="AS39" i="3"/>
  <c r="AA39" i="3"/>
  <c r="AM39" i="3"/>
  <c r="AG39" i="3"/>
  <c r="O39" i="3"/>
  <c r="U39" i="3"/>
  <c r="AP33" i="3"/>
  <c r="AJ33" i="3"/>
  <c r="AD33" i="3"/>
  <c r="R33" i="3"/>
  <c r="L33" i="3"/>
  <c r="X33" i="3"/>
  <c r="AF26" i="3"/>
  <c r="Z26" i="3"/>
  <c r="AR26" i="3"/>
  <c r="T26" i="3"/>
  <c r="N26" i="3"/>
  <c r="AL26" i="3"/>
  <c r="AI20" i="3"/>
  <c r="AO20" i="3"/>
  <c r="AC20" i="3"/>
  <c r="W20" i="3"/>
  <c r="Q20" i="3"/>
  <c r="K20" i="3"/>
  <c r="AE13" i="3"/>
  <c r="AQ13" i="3"/>
  <c r="Y13" i="3"/>
  <c r="M13" i="3"/>
  <c r="AK13" i="3"/>
  <c r="S13" i="3"/>
  <c r="AN36" i="3"/>
  <c r="AH36" i="3"/>
  <c r="V36" i="3"/>
  <c r="P36" i="3"/>
  <c r="AB36" i="3"/>
  <c r="J36" i="3"/>
  <c r="AO77" i="3"/>
  <c r="AC77" i="3"/>
  <c r="W77" i="3"/>
  <c r="K77" i="3"/>
  <c r="AI77" i="3"/>
  <c r="Q77" i="3"/>
  <c r="AO66" i="3"/>
  <c r="AI66" i="3"/>
  <c r="K66" i="3"/>
  <c r="Q66" i="3"/>
  <c r="W66" i="3"/>
  <c r="AC66" i="3"/>
  <c r="AP57" i="3"/>
  <c r="L57" i="3"/>
  <c r="AD57" i="3"/>
  <c r="X57" i="3"/>
  <c r="AJ57" i="3"/>
  <c r="R57" i="3"/>
  <c r="AR50" i="3"/>
  <c r="AL50" i="3"/>
  <c r="AF50" i="3"/>
  <c r="Z50" i="3"/>
  <c r="T50" i="3"/>
  <c r="N50" i="3"/>
  <c r="AP46" i="3"/>
  <c r="AD46" i="3"/>
  <c r="L46" i="3"/>
  <c r="R46" i="3"/>
  <c r="AJ46" i="3"/>
  <c r="X46" i="3"/>
  <c r="AK37" i="3"/>
  <c r="AE37" i="3"/>
  <c r="AQ37" i="3"/>
  <c r="Y37" i="3"/>
  <c r="M37" i="3"/>
  <c r="S37" i="3"/>
  <c r="AM30" i="3"/>
  <c r="AG30" i="3"/>
  <c r="AA30" i="3"/>
  <c r="AS30" i="3"/>
  <c r="O30" i="3"/>
  <c r="U30" i="3"/>
  <c r="AP24" i="3"/>
  <c r="AJ24" i="3"/>
  <c r="L24" i="3"/>
  <c r="R24" i="3"/>
  <c r="AD24" i="3"/>
  <c r="X24" i="3"/>
  <c r="AS19" i="3"/>
  <c r="AM19" i="3"/>
  <c r="AA19" i="3"/>
  <c r="AG19" i="3"/>
  <c r="U19" i="3"/>
  <c r="O19" i="3"/>
  <c r="AR17" i="3"/>
  <c r="AL17" i="3"/>
  <c r="AF17" i="3"/>
  <c r="Z17" i="3"/>
  <c r="T17" i="3"/>
  <c r="N17" i="3"/>
  <c r="AN57" i="3"/>
  <c r="AB57" i="3"/>
  <c r="V57" i="3"/>
  <c r="J57" i="3"/>
  <c r="P57" i="3"/>
  <c r="AH57" i="3"/>
  <c r="AH24" i="3"/>
  <c r="AN24" i="3"/>
  <c r="P24" i="3"/>
  <c r="V24" i="3"/>
  <c r="AB24" i="3"/>
  <c r="J24" i="3"/>
  <c r="AM76" i="3"/>
  <c r="AS76" i="3"/>
  <c r="AG76" i="3"/>
  <c r="AA76" i="3"/>
  <c r="O76" i="3"/>
  <c r="U76" i="3"/>
  <c r="AR74" i="3"/>
  <c r="AL74" i="3"/>
  <c r="AF74" i="3"/>
  <c r="N74" i="3"/>
  <c r="T74" i="3"/>
  <c r="Z74" i="3"/>
  <c r="Y72" i="3"/>
  <c r="AE72" i="3"/>
  <c r="AQ72" i="3"/>
  <c r="AK72" i="3"/>
  <c r="S72" i="3"/>
  <c r="M72" i="3"/>
  <c r="AJ70" i="3"/>
  <c r="AP70" i="3"/>
  <c r="L70" i="3"/>
  <c r="R70" i="3"/>
  <c r="X70" i="3"/>
  <c r="AD70" i="3"/>
  <c r="AO68" i="3"/>
  <c r="AI68" i="3"/>
  <c r="AC68" i="3"/>
  <c r="K68" i="3"/>
  <c r="Q68" i="3"/>
  <c r="W68" i="3"/>
  <c r="AM65" i="3"/>
  <c r="AS65" i="3"/>
  <c r="AG65" i="3"/>
  <c r="O65" i="3"/>
  <c r="U65" i="3"/>
  <c r="AA65" i="3"/>
  <c r="AR63" i="3"/>
  <c r="AL63" i="3"/>
  <c r="N63" i="3"/>
  <c r="AF63" i="3"/>
  <c r="Z63" i="3"/>
  <c r="T63" i="3"/>
  <c r="Y61" i="3"/>
  <c r="AQ61" i="3"/>
  <c r="M61" i="3"/>
  <c r="AK61" i="3"/>
  <c r="AE61" i="3"/>
  <c r="S61" i="3"/>
  <c r="AP59" i="3"/>
  <c r="AJ59" i="3"/>
  <c r="AD59" i="3"/>
  <c r="L59" i="3"/>
  <c r="X59" i="3"/>
  <c r="R59" i="3"/>
  <c r="AO57" i="3"/>
  <c r="AI57" i="3"/>
  <c r="AC57" i="3"/>
  <c r="W57" i="3"/>
  <c r="K57" i="3"/>
  <c r="Q57" i="3"/>
  <c r="AM54" i="3"/>
  <c r="AS54" i="3"/>
  <c r="AG54" i="3"/>
  <c r="AA54" i="3"/>
  <c r="O54" i="3"/>
  <c r="U54" i="3"/>
  <c r="AF52" i="3"/>
  <c r="AR52" i="3"/>
  <c r="Z52" i="3"/>
  <c r="AL52" i="3"/>
  <c r="N52" i="3"/>
  <c r="T52" i="3"/>
  <c r="T2" i="3" s="1"/>
  <c r="U2" i="3" s="1"/>
  <c r="AK50" i="3"/>
  <c r="Y50" i="3"/>
  <c r="AQ50" i="3"/>
  <c r="M50" i="3"/>
  <c r="S50" i="3"/>
  <c r="AE50" i="3"/>
  <c r="AJ48" i="3"/>
  <c r="R48" i="3"/>
  <c r="L48" i="3"/>
  <c r="X48" i="3"/>
  <c r="AP48" i="3"/>
  <c r="AD48" i="3"/>
  <c r="AO46" i="3"/>
  <c r="AI46" i="3"/>
  <c r="AC46" i="3"/>
  <c r="K46" i="3"/>
  <c r="Q46" i="3"/>
  <c r="W46" i="3"/>
  <c r="AM43" i="3"/>
  <c r="AS43" i="3"/>
  <c r="O43" i="3"/>
  <c r="AG43" i="3"/>
  <c r="U43" i="3"/>
  <c r="AA43" i="3"/>
  <c r="AR41" i="3"/>
  <c r="Z41" i="3"/>
  <c r="T41" i="3"/>
  <c r="AL41" i="3"/>
  <c r="N41" i="3"/>
  <c r="AF41" i="3"/>
  <c r="Y39" i="3"/>
  <c r="AK39" i="3"/>
  <c r="S39" i="3"/>
  <c r="M39" i="3"/>
  <c r="AQ39" i="3"/>
  <c r="AE39" i="3"/>
  <c r="AP37" i="3"/>
  <c r="AJ37" i="3"/>
  <c r="X37" i="3"/>
  <c r="AD37" i="3"/>
  <c r="R37" i="3"/>
  <c r="L37" i="3"/>
  <c r="AO35" i="3"/>
  <c r="AI35" i="3"/>
  <c r="Q35" i="3"/>
  <c r="K35" i="3"/>
  <c r="W35" i="3"/>
  <c r="AC35" i="3"/>
  <c r="AM32" i="3"/>
  <c r="AS32" i="3"/>
  <c r="AG32" i="3"/>
  <c r="U32" i="3"/>
  <c r="AA32" i="3"/>
  <c r="O32" i="3"/>
  <c r="AL30" i="3"/>
  <c r="AF30" i="3"/>
  <c r="Z30" i="3"/>
  <c r="T30" i="3"/>
  <c r="N30" i="3"/>
  <c r="AR30" i="3"/>
  <c r="AQ28" i="3"/>
  <c r="AK28" i="3"/>
  <c r="AE28" i="3"/>
  <c r="Y28" i="3"/>
  <c r="M28" i="3"/>
  <c r="S28" i="3"/>
  <c r="AP26" i="3"/>
  <c r="AD26" i="3"/>
  <c r="L26" i="3"/>
  <c r="R26" i="3"/>
  <c r="AJ26" i="3"/>
  <c r="X26" i="3"/>
  <c r="AO24" i="3"/>
  <c r="AI24" i="3"/>
  <c r="K24" i="3"/>
  <c r="Q24" i="3"/>
  <c r="W24" i="3"/>
  <c r="AC24" i="3"/>
  <c r="AM21" i="3"/>
  <c r="AS21" i="3"/>
  <c r="O21" i="3"/>
  <c r="U21" i="3"/>
  <c r="AG21" i="3"/>
  <c r="AA21" i="3"/>
  <c r="AR19" i="3"/>
  <c r="AL19" i="3"/>
  <c r="Z19" i="3"/>
  <c r="N19" i="3"/>
  <c r="T19" i="3"/>
  <c r="AF19" i="3"/>
  <c r="AQ17" i="3"/>
  <c r="AE17" i="3"/>
  <c r="Y17" i="3"/>
  <c r="M17" i="3"/>
  <c r="AK17" i="3"/>
  <c r="S17" i="3"/>
  <c r="AJ15" i="3"/>
  <c r="AD15" i="3"/>
  <c r="AP15" i="3"/>
  <c r="R15" i="3"/>
  <c r="X15" i="3"/>
  <c r="L15" i="3"/>
  <c r="AO13" i="3"/>
  <c r="AC13" i="3"/>
  <c r="AI13" i="3"/>
  <c r="Q13" i="3"/>
  <c r="W13" i="3"/>
  <c r="K13" i="3"/>
  <c r="AM10" i="3"/>
  <c r="AS10" i="3"/>
  <c r="AG10" i="3"/>
  <c r="AA10" i="3"/>
  <c r="U10" i="3"/>
  <c r="O10" i="3"/>
  <c r="AR8" i="3"/>
  <c r="Z8" i="3"/>
  <c r="AL8" i="3"/>
  <c r="T8" i="3"/>
  <c r="N8" i="3"/>
  <c r="AF8" i="3"/>
  <c r="J7" i="3"/>
  <c r="AB74" i="3"/>
  <c r="AH74" i="3"/>
  <c r="P74" i="3"/>
  <c r="V74" i="3"/>
  <c r="AN74" i="3"/>
  <c r="J74" i="3"/>
  <c r="AH41" i="3"/>
  <c r="AB41" i="3"/>
  <c r="AN41" i="3"/>
  <c r="J41" i="3"/>
  <c r="V41" i="3"/>
  <c r="P41" i="3"/>
  <c r="AR73" i="3"/>
  <c r="AL73" i="3"/>
  <c r="AF73" i="3"/>
  <c r="Z73" i="3"/>
  <c r="N73" i="3"/>
  <c r="T73" i="3"/>
  <c r="AG64" i="3"/>
  <c r="AS64" i="3"/>
  <c r="AA64" i="3"/>
  <c r="AM64" i="3"/>
  <c r="U64" i="3"/>
  <c r="O64" i="3"/>
  <c r="AS53" i="3"/>
  <c r="AG53" i="3"/>
  <c r="AM53" i="3"/>
  <c r="AA53" i="3"/>
  <c r="U53" i="3"/>
  <c r="O53" i="3"/>
  <c r="AR40" i="3"/>
  <c r="AL40" i="3"/>
  <c r="AF40" i="3"/>
  <c r="Z40" i="3"/>
  <c r="T40" i="3"/>
  <c r="N40" i="3"/>
  <c r="AO23" i="3"/>
  <c r="AI23" i="3"/>
  <c r="AC23" i="3"/>
  <c r="W23" i="3"/>
  <c r="Q23" i="3"/>
  <c r="K23" i="3"/>
  <c r="AR7" i="3"/>
  <c r="AL7" i="3"/>
  <c r="T7" i="3"/>
  <c r="N7" i="3"/>
  <c r="AF7" i="3"/>
  <c r="Z7" i="3"/>
  <c r="AB62" i="3"/>
  <c r="AN62" i="3"/>
  <c r="P62" i="3"/>
  <c r="J62" i="3"/>
  <c r="AH62" i="3"/>
  <c r="V62" i="3"/>
  <c r="AK73" i="3"/>
  <c r="AQ73" i="3"/>
  <c r="Y73" i="3"/>
  <c r="S73" i="3"/>
  <c r="AE73" i="3"/>
  <c r="M73" i="3"/>
  <c r="AJ60" i="3"/>
  <c r="AP60" i="3"/>
  <c r="X60" i="3"/>
  <c r="R60" i="3"/>
  <c r="L60" i="3"/>
  <c r="AD60" i="3"/>
  <c r="AJ49" i="3"/>
  <c r="AP49" i="3"/>
  <c r="AD49" i="3"/>
  <c r="R49" i="3"/>
  <c r="X49" i="3"/>
  <c r="L49" i="3"/>
  <c r="AJ38" i="3"/>
  <c r="AP38" i="3"/>
  <c r="X38" i="3"/>
  <c r="AD38" i="3"/>
  <c r="R38" i="3"/>
  <c r="L38" i="3"/>
  <c r="AJ27" i="3"/>
  <c r="AP27" i="3"/>
  <c r="AD27" i="3"/>
  <c r="X27" i="3"/>
  <c r="R27" i="3"/>
  <c r="L27" i="3"/>
  <c r="AK7" i="3"/>
  <c r="AQ7" i="3"/>
  <c r="AE7" i="3"/>
  <c r="Y7" i="3"/>
  <c r="S7" i="3"/>
  <c r="M7" i="3"/>
  <c r="AN72" i="3"/>
  <c r="AH72" i="3"/>
  <c r="P72" i="3"/>
  <c r="AB72" i="3"/>
  <c r="J72" i="3"/>
  <c r="V72" i="3"/>
  <c r="AR77" i="3"/>
  <c r="AL77" i="3"/>
  <c r="T77" i="3"/>
  <c r="AF77" i="3"/>
  <c r="N77" i="3"/>
  <c r="Z77" i="3"/>
  <c r="AQ64" i="3"/>
  <c r="AK64" i="3"/>
  <c r="AE64" i="3"/>
  <c r="M64" i="3"/>
  <c r="S64" i="3"/>
  <c r="Y64" i="3"/>
  <c r="AQ53" i="3"/>
  <c r="AK53" i="3"/>
  <c r="AE53" i="3"/>
  <c r="S53" i="3"/>
  <c r="M53" i="3"/>
  <c r="Y53" i="3"/>
  <c r="AF44" i="3"/>
  <c r="AL44" i="3"/>
  <c r="Z44" i="3"/>
  <c r="AR44" i="3"/>
  <c r="N44" i="3"/>
  <c r="T44" i="3"/>
  <c r="AM35" i="3"/>
  <c r="AA35" i="3"/>
  <c r="AS35" i="3"/>
  <c r="O35" i="3"/>
  <c r="AG35" i="3"/>
  <c r="U35" i="3"/>
  <c r="AO27" i="3"/>
  <c r="AI27" i="3"/>
  <c r="W27" i="3"/>
  <c r="AC27" i="3"/>
  <c r="Q27" i="3"/>
  <c r="K27" i="3"/>
  <c r="AI16" i="3"/>
  <c r="Q16" i="3"/>
  <c r="AO16" i="3"/>
  <c r="K16" i="3"/>
  <c r="W16" i="3"/>
  <c r="AC16" i="3"/>
  <c r="AN60" i="3"/>
  <c r="AH60" i="3"/>
  <c r="P60" i="3"/>
  <c r="AB60" i="3"/>
  <c r="V60" i="3"/>
  <c r="J60" i="3"/>
  <c r="AQ77" i="3"/>
  <c r="AK77" i="3"/>
  <c r="S77" i="3"/>
  <c r="AE77" i="3"/>
  <c r="Y77" i="3"/>
  <c r="M77" i="3"/>
  <c r="AQ66" i="3"/>
  <c r="AK66" i="3"/>
  <c r="Y66" i="3"/>
  <c r="M66" i="3"/>
  <c r="AE66" i="3"/>
  <c r="S66" i="3"/>
  <c r="AJ53" i="3"/>
  <c r="AP53" i="3"/>
  <c r="AD53" i="3"/>
  <c r="R53" i="3"/>
  <c r="L53" i="3"/>
  <c r="X53" i="3"/>
  <c r="AJ42" i="3"/>
  <c r="AD42" i="3"/>
  <c r="L42" i="3"/>
  <c r="AP42" i="3"/>
  <c r="X42" i="3"/>
  <c r="R42" i="3"/>
  <c r="AQ33" i="3"/>
  <c r="AK33" i="3"/>
  <c r="AE33" i="3"/>
  <c r="S33" i="3"/>
  <c r="M33" i="3"/>
  <c r="Y33" i="3"/>
  <c r="AL24" i="3"/>
  <c r="AF24" i="3"/>
  <c r="Z24" i="3"/>
  <c r="AR24" i="3"/>
  <c r="T24" i="3"/>
  <c r="N24" i="3"/>
  <c r="AJ20" i="3"/>
  <c r="AP20" i="3"/>
  <c r="AD20" i="3"/>
  <c r="X20" i="3"/>
  <c r="L20" i="3"/>
  <c r="R20" i="3"/>
  <c r="AS15" i="3"/>
  <c r="AM15" i="3"/>
  <c r="AA15" i="3"/>
  <c r="U15" i="3"/>
  <c r="O15" i="3"/>
  <c r="AG15" i="3"/>
  <c r="AP66" i="3"/>
  <c r="AJ66" i="3"/>
  <c r="L66" i="3"/>
  <c r="X66" i="3"/>
  <c r="R66" i="3"/>
  <c r="AD66" i="3"/>
  <c r="AN69" i="3"/>
  <c r="AB69" i="3"/>
  <c r="V69" i="3"/>
  <c r="AH69" i="3"/>
  <c r="J69" i="3"/>
  <c r="P69" i="3"/>
  <c r="AN14" i="3"/>
  <c r="AB14" i="3"/>
  <c r="V14" i="3"/>
  <c r="AH14" i="3"/>
  <c r="P14" i="3"/>
  <c r="J14" i="3"/>
  <c r="AK70" i="3"/>
  <c r="AE70" i="3"/>
  <c r="AQ70" i="3"/>
  <c r="M70" i="3"/>
  <c r="S70" i="3"/>
  <c r="Y70" i="3"/>
  <c r="AR61" i="3"/>
  <c r="N61" i="3"/>
  <c r="Z61" i="3"/>
  <c r="AF61" i="3"/>
  <c r="T61" i="3"/>
  <c r="AL61" i="3"/>
  <c r="AM52" i="3"/>
  <c r="AG52" i="3"/>
  <c r="AS52" i="3"/>
  <c r="AA52" i="3"/>
  <c r="O52" i="3"/>
  <c r="U52" i="3"/>
  <c r="AI44" i="3"/>
  <c r="AO44" i="3"/>
  <c r="K44" i="3"/>
  <c r="Q44" i="3"/>
  <c r="W44" i="3"/>
  <c r="AC44" i="3"/>
  <c r="AP35" i="3"/>
  <c r="AJ35" i="3"/>
  <c r="L35" i="3"/>
  <c r="R35" i="3"/>
  <c r="X35" i="3"/>
  <c r="AD35" i="3"/>
  <c r="AK26" i="3"/>
  <c r="AE26" i="3"/>
  <c r="S26" i="3"/>
  <c r="AQ26" i="3"/>
  <c r="M26" i="3"/>
  <c r="Y26" i="3"/>
  <c r="AO22" i="3"/>
  <c r="AC22" i="3"/>
  <c r="AI22" i="3"/>
  <c r="W22" i="3"/>
  <c r="Q22" i="3"/>
  <c r="K22" i="3"/>
  <c r="AK15" i="3"/>
  <c r="AE15" i="3"/>
  <c r="Y15" i="3"/>
  <c r="AQ15" i="3"/>
  <c r="S15" i="3"/>
  <c r="M15" i="3"/>
  <c r="AN34" i="3"/>
  <c r="V34" i="3"/>
  <c r="AB34" i="3"/>
  <c r="AH34" i="3"/>
  <c r="J34" i="3"/>
  <c r="P34" i="3"/>
  <c r="AR76" i="3"/>
  <c r="AL76" i="3"/>
  <c r="AF76" i="3"/>
  <c r="Z76" i="3"/>
  <c r="N76" i="3"/>
  <c r="T76" i="3"/>
  <c r="AJ72" i="3"/>
  <c r="AP72" i="3"/>
  <c r="AD72" i="3"/>
  <c r="R72" i="3"/>
  <c r="X72" i="3"/>
  <c r="L72" i="3"/>
  <c r="AO70" i="3"/>
  <c r="Q70" i="3"/>
  <c r="W70" i="3"/>
  <c r="AC70" i="3"/>
  <c r="K70" i="3"/>
  <c r="AI70" i="3"/>
  <c r="AR65" i="3"/>
  <c r="AL65" i="3"/>
  <c r="AF65" i="3"/>
  <c r="T65" i="3"/>
  <c r="Z65" i="3"/>
  <c r="N65" i="3"/>
  <c r="AQ63" i="3"/>
  <c r="AK63" i="3"/>
  <c r="AE63" i="3"/>
  <c r="S63" i="3"/>
  <c r="Y63" i="3"/>
  <c r="M63" i="3"/>
  <c r="AJ61" i="3"/>
  <c r="AD61" i="3"/>
  <c r="AP61" i="3"/>
  <c r="X61" i="3"/>
  <c r="R61" i="3"/>
  <c r="L61" i="3"/>
  <c r="AO59" i="3"/>
  <c r="AI59" i="3"/>
  <c r="AC59" i="3"/>
  <c r="W59" i="3"/>
  <c r="Q59" i="3"/>
  <c r="K59" i="3"/>
  <c r="AG56" i="3"/>
  <c r="AA56" i="3"/>
  <c r="AM56" i="3"/>
  <c r="O56" i="3"/>
  <c r="U56" i="3"/>
  <c r="AS56" i="3"/>
  <c r="AR54" i="3"/>
  <c r="AL54" i="3"/>
  <c r="AF54" i="3"/>
  <c r="Z54" i="3"/>
  <c r="N54" i="3"/>
  <c r="T54" i="3"/>
  <c r="AQ52" i="3"/>
  <c r="AK52" i="3"/>
  <c r="AE52" i="3"/>
  <c r="M52" i="3"/>
  <c r="T1" i="3" s="1"/>
  <c r="U1" i="3" s="1"/>
  <c r="Y52" i="3"/>
  <c r="S52" i="3"/>
  <c r="AJ50" i="3"/>
  <c r="AD50" i="3"/>
  <c r="AP50" i="3"/>
  <c r="X50" i="3"/>
  <c r="R50" i="3"/>
  <c r="L50" i="3"/>
  <c r="AO48" i="3"/>
  <c r="AI48" i="3"/>
  <c r="W48" i="3"/>
  <c r="AC48" i="3"/>
  <c r="Q48" i="3"/>
  <c r="K48" i="3"/>
  <c r="AS45" i="3"/>
  <c r="AM45" i="3"/>
  <c r="AG45" i="3"/>
  <c r="U45" i="3"/>
  <c r="AA45" i="3"/>
  <c r="O45" i="3"/>
  <c r="AL43" i="3"/>
  <c r="AF43" i="3"/>
  <c r="T43" i="3"/>
  <c r="Z43" i="3"/>
  <c r="AR43" i="3"/>
  <c r="N43" i="3"/>
  <c r="AQ41" i="3"/>
  <c r="Y41" i="3"/>
  <c r="S41" i="3"/>
  <c r="AK41" i="3"/>
  <c r="AE41" i="3"/>
  <c r="M41" i="3"/>
  <c r="AJ39" i="3"/>
  <c r="AD39" i="3"/>
  <c r="R39" i="3"/>
  <c r="AP39" i="3"/>
  <c r="L39" i="3"/>
  <c r="X39" i="3"/>
  <c r="AO37" i="3"/>
  <c r="AI37" i="3"/>
  <c r="W37" i="3"/>
  <c r="AC37" i="3"/>
  <c r="Q37" i="3"/>
  <c r="AS34" i="3"/>
  <c r="AM34" i="3"/>
  <c r="AG34" i="3"/>
  <c r="AA34" i="3"/>
  <c r="U34" i="3"/>
  <c r="O34" i="3"/>
  <c r="AL32" i="3"/>
  <c r="AF32" i="3"/>
  <c r="AR32" i="3"/>
  <c r="Z32" i="3"/>
  <c r="T32" i="3"/>
  <c r="N32" i="3"/>
  <c r="AQ30" i="3"/>
  <c r="AK30" i="3"/>
  <c r="AE30" i="3"/>
  <c r="Y30" i="3"/>
  <c r="S30" i="3"/>
  <c r="M30" i="3"/>
  <c r="AJ28" i="3"/>
  <c r="AP28" i="3"/>
  <c r="AD28" i="3"/>
  <c r="X28" i="3"/>
  <c r="R28" i="3"/>
  <c r="L28" i="3"/>
  <c r="AO26" i="3"/>
  <c r="AC26" i="3"/>
  <c r="Q26" i="3"/>
  <c r="W26" i="3"/>
  <c r="K26" i="3"/>
  <c r="AI26" i="3"/>
  <c r="AM23" i="3"/>
  <c r="AS23" i="3"/>
  <c r="AG23" i="3"/>
  <c r="U23" i="3"/>
  <c r="AA23" i="3"/>
  <c r="O23" i="3"/>
  <c r="AL21" i="3"/>
  <c r="T21" i="3"/>
  <c r="AF21" i="3"/>
  <c r="N21" i="3"/>
  <c r="Z21" i="3"/>
  <c r="AR21" i="3"/>
  <c r="AQ19" i="3"/>
  <c r="AE19" i="3"/>
  <c r="AK19" i="3"/>
  <c r="Y19" i="3"/>
  <c r="S19" i="3"/>
  <c r="M19" i="3"/>
  <c r="AJ17" i="3"/>
  <c r="AP17" i="3"/>
  <c r="AD17" i="3"/>
  <c r="X17" i="3"/>
  <c r="R17" i="3"/>
  <c r="L17" i="3"/>
  <c r="AO15" i="3"/>
  <c r="AI15" i="3"/>
  <c r="AC15" i="3"/>
  <c r="K15" i="3"/>
  <c r="Q15" i="3"/>
  <c r="W15" i="3"/>
  <c r="AG12" i="3"/>
  <c r="AM12" i="3"/>
  <c r="O12" i="3"/>
  <c r="U12" i="3"/>
  <c r="AS12" i="3"/>
  <c r="AA12" i="3"/>
  <c r="AL10" i="3"/>
  <c r="AF10" i="3"/>
  <c r="AR10" i="3"/>
  <c r="N10" i="3"/>
  <c r="T10" i="3"/>
  <c r="Z10" i="3"/>
  <c r="AQ8" i="3"/>
  <c r="Y8" i="3"/>
  <c r="M8" i="3"/>
  <c r="AK8" i="3"/>
  <c r="AE8" i="3"/>
  <c r="S8" i="3"/>
  <c r="AN7" i="3"/>
  <c r="AN63" i="3"/>
  <c r="AH63" i="3"/>
  <c r="AB63" i="3"/>
  <c r="V63" i="3"/>
  <c r="P63" i="3"/>
  <c r="J63" i="3"/>
  <c r="AM75" i="3"/>
  <c r="AG75" i="3"/>
  <c r="AS75" i="3"/>
  <c r="U75" i="3"/>
  <c r="AA75" i="3"/>
  <c r="O75" i="3"/>
  <c r="AR62" i="3"/>
  <c r="AL62" i="3"/>
  <c r="AF62" i="3"/>
  <c r="Z62" i="3"/>
  <c r="T62" i="3"/>
  <c r="N62" i="3"/>
  <c r="AR51" i="3"/>
  <c r="AL51" i="3"/>
  <c r="Z51" i="3"/>
  <c r="AF51" i="3"/>
  <c r="T51" i="3"/>
  <c r="N51" i="3"/>
  <c r="AS42" i="3"/>
  <c r="AM42" i="3"/>
  <c r="AG42" i="3"/>
  <c r="AA42" i="3"/>
  <c r="U42" i="3"/>
  <c r="O42" i="3"/>
  <c r="AR29" i="3"/>
  <c r="AL29" i="3"/>
  <c r="T29" i="3"/>
  <c r="AF29" i="3"/>
  <c r="N29" i="3"/>
  <c r="Z29" i="3"/>
  <c r="AR18" i="3"/>
  <c r="AF18" i="3"/>
  <c r="AL18" i="3"/>
  <c r="T18" i="3"/>
  <c r="N18" i="3"/>
  <c r="Z18" i="3"/>
  <c r="AM9" i="3"/>
  <c r="AS9" i="3"/>
  <c r="AA9" i="3"/>
  <c r="O9" i="3"/>
  <c r="U9" i="3"/>
  <c r="AG9" i="3"/>
  <c r="AN29" i="3"/>
  <c r="AB29" i="3"/>
  <c r="V29" i="3"/>
  <c r="AH29" i="3"/>
  <c r="P29" i="3"/>
  <c r="AJ71" i="3"/>
  <c r="AP71" i="3"/>
  <c r="AD71" i="3"/>
  <c r="X71" i="3"/>
  <c r="L71" i="3"/>
  <c r="R71" i="3"/>
  <c r="AK62" i="3"/>
  <c r="AQ62" i="3"/>
  <c r="AE62" i="3"/>
  <c r="S62" i="3"/>
  <c r="Y62" i="3"/>
  <c r="M62" i="3"/>
  <c r="AR53" i="3"/>
  <c r="AL53" i="3"/>
  <c r="AF53" i="3"/>
  <c r="T53" i="3"/>
  <c r="Z53" i="3"/>
  <c r="N53" i="3"/>
  <c r="AR42" i="3"/>
  <c r="AL42" i="3"/>
  <c r="AF42" i="3"/>
  <c r="Z42" i="3"/>
  <c r="N42" i="3"/>
  <c r="T42" i="3"/>
  <c r="AK29" i="3"/>
  <c r="AQ29" i="3"/>
  <c r="S29" i="3"/>
  <c r="Y29" i="3"/>
  <c r="AE29" i="3"/>
  <c r="M29" i="3"/>
  <c r="AQ18" i="3"/>
  <c r="Y18" i="3"/>
  <c r="AK18" i="3"/>
  <c r="S18" i="3"/>
  <c r="M18" i="3"/>
  <c r="AE18" i="3"/>
  <c r="AM11" i="3"/>
  <c r="AS11" i="3"/>
  <c r="AA11" i="3"/>
  <c r="U11" i="3"/>
  <c r="O11" i="3"/>
  <c r="AG11" i="3"/>
  <c r="AN50" i="3"/>
  <c r="AH50" i="3"/>
  <c r="P50" i="3"/>
  <c r="J50" i="3"/>
  <c r="AB50" i="3"/>
  <c r="V50" i="3"/>
  <c r="AQ75" i="3"/>
  <c r="AK75" i="3"/>
  <c r="S75" i="3"/>
  <c r="AE75" i="3"/>
  <c r="M75" i="3"/>
  <c r="Y75" i="3"/>
  <c r="AR66" i="3"/>
  <c r="AF66" i="3"/>
  <c r="AL66" i="3"/>
  <c r="Z66" i="3"/>
  <c r="T66" i="3"/>
  <c r="N66" i="3"/>
  <c r="AL55" i="3"/>
  <c r="AR55" i="3"/>
  <c r="AF55" i="3"/>
  <c r="T55" i="3"/>
  <c r="Z55" i="3"/>
  <c r="N55" i="3"/>
  <c r="AQ42" i="3"/>
  <c r="AK42" i="3"/>
  <c r="AE42" i="3"/>
  <c r="Y42" i="3"/>
  <c r="S42" i="3"/>
  <c r="M42" i="3"/>
  <c r="AJ29" i="3"/>
  <c r="AP29" i="3"/>
  <c r="X29" i="3"/>
  <c r="R29" i="3"/>
  <c r="AD29" i="3"/>
  <c r="L29" i="3"/>
  <c r="AJ18" i="3"/>
  <c r="AP18" i="3"/>
  <c r="AD18" i="3"/>
  <c r="X18" i="3"/>
  <c r="L18" i="3"/>
  <c r="R18" i="3"/>
  <c r="AQ9" i="3"/>
  <c r="AE9" i="3"/>
  <c r="AK9" i="3"/>
  <c r="Y9" i="3"/>
  <c r="S9" i="3"/>
  <c r="M9" i="3"/>
  <c r="AN49" i="3"/>
  <c r="AB49" i="3"/>
  <c r="V49" i="3"/>
  <c r="P49" i="3"/>
  <c r="J49" i="3"/>
  <c r="AH49" i="3"/>
  <c r="AJ75" i="3"/>
  <c r="X75" i="3"/>
  <c r="R75" i="3"/>
  <c r="L75" i="3"/>
  <c r="AP75" i="3"/>
  <c r="AD75" i="3"/>
  <c r="AP64" i="3"/>
  <c r="X64" i="3"/>
  <c r="L64" i="3"/>
  <c r="AJ64" i="3"/>
  <c r="R64" i="3"/>
  <c r="AD64" i="3"/>
  <c r="AQ55" i="3"/>
  <c r="AK55" i="3"/>
  <c r="AE55" i="3"/>
  <c r="S55" i="3"/>
  <c r="M55" i="3"/>
  <c r="Y55" i="3"/>
  <c r="AQ44" i="3"/>
  <c r="AE44" i="3"/>
  <c r="AK44" i="3"/>
  <c r="Y44" i="3"/>
  <c r="M44" i="3"/>
  <c r="S44" i="3"/>
  <c r="AP31" i="3"/>
  <c r="AJ31" i="3"/>
  <c r="X31" i="3"/>
  <c r="L31" i="3"/>
  <c r="R31" i="3"/>
  <c r="AD31" i="3"/>
  <c r="AI18" i="3"/>
  <c r="AO18" i="3"/>
  <c r="AC18" i="3"/>
  <c r="Q18" i="3"/>
  <c r="W18" i="3"/>
  <c r="K18" i="3"/>
  <c r="AJ9" i="3"/>
  <c r="AD9" i="3"/>
  <c r="AP9" i="3"/>
  <c r="R9" i="3"/>
  <c r="L9" i="3"/>
  <c r="X9" i="3"/>
  <c r="AN48" i="3"/>
  <c r="AH48" i="3"/>
  <c r="P48" i="3"/>
  <c r="V48" i="3"/>
  <c r="AB48" i="3"/>
  <c r="J48" i="3"/>
  <c r="AP77" i="3"/>
  <c r="AD77" i="3"/>
  <c r="X77" i="3"/>
  <c r="R77" i="3"/>
  <c r="L77" i="3"/>
  <c r="AJ77" i="3"/>
  <c r="AO64" i="3"/>
  <c r="AI64" i="3"/>
  <c r="W64" i="3"/>
  <c r="K64" i="3"/>
  <c r="Q64" i="3"/>
  <c r="AC64" i="3"/>
  <c r="AP55" i="3"/>
  <c r="AJ55" i="3"/>
  <c r="L55" i="3"/>
  <c r="X55" i="3"/>
  <c r="R55" i="3"/>
  <c r="AD55" i="3"/>
  <c r="AP44" i="3"/>
  <c r="AJ44" i="3"/>
  <c r="X44" i="3"/>
  <c r="L44" i="3"/>
  <c r="R44" i="3"/>
  <c r="AD44" i="3"/>
  <c r="AK35" i="3"/>
  <c r="AQ35" i="3"/>
  <c r="M35" i="3"/>
  <c r="S35" i="3"/>
  <c r="AE35" i="3"/>
  <c r="Y35" i="3"/>
  <c r="AK24" i="3"/>
  <c r="M24" i="3"/>
  <c r="S24" i="3"/>
  <c r="AE24" i="3"/>
  <c r="Y24" i="3"/>
  <c r="AQ24" i="3"/>
  <c r="AI9" i="3"/>
  <c r="AC9" i="3"/>
  <c r="AO9" i="3"/>
  <c r="Q9" i="3"/>
  <c r="K9" i="3"/>
  <c r="W9" i="3"/>
  <c r="AN25" i="3"/>
  <c r="AB25" i="3"/>
  <c r="V25" i="3"/>
  <c r="P25" i="3"/>
  <c r="J25" i="3"/>
  <c r="AH25" i="3"/>
  <c r="AR72" i="3"/>
  <c r="AF72" i="3"/>
  <c r="AL72" i="3"/>
  <c r="T72" i="3"/>
  <c r="N72" i="3"/>
  <c r="Z72" i="3"/>
  <c r="AS63" i="3"/>
  <c r="AM63" i="3"/>
  <c r="AA63" i="3"/>
  <c r="O63" i="3"/>
  <c r="AG63" i="3"/>
  <c r="U63" i="3"/>
  <c r="AO55" i="3"/>
  <c r="AI55" i="3"/>
  <c r="AC55" i="3"/>
  <c r="W55" i="3"/>
  <c r="K55" i="3"/>
  <c r="Q55" i="3"/>
  <c r="AS41" i="3"/>
  <c r="AM41" i="3"/>
  <c r="AA41" i="3"/>
  <c r="O41" i="3"/>
  <c r="AG41" i="3"/>
  <c r="U41" i="3"/>
  <c r="AR28" i="3"/>
  <c r="AF28" i="3"/>
  <c r="Z28" i="3"/>
  <c r="AL28" i="3"/>
  <c r="N28" i="3"/>
  <c r="T28" i="3"/>
  <c r="AP13" i="3"/>
  <c r="AD13" i="3"/>
  <c r="X13" i="3"/>
  <c r="R13" i="3"/>
  <c r="AJ13" i="3"/>
  <c r="L13" i="3"/>
  <c r="AN46" i="3"/>
  <c r="AH46" i="3"/>
  <c r="AB46" i="3"/>
  <c r="V46" i="3"/>
  <c r="P46" i="3"/>
  <c r="J46" i="3"/>
  <c r="AB13" i="3"/>
  <c r="AN13" i="3"/>
  <c r="P13" i="3"/>
  <c r="J13" i="3"/>
  <c r="V13" i="3"/>
  <c r="AH13" i="3"/>
  <c r="AH56" i="3"/>
  <c r="V56" i="3"/>
  <c r="AB56" i="3"/>
  <c r="J56" i="3"/>
  <c r="AN56" i="3"/>
  <c r="P56" i="3"/>
  <c r="AH23" i="3"/>
  <c r="AB23" i="3"/>
  <c r="AN23" i="3"/>
  <c r="V23" i="3"/>
  <c r="P23" i="3"/>
  <c r="J23" i="3"/>
  <c r="AH44" i="3"/>
  <c r="AN44" i="3"/>
  <c r="AB44" i="3"/>
  <c r="J44" i="3"/>
  <c r="P44" i="3"/>
  <c r="V44" i="3"/>
  <c r="AN11" i="3"/>
  <c r="AB11" i="3"/>
  <c r="AH11" i="3"/>
  <c r="V11" i="3"/>
  <c r="J11" i="3"/>
  <c r="P11" i="3"/>
  <c r="AP74" i="3"/>
  <c r="X74" i="3"/>
  <c r="AD74" i="3"/>
  <c r="L74" i="3"/>
  <c r="R74" i="3"/>
  <c r="AJ74" i="3"/>
  <c r="AS69" i="3"/>
  <c r="AA69" i="3"/>
  <c r="U69" i="3"/>
  <c r="O69" i="3"/>
  <c r="AG69" i="3"/>
  <c r="AM69" i="3"/>
  <c r="AK65" i="3"/>
  <c r="AE65" i="3"/>
  <c r="AQ65" i="3"/>
  <c r="S65" i="3"/>
  <c r="M65" i="3"/>
  <c r="Y65" i="3"/>
  <c r="AJ63" i="3"/>
  <c r="AP63" i="3"/>
  <c r="X63" i="3"/>
  <c r="AD63" i="3"/>
  <c r="R63" i="3"/>
  <c r="L63" i="3"/>
  <c r="AI61" i="3"/>
  <c r="AC61" i="3"/>
  <c r="W61" i="3"/>
  <c r="Q61" i="3"/>
  <c r="AO61" i="3"/>
  <c r="K61" i="3"/>
  <c r="AS58" i="3"/>
  <c r="AG58" i="3"/>
  <c r="AM58" i="3"/>
  <c r="AA58" i="3"/>
  <c r="U58" i="3"/>
  <c r="O58" i="3"/>
  <c r="AL56" i="3"/>
  <c r="AR56" i="3"/>
  <c r="AF56" i="3"/>
  <c r="Z56" i="3"/>
  <c r="N56" i="3"/>
  <c r="T56" i="3"/>
  <c r="AQ54" i="3"/>
  <c r="AK54" i="3"/>
  <c r="Y54" i="3"/>
  <c r="M54" i="3"/>
  <c r="AE54" i="3"/>
  <c r="S54" i="3"/>
  <c r="X52" i="3"/>
  <c r="AJ52" i="3"/>
  <c r="AD52" i="3"/>
  <c r="AP52" i="3"/>
  <c r="R52" i="3"/>
  <c r="L52" i="3"/>
  <c r="AO50" i="3"/>
  <c r="AI50" i="3"/>
  <c r="AC50" i="3"/>
  <c r="W50" i="3"/>
  <c r="K50" i="3"/>
  <c r="Q50" i="3"/>
  <c r="AM47" i="3"/>
  <c r="AA47" i="3"/>
  <c r="AG47" i="3"/>
  <c r="AS47" i="3"/>
  <c r="U47" i="3"/>
  <c r="O47" i="3"/>
  <c r="AL45" i="3"/>
  <c r="AR45" i="3"/>
  <c r="Z45" i="3"/>
  <c r="T45" i="3"/>
  <c r="N45" i="3"/>
  <c r="AF45" i="3"/>
  <c r="AQ43" i="3"/>
  <c r="AK43" i="3"/>
  <c r="S43" i="3"/>
  <c r="AE43" i="3"/>
  <c r="M43" i="3"/>
  <c r="Y43" i="3"/>
  <c r="X41" i="3"/>
  <c r="AP41" i="3"/>
  <c r="R41" i="3"/>
  <c r="AD41" i="3"/>
  <c r="AJ41" i="3"/>
  <c r="L41" i="3"/>
  <c r="AI39" i="3"/>
  <c r="Q39" i="3"/>
  <c r="AO39" i="3"/>
  <c r="AC39" i="3"/>
  <c r="K39" i="3"/>
  <c r="W39" i="3"/>
  <c r="AS36" i="3"/>
  <c r="AG36" i="3"/>
  <c r="AM36" i="3"/>
  <c r="U36" i="3"/>
  <c r="AA36" i="3"/>
  <c r="O36" i="3"/>
  <c r="AL34" i="3"/>
  <c r="AR34" i="3"/>
  <c r="AF34" i="3"/>
  <c r="Z34" i="3"/>
  <c r="T34" i="3"/>
  <c r="N34" i="3"/>
  <c r="AE32" i="3"/>
  <c r="AQ32" i="3"/>
  <c r="Y32" i="3"/>
  <c r="S32" i="3"/>
  <c r="AK32" i="3"/>
  <c r="M32" i="3"/>
  <c r="AJ30" i="3"/>
  <c r="X30" i="3"/>
  <c r="R30" i="3"/>
  <c r="AD30" i="3"/>
  <c r="AP30" i="3"/>
  <c r="L30" i="3"/>
  <c r="AI28" i="3"/>
  <c r="AO28" i="3"/>
  <c r="W28" i="3"/>
  <c r="Q28" i="3"/>
  <c r="AC28" i="3"/>
  <c r="K28" i="3"/>
  <c r="AS25" i="3"/>
  <c r="AM25" i="3"/>
  <c r="AG25" i="3"/>
  <c r="AA25" i="3"/>
  <c r="U25" i="3"/>
  <c r="O25" i="3"/>
  <c r="AL23" i="3"/>
  <c r="AR23" i="3"/>
  <c r="AF23" i="3"/>
  <c r="T23" i="3"/>
  <c r="Z23" i="3"/>
  <c r="N23" i="3"/>
  <c r="AE21" i="3"/>
  <c r="Y21" i="3"/>
  <c r="S21" i="3"/>
  <c r="M21" i="3"/>
  <c r="AK21" i="3"/>
  <c r="AQ21" i="3"/>
  <c r="AD19" i="3"/>
  <c r="AJ19" i="3"/>
  <c r="X19" i="3"/>
  <c r="AP19" i="3"/>
  <c r="R19" i="3"/>
  <c r="L19" i="3"/>
  <c r="AO17" i="3"/>
  <c r="AC17" i="3"/>
  <c r="Q17" i="3"/>
  <c r="W17" i="3"/>
  <c r="AI17" i="3"/>
  <c r="K17" i="3"/>
  <c r="AM14" i="3"/>
  <c r="AG14" i="3"/>
  <c r="AS14" i="3"/>
  <c r="U14" i="3"/>
  <c r="AA14" i="3"/>
  <c r="O14" i="3"/>
  <c r="AL12" i="3"/>
  <c r="AR12" i="3"/>
  <c r="T12" i="3"/>
  <c r="AF12" i="3"/>
  <c r="N12" i="3"/>
  <c r="Z12" i="3"/>
  <c r="AE10" i="3"/>
  <c r="Y10" i="3"/>
  <c r="AQ10" i="3"/>
  <c r="AK10" i="3"/>
  <c r="S10" i="3"/>
  <c r="M10" i="3"/>
  <c r="AJ8" i="3"/>
  <c r="AP8" i="3"/>
  <c r="X8" i="3"/>
  <c r="AD8" i="3"/>
  <c r="R8" i="3"/>
  <c r="L8" i="3"/>
  <c r="AB19" i="3"/>
  <c r="AN19" i="3"/>
  <c r="AH19" i="3"/>
  <c r="J19" i="3"/>
  <c r="V19" i="3"/>
  <c r="P19" i="3"/>
  <c r="AP69" i="3"/>
  <c r="X69" i="3"/>
  <c r="AD69" i="3"/>
  <c r="AJ69" i="3"/>
  <c r="L69" i="3"/>
  <c r="R69" i="3"/>
  <c r="AO56" i="3"/>
  <c r="AI56" i="3"/>
  <c r="AC56" i="3"/>
  <c r="Q56" i="3"/>
  <c r="W56" i="3"/>
  <c r="K56" i="3"/>
  <c r="AO45" i="3"/>
  <c r="AC45" i="3"/>
  <c r="AI45" i="3"/>
  <c r="W45" i="3"/>
  <c r="K45" i="3"/>
  <c r="Q45" i="3"/>
  <c r="AO34" i="3"/>
  <c r="W34" i="3"/>
  <c r="AC34" i="3"/>
  <c r="Q34" i="3"/>
  <c r="AI34" i="3"/>
  <c r="K34" i="3"/>
  <c r="AP25" i="3"/>
  <c r="AJ25" i="3"/>
  <c r="AD25" i="3"/>
  <c r="L25" i="3"/>
  <c r="R25" i="3"/>
  <c r="X25" i="3"/>
  <c r="AP14" i="3"/>
  <c r="AD14" i="3"/>
  <c r="AJ14" i="3"/>
  <c r="X14" i="3"/>
  <c r="L14" i="3"/>
  <c r="R14" i="3"/>
  <c r="AH51" i="3"/>
  <c r="AB51" i="3"/>
  <c r="V51" i="3"/>
  <c r="AN51" i="3"/>
  <c r="P51" i="3"/>
  <c r="J51" i="3"/>
  <c r="AM77" i="3"/>
  <c r="AS77" i="3"/>
  <c r="AG77" i="3"/>
  <c r="U77" i="3"/>
  <c r="AA77" i="3"/>
  <c r="O77" i="3"/>
  <c r="AM66" i="3"/>
  <c r="AG66" i="3"/>
  <c r="AA66" i="3"/>
  <c r="AS66" i="3"/>
  <c r="O66" i="3"/>
  <c r="U66" i="3"/>
  <c r="AM55" i="3"/>
  <c r="AG55" i="3"/>
  <c r="AS55" i="3"/>
  <c r="U55" i="3"/>
  <c r="AA55" i="3"/>
  <c r="O55" i="3"/>
  <c r="AM44" i="3"/>
  <c r="AG44" i="3"/>
  <c r="AS44" i="3"/>
  <c r="AA44" i="3"/>
  <c r="O44" i="3"/>
  <c r="U44" i="3"/>
  <c r="AR31" i="3"/>
  <c r="AL31" i="3"/>
  <c r="Z31" i="3"/>
  <c r="AF31" i="3"/>
  <c r="T31" i="3"/>
  <c r="N31" i="3"/>
  <c r="AR20" i="3"/>
  <c r="AL20" i="3"/>
  <c r="AF20" i="3"/>
  <c r="N20" i="3"/>
  <c r="Z20" i="3"/>
  <c r="T20" i="3"/>
  <c r="AJ16" i="3"/>
  <c r="AP16" i="3"/>
  <c r="AD16" i="3"/>
  <c r="L16" i="3"/>
  <c r="R16" i="3"/>
  <c r="X16" i="3"/>
  <c r="AN61" i="3"/>
  <c r="AH61" i="3"/>
  <c r="AB61" i="3"/>
  <c r="P61" i="3"/>
  <c r="V61" i="3"/>
  <c r="J61" i="3"/>
  <c r="AN17" i="3"/>
  <c r="AB17" i="3"/>
  <c r="P17" i="3"/>
  <c r="V17" i="3"/>
  <c r="AH17" i="3"/>
  <c r="J17" i="3"/>
  <c r="AS68" i="3"/>
  <c r="AM68" i="3"/>
  <c r="AA68" i="3"/>
  <c r="AG68" i="3"/>
  <c r="U68" i="3"/>
  <c r="O68" i="3"/>
  <c r="AS57" i="3"/>
  <c r="AA57" i="3"/>
  <c r="AM57" i="3"/>
  <c r="U57" i="3"/>
  <c r="AG57" i="3"/>
  <c r="O57" i="3"/>
  <c r="AA46" i="3"/>
  <c r="AG46" i="3"/>
  <c r="AS46" i="3"/>
  <c r="AM46" i="3"/>
  <c r="U46" i="3"/>
  <c r="O46" i="3"/>
  <c r="AF33" i="3"/>
  <c r="AL33" i="3"/>
  <c r="T33" i="3"/>
  <c r="N33" i="3"/>
  <c r="Z33" i="3"/>
  <c r="AR33" i="3"/>
  <c r="AQ20" i="3"/>
  <c r="AE20" i="3"/>
  <c r="AK20" i="3"/>
  <c r="M20" i="3"/>
  <c r="S20" i="3"/>
  <c r="Y20" i="3"/>
  <c r="AJ7" i="3"/>
  <c r="AD7" i="3"/>
  <c r="AP7" i="3"/>
  <c r="X7" i="3"/>
  <c r="R7" i="3"/>
  <c r="L7" i="3"/>
  <c r="AH16" i="3"/>
  <c r="V16" i="3"/>
  <c r="AN16" i="3"/>
  <c r="J16" i="3"/>
  <c r="AB16" i="3"/>
  <c r="P16" i="3"/>
  <c r="AL68" i="3"/>
  <c r="AR68" i="3"/>
  <c r="AF68" i="3"/>
  <c r="Z68" i="3"/>
  <c r="N68" i="3"/>
  <c r="T68" i="3"/>
  <c r="AL57" i="3"/>
  <c r="AF57" i="3"/>
  <c r="AR57" i="3"/>
  <c r="Z57" i="3"/>
  <c r="N57" i="3"/>
  <c r="T57" i="3"/>
  <c r="AL46" i="3"/>
  <c r="AF46" i="3"/>
  <c r="AR46" i="3"/>
  <c r="Z46" i="3"/>
  <c r="N46" i="3"/>
  <c r="T46" i="3"/>
  <c r="AI29" i="3"/>
  <c r="AO29" i="3"/>
  <c r="W29" i="3"/>
  <c r="AC29" i="3"/>
  <c r="K29" i="3"/>
  <c r="Q29" i="3"/>
  <c r="AI7" i="3"/>
  <c r="AO7" i="3"/>
  <c r="W7" i="3"/>
  <c r="AC7" i="3"/>
  <c r="Q7" i="3"/>
  <c r="K7" i="3"/>
  <c r="AN37" i="3"/>
  <c r="AH37" i="3"/>
  <c r="AB37" i="3"/>
  <c r="V37" i="3"/>
  <c r="P37" i="3"/>
  <c r="J37" i="3"/>
  <c r="AO75" i="3"/>
  <c r="AI75" i="3"/>
  <c r="W75" i="3"/>
  <c r="Q75" i="3"/>
  <c r="K75" i="3"/>
  <c r="AC75" i="3"/>
  <c r="AK68" i="3"/>
  <c r="AQ68" i="3"/>
  <c r="AE68" i="3"/>
  <c r="M68" i="3"/>
  <c r="Y68" i="3"/>
  <c r="S68" i="3"/>
  <c r="AQ57" i="3"/>
  <c r="AK57" i="3"/>
  <c r="AE57" i="3"/>
  <c r="Y57" i="3"/>
  <c r="M57" i="3"/>
  <c r="S57" i="3"/>
  <c r="AR48" i="3"/>
  <c r="AL48" i="3"/>
  <c r="AF48" i="3"/>
  <c r="Z48" i="3"/>
  <c r="T48" i="3"/>
  <c r="N48" i="3"/>
  <c r="AR37" i="3"/>
  <c r="Z37" i="3"/>
  <c r="AL37" i="3"/>
  <c r="N37" i="3"/>
  <c r="T37" i="3"/>
  <c r="AF37" i="3"/>
  <c r="AS28" i="3"/>
  <c r="AG28" i="3"/>
  <c r="AA28" i="3"/>
  <c r="O28" i="3"/>
  <c r="U28" i="3"/>
  <c r="AM28" i="3"/>
  <c r="AP22" i="3"/>
  <c r="AJ22" i="3"/>
  <c r="X22" i="3"/>
  <c r="AD22" i="3"/>
  <c r="R22" i="3"/>
  <c r="L22" i="3"/>
  <c r="AM17" i="3"/>
  <c r="AG17" i="3"/>
  <c r="AA17" i="3"/>
  <c r="AS17" i="3"/>
  <c r="U17" i="3"/>
  <c r="O17" i="3"/>
  <c r="AP11" i="3"/>
  <c r="AD11" i="3"/>
  <c r="AJ11" i="3"/>
  <c r="X11" i="3"/>
  <c r="L11" i="3"/>
  <c r="R11" i="3"/>
  <c r="AN47" i="3"/>
  <c r="AH47" i="3"/>
  <c r="AB47" i="3"/>
  <c r="V47" i="3"/>
  <c r="P47" i="3"/>
  <c r="AS74" i="3"/>
  <c r="AM74" i="3"/>
  <c r="AA74" i="3"/>
  <c r="AG74" i="3"/>
  <c r="U74" i="3"/>
  <c r="O74" i="3"/>
  <c r="AK59" i="3"/>
  <c r="AE59" i="3"/>
  <c r="AQ59" i="3"/>
  <c r="M59" i="3"/>
  <c r="S59" i="3"/>
  <c r="Y59" i="3"/>
  <c r="AK48" i="3"/>
  <c r="AQ48" i="3"/>
  <c r="AE48" i="3"/>
  <c r="Y48" i="3"/>
  <c r="S48" i="3"/>
  <c r="M48" i="3"/>
  <c r="AI33" i="3"/>
  <c r="K33" i="3"/>
  <c r="AC33" i="3"/>
  <c r="W33" i="3"/>
  <c r="Q33" i="3"/>
  <c r="AO33" i="3"/>
  <c r="AO11" i="3"/>
  <c r="AC11" i="3"/>
  <c r="AI11" i="3"/>
  <c r="W11" i="3"/>
  <c r="K11" i="3"/>
  <c r="Q11" i="3"/>
  <c r="AH68" i="3"/>
  <c r="AN68" i="3"/>
  <c r="AB68" i="3"/>
  <c r="P68" i="3"/>
  <c r="J68" i="3"/>
  <c r="V68" i="3"/>
  <c r="AH35" i="3"/>
  <c r="AB35" i="3"/>
  <c r="V35" i="3"/>
  <c r="P35" i="3"/>
  <c r="AN35" i="3"/>
  <c r="J35" i="3"/>
  <c r="AH67" i="3"/>
  <c r="V67" i="3"/>
  <c r="AB67" i="3"/>
  <c r="J67" i="3"/>
  <c r="AN67" i="3"/>
  <c r="P67" i="3"/>
  <c r="AN45" i="3"/>
  <c r="V45" i="3"/>
  <c r="AB45" i="3"/>
  <c r="AH45" i="3"/>
  <c r="P45" i="3"/>
  <c r="J45" i="3"/>
  <c r="AH12" i="3"/>
  <c r="V12" i="3"/>
  <c r="AN12" i="3"/>
  <c r="AB12" i="3"/>
  <c r="P12" i="3"/>
  <c r="J12" i="3"/>
  <c r="AQ74" i="3"/>
  <c r="AE74" i="3"/>
  <c r="AK74" i="3"/>
  <c r="Y74" i="3"/>
  <c r="M74" i="3"/>
  <c r="S74" i="3"/>
  <c r="AS67" i="3"/>
  <c r="AM67" i="3"/>
  <c r="U67" i="3"/>
  <c r="AG67" i="3"/>
  <c r="AA67" i="3"/>
  <c r="O67" i="3"/>
  <c r="AN77" i="3"/>
  <c r="AB77" i="3"/>
  <c r="V77" i="3"/>
  <c r="J77" i="3"/>
  <c r="AH77" i="3"/>
  <c r="P77" i="3"/>
  <c r="AN66" i="3"/>
  <c r="AH66" i="3"/>
  <c r="J66" i="3"/>
  <c r="V66" i="3"/>
  <c r="P66" i="3"/>
  <c r="AB66" i="3"/>
  <c r="AN55" i="3"/>
  <c r="AH55" i="3"/>
  <c r="AB55" i="3"/>
  <c r="V55" i="3"/>
  <c r="J55" i="3"/>
  <c r="P55" i="3"/>
  <c r="AH33" i="3"/>
  <c r="AN33" i="3"/>
  <c r="AB33" i="3"/>
  <c r="V33" i="3"/>
  <c r="J33" i="3"/>
  <c r="P33" i="3"/>
  <c r="AN22" i="3"/>
  <c r="AB22" i="3"/>
  <c r="AH22" i="3"/>
  <c r="J22" i="3"/>
  <c r="P22" i="3"/>
  <c r="V22" i="3"/>
  <c r="AE76" i="3"/>
  <c r="AQ76" i="3"/>
  <c r="AK76" i="3"/>
  <c r="Y76" i="3"/>
  <c r="S76" i="3"/>
  <c r="M76" i="3"/>
  <c r="AO72" i="3"/>
  <c r="AC72" i="3"/>
  <c r="K72" i="3"/>
  <c r="W72" i="3"/>
  <c r="AI72" i="3"/>
  <c r="Q72" i="3"/>
  <c r="AL67" i="3"/>
  <c r="AR67" i="3"/>
  <c r="T67" i="3"/>
  <c r="AF67" i="3"/>
  <c r="Z67" i="3"/>
  <c r="N67" i="3"/>
  <c r="AH76" i="3"/>
  <c r="AB76" i="3"/>
  <c r="AN76" i="3"/>
  <c r="J76" i="3"/>
  <c r="P76" i="3"/>
  <c r="V76" i="3"/>
  <c r="AH65" i="3"/>
  <c r="AB65" i="3"/>
  <c r="V65" i="3"/>
  <c r="J65" i="3"/>
  <c r="AN65" i="3"/>
  <c r="P65" i="3"/>
  <c r="AH54" i="3"/>
  <c r="AB54" i="3"/>
  <c r="AN54" i="3"/>
  <c r="V54" i="3"/>
  <c r="J54" i="3"/>
  <c r="P54" i="3"/>
  <c r="AH43" i="3"/>
  <c r="AB43" i="3"/>
  <c r="AN43" i="3"/>
  <c r="V43" i="3"/>
  <c r="J43" i="3"/>
  <c r="P43" i="3"/>
  <c r="AH32" i="3"/>
  <c r="AB32" i="3"/>
  <c r="AN32" i="3"/>
  <c r="J32" i="3"/>
  <c r="V32" i="3"/>
  <c r="P32" i="3"/>
  <c r="AH21" i="3"/>
  <c r="AB21" i="3"/>
  <c r="V21" i="3"/>
  <c r="AN21" i="3"/>
  <c r="J21" i="3"/>
  <c r="P21" i="3"/>
  <c r="AH10" i="3"/>
  <c r="V10" i="3"/>
  <c r="AN10" i="3"/>
  <c r="J10" i="3"/>
  <c r="P10" i="3"/>
  <c r="AB10" i="3"/>
  <c r="AP76" i="3"/>
  <c r="AJ76" i="3"/>
  <c r="AD76" i="3"/>
  <c r="R76" i="3"/>
  <c r="X76" i="3"/>
  <c r="L76" i="3"/>
  <c r="AI74" i="3"/>
  <c r="AC74" i="3"/>
  <c r="Q74" i="3"/>
  <c r="AO74" i="3"/>
  <c r="K74" i="3"/>
  <c r="W74" i="3"/>
  <c r="AS71" i="3"/>
  <c r="AM71" i="3"/>
  <c r="U71" i="3"/>
  <c r="AG71" i="3"/>
  <c r="O71" i="3"/>
  <c r="AA71" i="3"/>
  <c r="AR69" i="3"/>
  <c r="T69" i="3"/>
  <c r="AF69" i="3"/>
  <c r="AL69" i="3"/>
  <c r="Z69" i="3"/>
  <c r="N69" i="3"/>
  <c r="AK67" i="3"/>
  <c r="AQ67" i="3"/>
  <c r="S67" i="3"/>
  <c r="AE67" i="3"/>
  <c r="Y67" i="3"/>
  <c r="M67" i="3"/>
  <c r="AP65" i="3"/>
  <c r="AD65" i="3"/>
  <c r="R65" i="3"/>
  <c r="AJ65" i="3"/>
  <c r="X65" i="3"/>
  <c r="L65" i="3"/>
  <c r="AI63" i="3"/>
  <c r="AC63" i="3"/>
  <c r="AO63" i="3"/>
  <c r="Q63" i="3"/>
  <c r="W63" i="3"/>
  <c r="AS60" i="3"/>
  <c r="AM60" i="3"/>
  <c r="AG60" i="3"/>
  <c r="U60" i="3"/>
  <c r="AA60" i="3"/>
  <c r="O60" i="3"/>
  <c r="AL58" i="3"/>
  <c r="AF58" i="3"/>
  <c r="AR58" i="3"/>
  <c r="Z58" i="3"/>
  <c r="T58" i="3"/>
  <c r="N58" i="3"/>
  <c r="S56" i="3"/>
  <c r="AK56" i="3"/>
  <c r="M56" i="3"/>
  <c r="Y56" i="3"/>
  <c r="AQ56" i="3"/>
  <c r="AE56" i="3"/>
  <c r="AP54" i="3"/>
  <c r="R54" i="3"/>
  <c r="AJ54" i="3"/>
  <c r="X54" i="3"/>
  <c r="AD54" i="3"/>
  <c r="L54" i="3"/>
  <c r="AI52" i="3"/>
  <c r="AC52" i="3"/>
  <c r="AO52" i="3"/>
  <c r="Q52" i="3"/>
  <c r="W52" i="3"/>
  <c r="K52" i="3"/>
  <c r="AS49" i="3"/>
  <c r="AM49" i="3"/>
  <c r="U49" i="3"/>
  <c r="AG49" i="3"/>
  <c r="O49" i="3"/>
  <c r="AA49" i="3"/>
  <c r="AL47" i="3"/>
  <c r="T47" i="3"/>
  <c r="AF47" i="3"/>
  <c r="Z47" i="3"/>
  <c r="AR47" i="3"/>
  <c r="N47" i="3"/>
  <c r="AQ45" i="3"/>
  <c r="AK45" i="3"/>
  <c r="S45" i="3"/>
  <c r="Y45" i="3"/>
  <c r="AE45" i="3"/>
  <c r="M45" i="3"/>
  <c r="AP43" i="3"/>
  <c r="AJ43" i="3"/>
  <c r="R43" i="3"/>
  <c r="AD43" i="3"/>
  <c r="X43" i="3"/>
  <c r="L43" i="3"/>
  <c r="AI41" i="3"/>
  <c r="AC41" i="3"/>
  <c r="AO41" i="3"/>
  <c r="Q41" i="3"/>
  <c r="W41" i="3"/>
  <c r="K41" i="3"/>
  <c r="AS38" i="3"/>
  <c r="AM38" i="3"/>
  <c r="AG38" i="3"/>
  <c r="U38" i="3"/>
  <c r="AA38" i="3"/>
  <c r="O38" i="3"/>
  <c r="AF36" i="3"/>
  <c r="AR36" i="3"/>
  <c r="T36" i="3"/>
  <c r="Z36" i="3"/>
  <c r="AL36" i="3"/>
  <c r="N36" i="3"/>
  <c r="AQ34" i="3"/>
  <c r="AE34" i="3"/>
  <c r="Y34" i="3"/>
  <c r="AK34" i="3"/>
  <c r="S34" i="3"/>
  <c r="M34" i="3"/>
  <c r="AP32" i="3"/>
  <c r="X32" i="3"/>
  <c r="R32" i="3"/>
  <c r="AJ32" i="3"/>
  <c r="AD32" i="3"/>
  <c r="L32" i="3"/>
  <c r="AI30" i="3"/>
  <c r="AC30" i="3"/>
  <c r="Q30" i="3"/>
  <c r="AO30" i="3"/>
  <c r="W30" i="3"/>
  <c r="K30" i="3"/>
  <c r="AS27" i="3"/>
  <c r="AM27" i="3"/>
  <c r="U27" i="3"/>
  <c r="AG27" i="3"/>
  <c r="AA27" i="3"/>
  <c r="O27" i="3"/>
  <c r="AR25" i="3"/>
  <c r="AL25" i="3"/>
  <c r="Z25" i="3"/>
  <c r="T25" i="3"/>
  <c r="AF25" i="3"/>
  <c r="N25" i="3"/>
  <c r="AK23" i="3"/>
  <c r="AQ23" i="3"/>
  <c r="AE23" i="3"/>
  <c r="S23" i="3"/>
  <c r="Y23" i="3"/>
  <c r="M23" i="3"/>
  <c r="AP21" i="3"/>
  <c r="AD21" i="3"/>
  <c r="X21" i="3"/>
  <c r="R21" i="3"/>
  <c r="L21" i="3"/>
  <c r="AJ21" i="3"/>
  <c r="AI19" i="3"/>
  <c r="AC19" i="3"/>
  <c r="W19" i="3"/>
  <c r="AO19" i="3"/>
  <c r="Q19" i="3"/>
  <c r="K19" i="3"/>
  <c r="AS16" i="3"/>
  <c r="AG16" i="3"/>
  <c r="AM16" i="3"/>
  <c r="AA16" i="3"/>
  <c r="U16" i="3"/>
  <c r="O16" i="3"/>
  <c r="AR14" i="3"/>
  <c r="AL14" i="3"/>
  <c r="T14" i="3"/>
  <c r="Z14" i="3"/>
  <c r="AF14" i="3"/>
  <c r="N14" i="3"/>
  <c r="AK12" i="3"/>
  <c r="S12" i="3"/>
  <c r="AE12" i="3"/>
  <c r="AQ12" i="3"/>
  <c r="M12" i="3"/>
  <c r="Y12" i="3"/>
  <c r="AP10" i="3"/>
  <c r="AD10" i="3"/>
  <c r="X10" i="3"/>
  <c r="R10" i="3"/>
  <c r="AJ10" i="3"/>
  <c r="L10" i="3"/>
  <c r="AI8" i="3"/>
  <c r="AO8" i="3"/>
  <c r="W8" i="3"/>
  <c r="AC8" i="3"/>
  <c r="Q8" i="3"/>
  <c r="K8" i="3"/>
  <c r="AH7" i="3"/>
  <c r="C64" i="4"/>
  <c r="F64" i="4" s="1"/>
  <c r="C63" i="4"/>
  <c r="F63" i="4" s="1"/>
  <c r="C62" i="4"/>
  <c r="G62" i="4" s="1"/>
  <c r="C61" i="4"/>
  <c r="C60" i="4"/>
  <c r="C59" i="4"/>
  <c r="F59" i="4" s="1"/>
  <c r="C58" i="4"/>
  <c r="G58" i="4" s="1"/>
  <c r="C57" i="4"/>
  <c r="G57" i="4" s="1"/>
  <c r="C56" i="4"/>
  <c r="G56" i="4" s="1"/>
  <c r="C55" i="4"/>
  <c r="G55" i="4" s="1"/>
  <c r="C54" i="4"/>
  <c r="F54" i="4" s="1"/>
  <c r="C53" i="4"/>
  <c r="F53" i="4" s="1"/>
  <c r="C52" i="4"/>
  <c r="F52" i="4" s="1"/>
  <c r="C51" i="4"/>
  <c r="G51" i="4" s="1"/>
  <c r="C50" i="4"/>
  <c r="C49" i="4"/>
  <c r="C48" i="4"/>
  <c r="F48" i="4" s="1"/>
  <c r="C47" i="4"/>
  <c r="G47" i="4" s="1"/>
  <c r="C46" i="4"/>
  <c r="G46" i="4" s="1"/>
  <c r="C45" i="4"/>
  <c r="G45" i="4" s="1"/>
  <c r="C44" i="4"/>
  <c r="G44" i="4" s="1"/>
  <c r="C43" i="4"/>
  <c r="F43" i="4" s="1"/>
  <c r="C42" i="4"/>
  <c r="F42" i="4" s="1"/>
  <c r="C41" i="4"/>
  <c r="F41" i="4" s="1"/>
  <c r="C40" i="4"/>
  <c r="F40" i="4" s="1"/>
  <c r="C39" i="4"/>
  <c r="C38" i="4"/>
  <c r="C37" i="4"/>
  <c r="F37" i="4" s="1"/>
  <c r="C36" i="4"/>
  <c r="G36" i="4" s="1"/>
  <c r="C35" i="4"/>
  <c r="G35" i="4" s="1"/>
  <c r="C34" i="4"/>
  <c r="G34" i="4" s="1"/>
  <c r="C33" i="4"/>
  <c r="G33" i="4" s="1"/>
  <c r="C32" i="4"/>
  <c r="F32" i="4" s="1"/>
  <c r="C31" i="4"/>
  <c r="F31" i="4" s="1"/>
  <c r="C30" i="4"/>
  <c r="G30" i="4" s="1"/>
  <c r="C29" i="4"/>
  <c r="G29" i="4" s="1"/>
  <c r="C28" i="4"/>
  <c r="C27" i="4"/>
  <c r="C26" i="4"/>
  <c r="F26" i="4" s="1"/>
  <c r="C25" i="4"/>
  <c r="G25" i="4" s="1"/>
  <c r="C24" i="4"/>
  <c r="G24" i="4" s="1"/>
  <c r="C23" i="4"/>
  <c r="G23" i="4" s="1"/>
  <c r="C22" i="4"/>
  <c r="G22" i="4" s="1"/>
  <c r="C21" i="4"/>
  <c r="F21" i="4" s="1"/>
  <c r="C20" i="4"/>
  <c r="F20" i="4" s="1"/>
  <c r="C19" i="4"/>
  <c r="F19" i="4" s="1"/>
  <c r="C18" i="4"/>
  <c r="F18" i="4" s="1"/>
  <c r="C17" i="4"/>
  <c r="C16" i="4"/>
  <c r="C15" i="4"/>
  <c r="F15" i="4" s="1"/>
  <c r="C14" i="4"/>
  <c r="G14" i="4" s="1"/>
  <c r="C13" i="4"/>
  <c r="G13" i="4" s="1"/>
  <c r="C12" i="4"/>
  <c r="G12" i="4" s="1"/>
  <c r="C11" i="4"/>
  <c r="G11" i="4" s="1"/>
  <c r="C10" i="4"/>
  <c r="F10" i="4" s="1"/>
  <c r="C9" i="4"/>
  <c r="F9" i="4" s="1"/>
  <c r="C8" i="4"/>
  <c r="F8" i="4" s="1"/>
  <c r="C7" i="4"/>
  <c r="G15" i="4" s="1"/>
  <c r="C6" i="4"/>
  <c r="C5" i="4"/>
  <c r="C4" i="4"/>
  <c r="F4" i="4" s="1"/>
  <c r="C3" i="4"/>
  <c r="F5" i="4" s="1"/>
  <c r="G53" i="4" l="1"/>
  <c r="F12" i="4"/>
  <c r="F44" i="4"/>
  <c r="F11" i="4"/>
  <c r="G40" i="4"/>
  <c r="G39" i="4"/>
  <c r="G16" i="4"/>
  <c r="G4" i="4"/>
  <c r="F28" i="4"/>
  <c r="F27" i="4"/>
  <c r="F58" i="4"/>
  <c r="F47" i="4"/>
  <c r="F36" i="4"/>
  <c r="F25" i="4"/>
  <c r="F14" i="4"/>
  <c r="G3" i="4"/>
  <c r="G54" i="4"/>
  <c r="G43" i="4"/>
  <c r="G32" i="4"/>
  <c r="G21" i="4"/>
  <c r="G10" i="4"/>
  <c r="G20" i="4"/>
  <c r="F35" i="4"/>
  <c r="F13" i="4"/>
  <c r="G64" i="4"/>
  <c r="G19" i="4"/>
  <c r="F46" i="4"/>
  <c r="G42" i="4"/>
  <c r="F56" i="4"/>
  <c r="G52" i="4"/>
  <c r="G8" i="4"/>
  <c r="F57" i="4"/>
  <c r="F24" i="4"/>
  <c r="G9" i="4"/>
  <c r="F34" i="4"/>
  <c r="G41" i="4"/>
  <c r="G18" i="4"/>
  <c r="G61" i="4"/>
  <c r="G17" i="4"/>
  <c r="G60" i="4"/>
  <c r="G5" i="4"/>
  <c r="G37" i="4"/>
  <c r="F62" i="4"/>
  <c r="F51" i="4"/>
  <c r="F29" i="4"/>
  <c r="F7" i="4"/>
  <c r="G31" i="4"/>
  <c r="F55" i="4"/>
  <c r="F22" i="4"/>
  <c r="G7" i="4"/>
  <c r="G6" i="4"/>
  <c r="G38" i="4"/>
  <c r="F30" i="4"/>
  <c r="G59" i="4"/>
  <c r="G26" i="4"/>
  <c r="F61" i="4"/>
  <c r="F39" i="4"/>
  <c r="F6" i="4"/>
  <c r="F45" i="4"/>
  <c r="F23" i="4"/>
  <c r="G50" i="4"/>
  <c r="G49" i="4"/>
  <c r="G48" i="4"/>
  <c r="F17" i="4"/>
  <c r="F16" i="4"/>
  <c r="G63" i="4"/>
  <c r="F33" i="4"/>
  <c r="F3" i="4"/>
  <c r="G28" i="4"/>
  <c r="G27" i="4"/>
  <c r="F50" i="4"/>
  <c r="F60" i="4"/>
  <c r="F49" i="4"/>
  <c r="F38" i="4"/>
  <c r="D28" i="2"/>
  <c r="E14" i="2"/>
  <c r="E17" i="2" s="1"/>
  <c r="E13" i="2"/>
  <c r="E16" i="2" s="1"/>
  <c r="D13" i="2"/>
  <c r="D14" i="2"/>
  <c r="D16" i="2"/>
  <c r="D17" i="2"/>
  <c r="D19" i="2" s="1"/>
  <c r="D22" i="2" s="1"/>
  <c r="D25" i="2" s="1"/>
  <c r="C14" i="2"/>
  <c r="C13" i="2"/>
  <c r="E19" i="2" l="1"/>
  <c r="H2" i="4"/>
  <c r="I2" i="4"/>
  <c r="E22" i="2"/>
  <c r="E25" i="2" s="1"/>
  <c r="E28" i="2" s="1"/>
  <c r="E20" i="2"/>
  <c r="D20" i="2"/>
  <c r="C17" i="2"/>
  <c r="C16" i="2"/>
  <c r="C19" i="2" l="1"/>
  <c r="C22" i="2" s="1"/>
  <c r="C25" i="2" s="1"/>
  <c r="C28" i="2" s="1"/>
  <c r="C20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2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https://www.sciencedirect.com/science/article/pii/S0306261922011369#appSB
Fig. 7e</t>
        </r>
      </text>
    </comment>
  </commentList>
</comments>
</file>

<file path=xl/sharedStrings.xml><?xml version="1.0" encoding="utf-8"?>
<sst xmlns="http://schemas.openxmlformats.org/spreadsheetml/2006/main" count="177" uniqueCount="62">
  <si>
    <t>Human Health</t>
  </si>
  <si>
    <t>Impact Indicator</t>
  </si>
  <si>
    <t>Ecosystem damage</t>
  </si>
  <si>
    <t>Indicator unit</t>
  </si>
  <si>
    <t>DALY</t>
  </si>
  <si>
    <t>species loss</t>
  </si>
  <si>
    <t>value</t>
  </si>
  <si>
    <t>lower bound</t>
  </si>
  <si>
    <t>upper bound</t>
  </si>
  <si>
    <t>unit</t>
  </si>
  <si>
    <t>US$ 2018 / DALY</t>
  </si>
  <si>
    <t>US$ 2018 / species loss</t>
  </si>
  <si>
    <t>reinforcing steel</t>
  </si>
  <si>
    <t>stock</t>
  </si>
  <si>
    <t>kg</t>
  </si>
  <si>
    <t>DALYs / kg</t>
  </si>
  <si>
    <t>species*years/ kg</t>
  </si>
  <si>
    <t>species*years</t>
  </si>
  <si>
    <t>US$ DALY</t>
  </si>
  <si>
    <t>US$ biodiv</t>
  </si>
  <si>
    <t>total US$</t>
  </si>
  <si>
    <t>trillion US$</t>
  </si>
  <si>
    <t>Low-carbon diets can reduce global ecological and health costs | Nature Food</t>
  </si>
  <si>
    <t>source</t>
  </si>
  <si>
    <t>US$ / kg</t>
  </si>
  <si>
    <t>Egalitarian</t>
  </si>
  <si>
    <t>Hierarchical</t>
  </si>
  <si>
    <t>Individualistic</t>
  </si>
  <si>
    <t>production cost</t>
  </si>
  <si>
    <t>externality cost</t>
  </si>
  <si>
    <t>$US/kg</t>
  </si>
  <si>
    <t>ext / prod</t>
  </si>
  <si>
    <t>year</t>
  </si>
  <si>
    <t>for 2018</t>
  </si>
  <si>
    <t>SSP1</t>
  </si>
  <si>
    <t>SSP2</t>
  </si>
  <si>
    <t>SSP5</t>
  </si>
  <si>
    <t>eta_e_HH</t>
  </si>
  <si>
    <t>eta_e_ED</t>
  </si>
  <si>
    <t>income elasticity willingness-to-pay</t>
  </si>
  <si>
    <t>HH [US$ 2018 / DALY]</t>
  </si>
  <si>
    <t>ED [US$ 2018 / species.yr]</t>
  </si>
  <si>
    <t>GDP bn US$ 2010</t>
  </si>
  <si>
    <t>GDP 2018</t>
  </si>
  <si>
    <t>Global GDP over the long run (ourworldindata.org)</t>
  </si>
  <si>
    <t>Inflation Calculator | Find US Dollar's Value From 1913-2024 (usinflationcalculator.com)</t>
  </si>
  <si>
    <t>steel stock [Mt]</t>
  </si>
  <si>
    <t>addition [Mt/a]</t>
  </si>
  <si>
    <t>HH $/DALY</t>
  </si>
  <si>
    <t>ED [$/species.yr</t>
  </si>
  <si>
    <t>HH $ weighted</t>
  </si>
  <si>
    <t>ED $ weighted</t>
  </si>
  <si>
    <t>sum HH $</t>
  </si>
  <si>
    <t>sum ED $</t>
  </si>
  <si>
    <t>year HH</t>
  </si>
  <si>
    <t>year ED</t>
  </si>
  <si>
    <t>year where weighted sum close to monetarization factor of that year</t>
  </si>
  <si>
    <t>interpolated</t>
  </si>
  <si>
    <t>Population</t>
  </si>
  <si>
    <t>GDP per capita US$ 2010</t>
  </si>
  <si>
    <t>Remind 2.1 NDC</t>
  </si>
  <si>
    <t>Remind 2.1 NPi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</si>
</sst>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4">
    <xf numFmtId="0" fontId="0" fillId="0" borderId="0" xfId="0"/>
    <xf numFmtId="11" fontId="0" fillId="0" borderId="0" xfId="0" applyNumberFormat="1"/>
    <xf numFmtId="1" fontId="0" fillId="0" borderId="1" xfId="0" applyNumberFormat="1" applyBorder="1"/>
    <xf numFmtId="0" fontId="1" fillId="0" borderId="0" xfId="1"/>
    <xf numFmtId="2" fontId="0" fillId="0" borderId="1" xfId="0" applyNumberFormat="1" applyBorder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1" fontId="0" fillId="0" borderId="5" xfId="0" applyNumberFormat="1" applyBorder="1"/>
    <xf numFmtId="1" fontId="0" fillId="0" borderId="6" xfId="0" applyNumberFormat="1" applyBorder="1"/>
    <xf numFmtId="0" fontId="0" fillId="0" borderId="6" xfId="0" applyBorder="1"/>
    <xf numFmtId="0" fontId="0" fillId="0" borderId="4" xfId="0" applyBorder="1"/>
    <xf numFmtId="0" fontId="0" fillId="2" borderId="0" xfId="0" applyFill="1"/>
    <xf numFmtId="1" fontId="0" fillId="2" borderId="0" xfId="0" applyNumberFormat="1" applyFill="1"/>
    <xf numFmtId="11" fontId="0" fillId="0" borderId="2" xfId="0" applyNumberFormat="1" applyBorder="1"/>
    <xf numFmtId="11" fontId="0" fillId="0" borderId="3" xfId="0" applyNumberFormat="1" applyBorder="1"/>
    <xf numFmtId="11" fontId="0" fillId="0" borderId="4" xfId="0" applyNumberFormat="1" applyBorder="1"/>
    <xf numFmtId="11" fontId="0" fillId="0" borderId="5" xfId="0" applyNumberFormat="1" applyBorder="1"/>
    <xf numFmtId="11" fontId="0" fillId="0" borderId="6" xfId="0" applyNumberFormat="1" applyBorder="1"/>
    <xf numFmtId="0" fontId="0" fillId="0" borderId="0" xfId="0" applyAlignment="1">
      <alignment horizontal="center"/>
    </xf>
    <xf numFmtId="11" fontId="0" fillId="0" borderId="7" xfId="0" applyNumberFormat="1" applyBorder="1"/>
    <xf numFmtId="11" fontId="0" fillId="0" borderId="8" xfId="0" applyNumberFormat="1" applyBorder="1"/>
    <xf numFmtId="11" fontId="0" fillId="0" borderId="9" xfId="0" applyNumberForma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boe_calc!$C$29:$E$29</c:f>
              <c:strCache>
                <c:ptCount val="3"/>
                <c:pt idx="0">
                  <c:v>Egalitarian</c:v>
                </c:pt>
                <c:pt idx="1">
                  <c:v>Hierarchical</c:v>
                </c:pt>
                <c:pt idx="2">
                  <c:v>Individualistic</c:v>
                </c:pt>
              </c:strCache>
            </c:strRef>
          </c:cat>
          <c:val>
            <c:numRef>
              <c:f>boe_calc!$C$28:$E$28</c:f>
              <c:numCache>
                <c:formatCode>0.0</c:formatCode>
                <c:ptCount val="3"/>
                <c:pt idx="0">
                  <c:v>195.86433953048871</c:v>
                </c:pt>
                <c:pt idx="1">
                  <c:v>3.2973676186892851</c:v>
                </c:pt>
                <c:pt idx="2">
                  <c:v>1.0574139610372026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55-4551-A136-51F8C4BA48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7283768"/>
        <c:axId val="617286064"/>
      </c:barChart>
      <c:catAx>
        <c:axId val="617283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7286064"/>
        <c:crosses val="autoZero"/>
        <c:auto val="1"/>
        <c:lblAlgn val="ctr"/>
        <c:lblOffset val="100"/>
        <c:noMultiLvlLbl val="0"/>
      </c:catAx>
      <c:valAx>
        <c:axId val="617286064"/>
        <c:scaling>
          <c:orientation val="minMax"/>
          <c:max val="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7283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226513</xdr:colOff>
      <xdr:row>78</xdr:row>
      <xdr:rowOff>71503</xdr:rowOff>
    </xdr:from>
    <xdr:ext cx="2051010" cy="40947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7202814" y="15268010"/>
              <a:ext cx="2051010" cy="4094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de-CH" sz="1100" b="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𝑀</m:t>
                        </m:r>
                      </m:e>
                      <m:sub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𝑒</m:t>
                        </m:r>
                      </m:sub>
                      <m:sup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𝑦𝑒𝑎𝑟</m:t>
                        </m:r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𝑖</m:t>
                        </m:r>
                      </m:sup>
                    </m:sSubSup>
                    <m:r>
                      <a:rPr lang="de-CH" sz="1100" b="0" i="1">
                        <a:latin typeface="Cambria Math" panose="02040503050406030204" pitchFamily="18" charset="0"/>
                      </a:rPr>
                      <m:t>=</m:t>
                    </m:r>
                    <m:sSubSup>
                      <m:sSubSupPr>
                        <m:ctrlPr>
                          <a:rPr lang="de-CH" sz="1100" b="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𝑀</m:t>
                        </m:r>
                      </m:e>
                      <m:sub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𝑒</m:t>
                        </m:r>
                      </m:sub>
                      <m:sup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𝑦𝑒𝑎𝑟</m:t>
                        </m:r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de-CH" sz="1100" b="0" i="1">
                            <a:latin typeface="Cambria Math" panose="02040503050406030204" pitchFamily="18" charset="0"/>
                          </a:rPr>
                          <m:t>𝑗</m:t>
                        </m:r>
                      </m:sup>
                    </m:sSubSup>
                    <m:r>
                      <a:rPr lang="de-CH" sz="1100" b="0" i="1">
                        <a:latin typeface="Cambria Math" panose="02040503050406030204" pitchFamily="18" charset="0"/>
                      </a:rPr>
                      <m:t>∗</m:t>
                    </m:r>
                    <m:sSup>
                      <m:sSupPr>
                        <m:ctrlPr>
                          <a:rPr lang="de-CH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de-CH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de-CH" sz="11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de-CH" sz="1100" b="0" i="1">
                                    <a:latin typeface="Cambria Math" panose="02040503050406030204" pitchFamily="18" charset="0"/>
                                  </a:rPr>
                                  <m:t>𝐺𝐷</m:t>
                                </m:r>
                                <m:sSup>
                                  <m:sSupPr>
                                    <m:ctrlPr>
                                      <a:rPr lang="de-CH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pPr>
                                  <m:e>
                                    <m:r>
                                      <a:rPr lang="de-CH" sz="1100" b="0" i="1">
                                        <a:latin typeface="Cambria Math" panose="02040503050406030204" pitchFamily="18" charset="0"/>
                                      </a:rPr>
                                      <m:t>𝑃</m:t>
                                    </m:r>
                                  </m:e>
                                  <m:sup>
                                    <m:r>
                                      <a:rPr lang="de-CH" sz="1100" b="0" i="1">
                                        <a:latin typeface="Cambria Math" panose="02040503050406030204" pitchFamily="18" charset="0"/>
                                      </a:rPr>
                                      <m:t>𝑦𝑒𝑎𝑟</m:t>
                                    </m:r>
                                    <m:r>
                                      <a:rPr lang="de-CH" sz="1100" b="0" i="1">
                                        <a:latin typeface="Cambria Math" panose="02040503050406030204" pitchFamily="18" charset="0"/>
                                      </a:rPr>
                                      <m:t> </m:t>
                                    </m:r>
                                    <m:r>
                                      <a:rPr lang="de-CH" sz="1100" b="0" i="1">
                                        <a:latin typeface="Cambria Math" panose="02040503050406030204" pitchFamily="18" charset="0"/>
                                      </a:rPr>
                                      <m:t>𝑖</m:t>
                                    </m:r>
                                  </m:sup>
                                </m:sSup>
                              </m:num>
                              <m:den>
                                <m:r>
                                  <a:rPr lang="de-CH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𝐺𝐷</m:t>
                                </m:r>
                                <m:sSup>
                                  <m:sSupPr>
                                    <m:ctrlPr>
                                      <a:rPr lang="de-CH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r>
                                      <a:rPr lang="de-CH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𝑃</m:t>
                                    </m:r>
                                  </m:e>
                                  <m:sup>
                                    <m:r>
                                      <a:rPr lang="de-CH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𝑦𝑒𝑎𝑟</m:t>
                                    </m:r>
                                    <m:r>
                                      <a:rPr lang="de-CH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 </m:t>
                                    </m:r>
                                    <m:r>
                                      <a:rPr lang="de-CH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𝑗</m:t>
                                    </m:r>
                                  </m:sup>
                                </m:sSup>
                              </m:den>
                            </m:f>
                          </m:e>
                        </m:d>
                      </m:e>
                      <m:sup>
                        <m:r>
                          <a:rPr lang="de-CH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𝜀</m:t>
                        </m:r>
                      </m:sup>
                    </m:sSup>
                  </m:oMath>
                </m:oMathPara>
              </a14:m>
              <a:endParaRPr lang="de-CH" sz="1100"/>
            </a:p>
          </xdr:txBody>
        </xdr:sp>
      </mc:Choice>
      <mc:Fallback xmlns="">
        <xdr:sp macro="" textlink="">
          <xdr:nvSpPr>
            <xdr:cNvPr id="2" name="Textfeld 1"/>
            <xdr:cNvSpPr txBox="1"/>
          </xdr:nvSpPr>
          <xdr:spPr>
            <a:xfrm>
              <a:off x="7202814" y="15268010"/>
              <a:ext cx="2051010" cy="4094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CH" sz="1100" b="0" i="0">
                  <a:latin typeface="Cambria Math" panose="02040503050406030204" pitchFamily="18" charset="0"/>
                </a:rPr>
                <a:t>𝑀_𝑒^(𝑦𝑒𝑎𝑟 𝑖)=𝑀_𝑒^(𝑦𝑒𝑎𝑟 𝑗)∗((𝐺𝐷𝑃^(𝑦𝑒𝑎𝑟 𝑖))/(</a:t>
              </a:r>
              <a:r>
                <a:rPr lang="de-CH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𝐺𝐷𝑃^(𝑦𝑒𝑎𝑟 𝑗) ))^</a:t>
              </a:r>
              <a:r>
                <a:rPr lang="de-CH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𝜀</a:t>
              </a:r>
              <a:endParaRPr lang="de-CH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8</xdr:row>
      <xdr:rowOff>171450</xdr:rowOff>
    </xdr:from>
    <xdr:to>
      <xdr:col>14</xdr:col>
      <xdr:colOff>295275</xdr:colOff>
      <xdr:row>23</xdr:row>
      <xdr:rowOff>139700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nature.com/articles/s43016-023-00749-2" TargetMode="External"/><Relationship Id="rId1" Type="http://schemas.openxmlformats.org/officeDocument/2006/relationships/hyperlink" Target="https://www.nature.com/articles/s43016-023-00749-2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ourworldindata.org/grapher/global-gdp-over-the-long-run?time=1900..2014" TargetMode="External"/><Relationship Id="rId2" Type="http://schemas.openxmlformats.org/officeDocument/2006/relationships/hyperlink" Target="https://www.nature.com/articles/s43016-023-00749-2" TargetMode="External"/><Relationship Id="rId1" Type="http://schemas.openxmlformats.org/officeDocument/2006/relationships/hyperlink" Target="https://www.nature.com/articles/s43016-023-00749-2" TargetMode="External"/><Relationship Id="rId5" Type="http://schemas.openxmlformats.org/officeDocument/2006/relationships/drawing" Target="../drawings/drawing1.xml"/><Relationship Id="rId4" Type="http://schemas.openxmlformats.org/officeDocument/2006/relationships/hyperlink" Target="https://www.usinflationcalculator.com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www.nature.com/articles/s43016-023-00749-2" TargetMode="External"/><Relationship Id="rId1" Type="http://schemas.openxmlformats.org/officeDocument/2006/relationships/hyperlink" Target="https://www.nature.com/articles/s43016-023-00749-2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workbookViewId="0">
      <selection sqref="A1:G3"/>
    </sheetView>
  </sheetViews>
  <sheetFormatPr baseColWidth="10" defaultColWidth="8.6640625" defaultRowHeight="15" x14ac:dyDescent="0.2"/>
  <cols>
    <col min="1" max="1" width="23.1640625" customWidth="1"/>
    <col min="2" max="2" width="14.1640625" bestFit="1" customWidth="1"/>
    <col min="3" max="3" width="10.83203125" bestFit="1" customWidth="1"/>
    <col min="4" max="4" width="11.5" bestFit="1" customWidth="1"/>
    <col min="5" max="5" width="11.6640625" bestFit="1" customWidth="1"/>
    <col min="6" max="6" width="19.83203125" bestFit="1" customWidth="1"/>
  </cols>
  <sheetData>
    <row r="1" spans="1:7" x14ac:dyDescent="0.2">
      <c r="A1" t="s">
        <v>1</v>
      </c>
      <c r="B1" t="s">
        <v>3</v>
      </c>
      <c r="C1" t="s">
        <v>6</v>
      </c>
      <c r="D1" t="s">
        <v>7</v>
      </c>
      <c r="E1" t="s">
        <v>8</v>
      </c>
      <c r="F1" t="s">
        <v>9</v>
      </c>
      <c r="G1" t="s">
        <v>23</v>
      </c>
    </row>
    <row r="2" spans="1:7" x14ac:dyDescent="0.2">
      <c r="A2" t="s">
        <v>0</v>
      </c>
      <c r="B2" t="s">
        <v>4</v>
      </c>
      <c r="C2">
        <v>176624</v>
      </c>
      <c r="D2">
        <v>148288</v>
      </c>
      <c r="E2">
        <v>200236</v>
      </c>
      <c r="F2" t="s">
        <v>10</v>
      </c>
      <c r="G2" s="3" t="s">
        <v>22</v>
      </c>
    </row>
    <row r="3" spans="1:7" x14ac:dyDescent="0.2">
      <c r="A3" t="s">
        <v>2</v>
      </c>
      <c r="B3" t="s">
        <v>5</v>
      </c>
      <c r="C3">
        <v>17891594</v>
      </c>
      <c r="D3">
        <v>4472899</v>
      </c>
      <c r="E3">
        <v>44728985</v>
      </c>
      <c r="F3" t="s">
        <v>11</v>
      </c>
      <c r="G3" s="3" t="s">
        <v>22</v>
      </c>
    </row>
    <row r="10" spans="1:7" x14ac:dyDescent="0.2">
      <c r="A10" s="1"/>
      <c r="C10" s="1"/>
    </row>
    <row r="11" spans="1:7" x14ac:dyDescent="0.2">
      <c r="C11" s="1"/>
    </row>
    <row r="12" spans="1:7" x14ac:dyDescent="0.2">
      <c r="C12" s="1"/>
    </row>
    <row r="13" spans="1:7" x14ac:dyDescent="0.2">
      <c r="C13" s="1"/>
    </row>
    <row r="14" spans="1:7" x14ac:dyDescent="0.2">
      <c r="C14" s="1"/>
    </row>
    <row r="16" spans="1:7" x14ac:dyDescent="0.2">
      <c r="C16" s="1"/>
    </row>
    <row r="17" spans="3:3" x14ac:dyDescent="0.2">
      <c r="C17" s="1"/>
    </row>
    <row r="19" spans="3:3" ht="16" thickBot="1" x14ac:dyDescent="0.25">
      <c r="C19" s="1"/>
    </row>
    <row r="20" spans="3:3" ht="16" thickBot="1" x14ac:dyDescent="0.25">
      <c r="C20" s="2"/>
    </row>
  </sheetData>
  <hyperlinks>
    <hyperlink ref="G2" r:id="rId1" location="data-availability" display="https://www.nature.com/articles/s43016-023-00749-2 - data-availability" xr:uid="{00000000-0004-0000-0000-000000000000}"/>
    <hyperlink ref="G3" r:id="rId2" location="data-availability" display="https://www.nature.com/articles/s43016-023-00749-2 - data-availability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77"/>
  <sheetViews>
    <sheetView zoomScale="62" zoomScaleNormal="62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39" sqref="N39"/>
    </sheetView>
  </sheetViews>
  <sheetFormatPr baseColWidth="10" defaultRowHeight="15" x14ac:dyDescent="0.2"/>
  <cols>
    <col min="2" max="2" width="11.33203125" bestFit="1" customWidth="1"/>
    <col min="3" max="3" width="11.83203125" bestFit="1" customWidth="1"/>
    <col min="10" max="15" width="11.33203125" bestFit="1" customWidth="1"/>
    <col min="16" max="21" width="13.33203125" bestFit="1" customWidth="1"/>
  </cols>
  <sheetData>
    <row r="1" spans="1:46" x14ac:dyDescent="0.2">
      <c r="A1" t="s">
        <v>1</v>
      </c>
      <c r="B1" t="s">
        <v>3</v>
      </c>
      <c r="C1" t="s">
        <v>6</v>
      </c>
      <c r="D1" t="s">
        <v>7</v>
      </c>
      <c r="E1" t="s">
        <v>8</v>
      </c>
      <c r="F1" t="s">
        <v>9</v>
      </c>
      <c r="G1" t="s">
        <v>23</v>
      </c>
      <c r="H1" t="s">
        <v>33</v>
      </c>
      <c r="J1" t="s">
        <v>43</v>
      </c>
      <c r="L1" s="3" t="s">
        <v>44</v>
      </c>
      <c r="Q1" s="17" t="s">
        <v>57</v>
      </c>
      <c r="S1" s="1">
        <f>0.000000928</f>
        <v>9.2800000000000005E-7</v>
      </c>
      <c r="T1" s="5">
        <f>S1*M52</f>
        <v>0.22016846227980402</v>
      </c>
      <c r="U1" s="6">
        <f>T1*1000</f>
        <v>220.16846227980403</v>
      </c>
      <c r="W1">
        <f>0.495852362642273*1000</f>
        <v>495.85236264227302</v>
      </c>
    </row>
    <row r="2" spans="1:46" ht="16" thickBot="1" x14ac:dyDescent="0.25">
      <c r="A2" t="s">
        <v>0</v>
      </c>
      <c r="B2" t="s">
        <v>4</v>
      </c>
      <c r="C2" s="1">
        <v>176624</v>
      </c>
      <c r="D2" s="1">
        <v>148288</v>
      </c>
      <c r="E2" s="1">
        <v>200236</v>
      </c>
      <c r="F2" t="s">
        <v>10</v>
      </c>
      <c r="G2" s="3" t="s">
        <v>22</v>
      </c>
      <c r="M2" s="3" t="s">
        <v>45</v>
      </c>
      <c r="S2" s="1">
        <v>2.8000764999999998E-9</v>
      </c>
      <c r="T2" s="5">
        <f>S2*T52</f>
        <v>5.6048240777502027E-2</v>
      </c>
      <c r="U2" s="5">
        <f>T2*1000</f>
        <v>56.048240777502031</v>
      </c>
    </row>
    <row r="3" spans="1:46" ht="16" thickBot="1" x14ac:dyDescent="0.25">
      <c r="A3" t="s">
        <v>2</v>
      </c>
      <c r="B3" t="s">
        <v>5</v>
      </c>
      <c r="C3" s="1">
        <v>17891594</v>
      </c>
      <c r="D3" s="1">
        <v>4472899</v>
      </c>
      <c r="E3" s="1">
        <v>44728985</v>
      </c>
      <c r="F3" t="s">
        <v>11</v>
      </c>
      <c r="G3" s="3" t="s">
        <v>22</v>
      </c>
      <c r="J3" s="28" t="s">
        <v>6</v>
      </c>
      <c r="K3" s="29"/>
      <c r="L3" s="29"/>
      <c r="M3" s="29"/>
      <c r="N3" s="29"/>
      <c r="O3" s="29"/>
      <c r="P3" s="29"/>
      <c r="Q3" s="29"/>
      <c r="R3" s="29"/>
      <c r="S3" s="29"/>
      <c r="T3" s="29"/>
      <c r="U3" s="30"/>
      <c r="V3" s="28" t="s">
        <v>7</v>
      </c>
      <c r="W3" s="29"/>
      <c r="X3" s="29"/>
      <c r="Y3" s="29"/>
      <c r="Z3" s="29"/>
      <c r="AA3" s="29"/>
      <c r="AB3" s="29"/>
      <c r="AC3" s="29"/>
      <c r="AD3" s="29"/>
      <c r="AE3" s="29"/>
      <c r="AF3" s="29"/>
      <c r="AG3" s="30"/>
      <c r="AH3" s="28" t="s">
        <v>8</v>
      </c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30"/>
    </row>
    <row r="4" spans="1:46" x14ac:dyDescent="0.2">
      <c r="A4" s="8"/>
      <c r="B4" s="29" t="s">
        <v>59</v>
      </c>
      <c r="C4" s="29"/>
      <c r="D4" s="29"/>
      <c r="E4" s="29"/>
      <c r="F4" s="29"/>
      <c r="G4" s="29"/>
      <c r="H4" s="9"/>
      <c r="I4" s="9"/>
      <c r="J4" s="31" t="s">
        <v>40</v>
      </c>
      <c r="K4" s="32"/>
      <c r="L4" s="32"/>
      <c r="M4" s="32"/>
      <c r="N4" s="32"/>
      <c r="O4" s="32"/>
      <c r="P4" s="32" t="s">
        <v>41</v>
      </c>
      <c r="Q4" s="32"/>
      <c r="R4" s="32"/>
      <c r="S4" s="32"/>
      <c r="T4" s="32"/>
      <c r="U4" s="33"/>
      <c r="V4" s="31" t="s">
        <v>40</v>
      </c>
      <c r="W4" s="32"/>
      <c r="X4" s="32"/>
      <c r="Y4" s="32"/>
      <c r="Z4" s="32"/>
      <c r="AA4" s="32"/>
      <c r="AB4" s="32" t="s">
        <v>41</v>
      </c>
      <c r="AC4" s="32"/>
      <c r="AD4" s="32"/>
      <c r="AE4" s="32"/>
      <c r="AF4" s="32"/>
      <c r="AG4" s="33"/>
      <c r="AH4" s="31" t="s">
        <v>40</v>
      </c>
      <c r="AI4" s="32"/>
      <c r="AJ4" s="32"/>
      <c r="AK4" s="32"/>
      <c r="AL4" s="32"/>
      <c r="AM4" s="32"/>
      <c r="AN4" s="32" t="s">
        <v>41</v>
      </c>
      <c r="AO4" s="32"/>
      <c r="AP4" s="32"/>
      <c r="AQ4" s="32"/>
      <c r="AR4" s="32"/>
      <c r="AS4" s="33"/>
    </row>
    <row r="5" spans="1:46" x14ac:dyDescent="0.2">
      <c r="A5" s="10"/>
      <c r="B5" s="32" t="s">
        <v>60</v>
      </c>
      <c r="C5" s="32"/>
      <c r="D5" s="32"/>
      <c r="E5" s="32" t="s">
        <v>61</v>
      </c>
      <c r="F5" s="32"/>
      <c r="G5" s="32"/>
      <c r="H5" s="32" t="s">
        <v>39</v>
      </c>
      <c r="I5" s="32"/>
      <c r="J5" s="32" t="s">
        <v>60</v>
      </c>
      <c r="K5" s="32"/>
      <c r="L5" s="32"/>
      <c r="M5" s="32" t="s">
        <v>61</v>
      </c>
      <c r="N5" s="32"/>
      <c r="O5" s="32"/>
      <c r="P5" s="32" t="s">
        <v>60</v>
      </c>
      <c r="Q5" s="32"/>
      <c r="R5" s="32"/>
      <c r="S5" s="32" t="s">
        <v>61</v>
      </c>
      <c r="T5" s="32"/>
      <c r="U5" s="32"/>
      <c r="V5" s="32" t="s">
        <v>60</v>
      </c>
      <c r="W5" s="32"/>
      <c r="X5" s="32"/>
      <c r="Y5" s="32" t="s">
        <v>61</v>
      </c>
      <c r="Z5" s="32"/>
      <c r="AA5" s="32"/>
      <c r="AB5" s="32" t="s">
        <v>60</v>
      </c>
      <c r="AC5" s="32"/>
      <c r="AD5" s="32"/>
      <c r="AE5" s="32" t="s">
        <v>61</v>
      </c>
      <c r="AF5" s="32"/>
      <c r="AG5" s="32"/>
      <c r="AH5" s="32" t="s">
        <v>60</v>
      </c>
      <c r="AI5" s="32"/>
      <c r="AJ5" s="32"/>
      <c r="AK5" s="32" t="s">
        <v>61</v>
      </c>
      <c r="AL5" s="32"/>
      <c r="AM5" s="32"/>
      <c r="AN5" s="32" t="s">
        <v>60</v>
      </c>
      <c r="AO5" s="32"/>
      <c r="AP5" s="32"/>
      <c r="AQ5" s="32" t="s">
        <v>61</v>
      </c>
      <c r="AR5" s="32"/>
      <c r="AS5" s="32"/>
    </row>
    <row r="6" spans="1:46" ht="16" thickBot="1" x14ac:dyDescent="0.25">
      <c r="A6" s="11" t="s">
        <v>32</v>
      </c>
      <c r="B6" s="12" t="s">
        <v>34</v>
      </c>
      <c r="C6" s="12" t="s">
        <v>35</v>
      </c>
      <c r="D6" s="12" t="s">
        <v>36</v>
      </c>
      <c r="E6" s="12" t="s">
        <v>34</v>
      </c>
      <c r="F6" s="12" t="s">
        <v>35</v>
      </c>
      <c r="G6" s="12" t="s">
        <v>36</v>
      </c>
      <c r="H6" s="12" t="s">
        <v>37</v>
      </c>
      <c r="I6" s="12" t="s">
        <v>38</v>
      </c>
      <c r="J6" s="10" t="s">
        <v>34</v>
      </c>
      <c r="K6" t="s">
        <v>35</v>
      </c>
      <c r="L6" t="s">
        <v>36</v>
      </c>
      <c r="M6" t="s">
        <v>34</v>
      </c>
      <c r="N6" t="s">
        <v>35</v>
      </c>
      <c r="O6" t="s">
        <v>36</v>
      </c>
      <c r="P6" t="s">
        <v>34</v>
      </c>
      <c r="Q6" t="s">
        <v>35</v>
      </c>
      <c r="R6" t="s">
        <v>36</v>
      </c>
      <c r="S6" t="s">
        <v>34</v>
      </c>
      <c r="T6" t="s">
        <v>35</v>
      </c>
      <c r="U6" s="15" t="s">
        <v>36</v>
      </c>
      <c r="V6" s="10" t="s">
        <v>34</v>
      </c>
      <c r="W6" t="s">
        <v>35</v>
      </c>
      <c r="X6" t="s">
        <v>36</v>
      </c>
      <c r="Y6" t="s">
        <v>34</v>
      </c>
      <c r="Z6" t="s">
        <v>35</v>
      </c>
      <c r="AA6" t="s">
        <v>36</v>
      </c>
      <c r="AB6" t="s">
        <v>34</v>
      </c>
      <c r="AC6" t="s">
        <v>35</v>
      </c>
      <c r="AD6" t="s">
        <v>36</v>
      </c>
      <c r="AE6" t="s">
        <v>34</v>
      </c>
      <c r="AF6" t="s">
        <v>35</v>
      </c>
      <c r="AG6" s="15" t="s">
        <v>36</v>
      </c>
      <c r="AH6" s="10" t="s">
        <v>34</v>
      </c>
      <c r="AI6" t="s">
        <v>35</v>
      </c>
      <c r="AJ6" t="s">
        <v>36</v>
      </c>
      <c r="AK6" t="s">
        <v>34</v>
      </c>
      <c r="AL6" t="s">
        <v>35</v>
      </c>
      <c r="AM6" t="s">
        <v>36</v>
      </c>
      <c r="AN6" t="s">
        <v>34</v>
      </c>
      <c r="AO6" t="s">
        <v>35</v>
      </c>
      <c r="AP6" t="s">
        <v>36</v>
      </c>
      <c r="AQ6" t="s">
        <v>34</v>
      </c>
      <c r="AR6" t="s">
        <v>35</v>
      </c>
      <c r="AS6" s="15" t="s">
        <v>36</v>
      </c>
    </row>
    <row r="7" spans="1:46" x14ac:dyDescent="0.2">
      <c r="A7">
        <f>GDP_per_capita!A4</f>
        <v>1980</v>
      </c>
      <c r="B7" s="7">
        <f>(10^9)*GDP_per_capita!B4/GDP_per_capita!J4</f>
        <v>7674.9130824642825</v>
      </c>
      <c r="C7" s="7">
        <f>(10^9)*GDP_per_capita!C4/GDP_per_capita!K4</f>
        <v>7674.9130824642825</v>
      </c>
      <c r="D7" s="7">
        <f>(10^9)*GDP_per_capita!D4/GDP_per_capita!L4</f>
        <v>7674.9130824642825</v>
      </c>
      <c r="E7" s="7">
        <f>(10^9)*GDP_per_capita!E4/GDP_per_capita!M4</f>
        <v>7674.9130824642825</v>
      </c>
      <c r="F7" s="7">
        <f>(10^9)*GDP_per_capita!F4/GDP_per_capita!N4</f>
        <v>7674.9130824642825</v>
      </c>
      <c r="G7" s="7">
        <f>(10^9)*GDP_per_capita!G4/GDP_per_capita!O4</f>
        <v>7674.9130824642825</v>
      </c>
      <c r="H7" s="5">
        <v>1.1000000000000001</v>
      </c>
      <c r="I7" s="5">
        <v>0.38</v>
      </c>
      <c r="J7" s="19">
        <f>$C$2*(B7/B$45)^$H7</f>
        <v>103206.7484810164</v>
      </c>
      <c r="K7" s="20">
        <f t="shared" ref="K7:O7" si="0">$C$2*(C7/C$45)^$H7</f>
        <v>109072.72277974918</v>
      </c>
      <c r="L7" s="20">
        <f t="shared" si="0"/>
        <v>91069.144951803479</v>
      </c>
      <c r="M7" s="20">
        <f t="shared" si="0"/>
        <v>94100.387632307713</v>
      </c>
      <c r="N7" s="20">
        <f t="shared" si="0"/>
        <v>101526.72150048857</v>
      </c>
      <c r="O7" s="20">
        <f t="shared" si="0"/>
        <v>101526.72150048857</v>
      </c>
      <c r="P7" s="19">
        <f>$C$3*(B7/B$45)^$I7</f>
        <v>14860728.88774794</v>
      </c>
      <c r="Q7" s="20">
        <f>$C$3*(C7/C$45)^$I7</f>
        <v>15147250.377993157</v>
      </c>
      <c r="R7" s="20">
        <f t="shared" ref="R7:U7" si="1">$C$3*(D7/D$45)^$I7</f>
        <v>14232107.121308232</v>
      </c>
      <c r="S7" s="20">
        <f t="shared" si="1"/>
        <v>14394004.050072588</v>
      </c>
      <c r="T7" s="20">
        <f t="shared" si="1"/>
        <v>14776711.803914305</v>
      </c>
      <c r="U7" s="20">
        <f t="shared" si="1"/>
        <v>14776711.803914305</v>
      </c>
      <c r="V7" s="19">
        <f>$D$2*(B7/B$45)^$H7</f>
        <v>86649.166131176738</v>
      </c>
      <c r="W7" s="20">
        <f t="shared" ref="W7:AA7" si="2">$D$2*(C7/C$45)^$H7</f>
        <v>91574.055142921949</v>
      </c>
      <c r="X7" s="20">
        <f t="shared" si="2"/>
        <v>76458.812882807746</v>
      </c>
      <c r="Y7" s="20">
        <f t="shared" si="2"/>
        <v>79003.749667200638</v>
      </c>
      <c r="Z7" s="20">
        <f t="shared" si="2"/>
        <v>85238.667892610567</v>
      </c>
      <c r="AA7" s="20">
        <f t="shared" si="2"/>
        <v>85238.667892610567</v>
      </c>
      <c r="AB7" s="19">
        <f>$C$3*(B7/B$45)^$I7</f>
        <v>14860728.88774794</v>
      </c>
      <c r="AC7" s="20">
        <f t="shared" ref="AC7:AG7" si="3">$C$3*(C7/C$45)^$I7</f>
        <v>15147250.377993157</v>
      </c>
      <c r="AD7" s="20">
        <f t="shared" si="3"/>
        <v>14232107.121308232</v>
      </c>
      <c r="AE7" s="20">
        <f t="shared" si="3"/>
        <v>14394004.050072588</v>
      </c>
      <c r="AF7" s="20">
        <f t="shared" si="3"/>
        <v>14776711.803914305</v>
      </c>
      <c r="AG7" s="21">
        <f t="shared" si="3"/>
        <v>14776711.803914305</v>
      </c>
      <c r="AH7" s="20">
        <f t="shared" ref="AH7:AM7" si="4">$D$2*(B7/B$45)^$H7</f>
        <v>86649.166131176738</v>
      </c>
      <c r="AI7" s="20">
        <f t="shared" si="4"/>
        <v>91574.055142921949</v>
      </c>
      <c r="AJ7" s="20">
        <f t="shared" si="4"/>
        <v>76458.812882807746</v>
      </c>
      <c r="AK7" s="20">
        <f t="shared" si="4"/>
        <v>79003.749667200638</v>
      </c>
      <c r="AL7" s="20">
        <f t="shared" si="4"/>
        <v>85238.667892610567</v>
      </c>
      <c r="AM7" s="21">
        <f t="shared" si="4"/>
        <v>85238.667892610567</v>
      </c>
      <c r="AN7" s="20">
        <f t="shared" ref="AN7:AS7" si="5">$C$3*(B7/B$45)^$I7</f>
        <v>14860728.88774794</v>
      </c>
      <c r="AO7" s="20">
        <f t="shared" si="5"/>
        <v>15147250.377993157</v>
      </c>
      <c r="AP7" s="20">
        <f t="shared" si="5"/>
        <v>14232107.121308232</v>
      </c>
      <c r="AQ7" s="20">
        <f t="shared" si="5"/>
        <v>14394004.050072588</v>
      </c>
      <c r="AR7" s="20">
        <f t="shared" si="5"/>
        <v>14776711.803914305</v>
      </c>
      <c r="AS7" s="21">
        <f t="shared" si="5"/>
        <v>14776711.803914305</v>
      </c>
      <c r="AT7" s="1"/>
    </row>
    <row r="8" spans="1:46" x14ac:dyDescent="0.2">
      <c r="A8">
        <f>GDP_per_capita!A5</f>
        <v>1981</v>
      </c>
      <c r="B8" s="7">
        <f>(10^9)*GDP_per_capita!B5/GDP_per_capita!J5</f>
        <v>7764.4054925089049</v>
      </c>
      <c r="C8" s="7">
        <f>(10^9)*GDP_per_capita!C5/GDP_per_capita!K5</f>
        <v>7764.4054925089049</v>
      </c>
      <c r="D8" s="7">
        <f>(10^9)*GDP_per_capita!D5/GDP_per_capita!L5</f>
        <v>7764.4054925089049</v>
      </c>
      <c r="E8" s="7">
        <f>(10^9)*GDP_per_capita!E5/GDP_per_capita!M5</f>
        <v>7764.4054925089049</v>
      </c>
      <c r="F8" s="7">
        <f>(10^9)*GDP_per_capita!F5/GDP_per_capita!N5</f>
        <v>7764.4054925089049</v>
      </c>
      <c r="G8" s="7">
        <f>(10^9)*GDP_per_capita!G5/GDP_per_capita!O5</f>
        <v>7764.4054925089049</v>
      </c>
      <c r="H8" s="5">
        <v>1.1000000000000001</v>
      </c>
      <c r="I8" s="5">
        <v>0.38</v>
      </c>
      <c r="J8" s="22">
        <f t="shared" ref="J8:J71" si="6">$C$2*(B8/B$45)^$H8</f>
        <v>104531.29058146603</v>
      </c>
      <c r="K8" s="1">
        <f t="shared" ref="K8:K71" si="7">$C$2*(C8/C$45)^$H8</f>
        <v>110472.54803787195</v>
      </c>
      <c r="L8" s="1">
        <f t="shared" ref="L8:L71" si="8">$C$2*(D8/D$45)^$H8</f>
        <v>92237.914613826128</v>
      </c>
      <c r="M8" s="1">
        <f t="shared" ref="M8:M71" si="9">$C$2*(E8/E$45)^$H8</f>
        <v>95308.059871982492</v>
      </c>
      <c r="N8" s="1">
        <f t="shared" ref="N8:N71" si="10">$C$2*(F8/F$45)^$H8</f>
        <v>102829.70235132659</v>
      </c>
      <c r="O8" s="1">
        <f t="shared" ref="O8:O71" si="11">$C$2*(G8/G$45)^$H8</f>
        <v>102829.70235132659</v>
      </c>
      <c r="P8" s="22">
        <f t="shared" ref="P8:P71" si="12">$C$3*(B8/B$45)^$I8</f>
        <v>14926339.425138859</v>
      </c>
      <c r="Q8" s="1">
        <f t="shared" ref="Q8:Q71" si="13">$C$3*(C8/C$45)^$I8</f>
        <v>15214125.915848795</v>
      </c>
      <c r="R8" s="1">
        <f t="shared" ref="R8:R71" si="14">$C$3*(D8/D$45)^$I8</f>
        <v>14294942.275861386</v>
      </c>
      <c r="S8" s="1">
        <f t="shared" ref="S8:S71" si="15">$C$3*(E8/E$45)^$I8</f>
        <v>14457553.984134771</v>
      </c>
      <c r="T8" s="1">
        <f t="shared" ref="T8:T71" si="16">$C$3*(F8/F$45)^$I8</f>
        <v>14841951.403509242</v>
      </c>
      <c r="U8" s="1">
        <f t="shared" ref="U8:U71" si="17">$C$3*(G8/G$45)^$I8</f>
        <v>14841951.403509242</v>
      </c>
      <c r="V8" s="22">
        <f t="shared" ref="V8:V71" si="18">$D$2*(B8/B$45)^$H8</f>
        <v>87761.210355016505</v>
      </c>
      <c r="W8" s="1">
        <f t="shared" ref="W8:W71" si="19">$D$2*(C8/C$45)^$H8</f>
        <v>92749.304757224134</v>
      </c>
      <c r="X8" s="1">
        <f t="shared" ref="X8:X71" si="20">$D$2*(D8/D$45)^$H8</f>
        <v>77440.075427207237</v>
      </c>
      <c r="Y8" s="1">
        <f t="shared" ref="Y8:Y71" si="21">$D$2*(E8/E$45)^$H8</f>
        <v>80017.673602095645</v>
      </c>
      <c r="Z8" s="1">
        <f t="shared" ref="Z8:Z71" si="22">$D$2*(F8/F$45)^$H8</f>
        <v>86332.609963954601</v>
      </c>
      <c r="AA8" s="1">
        <f t="shared" ref="AA8:AA71" si="23">$D$2*(G8/G$45)^$H8</f>
        <v>86332.609963954601</v>
      </c>
      <c r="AB8" s="22">
        <f t="shared" ref="AB8:AB71" si="24">$C$3*(B8/B$45)^$I8</f>
        <v>14926339.425138859</v>
      </c>
      <c r="AC8" s="1">
        <f t="shared" ref="AC8:AC71" si="25">$C$3*(C8/C$45)^$I8</f>
        <v>15214125.915848795</v>
      </c>
      <c r="AD8" s="1">
        <f t="shared" ref="AD8:AD71" si="26">$C$3*(D8/D$45)^$I8</f>
        <v>14294942.275861386</v>
      </c>
      <c r="AE8" s="1">
        <f t="shared" ref="AE8:AE71" si="27">$C$3*(E8/E$45)^$I8</f>
        <v>14457553.984134771</v>
      </c>
      <c r="AF8" s="1">
        <f t="shared" ref="AF8:AF71" si="28">$C$3*(F8/F$45)^$I8</f>
        <v>14841951.403509242</v>
      </c>
      <c r="AG8" s="23">
        <f t="shared" ref="AG8:AG71" si="29">$C$3*(G8/G$45)^$I8</f>
        <v>14841951.403509242</v>
      </c>
      <c r="AH8" s="1">
        <f t="shared" ref="AH8:AH71" si="30">$D$2*(B8/B$45)^$H8</f>
        <v>87761.210355016505</v>
      </c>
      <c r="AI8" s="1">
        <f t="shared" ref="AI8:AI71" si="31">$D$2*(C8/C$45)^$H8</f>
        <v>92749.304757224134</v>
      </c>
      <c r="AJ8" s="1">
        <f t="shared" ref="AJ8:AJ71" si="32">$D$2*(D8/D$45)^$H8</f>
        <v>77440.075427207237</v>
      </c>
      <c r="AK8" s="1">
        <f t="shared" ref="AK8:AK71" si="33">$D$2*(E8/E$45)^$H8</f>
        <v>80017.673602095645</v>
      </c>
      <c r="AL8" s="1">
        <f t="shared" ref="AL8:AL71" si="34">$D$2*(F8/F$45)^$H8</f>
        <v>86332.609963954601</v>
      </c>
      <c r="AM8" s="23">
        <f t="shared" ref="AM8:AM71" si="35">$D$2*(G8/G$45)^$H8</f>
        <v>86332.609963954601</v>
      </c>
      <c r="AN8" s="1">
        <f t="shared" ref="AN8:AN71" si="36">$C$3*(B8/B$45)^$I8</f>
        <v>14926339.425138859</v>
      </c>
      <c r="AO8" s="1">
        <f t="shared" ref="AO8:AO71" si="37">$C$3*(C8/C$45)^$I8</f>
        <v>15214125.915848795</v>
      </c>
      <c r="AP8" s="1">
        <f t="shared" ref="AP8:AP71" si="38">$C$3*(D8/D$45)^$I8</f>
        <v>14294942.275861386</v>
      </c>
      <c r="AQ8" s="1">
        <f t="shared" ref="AQ8:AQ71" si="39">$C$3*(E8/E$45)^$I8</f>
        <v>14457553.984134771</v>
      </c>
      <c r="AR8" s="1">
        <f t="shared" ref="AR8:AR71" si="40">$C$3*(F8/F$45)^$I8</f>
        <v>14841951.403509242</v>
      </c>
      <c r="AS8" s="23">
        <f t="shared" ref="AS8:AS71" si="41">$C$3*(G8/G$45)^$I8</f>
        <v>14841951.403509242</v>
      </c>
      <c r="AT8" s="1"/>
    </row>
    <row r="9" spans="1:46" x14ac:dyDescent="0.2">
      <c r="A9">
        <f>GDP_per_capita!A6</f>
        <v>1982</v>
      </c>
      <c r="B9" s="7">
        <f>(10^9)*GDP_per_capita!B6/GDP_per_capita!J6</f>
        <v>7852.823583280664</v>
      </c>
      <c r="C9" s="7">
        <f>(10^9)*GDP_per_capita!C6/GDP_per_capita!K6</f>
        <v>7852.823583280664</v>
      </c>
      <c r="D9" s="7">
        <f>(10^9)*GDP_per_capita!D6/GDP_per_capita!L6</f>
        <v>7852.823583280664</v>
      </c>
      <c r="E9" s="7">
        <f>(10^9)*GDP_per_capita!E6/GDP_per_capita!M6</f>
        <v>7852.823583280664</v>
      </c>
      <c r="F9" s="7">
        <f>(10^9)*GDP_per_capita!F6/GDP_per_capita!N6</f>
        <v>7852.823583280664</v>
      </c>
      <c r="G9" s="7">
        <f>(10^9)*GDP_per_capita!G6/GDP_per_capita!O6</f>
        <v>7852.823583280664</v>
      </c>
      <c r="H9" s="5">
        <v>1.1000000000000001</v>
      </c>
      <c r="I9" s="5">
        <v>0.38</v>
      </c>
      <c r="J9" s="22">
        <f t="shared" si="6"/>
        <v>105841.43234570704</v>
      </c>
      <c r="K9" s="1">
        <f t="shared" si="7"/>
        <v>111857.15448615587</v>
      </c>
      <c r="L9" s="1">
        <f t="shared" si="8"/>
        <v>93393.977487534648</v>
      </c>
      <c r="M9" s="1">
        <f t="shared" si="9"/>
        <v>96502.602377030344</v>
      </c>
      <c r="N9" s="1">
        <f t="shared" si="10"/>
        <v>104118.51727846987</v>
      </c>
      <c r="O9" s="1">
        <f t="shared" si="11"/>
        <v>104118.51727846987</v>
      </c>
      <c r="P9" s="22">
        <f t="shared" si="12"/>
        <v>14990703.478068758</v>
      </c>
      <c r="Q9" s="1">
        <f t="shared" si="13"/>
        <v>15279730.936466282</v>
      </c>
      <c r="R9" s="1">
        <f t="shared" si="14"/>
        <v>14356583.673331136</v>
      </c>
      <c r="S9" s="1">
        <f t="shared" si="15"/>
        <v>14519896.581563883</v>
      </c>
      <c r="T9" s="1">
        <f t="shared" si="16"/>
        <v>14905951.565806877</v>
      </c>
      <c r="U9" s="1">
        <f t="shared" si="17"/>
        <v>14905951.565806877</v>
      </c>
      <c r="V9" s="22">
        <f t="shared" si="18"/>
        <v>88861.164505844092</v>
      </c>
      <c r="W9" s="1">
        <f t="shared" si="19"/>
        <v>93911.777133589319</v>
      </c>
      <c r="X9" s="1">
        <f t="shared" si="20"/>
        <v>78410.669748570625</v>
      </c>
      <c r="Y9" s="1">
        <f t="shared" si="21"/>
        <v>81020.574221425602</v>
      </c>
      <c r="Z9" s="1">
        <f t="shared" si="22"/>
        <v>87414.658767719782</v>
      </c>
      <c r="AA9" s="1">
        <f t="shared" si="23"/>
        <v>87414.658767719782</v>
      </c>
      <c r="AB9" s="22">
        <f t="shared" si="24"/>
        <v>14990703.478068758</v>
      </c>
      <c r="AC9" s="1">
        <f t="shared" si="25"/>
        <v>15279730.936466282</v>
      </c>
      <c r="AD9" s="1">
        <f t="shared" si="26"/>
        <v>14356583.673331136</v>
      </c>
      <c r="AE9" s="1">
        <f t="shared" si="27"/>
        <v>14519896.581563883</v>
      </c>
      <c r="AF9" s="1">
        <f t="shared" si="28"/>
        <v>14905951.565806877</v>
      </c>
      <c r="AG9" s="23">
        <f t="shared" si="29"/>
        <v>14905951.565806877</v>
      </c>
      <c r="AH9" s="1">
        <f t="shared" si="30"/>
        <v>88861.164505844092</v>
      </c>
      <c r="AI9" s="1">
        <f t="shared" si="31"/>
        <v>93911.777133589319</v>
      </c>
      <c r="AJ9" s="1">
        <f t="shared" si="32"/>
        <v>78410.669748570625</v>
      </c>
      <c r="AK9" s="1">
        <f t="shared" si="33"/>
        <v>81020.574221425602</v>
      </c>
      <c r="AL9" s="1">
        <f t="shared" si="34"/>
        <v>87414.658767719782</v>
      </c>
      <c r="AM9" s="23">
        <f t="shared" si="35"/>
        <v>87414.658767719782</v>
      </c>
      <c r="AN9" s="1">
        <f t="shared" si="36"/>
        <v>14990703.478068758</v>
      </c>
      <c r="AO9" s="1">
        <f t="shared" si="37"/>
        <v>15279730.936466282</v>
      </c>
      <c r="AP9" s="1">
        <f t="shared" si="38"/>
        <v>14356583.673331136</v>
      </c>
      <c r="AQ9" s="1">
        <f t="shared" si="39"/>
        <v>14519896.581563883</v>
      </c>
      <c r="AR9" s="1">
        <f t="shared" si="40"/>
        <v>14905951.565806877</v>
      </c>
      <c r="AS9" s="23">
        <f t="shared" si="41"/>
        <v>14905951.565806877</v>
      </c>
      <c r="AT9" s="1"/>
    </row>
    <row r="10" spans="1:46" x14ac:dyDescent="0.2">
      <c r="A10">
        <f>GDP_per_capita!A7</f>
        <v>1983</v>
      </c>
      <c r="B10" s="7">
        <f>(10^9)*GDP_per_capita!B7/GDP_per_capita!J7</f>
        <v>7943.5947100206768</v>
      </c>
      <c r="C10" s="7">
        <f>(10^9)*GDP_per_capita!C7/GDP_per_capita!K7</f>
        <v>7943.5947100206768</v>
      </c>
      <c r="D10" s="7">
        <f>(10^9)*GDP_per_capita!D7/GDP_per_capita!L7</f>
        <v>7943.5947100206768</v>
      </c>
      <c r="E10" s="7">
        <f>(10^9)*GDP_per_capita!E7/GDP_per_capita!M7</f>
        <v>7943.5947100206768</v>
      </c>
      <c r="F10" s="7">
        <f>(10^9)*GDP_per_capita!F7/GDP_per_capita!N7</f>
        <v>7943.5947100206768</v>
      </c>
      <c r="G10" s="7">
        <f>(10^9)*GDP_per_capita!G7/GDP_per_capita!O7</f>
        <v>7943.5947100206768</v>
      </c>
      <c r="H10" s="5">
        <v>1.1000000000000001</v>
      </c>
      <c r="I10" s="5">
        <v>0.38</v>
      </c>
      <c r="J10" s="22">
        <f t="shared" si="6"/>
        <v>107187.97570618537</v>
      </c>
      <c r="K10" s="1">
        <f t="shared" si="7"/>
        <v>113280.23149255318</v>
      </c>
      <c r="L10" s="1">
        <f t="shared" si="8"/>
        <v>94582.160956969747</v>
      </c>
      <c r="M10" s="1">
        <f t="shared" si="9"/>
        <v>97730.334614017032</v>
      </c>
      <c r="N10" s="1">
        <f t="shared" si="10"/>
        <v>105443.14124695738</v>
      </c>
      <c r="O10" s="1">
        <f t="shared" si="11"/>
        <v>105443.14124695738</v>
      </c>
      <c r="P10" s="22">
        <f t="shared" si="12"/>
        <v>15056314.706232045</v>
      </c>
      <c r="Q10" s="1">
        <f t="shared" si="13"/>
        <v>15346607.178412683</v>
      </c>
      <c r="R10" s="1">
        <f t="shared" si="14"/>
        <v>14419419.489436384</v>
      </c>
      <c r="S10" s="1">
        <f t="shared" si="15"/>
        <v>14583447.184703626</v>
      </c>
      <c r="T10" s="1">
        <f t="shared" si="16"/>
        <v>14971191.852268804</v>
      </c>
      <c r="U10" s="1">
        <f t="shared" si="17"/>
        <v>14971191.852268804</v>
      </c>
      <c r="V10" s="22">
        <f t="shared" si="18"/>
        <v>89991.680301198125</v>
      </c>
      <c r="W10" s="1">
        <f t="shared" si="19"/>
        <v>95106.54819032365</v>
      </c>
      <c r="X10" s="1">
        <f t="shared" si="20"/>
        <v>79408.231519992347</v>
      </c>
      <c r="Y10" s="1">
        <f t="shared" si="21"/>
        <v>82051.339904222303</v>
      </c>
      <c r="Z10" s="1">
        <f t="shared" si="22"/>
        <v>88526.771725410013</v>
      </c>
      <c r="AA10" s="1">
        <f t="shared" si="23"/>
        <v>88526.771725410013</v>
      </c>
      <c r="AB10" s="22">
        <f t="shared" si="24"/>
        <v>15056314.706232045</v>
      </c>
      <c r="AC10" s="1">
        <f t="shared" si="25"/>
        <v>15346607.178412683</v>
      </c>
      <c r="AD10" s="1">
        <f t="shared" si="26"/>
        <v>14419419.489436384</v>
      </c>
      <c r="AE10" s="1">
        <f t="shared" si="27"/>
        <v>14583447.184703626</v>
      </c>
      <c r="AF10" s="1">
        <f t="shared" si="28"/>
        <v>14971191.852268804</v>
      </c>
      <c r="AG10" s="23">
        <f t="shared" si="29"/>
        <v>14971191.852268804</v>
      </c>
      <c r="AH10" s="1">
        <f t="shared" si="30"/>
        <v>89991.680301198125</v>
      </c>
      <c r="AI10" s="1">
        <f t="shared" si="31"/>
        <v>95106.54819032365</v>
      </c>
      <c r="AJ10" s="1">
        <f t="shared" si="32"/>
        <v>79408.231519992347</v>
      </c>
      <c r="AK10" s="1">
        <f t="shared" si="33"/>
        <v>82051.339904222303</v>
      </c>
      <c r="AL10" s="1">
        <f t="shared" si="34"/>
        <v>88526.771725410013</v>
      </c>
      <c r="AM10" s="23">
        <f t="shared" si="35"/>
        <v>88526.771725410013</v>
      </c>
      <c r="AN10" s="1">
        <f t="shared" si="36"/>
        <v>15056314.706232045</v>
      </c>
      <c r="AO10" s="1">
        <f t="shared" si="37"/>
        <v>15346607.178412683</v>
      </c>
      <c r="AP10" s="1">
        <f t="shared" si="38"/>
        <v>14419419.489436384</v>
      </c>
      <c r="AQ10" s="1">
        <f t="shared" si="39"/>
        <v>14583447.184703626</v>
      </c>
      <c r="AR10" s="1">
        <f t="shared" si="40"/>
        <v>14971191.852268804</v>
      </c>
      <c r="AS10" s="23">
        <f t="shared" si="41"/>
        <v>14971191.852268804</v>
      </c>
      <c r="AT10" s="1"/>
    </row>
    <row r="11" spans="1:46" x14ac:dyDescent="0.2">
      <c r="A11">
        <f>GDP_per_capita!A8</f>
        <v>1984</v>
      </c>
      <c r="B11" s="7">
        <f>(10^9)*GDP_per_capita!B8/GDP_per_capita!J8</f>
        <v>8037.700064561408</v>
      </c>
      <c r="C11" s="7">
        <f>(10^9)*GDP_per_capita!C8/GDP_per_capita!K8</f>
        <v>8037.700064561408</v>
      </c>
      <c r="D11" s="7">
        <f>(10^9)*GDP_per_capita!D8/GDP_per_capita!L8</f>
        <v>8037.700064561408</v>
      </c>
      <c r="E11" s="7">
        <f>(10^9)*GDP_per_capita!E8/GDP_per_capita!M8</f>
        <v>8037.700064561408</v>
      </c>
      <c r="F11" s="7">
        <f>(10^9)*GDP_per_capita!F8/GDP_per_capita!N8</f>
        <v>8037.700064561408</v>
      </c>
      <c r="G11" s="7">
        <f>(10^9)*GDP_per_capita!G8/GDP_per_capita!O8</f>
        <v>8037.700064561408</v>
      </c>
      <c r="H11" s="5">
        <v>1.1000000000000001</v>
      </c>
      <c r="I11" s="5">
        <v>0.38</v>
      </c>
      <c r="J11" s="22">
        <f t="shared" si="6"/>
        <v>108585.60590065035</v>
      </c>
      <c r="K11" s="1">
        <f t="shared" si="7"/>
        <v>114757.29896142635</v>
      </c>
      <c r="L11" s="1">
        <f t="shared" si="8"/>
        <v>95815.423206212698</v>
      </c>
      <c r="M11" s="1">
        <f t="shared" si="9"/>
        <v>99004.646081061888</v>
      </c>
      <c r="N11" s="1">
        <f t="shared" si="10"/>
        <v>106818.0204443213</v>
      </c>
      <c r="O11" s="1">
        <f t="shared" si="11"/>
        <v>106818.0204443213</v>
      </c>
      <c r="P11" s="22">
        <f t="shared" si="12"/>
        <v>15123847.050798763</v>
      </c>
      <c r="Q11" s="1">
        <f t="shared" si="13"/>
        <v>15415441.57674481</v>
      </c>
      <c r="R11" s="1">
        <f t="shared" si="14"/>
        <v>14484095.157049097</v>
      </c>
      <c r="S11" s="1">
        <f t="shared" si="15"/>
        <v>14648858.568529196</v>
      </c>
      <c r="T11" s="1">
        <f t="shared" si="16"/>
        <v>15038342.393850096</v>
      </c>
      <c r="U11" s="1">
        <f t="shared" si="17"/>
        <v>15038342.393850096</v>
      </c>
      <c r="V11" s="22">
        <f t="shared" si="18"/>
        <v>91165.087008535877</v>
      </c>
      <c r="W11" s="1">
        <f t="shared" si="19"/>
        <v>96346.647954932458</v>
      </c>
      <c r="X11" s="1">
        <f t="shared" si="20"/>
        <v>80443.640028551425</v>
      </c>
      <c r="Y11" s="1">
        <f t="shared" si="21"/>
        <v>83121.212055374723</v>
      </c>
      <c r="Z11" s="1">
        <f t="shared" si="22"/>
        <v>89681.077405378193</v>
      </c>
      <c r="AA11" s="1">
        <f t="shared" si="23"/>
        <v>89681.077405378193</v>
      </c>
      <c r="AB11" s="22">
        <f t="shared" si="24"/>
        <v>15123847.050798763</v>
      </c>
      <c r="AC11" s="1">
        <f t="shared" si="25"/>
        <v>15415441.57674481</v>
      </c>
      <c r="AD11" s="1">
        <f t="shared" si="26"/>
        <v>14484095.157049097</v>
      </c>
      <c r="AE11" s="1">
        <f t="shared" si="27"/>
        <v>14648858.568529196</v>
      </c>
      <c r="AF11" s="1">
        <f t="shared" si="28"/>
        <v>15038342.393850096</v>
      </c>
      <c r="AG11" s="23">
        <f t="shared" si="29"/>
        <v>15038342.393850096</v>
      </c>
      <c r="AH11" s="1">
        <f t="shared" si="30"/>
        <v>91165.087008535877</v>
      </c>
      <c r="AI11" s="1">
        <f t="shared" si="31"/>
        <v>96346.647954932458</v>
      </c>
      <c r="AJ11" s="1">
        <f t="shared" si="32"/>
        <v>80443.640028551425</v>
      </c>
      <c r="AK11" s="1">
        <f t="shared" si="33"/>
        <v>83121.212055374723</v>
      </c>
      <c r="AL11" s="1">
        <f t="shared" si="34"/>
        <v>89681.077405378193</v>
      </c>
      <c r="AM11" s="23">
        <f t="shared" si="35"/>
        <v>89681.077405378193</v>
      </c>
      <c r="AN11" s="1">
        <f t="shared" si="36"/>
        <v>15123847.050798763</v>
      </c>
      <c r="AO11" s="1">
        <f t="shared" si="37"/>
        <v>15415441.57674481</v>
      </c>
      <c r="AP11" s="1">
        <f t="shared" si="38"/>
        <v>14484095.157049097</v>
      </c>
      <c r="AQ11" s="1">
        <f t="shared" si="39"/>
        <v>14648858.568529196</v>
      </c>
      <c r="AR11" s="1">
        <f t="shared" si="40"/>
        <v>15038342.393850096</v>
      </c>
      <c r="AS11" s="23">
        <f t="shared" si="41"/>
        <v>15038342.393850096</v>
      </c>
      <c r="AT11" s="1"/>
    </row>
    <row r="12" spans="1:46" x14ac:dyDescent="0.2">
      <c r="A12">
        <f>GDP_per_capita!A9</f>
        <v>1985</v>
      </c>
      <c r="B12" s="7">
        <f>(10^9)*GDP_per_capita!B9/GDP_per_capita!J9</f>
        <v>8132.2730644008934</v>
      </c>
      <c r="C12" s="7">
        <f>(10^9)*GDP_per_capita!C9/GDP_per_capita!K9</f>
        <v>8132.2730644008934</v>
      </c>
      <c r="D12" s="7">
        <f>(10^9)*GDP_per_capita!D9/GDP_per_capita!L9</f>
        <v>8132.2730644008934</v>
      </c>
      <c r="E12" s="7">
        <f>(10^9)*GDP_per_capita!E9/GDP_per_capita!M9</f>
        <v>8132.2730644008934</v>
      </c>
      <c r="F12" s="7">
        <f>(10^9)*GDP_per_capita!F9/GDP_per_capita!N9</f>
        <v>8132.2730644008934</v>
      </c>
      <c r="G12" s="7">
        <f>(10^9)*GDP_per_capita!G9/GDP_per_capita!O9</f>
        <v>8132.2730644008934</v>
      </c>
      <c r="H12" s="5">
        <v>1.1000000000000001</v>
      </c>
      <c r="I12" s="5">
        <v>0.38</v>
      </c>
      <c r="J12" s="22">
        <f t="shared" si="6"/>
        <v>109991.83098617035</v>
      </c>
      <c r="K12" s="1">
        <f t="shared" si="7"/>
        <v>116243.4498302047</v>
      </c>
      <c r="L12" s="1">
        <f t="shared" si="8"/>
        <v>97056.269546523836</v>
      </c>
      <c r="M12" s="1">
        <f t="shared" si="9"/>
        <v>100286.79407616169</v>
      </c>
      <c r="N12" s="1">
        <f t="shared" si="10"/>
        <v>108201.35462281109</v>
      </c>
      <c r="O12" s="1">
        <f t="shared" si="11"/>
        <v>108201.35462281109</v>
      </c>
      <c r="P12" s="22">
        <f t="shared" si="12"/>
        <v>15191222.903580047</v>
      </c>
      <c r="Q12" s="1">
        <f t="shared" si="13"/>
        <v>15484116.466059988</v>
      </c>
      <c r="R12" s="1">
        <f t="shared" si="14"/>
        <v>14548620.95261511</v>
      </c>
      <c r="S12" s="1">
        <f t="shared" si="15"/>
        <v>14714118.375442872</v>
      </c>
      <c r="T12" s="1">
        <f t="shared" si="16"/>
        <v>15105337.328392832</v>
      </c>
      <c r="U12" s="1">
        <f t="shared" si="17"/>
        <v>15105337.328392832</v>
      </c>
      <c r="V12" s="22">
        <f t="shared" si="18"/>
        <v>92345.709718255894</v>
      </c>
      <c r="W12" s="1">
        <f t="shared" si="19"/>
        <v>97594.373858713399</v>
      </c>
      <c r="X12" s="1">
        <f t="shared" si="20"/>
        <v>81485.415903359259</v>
      </c>
      <c r="Y12" s="1">
        <f t="shared" si="21"/>
        <v>84197.663510994345</v>
      </c>
      <c r="Z12" s="1">
        <f t="shared" si="22"/>
        <v>90842.481623717104</v>
      </c>
      <c r="AA12" s="1">
        <f t="shared" si="23"/>
        <v>90842.481623717104</v>
      </c>
      <c r="AB12" s="22">
        <f t="shared" si="24"/>
        <v>15191222.903580047</v>
      </c>
      <c r="AC12" s="1">
        <f t="shared" si="25"/>
        <v>15484116.466059988</v>
      </c>
      <c r="AD12" s="1">
        <f t="shared" si="26"/>
        <v>14548620.95261511</v>
      </c>
      <c r="AE12" s="1">
        <f t="shared" si="27"/>
        <v>14714118.375442872</v>
      </c>
      <c r="AF12" s="1">
        <f t="shared" si="28"/>
        <v>15105337.328392832</v>
      </c>
      <c r="AG12" s="23">
        <f t="shared" si="29"/>
        <v>15105337.328392832</v>
      </c>
      <c r="AH12" s="1">
        <f t="shared" si="30"/>
        <v>92345.709718255894</v>
      </c>
      <c r="AI12" s="1">
        <f t="shared" si="31"/>
        <v>97594.373858713399</v>
      </c>
      <c r="AJ12" s="1">
        <f t="shared" si="32"/>
        <v>81485.415903359259</v>
      </c>
      <c r="AK12" s="1">
        <f t="shared" si="33"/>
        <v>84197.663510994345</v>
      </c>
      <c r="AL12" s="1">
        <f t="shared" si="34"/>
        <v>90842.481623717104</v>
      </c>
      <c r="AM12" s="23">
        <f t="shared" si="35"/>
        <v>90842.481623717104</v>
      </c>
      <c r="AN12" s="1">
        <f t="shared" si="36"/>
        <v>15191222.903580047</v>
      </c>
      <c r="AO12" s="1">
        <f t="shared" si="37"/>
        <v>15484116.466059988</v>
      </c>
      <c r="AP12" s="1">
        <f t="shared" si="38"/>
        <v>14548620.95261511</v>
      </c>
      <c r="AQ12" s="1">
        <f t="shared" si="39"/>
        <v>14714118.375442872</v>
      </c>
      <c r="AR12" s="1">
        <f t="shared" si="40"/>
        <v>15105337.328392832</v>
      </c>
      <c r="AS12" s="23">
        <f t="shared" si="41"/>
        <v>15105337.328392832</v>
      </c>
      <c r="AT12" s="1"/>
    </row>
    <row r="13" spans="1:46" x14ac:dyDescent="0.2">
      <c r="A13">
        <f>GDP_per_capita!A10</f>
        <v>1986</v>
      </c>
      <c r="B13" s="7">
        <f>(10^9)*GDP_per_capita!B10/GDP_per_capita!J10</f>
        <v>8226.6526599348472</v>
      </c>
      <c r="C13" s="7">
        <f>(10^9)*GDP_per_capita!C10/GDP_per_capita!K10</f>
        <v>8226.6526599348472</v>
      </c>
      <c r="D13" s="7">
        <f>(10^9)*GDP_per_capita!D10/GDP_per_capita!L10</f>
        <v>8226.6526599348472</v>
      </c>
      <c r="E13" s="7">
        <f>(10^9)*GDP_per_capita!E10/GDP_per_capita!M10</f>
        <v>8226.6526599348472</v>
      </c>
      <c r="F13" s="7">
        <f>(10^9)*GDP_per_capita!F10/GDP_per_capita!N10</f>
        <v>8226.6526599348472</v>
      </c>
      <c r="G13" s="7">
        <f>(10^9)*GDP_per_capita!G10/GDP_per_capita!O10</f>
        <v>8226.6526599348472</v>
      </c>
      <c r="H13" s="5">
        <v>1.1000000000000001</v>
      </c>
      <c r="I13" s="5">
        <v>0.38</v>
      </c>
      <c r="J13" s="22">
        <f t="shared" si="6"/>
        <v>111396.81163322185</v>
      </c>
      <c r="K13" s="1">
        <f t="shared" si="7"/>
        <v>117728.2855302166</v>
      </c>
      <c r="L13" s="1">
        <f t="shared" si="8"/>
        <v>98296.017800237561</v>
      </c>
      <c r="M13" s="1">
        <f t="shared" si="9"/>
        <v>101567.80743477705</v>
      </c>
      <c r="N13" s="1">
        <f t="shared" si="10"/>
        <v>109583.46462013369</v>
      </c>
      <c r="O13" s="1">
        <f t="shared" si="11"/>
        <v>109583.46462013369</v>
      </c>
      <c r="P13" s="22">
        <f t="shared" si="12"/>
        <v>15257978.388628326</v>
      </c>
      <c r="Q13" s="1">
        <f t="shared" si="13"/>
        <v>15552159.026675189</v>
      </c>
      <c r="R13" s="1">
        <f t="shared" si="14"/>
        <v>14612552.622543178</v>
      </c>
      <c r="S13" s="1">
        <f t="shared" si="15"/>
        <v>14778777.29825935</v>
      </c>
      <c r="T13" s="1">
        <f t="shared" si="16"/>
        <v>15171715.402533073</v>
      </c>
      <c r="U13" s="1">
        <f t="shared" si="17"/>
        <v>15171715.402533073</v>
      </c>
      <c r="V13" s="22">
        <f t="shared" si="18"/>
        <v>93525.28763626235</v>
      </c>
      <c r="W13" s="1">
        <f t="shared" si="19"/>
        <v>98840.995587829282</v>
      </c>
      <c r="X13" s="1">
        <f t="shared" si="20"/>
        <v>82526.269858918546</v>
      </c>
      <c r="Y13" s="1">
        <f t="shared" si="21"/>
        <v>85273.162361220544</v>
      </c>
      <c r="Z13" s="1">
        <f t="shared" si="22"/>
        <v>92002.858057740654</v>
      </c>
      <c r="AA13" s="1">
        <f t="shared" si="23"/>
        <v>92002.858057740654</v>
      </c>
      <c r="AB13" s="22">
        <f t="shared" si="24"/>
        <v>15257978.388628326</v>
      </c>
      <c r="AC13" s="1">
        <f t="shared" si="25"/>
        <v>15552159.026675189</v>
      </c>
      <c r="AD13" s="1">
        <f t="shared" si="26"/>
        <v>14612552.622543178</v>
      </c>
      <c r="AE13" s="1">
        <f t="shared" si="27"/>
        <v>14778777.29825935</v>
      </c>
      <c r="AF13" s="1">
        <f t="shared" si="28"/>
        <v>15171715.402533073</v>
      </c>
      <c r="AG13" s="23">
        <f t="shared" si="29"/>
        <v>15171715.402533073</v>
      </c>
      <c r="AH13" s="1">
        <f t="shared" si="30"/>
        <v>93525.28763626235</v>
      </c>
      <c r="AI13" s="1">
        <f t="shared" si="31"/>
        <v>98840.995587829282</v>
      </c>
      <c r="AJ13" s="1">
        <f t="shared" si="32"/>
        <v>82526.269858918546</v>
      </c>
      <c r="AK13" s="1">
        <f t="shared" si="33"/>
        <v>85273.162361220544</v>
      </c>
      <c r="AL13" s="1">
        <f t="shared" si="34"/>
        <v>92002.858057740654</v>
      </c>
      <c r="AM13" s="23">
        <f t="shared" si="35"/>
        <v>92002.858057740654</v>
      </c>
      <c r="AN13" s="1">
        <f t="shared" si="36"/>
        <v>15257978.388628326</v>
      </c>
      <c r="AO13" s="1">
        <f t="shared" si="37"/>
        <v>15552159.026675189</v>
      </c>
      <c r="AP13" s="1">
        <f t="shared" si="38"/>
        <v>14612552.622543178</v>
      </c>
      <c r="AQ13" s="1">
        <f t="shared" si="39"/>
        <v>14778777.29825935</v>
      </c>
      <c r="AR13" s="1">
        <f t="shared" si="40"/>
        <v>15171715.402533073</v>
      </c>
      <c r="AS13" s="23">
        <f t="shared" si="41"/>
        <v>15171715.402533073</v>
      </c>
      <c r="AT13" s="1"/>
    </row>
    <row r="14" spans="1:46" x14ac:dyDescent="0.2">
      <c r="A14">
        <f>GDP_per_capita!A11</f>
        <v>1987</v>
      </c>
      <c r="B14" s="7">
        <f>(10^9)*GDP_per_capita!B11/GDP_per_capita!J11</f>
        <v>8320.6235601542448</v>
      </c>
      <c r="C14" s="7">
        <f>(10^9)*GDP_per_capita!C11/GDP_per_capita!K11</f>
        <v>8320.6235601542448</v>
      </c>
      <c r="D14" s="7">
        <f>(10^9)*GDP_per_capita!D11/GDP_per_capita!L11</f>
        <v>8320.6235601542448</v>
      </c>
      <c r="E14" s="7">
        <f>(10^9)*GDP_per_capita!E11/GDP_per_capita!M11</f>
        <v>8320.6235601542448</v>
      </c>
      <c r="F14" s="7">
        <f>(10^9)*GDP_per_capita!F11/GDP_per_capita!N11</f>
        <v>8320.6235601542448</v>
      </c>
      <c r="G14" s="7">
        <f>(10^9)*GDP_per_capita!G11/GDP_per_capita!O11</f>
        <v>8320.6235601542448</v>
      </c>
      <c r="H14" s="5">
        <v>1.1000000000000001</v>
      </c>
      <c r="I14" s="5">
        <v>0.38</v>
      </c>
      <c r="J14" s="22">
        <f t="shared" si="6"/>
        <v>112797.31061659196</v>
      </c>
      <c r="K14" s="1">
        <f t="shared" si="7"/>
        <v>119208.38484169278</v>
      </c>
      <c r="L14" s="1">
        <f t="shared" si="8"/>
        <v>99531.81145519267</v>
      </c>
      <c r="M14" s="1">
        <f t="shared" si="9"/>
        <v>102844.73456554527</v>
      </c>
      <c r="N14" s="1">
        <f t="shared" si="10"/>
        <v>110961.16590749176</v>
      </c>
      <c r="O14" s="1">
        <f t="shared" si="11"/>
        <v>110961.16590749176</v>
      </c>
      <c r="P14" s="22">
        <f t="shared" si="12"/>
        <v>15323974.702572359</v>
      </c>
      <c r="Q14" s="1">
        <f t="shared" si="13"/>
        <v>15619427.779028179</v>
      </c>
      <c r="R14" s="1">
        <f t="shared" si="14"/>
        <v>14675757.234965475</v>
      </c>
      <c r="S14" s="1">
        <f t="shared" si="15"/>
        <v>14842700.89294813</v>
      </c>
      <c r="T14" s="1">
        <f t="shared" si="16"/>
        <v>15237338.597642675</v>
      </c>
      <c r="U14" s="1">
        <f t="shared" si="17"/>
        <v>15237338.597642675</v>
      </c>
      <c r="V14" s="22">
        <f t="shared" si="18"/>
        <v>94701.102889262998</v>
      </c>
      <c r="W14" s="1">
        <f t="shared" si="19"/>
        <v>100083.64079289869</v>
      </c>
      <c r="X14" s="1">
        <f t="shared" si="20"/>
        <v>83563.803656737538</v>
      </c>
      <c r="Y14" s="1">
        <f t="shared" si="21"/>
        <v>86345.230542030389</v>
      </c>
      <c r="Z14" s="1">
        <f t="shared" si="22"/>
        <v>93159.533076423002</v>
      </c>
      <c r="AA14" s="1">
        <f t="shared" si="23"/>
        <v>93159.533076423002</v>
      </c>
      <c r="AB14" s="22">
        <f t="shared" si="24"/>
        <v>15323974.702572359</v>
      </c>
      <c r="AC14" s="1">
        <f t="shared" si="25"/>
        <v>15619427.779028179</v>
      </c>
      <c r="AD14" s="1">
        <f t="shared" si="26"/>
        <v>14675757.234965475</v>
      </c>
      <c r="AE14" s="1">
        <f t="shared" si="27"/>
        <v>14842700.89294813</v>
      </c>
      <c r="AF14" s="1">
        <f t="shared" si="28"/>
        <v>15237338.597642675</v>
      </c>
      <c r="AG14" s="23">
        <f t="shared" si="29"/>
        <v>15237338.597642675</v>
      </c>
      <c r="AH14" s="1">
        <f t="shared" si="30"/>
        <v>94701.102889262998</v>
      </c>
      <c r="AI14" s="1">
        <f t="shared" si="31"/>
        <v>100083.64079289869</v>
      </c>
      <c r="AJ14" s="1">
        <f t="shared" si="32"/>
        <v>83563.803656737538</v>
      </c>
      <c r="AK14" s="1">
        <f t="shared" si="33"/>
        <v>86345.230542030389</v>
      </c>
      <c r="AL14" s="1">
        <f t="shared" si="34"/>
        <v>93159.533076423002</v>
      </c>
      <c r="AM14" s="23">
        <f t="shared" si="35"/>
        <v>93159.533076423002</v>
      </c>
      <c r="AN14" s="1">
        <f t="shared" si="36"/>
        <v>15323974.702572359</v>
      </c>
      <c r="AO14" s="1">
        <f t="shared" si="37"/>
        <v>15619427.779028179</v>
      </c>
      <c r="AP14" s="1">
        <f t="shared" si="38"/>
        <v>14675757.234965475</v>
      </c>
      <c r="AQ14" s="1">
        <f t="shared" si="39"/>
        <v>14842700.89294813</v>
      </c>
      <c r="AR14" s="1">
        <f t="shared" si="40"/>
        <v>15237338.597642675</v>
      </c>
      <c r="AS14" s="23">
        <f t="shared" si="41"/>
        <v>15237338.597642675</v>
      </c>
      <c r="AT14" s="1"/>
    </row>
    <row r="15" spans="1:46" x14ac:dyDescent="0.2">
      <c r="A15">
        <f>GDP_per_capita!A12</f>
        <v>1988</v>
      </c>
      <c r="B15" s="7">
        <f>(10^9)*GDP_per_capita!B12/GDP_per_capita!J12</f>
        <v>8417.5048562331249</v>
      </c>
      <c r="C15" s="7">
        <f>(10^9)*GDP_per_capita!C12/GDP_per_capita!K12</f>
        <v>8417.5048562331249</v>
      </c>
      <c r="D15" s="7">
        <f>(10^9)*GDP_per_capita!D12/GDP_per_capita!L12</f>
        <v>8417.5048562331249</v>
      </c>
      <c r="E15" s="7">
        <f>(10^9)*GDP_per_capita!E12/GDP_per_capita!M12</f>
        <v>8417.5048562331249</v>
      </c>
      <c r="F15" s="7">
        <f>(10^9)*GDP_per_capita!F12/GDP_per_capita!N12</f>
        <v>8417.5048562331249</v>
      </c>
      <c r="G15" s="7">
        <f>(10^9)*GDP_per_capita!G12/GDP_per_capita!O12</f>
        <v>8417.5048562331249</v>
      </c>
      <c r="H15" s="5">
        <v>1.1000000000000001</v>
      </c>
      <c r="I15" s="5">
        <v>0.38</v>
      </c>
      <c r="J15" s="22">
        <f t="shared" si="6"/>
        <v>114242.84151930216</v>
      </c>
      <c r="K15" s="1">
        <f t="shared" si="7"/>
        <v>120736.07555709084</v>
      </c>
      <c r="L15" s="1">
        <f t="shared" si="8"/>
        <v>100807.34106201329</v>
      </c>
      <c r="M15" s="1">
        <f t="shared" si="9"/>
        <v>104162.72026203806</v>
      </c>
      <c r="N15" s="1">
        <f t="shared" si="10"/>
        <v>112383.16607259533</v>
      </c>
      <c r="O15" s="1">
        <f t="shared" si="11"/>
        <v>112383.16607259533</v>
      </c>
      <c r="P15" s="22">
        <f t="shared" si="12"/>
        <v>15391532.967728566</v>
      </c>
      <c r="Q15" s="1">
        <f t="shared" si="13"/>
        <v>15688288.597710339</v>
      </c>
      <c r="R15" s="1">
        <f t="shared" si="14"/>
        <v>14740457.72670418</v>
      </c>
      <c r="S15" s="1">
        <f t="shared" si="15"/>
        <v>14908137.383285832</v>
      </c>
      <c r="T15" s="1">
        <f t="shared" si="16"/>
        <v>15304514.913267996</v>
      </c>
      <c r="U15" s="1">
        <f t="shared" si="17"/>
        <v>15304514.913267996</v>
      </c>
      <c r="V15" s="22">
        <f t="shared" si="18"/>
        <v>95914.725536814236</v>
      </c>
      <c r="W15" s="1">
        <f t="shared" si="19"/>
        <v>101366.24225592153</v>
      </c>
      <c r="X15" s="1">
        <f t="shared" si="20"/>
        <v>84634.698520041595</v>
      </c>
      <c r="Y15" s="1">
        <f t="shared" si="21"/>
        <v>87451.770213657815</v>
      </c>
      <c r="Z15" s="1">
        <f t="shared" si="22"/>
        <v>94353.400050802913</v>
      </c>
      <c r="AA15" s="1">
        <f t="shared" si="23"/>
        <v>94353.400050802913</v>
      </c>
      <c r="AB15" s="22">
        <f t="shared" si="24"/>
        <v>15391532.967728566</v>
      </c>
      <c r="AC15" s="1">
        <f t="shared" si="25"/>
        <v>15688288.597710339</v>
      </c>
      <c r="AD15" s="1">
        <f t="shared" si="26"/>
        <v>14740457.72670418</v>
      </c>
      <c r="AE15" s="1">
        <f t="shared" si="27"/>
        <v>14908137.383285832</v>
      </c>
      <c r="AF15" s="1">
        <f t="shared" si="28"/>
        <v>15304514.913267996</v>
      </c>
      <c r="AG15" s="23">
        <f t="shared" si="29"/>
        <v>15304514.913267996</v>
      </c>
      <c r="AH15" s="1">
        <f t="shared" si="30"/>
        <v>95914.725536814236</v>
      </c>
      <c r="AI15" s="1">
        <f t="shared" si="31"/>
        <v>101366.24225592153</v>
      </c>
      <c r="AJ15" s="1">
        <f t="shared" si="32"/>
        <v>84634.698520041595</v>
      </c>
      <c r="AK15" s="1">
        <f t="shared" si="33"/>
        <v>87451.770213657815</v>
      </c>
      <c r="AL15" s="1">
        <f t="shared" si="34"/>
        <v>94353.400050802913</v>
      </c>
      <c r="AM15" s="23">
        <f t="shared" si="35"/>
        <v>94353.400050802913</v>
      </c>
      <c r="AN15" s="1">
        <f t="shared" si="36"/>
        <v>15391532.967728566</v>
      </c>
      <c r="AO15" s="1">
        <f t="shared" si="37"/>
        <v>15688288.597710339</v>
      </c>
      <c r="AP15" s="1">
        <f t="shared" si="38"/>
        <v>14740457.72670418</v>
      </c>
      <c r="AQ15" s="1">
        <f t="shared" si="39"/>
        <v>14908137.383285832</v>
      </c>
      <c r="AR15" s="1">
        <f t="shared" si="40"/>
        <v>15304514.913267996</v>
      </c>
      <c r="AS15" s="23">
        <f t="shared" si="41"/>
        <v>15304514.913267996</v>
      </c>
      <c r="AT15" s="1"/>
    </row>
    <row r="16" spans="1:46" x14ac:dyDescent="0.2">
      <c r="A16">
        <f>GDP_per_capita!A13</f>
        <v>1989</v>
      </c>
      <c r="B16" s="7">
        <f>(10^9)*GDP_per_capita!B13/GDP_per_capita!J13</f>
        <v>8517.9416016478026</v>
      </c>
      <c r="C16" s="7">
        <f>(10^9)*GDP_per_capita!C13/GDP_per_capita!K13</f>
        <v>8517.9416016478026</v>
      </c>
      <c r="D16" s="7">
        <f>(10^9)*GDP_per_capita!D13/GDP_per_capita!L13</f>
        <v>8517.9416016478026</v>
      </c>
      <c r="E16" s="7">
        <f>(10^9)*GDP_per_capita!E13/GDP_per_capita!M13</f>
        <v>8517.9416016478026</v>
      </c>
      <c r="F16" s="7">
        <f>(10^9)*GDP_per_capita!F13/GDP_per_capita!N13</f>
        <v>8517.9416016478026</v>
      </c>
      <c r="G16" s="7">
        <f>(10^9)*GDP_per_capita!G13/GDP_per_capita!O13</f>
        <v>8517.9416016478026</v>
      </c>
      <c r="H16" s="5">
        <v>1.1000000000000001</v>
      </c>
      <c r="I16" s="5">
        <v>0.38</v>
      </c>
      <c r="J16" s="22">
        <f t="shared" si="6"/>
        <v>115743.17926749107</v>
      </c>
      <c r="K16" s="1">
        <f>$C$2*(C16/C$45)^$H16</f>
        <v>122321.68818119461</v>
      </c>
      <c r="L16" s="1">
        <f t="shared" si="8"/>
        <v>102131.231969124</v>
      </c>
      <c r="M16" s="1">
        <f t="shared" si="9"/>
        <v>105530.67696798862</v>
      </c>
      <c r="N16" s="1">
        <f t="shared" si="10"/>
        <v>113859.08092272806</v>
      </c>
      <c r="O16" s="1">
        <f t="shared" si="11"/>
        <v>113859.08092272806</v>
      </c>
      <c r="P16" s="22">
        <f t="shared" si="12"/>
        <v>15461063.51589378</v>
      </c>
      <c r="Q16" s="1">
        <f t="shared" si="13"/>
        <v>15759159.725898802</v>
      </c>
      <c r="R16" s="1">
        <f t="shared" si="14"/>
        <v>14807047.072163975</v>
      </c>
      <c r="S16" s="1">
        <f t="shared" si="15"/>
        <v>14975484.213946268</v>
      </c>
      <c r="T16" s="1">
        <f t="shared" si="16"/>
        <v>15373652.361341126</v>
      </c>
      <c r="U16" s="1">
        <f t="shared" si="17"/>
        <v>15373652.361341126</v>
      </c>
      <c r="V16" s="22">
        <f t="shared" si="18"/>
        <v>97174.36230193924</v>
      </c>
      <c r="W16" s="1">
        <f t="shared" si="19"/>
        <v>102697.4731464183</v>
      </c>
      <c r="X16" s="1">
        <f t="shared" si="20"/>
        <v>85746.196022270233</v>
      </c>
      <c r="Y16" s="1">
        <f t="shared" si="21"/>
        <v>88600.263985806552</v>
      </c>
      <c r="Z16" s="1">
        <f t="shared" si="22"/>
        <v>95592.532112677203</v>
      </c>
      <c r="AA16" s="1">
        <f t="shared" si="23"/>
        <v>95592.532112677203</v>
      </c>
      <c r="AB16" s="22">
        <f t="shared" si="24"/>
        <v>15461063.51589378</v>
      </c>
      <c r="AC16" s="1">
        <f t="shared" si="25"/>
        <v>15759159.725898802</v>
      </c>
      <c r="AD16" s="1">
        <f t="shared" si="26"/>
        <v>14807047.072163975</v>
      </c>
      <c r="AE16" s="1">
        <f t="shared" si="27"/>
        <v>14975484.213946268</v>
      </c>
      <c r="AF16" s="1">
        <f t="shared" si="28"/>
        <v>15373652.361341126</v>
      </c>
      <c r="AG16" s="23">
        <f t="shared" si="29"/>
        <v>15373652.361341126</v>
      </c>
      <c r="AH16" s="1">
        <f t="shared" si="30"/>
        <v>97174.36230193924</v>
      </c>
      <c r="AI16" s="1">
        <f t="shared" si="31"/>
        <v>102697.4731464183</v>
      </c>
      <c r="AJ16" s="1">
        <f t="shared" si="32"/>
        <v>85746.196022270233</v>
      </c>
      <c r="AK16" s="1">
        <f t="shared" si="33"/>
        <v>88600.263985806552</v>
      </c>
      <c r="AL16" s="1">
        <f t="shared" si="34"/>
        <v>95592.532112677203</v>
      </c>
      <c r="AM16" s="23">
        <f t="shared" si="35"/>
        <v>95592.532112677203</v>
      </c>
      <c r="AN16" s="1">
        <f t="shared" si="36"/>
        <v>15461063.51589378</v>
      </c>
      <c r="AO16" s="1">
        <f t="shared" si="37"/>
        <v>15759159.725898802</v>
      </c>
      <c r="AP16" s="1">
        <f t="shared" si="38"/>
        <v>14807047.072163975</v>
      </c>
      <c r="AQ16" s="1">
        <f t="shared" si="39"/>
        <v>14975484.213946268</v>
      </c>
      <c r="AR16" s="1">
        <f t="shared" si="40"/>
        <v>15373652.361341126</v>
      </c>
      <c r="AS16" s="23">
        <f t="shared" si="41"/>
        <v>15373652.361341126</v>
      </c>
      <c r="AT16" s="1"/>
    </row>
    <row r="17" spans="1:46" x14ac:dyDescent="0.2">
      <c r="A17">
        <f>GDP_per_capita!A14</f>
        <v>1990</v>
      </c>
      <c r="B17" s="7">
        <f>(10^9)*GDP_per_capita!B14/GDP_per_capita!J14</f>
        <v>8620.7571454903027</v>
      </c>
      <c r="C17" s="7">
        <f>(10^9)*GDP_per_capita!C14/GDP_per_capita!K14</f>
        <v>8620.7571454903027</v>
      </c>
      <c r="D17" s="7">
        <f>(10^9)*GDP_per_capita!D14/GDP_per_capita!L14</f>
        <v>8620.7571454903027</v>
      </c>
      <c r="E17" s="7">
        <f>(10^9)*GDP_per_capita!E14/GDP_per_capita!M14</f>
        <v>8620.7571454903027</v>
      </c>
      <c r="F17" s="7">
        <f>(10^9)*GDP_per_capita!F14/GDP_per_capita!N14</f>
        <v>8620.7571454903027</v>
      </c>
      <c r="G17" s="7">
        <f>(10^9)*GDP_per_capita!G14/GDP_per_capita!O14</f>
        <v>8620.7571454903027</v>
      </c>
      <c r="H17" s="5">
        <v>1.1000000000000001</v>
      </c>
      <c r="I17" s="5">
        <v>0.38</v>
      </c>
      <c r="J17" s="22">
        <f t="shared" si="6"/>
        <v>117280.885222178</v>
      </c>
      <c r="K17" s="1">
        <f t="shared" si="7"/>
        <v>123946.79291301536</v>
      </c>
      <c r="L17" s="1">
        <f t="shared" si="8"/>
        <v>103488.09640426692</v>
      </c>
      <c r="M17" s="1">
        <f t="shared" si="9"/>
        <v>106932.70472809352</v>
      </c>
      <c r="N17" s="1">
        <f t="shared" si="10"/>
        <v>115371.75568972604</v>
      </c>
      <c r="O17" s="1">
        <f t="shared" si="11"/>
        <v>115371.75568972604</v>
      </c>
      <c r="P17" s="22">
        <f t="shared" si="12"/>
        <v>15531716.338639334</v>
      </c>
      <c r="Q17" s="1">
        <f t="shared" si="13"/>
        <v>15831174.766622765</v>
      </c>
      <c r="R17" s="1">
        <f t="shared" si="14"/>
        <v>14874711.219012558</v>
      </c>
      <c r="S17" s="1">
        <f t="shared" si="15"/>
        <v>15043918.07236805</v>
      </c>
      <c r="T17" s="1">
        <f t="shared" si="16"/>
        <v>15443905.739067765</v>
      </c>
      <c r="U17" s="1">
        <f t="shared" si="17"/>
        <v>15443905.739067765</v>
      </c>
      <c r="V17" s="22">
        <f t="shared" si="18"/>
        <v>98465.372247408799</v>
      </c>
      <c r="W17" s="1">
        <f t="shared" si="19"/>
        <v>104061.86037846058</v>
      </c>
      <c r="X17" s="1">
        <f t="shared" si="20"/>
        <v>86885.377069910843</v>
      </c>
      <c r="Y17" s="1">
        <f t="shared" si="21"/>
        <v>89777.362752058223</v>
      </c>
      <c r="Z17" s="1">
        <f t="shared" si="22"/>
        <v>96862.52665389808</v>
      </c>
      <c r="AA17" s="1">
        <f t="shared" si="23"/>
        <v>96862.52665389808</v>
      </c>
      <c r="AB17" s="22">
        <f t="shared" si="24"/>
        <v>15531716.338639334</v>
      </c>
      <c r="AC17" s="1">
        <f t="shared" si="25"/>
        <v>15831174.766622765</v>
      </c>
      <c r="AD17" s="1">
        <f t="shared" si="26"/>
        <v>14874711.219012558</v>
      </c>
      <c r="AE17" s="1">
        <f t="shared" si="27"/>
        <v>15043918.07236805</v>
      </c>
      <c r="AF17" s="1">
        <f t="shared" si="28"/>
        <v>15443905.739067765</v>
      </c>
      <c r="AG17" s="23">
        <f t="shared" si="29"/>
        <v>15443905.739067765</v>
      </c>
      <c r="AH17" s="1">
        <f t="shared" si="30"/>
        <v>98465.372247408799</v>
      </c>
      <c r="AI17" s="1">
        <f t="shared" si="31"/>
        <v>104061.86037846058</v>
      </c>
      <c r="AJ17" s="1">
        <f t="shared" si="32"/>
        <v>86885.377069910843</v>
      </c>
      <c r="AK17" s="1">
        <f t="shared" si="33"/>
        <v>89777.362752058223</v>
      </c>
      <c r="AL17" s="1">
        <f t="shared" si="34"/>
        <v>96862.52665389808</v>
      </c>
      <c r="AM17" s="23">
        <f t="shared" si="35"/>
        <v>96862.52665389808</v>
      </c>
      <c r="AN17" s="1">
        <f t="shared" si="36"/>
        <v>15531716.338639334</v>
      </c>
      <c r="AO17" s="1">
        <f t="shared" si="37"/>
        <v>15831174.766622765</v>
      </c>
      <c r="AP17" s="1">
        <f t="shared" si="38"/>
        <v>14874711.219012558</v>
      </c>
      <c r="AQ17" s="1">
        <f t="shared" si="39"/>
        <v>15043918.07236805</v>
      </c>
      <c r="AR17" s="1">
        <f t="shared" si="40"/>
        <v>15443905.739067765</v>
      </c>
      <c r="AS17" s="23">
        <f t="shared" si="41"/>
        <v>15443905.739067765</v>
      </c>
      <c r="AT17" s="1"/>
    </row>
    <row r="18" spans="1:46" x14ac:dyDescent="0.2">
      <c r="A18">
        <f>GDP_per_capita!A15</f>
        <v>1991</v>
      </c>
      <c r="B18" s="7">
        <f>(10^9)*GDP_per_capita!B15/GDP_per_capita!J15</f>
        <v>8586.9411446596496</v>
      </c>
      <c r="C18" s="7">
        <f>(10^9)*GDP_per_capita!C15/GDP_per_capita!K15</f>
        <v>8586.9411446596496</v>
      </c>
      <c r="D18" s="7">
        <f>(10^9)*GDP_per_capita!D15/GDP_per_capita!L15</f>
        <v>8586.9411446596496</v>
      </c>
      <c r="E18" s="7">
        <f>(10^9)*GDP_per_capita!E15/GDP_per_capita!M15</f>
        <v>8586.9411446596496</v>
      </c>
      <c r="F18" s="7">
        <f>(10^9)*GDP_per_capita!F15/GDP_per_capita!N15</f>
        <v>8586.9411446596496</v>
      </c>
      <c r="G18" s="7">
        <f>(10^9)*GDP_per_capita!G15/GDP_per_capita!O15</f>
        <v>8586.9411446596496</v>
      </c>
      <c r="H18" s="5">
        <v>1.1000000000000001</v>
      </c>
      <c r="I18" s="5">
        <v>0.38</v>
      </c>
      <c r="J18" s="22">
        <f t="shared" si="6"/>
        <v>116774.93071667517</v>
      </c>
      <c r="K18" s="1">
        <f t="shared" si="7"/>
        <v>123412.0814108114</v>
      </c>
      <c r="L18" s="1">
        <f t="shared" si="8"/>
        <v>103041.64455030578</v>
      </c>
      <c r="M18" s="1">
        <f t="shared" si="9"/>
        <v>106471.39269382395</v>
      </c>
      <c r="N18" s="1">
        <f t="shared" si="10"/>
        <v>114874.03724661912</v>
      </c>
      <c r="O18" s="1">
        <f t="shared" si="11"/>
        <v>114874.03724661912</v>
      </c>
      <c r="P18" s="22">
        <f t="shared" si="12"/>
        <v>15508536.586431976</v>
      </c>
      <c r="Q18" s="1">
        <f t="shared" si="13"/>
        <v>15807548.09844001</v>
      </c>
      <c r="R18" s="1">
        <f t="shared" si="14"/>
        <v>14852511.990498774</v>
      </c>
      <c r="S18" s="1">
        <f t="shared" si="15"/>
        <v>15021466.317163266</v>
      </c>
      <c r="T18" s="1">
        <f t="shared" si="16"/>
        <v>15420857.036635904</v>
      </c>
      <c r="U18" s="1">
        <f t="shared" si="17"/>
        <v>15420857.036635904</v>
      </c>
      <c r="V18" s="22">
        <f t="shared" si="18"/>
        <v>98040.588629599195</v>
      </c>
      <c r="W18" s="1">
        <f t="shared" si="19"/>
        <v>103612.93328339524</v>
      </c>
      <c r="X18" s="1">
        <f t="shared" si="20"/>
        <v>86510.550021943462</v>
      </c>
      <c r="Y18" s="1">
        <f t="shared" si="21"/>
        <v>89390.059560318899</v>
      </c>
      <c r="Z18" s="1">
        <f t="shared" si="22"/>
        <v>96444.657777123473</v>
      </c>
      <c r="AA18" s="1">
        <f t="shared" si="23"/>
        <v>96444.657777123473</v>
      </c>
      <c r="AB18" s="22">
        <f t="shared" si="24"/>
        <v>15508536.586431976</v>
      </c>
      <c r="AC18" s="1">
        <f t="shared" si="25"/>
        <v>15807548.09844001</v>
      </c>
      <c r="AD18" s="1">
        <f t="shared" si="26"/>
        <v>14852511.990498774</v>
      </c>
      <c r="AE18" s="1">
        <f t="shared" si="27"/>
        <v>15021466.317163266</v>
      </c>
      <c r="AF18" s="1">
        <f t="shared" si="28"/>
        <v>15420857.036635904</v>
      </c>
      <c r="AG18" s="23">
        <f t="shared" si="29"/>
        <v>15420857.036635904</v>
      </c>
      <c r="AH18" s="1">
        <f t="shared" si="30"/>
        <v>98040.588629599195</v>
      </c>
      <c r="AI18" s="1">
        <f t="shared" si="31"/>
        <v>103612.93328339524</v>
      </c>
      <c r="AJ18" s="1">
        <f t="shared" si="32"/>
        <v>86510.550021943462</v>
      </c>
      <c r="AK18" s="1">
        <f t="shared" si="33"/>
        <v>89390.059560318899</v>
      </c>
      <c r="AL18" s="1">
        <f t="shared" si="34"/>
        <v>96444.657777123473</v>
      </c>
      <c r="AM18" s="23">
        <f t="shared" si="35"/>
        <v>96444.657777123473</v>
      </c>
      <c r="AN18" s="1">
        <f t="shared" si="36"/>
        <v>15508536.586431976</v>
      </c>
      <c r="AO18" s="1">
        <f t="shared" si="37"/>
        <v>15807548.09844001</v>
      </c>
      <c r="AP18" s="1">
        <f t="shared" si="38"/>
        <v>14852511.990498774</v>
      </c>
      <c r="AQ18" s="1">
        <f t="shared" si="39"/>
        <v>15021466.317163266</v>
      </c>
      <c r="AR18" s="1">
        <f t="shared" si="40"/>
        <v>15420857.036635904</v>
      </c>
      <c r="AS18" s="23">
        <f t="shared" si="41"/>
        <v>15420857.036635904</v>
      </c>
      <c r="AT18" s="1"/>
    </row>
    <row r="19" spans="1:46" x14ac:dyDescent="0.2">
      <c r="A19">
        <f>GDP_per_capita!A16</f>
        <v>1992</v>
      </c>
      <c r="B19" s="7">
        <f>(10^9)*GDP_per_capita!B16/GDP_per_capita!J16</f>
        <v>8585.7745903740542</v>
      </c>
      <c r="C19" s="7">
        <f>(10^9)*GDP_per_capita!C16/GDP_per_capita!K16</f>
        <v>8585.7745903740542</v>
      </c>
      <c r="D19" s="7">
        <f>(10^9)*GDP_per_capita!D16/GDP_per_capita!L16</f>
        <v>8585.7745903740542</v>
      </c>
      <c r="E19" s="7">
        <f>(10^9)*GDP_per_capita!E16/GDP_per_capita!M16</f>
        <v>8585.7745903740542</v>
      </c>
      <c r="F19" s="7">
        <f>(10^9)*GDP_per_capita!F16/GDP_per_capita!N16</f>
        <v>8585.7745903740542</v>
      </c>
      <c r="G19" s="7">
        <f>(10^9)*GDP_per_capita!G16/GDP_per_capita!O16</f>
        <v>8585.7745903740542</v>
      </c>
      <c r="H19" s="5">
        <v>1.1000000000000001</v>
      </c>
      <c r="I19" s="5">
        <v>0.38</v>
      </c>
      <c r="J19" s="22">
        <f t="shared" si="6"/>
        <v>116757.48029922739</v>
      </c>
      <c r="K19" s="1">
        <f t="shared" si="7"/>
        <v>123393.63916190143</v>
      </c>
      <c r="L19" s="1">
        <f t="shared" si="8"/>
        <v>103026.24638478448</v>
      </c>
      <c r="M19" s="1">
        <f t="shared" si="9"/>
        <v>106455.48199931651</v>
      </c>
      <c r="N19" s="1">
        <f t="shared" si="10"/>
        <v>114856.87089172116</v>
      </c>
      <c r="O19" s="1">
        <f t="shared" si="11"/>
        <v>114856.87089172116</v>
      </c>
      <c r="P19" s="22">
        <f t="shared" si="12"/>
        <v>15507735.942947607</v>
      </c>
      <c r="Q19" s="1">
        <f t="shared" si="13"/>
        <v>15806732.018191667</v>
      </c>
      <c r="R19" s="1">
        <f t="shared" si="14"/>
        <v>14851745.214930657</v>
      </c>
      <c r="S19" s="1">
        <f t="shared" si="15"/>
        <v>15020690.819161536</v>
      </c>
      <c r="T19" s="1">
        <f t="shared" si="16"/>
        <v>15420060.919694697</v>
      </c>
      <c r="U19" s="1">
        <f t="shared" si="17"/>
        <v>15420060.919694697</v>
      </c>
      <c r="V19" s="22">
        <f t="shared" si="18"/>
        <v>98025.937803536493</v>
      </c>
      <c r="W19" s="1">
        <f t="shared" si="19"/>
        <v>103597.44974658053</v>
      </c>
      <c r="X19" s="1">
        <f t="shared" si="20"/>
        <v>86497.622202571118</v>
      </c>
      <c r="Y19" s="1">
        <f t="shared" si="21"/>
        <v>89376.701437599913</v>
      </c>
      <c r="Z19" s="1">
        <f t="shared" si="22"/>
        <v>96430.245441115287</v>
      </c>
      <c r="AA19" s="1">
        <f t="shared" si="23"/>
        <v>96430.245441115287</v>
      </c>
      <c r="AB19" s="22">
        <f t="shared" si="24"/>
        <v>15507735.942947607</v>
      </c>
      <c r="AC19" s="1">
        <f t="shared" si="25"/>
        <v>15806732.018191667</v>
      </c>
      <c r="AD19" s="1">
        <f t="shared" si="26"/>
        <v>14851745.214930657</v>
      </c>
      <c r="AE19" s="1">
        <f t="shared" si="27"/>
        <v>15020690.819161536</v>
      </c>
      <c r="AF19" s="1">
        <f t="shared" si="28"/>
        <v>15420060.919694697</v>
      </c>
      <c r="AG19" s="23">
        <f t="shared" si="29"/>
        <v>15420060.919694697</v>
      </c>
      <c r="AH19" s="1">
        <f t="shared" si="30"/>
        <v>98025.937803536493</v>
      </c>
      <c r="AI19" s="1">
        <f t="shared" si="31"/>
        <v>103597.44974658053</v>
      </c>
      <c r="AJ19" s="1">
        <f t="shared" si="32"/>
        <v>86497.622202571118</v>
      </c>
      <c r="AK19" s="1">
        <f t="shared" si="33"/>
        <v>89376.701437599913</v>
      </c>
      <c r="AL19" s="1">
        <f t="shared" si="34"/>
        <v>96430.245441115287</v>
      </c>
      <c r="AM19" s="23">
        <f t="shared" si="35"/>
        <v>96430.245441115287</v>
      </c>
      <c r="AN19" s="1">
        <f t="shared" si="36"/>
        <v>15507735.942947607</v>
      </c>
      <c r="AO19" s="1">
        <f t="shared" si="37"/>
        <v>15806732.018191667</v>
      </c>
      <c r="AP19" s="1">
        <f t="shared" si="38"/>
        <v>14851745.214930657</v>
      </c>
      <c r="AQ19" s="1">
        <f t="shared" si="39"/>
        <v>15020690.819161536</v>
      </c>
      <c r="AR19" s="1">
        <f t="shared" si="40"/>
        <v>15420060.919694697</v>
      </c>
      <c r="AS19" s="23">
        <f t="shared" si="41"/>
        <v>15420060.919694697</v>
      </c>
      <c r="AT19" s="1"/>
    </row>
    <row r="20" spans="1:46" x14ac:dyDescent="0.2">
      <c r="A20">
        <f>GDP_per_capita!A17</f>
        <v>1993</v>
      </c>
      <c r="B20" s="7">
        <f>(10^9)*GDP_per_capita!B17/GDP_per_capita!J17</f>
        <v>8595.9610720242963</v>
      </c>
      <c r="C20" s="7">
        <f>(10^9)*GDP_per_capita!C17/GDP_per_capita!K17</f>
        <v>8595.9610720242963</v>
      </c>
      <c r="D20" s="7">
        <f>(10^9)*GDP_per_capita!D17/GDP_per_capita!L17</f>
        <v>8595.9610720242963</v>
      </c>
      <c r="E20" s="7">
        <f>(10^9)*GDP_per_capita!E17/GDP_per_capita!M17</f>
        <v>8595.9610720242963</v>
      </c>
      <c r="F20" s="7">
        <f>(10^9)*GDP_per_capita!F17/GDP_per_capita!N17</f>
        <v>8595.9610720242963</v>
      </c>
      <c r="G20" s="7">
        <f>(10^9)*GDP_per_capita!G17/GDP_per_capita!O17</f>
        <v>8595.9610720242963</v>
      </c>
      <c r="H20" s="5">
        <v>1.1000000000000001</v>
      </c>
      <c r="I20" s="5">
        <v>0.38</v>
      </c>
      <c r="J20" s="22">
        <f t="shared" si="6"/>
        <v>116909.86728447086</v>
      </c>
      <c r="K20" s="1">
        <f t="shared" si="7"/>
        <v>123554.68738443856</v>
      </c>
      <c r="L20" s="1">
        <f t="shared" si="8"/>
        <v>103160.71193720386</v>
      </c>
      <c r="M20" s="1">
        <f t="shared" si="9"/>
        <v>106594.423246789</v>
      </c>
      <c r="N20" s="1">
        <f t="shared" si="10"/>
        <v>115006.77728097202</v>
      </c>
      <c r="O20" s="1">
        <f t="shared" si="11"/>
        <v>115006.77728097202</v>
      </c>
      <c r="P20" s="22">
        <f t="shared" si="12"/>
        <v>15514724.97545141</v>
      </c>
      <c r="Q20" s="1">
        <f t="shared" si="13"/>
        <v>15813855.802363675</v>
      </c>
      <c r="R20" s="1">
        <f>$C$3*(D20/D$45)^$I20</f>
        <v>14858438.605276432</v>
      </c>
      <c r="S20" s="1">
        <f t="shared" si="15"/>
        <v>15027460.349978345</v>
      </c>
      <c r="T20" s="1">
        <f t="shared" si="16"/>
        <v>15427010.438784709</v>
      </c>
      <c r="U20" s="1">
        <f t="shared" si="17"/>
        <v>15427010.438784709</v>
      </c>
      <c r="V20" s="22">
        <f t="shared" si="18"/>
        <v>98153.877162104895</v>
      </c>
      <c r="W20" s="1">
        <f t="shared" si="19"/>
        <v>103732.66080976326</v>
      </c>
      <c r="X20" s="1">
        <f t="shared" si="20"/>
        <v>86610.515285261834</v>
      </c>
      <c r="Y20" s="1">
        <f t="shared" si="21"/>
        <v>89493.352174222338</v>
      </c>
      <c r="Z20" s="1">
        <f t="shared" si="22"/>
        <v>96556.102168679106</v>
      </c>
      <c r="AA20" s="1">
        <f t="shared" si="23"/>
        <v>96556.102168679106</v>
      </c>
      <c r="AB20" s="22">
        <f t="shared" si="24"/>
        <v>15514724.97545141</v>
      </c>
      <c r="AC20" s="1">
        <f t="shared" si="25"/>
        <v>15813855.802363675</v>
      </c>
      <c r="AD20" s="1">
        <f t="shared" si="26"/>
        <v>14858438.605276432</v>
      </c>
      <c r="AE20" s="1">
        <f t="shared" si="27"/>
        <v>15027460.349978345</v>
      </c>
      <c r="AF20" s="1">
        <f t="shared" si="28"/>
        <v>15427010.438784709</v>
      </c>
      <c r="AG20" s="23">
        <f t="shared" si="29"/>
        <v>15427010.438784709</v>
      </c>
      <c r="AH20" s="1">
        <f t="shared" si="30"/>
        <v>98153.877162104895</v>
      </c>
      <c r="AI20" s="1">
        <f t="shared" si="31"/>
        <v>103732.66080976326</v>
      </c>
      <c r="AJ20" s="1">
        <f t="shared" si="32"/>
        <v>86610.515285261834</v>
      </c>
      <c r="AK20" s="1">
        <f t="shared" si="33"/>
        <v>89493.352174222338</v>
      </c>
      <c r="AL20" s="1">
        <f t="shared" si="34"/>
        <v>96556.102168679106</v>
      </c>
      <c r="AM20" s="23">
        <f t="shared" si="35"/>
        <v>96556.102168679106</v>
      </c>
      <c r="AN20" s="1">
        <f t="shared" si="36"/>
        <v>15514724.97545141</v>
      </c>
      <c r="AO20" s="1">
        <f t="shared" si="37"/>
        <v>15813855.802363675</v>
      </c>
      <c r="AP20" s="1">
        <f t="shared" si="38"/>
        <v>14858438.605276432</v>
      </c>
      <c r="AQ20" s="1">
        <f t="shared" si="39"/>
        <v>15027460.349978345</v>
      </c>
      <c r="AR20" s="1">
        <f t="shared" si="40"/>
        <v>15427010.438784709</v>
      </c>
      <c r="AS20" s="23">
        <f t="shared" si="41"/>
        <v>15427010.438784709</v>
      </c>
      <c r="AT20" s="1"/>
    </row>
    <row r="21" spans="1:46" x14ac:dyDescent="0.2">
      <c r="A21">
        <f>GDP_per_capita!A18</f>
        <v>1994</v>
      </c>
      <c r="B21" s="7">
        <f>(10^9)*GDP_per_capita!B18/GDP_per_capita!J18</f>
        <v>8708.6625187847912</v>
      </c>
      <c r="C21" s="7">
        <f>(10^9)*GDP_per_capita!C18/GDP_per_capita!K18</f>
        <v>8708.6625187847912</v>
      </c>
      <c r="D21" s="7">
        <f>(10^9)*GDP_per_capita!D18/GDP_per_capita!L18</f>
        <v>8708.6625187847912</v>
      </c>
      <c r="E21" s="7">
        <f>(10^9)*GDP_per_capita!E18/GDP_per_capita!M18</f>
        <v>8708.6625187847912</v>
      </c>
      <c r="F21" s="7">
        <f>(10^9)*GDP_per_capita!F18/GDP_per_capita!N18</f>
        <v>8708.6625187847912</v>
      </c>
      <c r="G21" s="7">
        <f>(10^9)*GDP_per_capita!G18/GDP_per_capita!O18</f>
        <v>8708.6625187847912</v>
      </c>
      <c r="H21" s="5">
        <v>1.1000000000000001</v>
      </c>
      <c r="I21" s="5">
        <v>0.38</v>
      </c>
      <c r="J21" s="22">
        <f t="shared" si="6"/>
        <v>118597.05109545196</v>
      </c>
      <c r="K21" s="1">
        <f t="shared" si="7"/>
        <v>125337.76586333736</v>
      </c>
      <c r="L21" s="1">
        <f t="shared" si="8"/>
        <v>104649.47492319053</v>
      </c>
      <c r="M21" s="1">
        <f t="shared" si="9"/>
        <v>108132.73980996876</v>
      </c>
      <c r="N21" s="1">
        <f t="shared" si="10"/>
        <v>116666.49666384862</v>
      </c>
      <c r="O21" s="1">
        <f t="shared" si="11"/>
        <v>116666.49666384862</v>
      </c>
      <c r="P21" s="22">
        <f t="shared" si="12"/>
        <v>15591710.030685022</v>
      </c>
      <c r="Q21" s="1">
        <f t="shared" si="13"/>
        <v>15892325.163846245</v>
      </c>
      <c r="R21" s="1">
        <f t="shared" si="14"/>
        <v>14932167.125667376</v>
      </c>
      <c r="S21" s="1">
        <f t="shared" si="15"/>
        <v>15102027.567050803</v>
      </c>
      <c r="T21" s="1">
        <f t="shared" si="16"/>
        <v>15503560.248890821</v>
      </c>
      <c r="U21" s="1">
        <f t="shared" si="17"/>
        <v>15503560.248890821</v>
      </c>
      <c r="V21" s="22">
        <f t="shared" si="18"/>
        <v>99570.384052237408</v>
      </c>
      <c r="W21" s="1">
        <f t="shared" si="19"/>
        <v>105229.67787131177</v>
      </c>
      <c r="X21" s="1">
        <f t="shared" si="20"/>
        <v>87860.434241156792</v>
      </c>
      <c r="Y21" s="1">
        <f t="shared" si="21"/>
        <v>90784.874767532427</v>
      </c>
      <c r="Z21" s="1">
        <f t="shared" si="22"/>
        <v>97949.550781823447</v>
      </c>
      <c r="AA21" s="1">
        <f t="shared" si="23"/>
        <v>97949.550781823447</v>
      </c>
      <c r="AB21" s="22">
        <f t="shared" si="24"/>
        <v>15591710.030685022</v>
      </c>
      <c r="AC21" s="1">
        <f t="shared" si="25"/>
        <v>15892325.163846245</v>
      </c>
      <c r="AD21" s="1">
        <f t="shared" si="26"/>
        <v>14932167.125667376</v>
      </c>
      <c r="AE21" s="1">
        <f t="shared" si="27"/>
        <v>15102027.567050803</v>
      </c>
      <c r="AF21" s="1">
        <f t="shared" si="28"/>
        <v>15503560.248890821</v>
      </c>
      <c r="AG21" s="23">
        <f t="shared" si="29"/>
        <v>15503560.248890821</v>
      </c>
      <c r="AH21" s="1">
        <f t="shared" si="30"/>
        <v>99570.384052237408</v>
      </c>
      <c r="AI21" s="1">
        <f t="shared" si="31"/>
        <v>105229.67787131177</v>
      </c>
      <c r="AJ21" s="1">
        <f t="shared" si="32"/>
        <v>87860.434241156792</v>
      </c>
      <c r="AK21" s="1">
        <f t="shared" si="33"/>
        <v>90784.874767532427</v>
      </c>
      <c r="AL21" s="1">
        <f t="shared" si="34"/>
        <v>97949.550781823447</v>
      </c>
      <c r="AM21" s="23">
        <f t="shared" si="35"/>
        <v>97949.550781823447</v>
      </c>
      <c r="AN21" s="1">
        <f t="shared" si="36"/>
        <v>15591710.030685022</v>
      </c>
      <c r="AO21" s="1">
        <f t="shared" si="37"/>
        <v>15892325.163846245</v>
      </c>
      <c r="AP21" s="1">
        <f t="shared" si="38"/>
        <v>14932167.125667376</v>
      </c>
      <c r="AQ21" s="1">
        <f t="shared" si="39"/>
        <v>15102027.567050803</v>
      </c>
      <c r="AR21" s="1">
        <f t="shared" si="40"/>
        <v>15503560.248890821</v>
      </c>
      <c r="AS21" s="23">
        <f t="shared" si="41"/>
        <v>15503560.248890821</v>
      </c>
      <c r="AT21" s="1"/>
    </row>
    <row r="22" spans="1:46" x14ac:dyDescent="0.2">
      <c r="A22">
        <f>GDP_per_capita!A19</f>
        <v>1995</v>
      </c>
      <c r="B22" s="7">
        <f>(10^9)*GDP_per_capita!B19/GDP_per_capita!J19</f>
        <v>8850.9231679059485</v>
      </c>
      <c r="C22" s="7">
        <f>(10^9)*GDP_per_capita!C19/GDP_per_capita!K19</f>
        <v>8850.9231679059485</v>
      </c>
      <c r="D22" s="7">
        <f>(10^9)*GDP_per_capita!D19/GDP_per_capita!L19</f>
        <v>8850.9231679059485</v>
      </c>
      <c r="E22" s="7">
        <f>(10^9)*GDP_per_capita!E19/GDP_per_capita!M19</f>
        <v>8850.9231679059485</v>
      </c>
      <c r="F22" s="7">
        <f>(10^9)*GDP_per_capita!F19/GDP_per_capita!N19</f>
        <v>8850.9231679059485</v>
      </c>
      <c r="G22" s="7">
        <f>(10^9)*GDP_per_capita!G19/GDP_per_capita!O19</f>
        <v>8850.9231679059485</v>
      </c>
      <c r="H22" s="5">
        <v>1.1000000000000001</v>
      </c>
      <c r="I22" s="5">
        <v>0.38</v>
      </c>
      <c r="J22" s="22">
        <f t="shared" si="6"/>
        <v>120729.86397123743</v>
      </c>
      <c r="K22" s="1">
        <f t="shared" si="7"/>
        <v>127591.80167945859</v>
      </c>
      <c r="L22" s="1">
        <f t="shared" si="8"/>
        <v>106531.45888062243</v>
      </c>
      <c r="M22" s="1">
        <f t="shared" si="9"/>
        <v>110077.36573135901</v>
      </c>
      <c r="N22" s="1">
        <f t="shared" si="10"/>
        <v>118764.59104274824</v>
      </c>
      <c r="O22" s="1">
        <f t="shared" si="11"/>
        <v>118764.59104274824</v>
      </c>
      <c r="P22" s="22">
        <f t="shared" si="12"/>
        <v>15688009.767882368</v>
      </c>
      <c r="Q22" s="1">
        <f t="shared" si="13"/>
        <v>15990481.602987381</v>
      </c>
      <c r="R22" s="1">
        <f t="shared" si="14"/>
        <v>15024393.300163865</v>
      </c>
      <c r="S22" s="1">
        <f t="shared" si="15"/>
        <v>15195302.857765671</v>
      </c>
      <c r="T22" s="1">
        <f t="shared" si="16"/>
        <v>15599315.542867759</v>
      </c>
      <c r="U22" s="1">
        <f t="shared" si="17"/>
        <v>15599315.542867759</v>
      </c>
      <c r="V22" s="22">
        <f t="shared" si="18"/>
        <v>101361.02720223104</v>
      </c>
      <c r="W22" s="1">
        <f t="shared" si="19"/>
        <v>107122.09602004004</v>
      </c>
      <c r="X22" s="1">
        <f t="shared" si="20"/>
        <v>89440.489256781293</v>
      </c>
      <c r="Y22" s="1">
        <f t="shared" si="21"/>
        <v>92417.522021762416</v>
      </c>
      <c r="Z22" s="1">
        <f t="shared" si="22"/>
        <v>99711.045364995982</v>
      </c>
      <c r="AA22" s="1">
        <f t="shared" si="23"/>
        <v>99711.045364995982</v>
      </c>
      <c r="AB22" s="22">
        <f t="shared" si="24"/>
        <v>15688009.767882368</v>
      </c>
      <c r="AC22" s="1">
        <f t="shared" si="25"/>
        <v>15990481.602987381</v>
      </c>
      <c r="AD22" s="1">
        <f t="shared" si="26"/>
        <v>15024393.300163865</v>
      </c>
      <c r="AE22" s="1">
        <f t="shared" si="27"/>
        <v>15195302.857765671</v>
      </c>
      <c r="AF22" s="1">
        <f t="shared" si="28"/>
        <v>15599315.542867759</v>
      </c>
      <c r="AG22" s="23">
        <f t="shared" si="29"/>
        <v>15599315.542867759</v>
      </c>
      <c r="AH22" s="1">
        <f t="shared" si="30"/>
        <v>101361.02720223104</v>
      </c>
      <c r="AI22" s="1">
        <f t="shared" si="31"/>
        <v>107122.09602004004</v>
      </c>
      <c r="AJ22" s="1">
        <f t="shared" si="32"/>
        <v>89440.489256781293</v>
      </c>
      <c r="AK22" s="1">
        <f t="shared" si="33"/>
        <v>92417.522021762416</v>
      </c>
      <c r="AL22" s="1">
        <f t="shared" si="34"/>
        <v>99711.045364995982</v>
      </c>
      <c r="AM22" s="23">
        <f t="shared" si="35"/>
        <v>99711.045364995982</v>
      </c>
      <c r="AN22" s="1">
        <f t="shared" si="36"/>
        <v>15688009.767882368</v>
      </c>
      <c r="AO22" s="1">
        <f t="shared" si="37"/>
        <v>15990481.602987381</v>
      </c>
      <c r="AP22" s="1">
        <f t="shared" si="38"/>
        <v>15024393.300163865</v>
      </c>
      <c r="AQ22" s="1">
        <f t="shared" si="39"/>
        <v>15195302.857765671</v>
      </c>
      <c r="AR22" s="1">
        <f t="shared" si="40"/>
        <v>15599315.542867759</v>
      </c>
      <c r="AS22" s="23">
        <f t="shared" si="41"/>
        <v>15599315.542867759</v>
      </c>
      <c r="AT22" s="1"/>
    </row>
    <row r="23" spans="1:46" x14ac:dyDescent="0.2">
      <c r="A23">
        <f>GDP_per_capita!A20</f>
        <v>1996</v>
      </c>
      <c r="B23" s="7">
        <f>(10^9)*GDP_per_capita!B20/GDP_per_capita!J20</f>
        <v>9053.3689158249763</v>
      </c>
      <c r="C23" s="7">
        <f>(10^9)*GDP_per_capita!C20/GDP_per_capita!K20</f>
        <v>9053.3689158249763</v>
      </c>
      <c r="D23" s="7">
        <f>(10^9)*GDP_per_capita!D20/GDP_per_capita!L20</f>
        <v>9053.3689158249763</v>
      </c>
      <c r="E23" s="7">
        <f>(10^9)*GDP_per_capita!E20/GDP_per_capita!M20</f>
        <v>9053.3689158249763</v>
      </c>
      <c r="F23" s="7">
        <f>(10^9)*GDP_per_capita!F20/GDP_per_capita!N20</f>
        <v>9053.3689158249763</v>
      </c>
      <c r="G23" s="7">
        <f>(10^9)*GDP_per_capita!G20/GDP_per_capita!O20</f>
        <v>9053.3689158249763</v>
      </c>
      <c r="H23" s="5">
        <v>1.1000000000000001</v>
      </c>
      <c r="I23" s="5">
        <v>0.38</v>
      </c>
      <c r="J23" s="22">
        <f t="shared" si="6"/>
        <v>123770.89261627846</v>
      </c>
      <c r="K23" s="1">
        <f t="shared" si="7"/>
        <v>130805.67363306295</v>
      </c>
      <c r="L23" s="1">
        <f t="shared" si="8"/>
        <v>109214.84812167355</v>
      </c>
      <c r="M23" s="1">
        <f t="shared" si="9"/>
        <v>112850.07176571246</v>
      </c>
      <c r="N23" s="1">
        <f t="shared" si="10"/>
        <v>121756.11701235941</v>
      </c>
      <c r="O23" s="1">
        <f t="shared" si="11"/>
        <v>121756.11701235941</v>
      </c>
      <c r="P23" s="22">
        <f t="shared" si="12"/>
        <v>15823409.843630802</v>
      </c>
      <c r="Q23" s="1">
        <f t="shared" si="13"/>
        <v>16128492.252670364</v>
      </c>
      <c r="R23" s="1">
        <f t="shared" si="14"/>
        <v>15154065.834858561</v>
      </c>
      <c r="S23" s="1">
        <f t="shared" si="15"/>
        <v>15326450.478681488</v>
      </c>
      <c r="T23" s="1">
        <f t="shared" si="16"/>
        <v>15733950.116493035</v>
      </c>
      <c r="U23" s="1">
        <f t="shared" si="17"/>
        <v>15733950.116493035</v>
      </c>
      <c r="V23" s="22">
        <f t="shared" si="18"/>
        <v>103914.17997714184</v>
      </c>
      <c r="W23" s="1">
        <f t="shared" si="19"/>
        <v>109820.36264437245</v>
      </c>
      <c r="X23" s="1">
        <f t="shared" si="20"/>
        <v>91693.379145907282</v>
      </c>
      <c r="Y23" s="1">
        <f t="shared" si="21"/>
        <v>94745.399503997032</v>
      </c>
      <c r="Z23" s="1">
        <f t="shared" si="22"/>
        <v>102222.63723802401</v>
      </c>
      <c r="AA23" s="1">
        <f t="shared" si="23"/>
        <v>102222.63723802401</v>
      </c>
      <c r="AB23" s="22">
        <f t="shared" si="24"/>
        <v>15823409.843630802</v>
      </c>
      <c r="AC23" s="1">
        <f t="shared" si="25"/>
        <v>16128492.252670364</v>
      </c>
      <c r="AD23" s="1">
        <f t="shared" si="26"/>
        <v>15154065.834858561</v>
      </c>
      <c r="AE23" s="1">
        <f t="shared" si="27"/>
        <v>15326450.478681488</v>
      </c>
      <c r="AF23" s="1">
        <f t="shared" si="28"/>
        <v>15733950.116493035</v>
      </c>
      <c r="AG23" s="23">
        <f t="shared" si="29"/>
        <v>15733950.116493035</v>
      </c>
      <c r="AH23" s="1">
        <f t="shared" si="30"/>
        <v>103914.17997714184</v>
      </c>
      <c r="AI23" s="1">
        <f t="shared" si="31"/>
        <v>109820.36264437245</v>
      </c>
      <c r="AJ23" s="1">
        <f t="shared" si="32"/>
        <v>91693.379145907282</v>
      </c>
      <c r="AK23" s="1">
        <f t="shared" si="33"/>
        <v>94745.399503997032</v>
      </c>
      <c r="AL23" s="1">
        <f t="shared" si="34"/>
        <v>102222.63723802401</v>
      </c>
      <c r="AM23" s="23">
        <f t="shared" si="35"/>
        <v>102222.63723802401</v>
      </c>
      <c r="AN23" s="1">
        <f t="shared" si="36"/>
        <v>15823409.843630802</v>
      </c>
      <c r="AO23" s="1">
        <f t="shared" si="37"/>
        <v>16128492.252670364</v>
      </c>
      <c r="AP23" s="1">
        <f t="shared" si="38"/>
        <v>15154065.834858561</v>
      </c>
      <c r="AQ23" s="1">
        <f t="shared" si="39"/>
        <v>15326450.478681488</v>
      </c>
      <c r="AR23" s="1">
        <f t="shared" si="40"/>
        <v>15733950.116493035</v>
      </c>
      <c r="AS23" s="23">
        <f t="shared" si="41"/>
        <v>15733950.116493035</v>
      </c>
      <c r="AT23" s="1"/>
    </row>
    <row r="24" spans="1:46" x14ac:dyDescent="0.2">
      <c r="A24">
        <f>GDP_per_capita!A21</f>
        <v>1997</v>
      </c>
      <c r="B24" s="7">
        <f>(10^9)*GDP_per_capita!B21/GDP_per_capita!J21</f>
        <v>9276.6960325127438</v>
      </c>
      <c r="C24" s="7">
        <f>(10^9)*GDP_per_capita!C21/GDP_per_capita!K21</f>
        <v>9276.6960325127438</v>
      </c>
      <c r="D24" s="7">
        <f>(10^9)*GDP_per_capita!D21/GDP_per_capita!L21</f>
        <v>9276.6960325127438</v>
      </c>
      <c r="E24" s="7">
        <f>(10^9)*GDP_per_capita!E21/GDP_per_capita!M21</f>
        <v>9276.6960325127438</v>
      </c>
      <c r="F24" s="7">
        <f>(10^9)*GDP_per_capita!F21/GDP_per_capita!N21</f>
        <v>9276.6960325127438</v>
      </c>
      <c r="G24" s="7">
        <f>(10^9)*GDP_per_capita!G21/GDP_per_capita!O21</f>
        <v>9276.6960325127438</v>
      </c>
      <c r="H24" s="5">
        <v>1.1000000000000001</v>
      </c>
      <c r="I24" s="5">
        <v>0.38</v>
      </c>
      <c r="J24" s="22">
        <f t="shared" si="6"/>
        <v>127133.4821840267</v>
      </c>
      <c r="K24" s="1">
        <f t="shared" si="7"/>
        <v>134359.38310597156</v>
      </c>
      <c r="L24" s="1">
        <f t="shared" si="8"/>
        <v>112181.98119451726</v>
      </c>
      <c r="M24" s="1">
        <f t="shared" si="9"/>
        <v>115915.96606458834</v>
      </c>
      <c r="N24" s="1">
        <f t="shared" si="10"/>
        <v>125063.96945020671</v>
      </c>
      <c r="O24" s="1">
        <f t="shared" si="11"/>
        <v>125063.96945020671</v>
      </c>
      <c r="P24" s="22">
        <f t="shared" si="12"/>
        <v>15970615.655592889</v>
      </c>
      <c r="Q24" s="1">
        <f t="shared" si="13"/>
        <v>16278536.258434027</v>
      </c>
      <c r="R24" s="1">
        <f t="shared" si="14"/>
        <v>15295044.712849589</v>
      </c>
      <c r="S24" s="1">
        <f t="shared" si="15"/>
        <v>15469033.057879431</v>
      </c>
      <c r="T24" s="1">
        <f t="shared" si="16"/>
        <v>15880323.681050712</v>
      </c>
      <c r="U24" s="1">
        <f t="shared" si="17"/>
        <v>15880323.681050712</v>
      </c>
      <c r="V24" s="22">
        <f t="shared" si="18"/>
        <v>106737.30527054619</v>
      </c>
      <c r="W24" s="1">
        <f t="shared" si="19"/>
        <v>112803.94624749926</v>
      </c>
      <c r="X24" s="1">
        <f t="shared" si="20"/>
        <v>94184.491503830592</v>
      </c>
      <c r="Y24" s="1">
        <f t="shared" si="21"/>
        <v>97319.428706096995</v>
      </c>
      <c r="Z24" s="1">
        <f t="shared" si="22"/>
        <v>104999.8069448787</v>
      </c>
      <c r="AA24" s="1">
        <f t="shared" si="23"/>
        <v>104999.8069448787</v>
      </c>
      <c r="AB24" s="22">
        <f t="shared" si="24"/>
        <v>15970615.655592889</v>
      </c>
      <c r="AC24" s="1">
        <f t="shared" si="25"/>
        <v>16278536.258434027</v>
      </c>
      <c r="AD24" s="1">
        <f t="shared" si="26"/>
        <v>15295044.712849589</v>
      </c>
      <c r="AE24" s="1">
        <f t="shared" si="27"/>
        <v>15469033.057879431</v>
      </c>
      <c r="AF24" s="1">
        <f t="shared" si="28"/>
        <v>15880323.681050712</v>
      </c>
      <c r="AG24" s="23">
        <f t="shared" si="29"/>
        <v>15880323.681050712</v>
      </c>
      <c r="AH24" s="1">
        <f t="shared" si="30"/>
        <v>106737.30527054619</v>
      </c>
      <c r="AI24" s="1">
        <f t="shared" si="31"/>
        <v>112803.94624749926</v>
      </c>
      <c r="AJ24" s="1">
        <f t="shared" si="32"/>
        <v>94184.491503830592</v>
      </c>
      <c r="AK24" s="1">
        <f t="shared" si="33"/>
        <v>97319.428706096995</v>
      </c>
      <c r="AL24" s="1">
        <f t="shared" si="34"/>
        <v>104999.8069448787</v>
      </c>
      <c r="AM24" s="23">
        <f t="shared" si="35"/>
        <v>104999.8069448787</v>
      </c>
      <c r="AN24" s="1">
        <f t="shared" si="36"/>
        <v>15970615.655592889</v>
      </c>
      <c r="AO24" s="1">
        <f t="shared" si="37"/>
        <v>16278536.258434027</v>
      </c>
      <c r="AP24" s="1">
        <f t="shared" si="38"/>
        <v>15295044.712849589</v>
      </c>
      <c r="AQ24" s="1">
        <f t="shared" si="39"/>
        <v>15469033.057879431</v>
      </c>
      <c r="AR24" s="1">
        <f t="shared" si="40"/>
        <v>15880323.681050712</v>
      </c>
      <c r="AS24" s="23">
        <f t="shared" si="41"/>
        <v>15880323.681050712</v>
      </c>
      <c r="AT24" s="1"/>
    </row>
    <row r="25" spans="1:46" x14ac:dyDescent="0.2">
      <c r="A25">
        <f>GDP_per_capita!A22</f>
        <v>1998</v>
      </c>
      <c r="B25" s="7">
        <f>(10^9)*GDP_per_capita!B22/GDP_per_capita!J22</f>
        <v>9379.8379779405914</v>
      </c>
      <c r="C25" s="7">
        <f>(10^9)*GDP_per_capita!C22/GDP_per_capita!K22</f>
        <v>9379.8379779405914</v>
      </c>
      <c r="D25" s="7">
        <f>(10^9)*GDP_per_capita!D22/GDP_per_capita!L22</f>
        <v>9379.8379779405914</v>
      </c>
      <c r="E25" s="7">
        <f>(10^9)*GDP_per_capita!E22/GDP_per_capita!M22</f>
        <v>9379.8379779405914</v>
      </c>
      <c r="F25" s="7">
        <f>(10^9)*GDP_per_capita!F22/GDP_per_capita!N22</f>
        <v>9379.8379779405914</v>
      </c>
      <c r="G25" s="7">
        <f>(10^9)*GDP_per_capita!G22/GDP_per_capita!O22</f>
        <v>9379.8379779405914</v>
      </c>
      <c r="H25" s="5">
        <v>1.1000000000000001</v>
      </c>
      <c r="I25" s="5">
        <v>0.38</v>
      </c>
      <c r="J25" s="22">
        <f t="shared" si="6"/>
        <v>128689.21561744402</v>
      </c>
      <c r="K25" s="1">
        <f t="shared" si="7"/>
        <v>136003.53994648595</v>
      </c>
      <c r="L25" s="1">
        <f t="shared" si="8"/>
        <v>113554.75299131802</v>
      </c>
      <c r="M25" s="1">
        <f t="shared" si="9"/>
        <v>117334.43066396519</v>
      </c>
      <c r="N25" s="1">
        <f t="shared" si="10"/>
        <v>126594.3782398278</v>
      </c>
      <c r="O25" s="1">
        <f t="shared" si="11"/>
        <v>126594.3782398278</v>
      </c>
      <c r="P25" s="22">
        <f t="shared" si="12"/>
        <v>16037860.149756111</v>
      </c>
      <c r="Q25" s="1">
        <f t="shared" si="13"/>
        <v>16347077.256478317</v>
      </c>
      <c r="R25" s="1">
        <f t="shared" si="14"/>
        <v>15359444.706381416</v>
      </c>
      <c r="S25" s="1">
        <f t="shared" si="15"/>
        <v>15534165.631701469</v>
      </c>
      <c r="T25" s="1">
        <f t="shared" si="16"/>
        <v>15947187.999628598</v>
      </c>
      <c r="U25" s="1">
        <f t="shared" si="17"/>
        <v>15947187.999628598</v>
      </c>
      <c r="V25" s="22">
        <f t="shared" si="18"/>
        <v>108043.45052472789</v>
      </c>
      <c r="W25" s="1">
        <f t="shared" si="19"/>
        <v>114184.32903560392</v>
      </c>
      <c r="X25" s="1">
        <f>$D$2*(D25/D$45)^$H25</f>
        <v>95337.027876033651</v>
      </c>
      <c r="Y25" s="1">
        <f t="shared" si="21"/>
        <v>98510.32732979703</v>
      </c>
      <c r="Z25" s="1">
        <f t="shared" si="22"/>
        <v>106284.69041821941</v>
      </c>
      <c r="AA25" s="1">
        <f t="shared" si="23"/>
        <v>106284.69041821941</v>
      </c>
      <c r="AB25" s="22">
        <f t="shared" si="24"/>
        <v>16037860.149756111</v>
      </c>
      <c r="AC25" s="1">
        <f t="shared" si="25"/>
        <v>16347077.256478317</v>
      </c>
      <c r="AD25" s="1">
        <f t="shared" si="26"/>
        <v>15359444.706381416</v>
      </c>
      <c r="AE25" s="1">
        <f t="shared" si="27"/>
        <v>15534165.631701469</v>
      </c>
      <c r="AF25" s="1">
        <f t="shared" si="28"/>
        <v>15947187.999628598</v>
      </c>
      <c r="AG25" s="23">
        <f t="shared" si="29"/>
        <v>15947187.999628598</v>
      </c>
      <c r="AH25" s="1">
        <f t="shared" si="30"/>
        <v>108043.45052472789</v>
      </c>
      <c r="AI25" s="1">
        <f t="shared" si="31"/>
        <v>114184.32903560392</v>
      </c>
      <c r="AJ25" s="1">
        <f t="shared" si="32"/>
        <v>95337.027876033651</v>
      </c>
      <c r="AK25" s="1">
        <f t="shared" si="33"/>
        <v>98510.32732979703</v>
      </c>
      <c r="AL25" s="1">
        <f t="shared" si="34"/>
        <v>106284.69041821941</v>
      </c>
      <c r="AM25" s="23">
        <f t="shared" si="35"/>
        <v>106284.69041821941</v>
      </c>
      <c r="AN25" s="1">
        <f t="shared" si="36"/>
        <v>16037860.149756111</v>
      </c>
      <c r="AO25" s="1">
        <f t="shared" si="37"/>
        <v>16347077.256478317</v>
      </c>
      <c r="AP25" s="1">
        <f t="shared" si="38"/>
        <v>15359444.706381416</v>
      </c>
      <c r="AQ25" s="1">
        <f t="shared" si="39"/>
        <v>15534165.631701469</v>
      </c>
      <c r="AR25" s="1">
        <f t="shared" si="40"/>
        <v>15947187.999628598</v>
      </c>
      <c r="AS25" s="23">
        <f t="shared" si="41"/>
        <v>15947187.999628598</v>
      </c>
      <c r="AT25" s="1"/>
    </row>
    <row r="26" spans="1:46" x14ac:dyDescent="0.2">
      <c r="A26">
        <f>GDP_per_capita!A23</f>
        <v>1999</v>
      </c>
      <c r="B26" s="7">
        <f>(10^9)*GDP_per_capita!B23/GDP_per_capita!J23</f>
        <v>9579.638206513644</v>
      </c>
      <c r="C26" s="7">
        <f>(10^9)*GDP_per_capita!C23/GDP_per_capita!K23</f>
        <v>9579.638206513644</v>
      </c>
      <c r="D26" s="7">
        <f>(10^9)*GDP_per_capita!D23/GDP_per_capita!L23</f>
        <v>9579.638206513644</v>
      </c>
      <c r="E26" s="7">
        <f>(10^9)*GDP_per_capita!E23/GDP_per_capita!M23</f>
        <v>9579.638206513644</v>
      </c>
      <c r="F26" s="7">
        <f>(10^9)*GDP_per_capita!F23/GDP_per_capita!N23</f>
        <v>9579.638206513644</v>
      </c>
      <c r="G26" s="7">
        <f>(10^9)*GDP_per_capita!G23/GDP_per_capita!O23</f>
        <v>9579.638206513644</v>
      </c>
      <c r="H26" s="5">
        <v>1.1000000000000001</v>
      </c>
      <c r="I26" s="5">
        <v>0.38</v>
      </c>
      <c r="J26" s="22">
        <f t="shared" si="6"/>
        <v>131707.74119152525</v>
      </c>
      <c r="K26" s="1">
        <f t="shared" si="7"/>
        <v>139193.62981939674</v>
      </c>
      <c r="L26" s="1">
        <f t="shared" si="8"/>
        <v>116218.28562937307</v>
      </c>
      <c r="M26" s="1">
        <f t="shared" si="9"/>
        <v>120086.61916694201</v>
      </c>
      <c r="N26" s="1">
        <f t="shared" si="10"/>
        <v>129563.76744947056</v>
      </c>
      <c r="O26" s="1">
        <f t="shared" si="11"/>
        <v>129563.76744947056</v>
      </c>
      <c r="P26" s="22">
        <f t="shared" si="12"/>
        <v>16166829.38234935</v>
      </c>
      <c r="Q26" s="1">
        <f t="shared" si="13"/>
        <v>16478533.073477844</v>
      </c>
      <c r="R26" s="1">
        <f t="shared" si="14"/>
        <v>15482958.428183658</v>
      </c>
      <c r="S26" s="1">
        <f t="shared" si="15"/>
        <v>15659084.380324379</v>
      </c>
      <c r="T26" s="1">
        <f t="shared" si="16"/>
        <v>16075428.087715629</v>
      </c>
      <c r="U26" s="1">
        <f t="shared" si="17"/>
        <v>16075428.087715629</v>
      </c>
      <c r="V26" s="22">
        <f t="shared" si="18"/>
        <v>110577.71042332239</v>
      </c>
      <c r="W26" s="1">
        <f t="shared" si="19"/>
        <v>116862.62896695072</v>
      </c>
      <c r="X26" s="1">
        <f t="shared" si="20"/>
        <v>97573.24678077994</v>
      </c>
      <c r="Y26" s="1">
        <f t="shared" si="21"/>
        <v>100820.97893280355</v>
      </c>
      <c r="Z26" s="1">
        <f t="shared" si="22"/>
        <v>108777.69695821116</v>
      </c>
      <c r="AA26" s="1">
        <f t="shared" si="23"/>
        <v>108777.69695821116</v>
      </c>
      <c r="AB26" s="22">
        <f t="shared" si="24"/>
        <v>16166829.38234935</v>
      </c>
      <c r="AC26" s="1">
        <f t="shared" si="25"/>
        <v>16478533.073477844</v>
      </c>
      <c r="AD26" s="1">
        <f t="shared" si="26"/>
        <v>15482958.428183658</v>
      </c>
      <c r="AE26" s="1">
        <f t="shared" si="27"/>
        <v>15659084.380324379</v>
      </c>
      <c r="AF26" s="1">
        <f t="shared" si="28"/>
        <v>16075428.087715629</v>
      </c>
      <c r="AG26" s="23">
        <f t="shared" si="29"/>
        <v>16075428.087715629</v>
      </c>
      <c r="AH26" s="1">
        <f t="shared" si="30"/>
        <v>110577.71042332239</v>
      </c>
      <c r="AI26" s="1">
        <f t="shared" si="31"/>
        <v>116862.62896695072</v>
      </c>
      <c r="AJ26" s="1">
        <f t="shared" si="32"/>
        <v>97573.24678077994</v>
      </c>
      <c r="AK26" s="1">
        <f t="shared" si="33"/>
        <v>100820.97893280355</v>
      </c>
      <c r="AL26" s="1">
        <f t="shared" si="34"/>
        <v>108777.69695821116</v>
      </c>
      <c r="AM26" s="23">
        <f t="shared" si="35"/>
        <v>108777.69695821116</v>
      </c>
      <c r="AN26" s="1">
        <f t="shared" si="36"/>
        <v>16166829.38234935</v>
      </c>
      <c r="AO26" s="1">
        <f t="shared" si="37"/>
        <v>16478533.073477844</v>
      </c>
      <c r="AP26" s="1">
        <f t="shared" si="38"/>
        <v>15482958.428183658</v>
      </c>
      <c r="AQ26" s="1">
        <f t="shared" si="39"/>
        <v>15659084.380324379</v>
      </c>
      <c r="AR26" s="1">
        <f t="shared" si="40"/>
        <v>16075428.087715629</v>
      </c>
      <c r="AS26" s="23">
        <f t="shared" si="41"/>
        <v>16075428.087715629</v>
      </c>
      <c r="AT26" s="1"/>
    </row>
    <row r="27" spans="1:46" x14ac:dyDescent="0.2">
      <c r="A27">
        <f>GDP_per_capita!A24</f>
        <v>2000</v>
      </c>
      <c r="B27" s="7">
        <f>(10^9)*GDP_per_capita!B24/GDP_per_capita!J24</f>
        <v>9900.7537188567385</v>
      </c>
      <c r="C27" s="7">
        <f>(10^9)*GDP_per_capita!C24/GDP_per_capita!K24</f>
        <v>9900.7537188567385</v>
      </c>
      <c r="D27" s="7">
        <f>(10^9)*GDP_per_capita!D24/GDP_per_capita!L24</f>
        <v>9900.7537188567385</v>
      </c>
      <c r="E27" s="7">
        <f>(10^9)*GDP_per_capita!E24/GDP_per_capita!M24</f>
        <v>9900.7537188567385</v>
      </c>
      <c r="F27" s="7">
        <f>(10^9)*GDP_per_capita!F24/GDP_per_capita!N24</f>
        <v>9900.7537188567385</v>
      </c>
      <c r="G27" s="7">
        <f>(10^9)*GDP_per_capita!G24/GDP_per_capita!O24</f>
        <v>9900.7537188567385</v>
      </c>
      <c r="H27" s="5">
        <v>1.1000000000000001</v>
      </c>
      <c r="I27" s="5">
        <v>0.38</v>
      </c>
      <c r="J27" s="22">
        <f t="shared" si="6"/>
        <v>136572.21930372861</v>
      </c>
      <c r="K27" s="1">
        <f t="shared" si="7"/>
        <v>144334.59085546806</v>
      </c>
      <c r="L27" s="1">
        <f t="shared" si="8"/>
        <v>120510.6780245914</v>
      </c>
      <c r="M27" s="1">
        <f t="shared" si="9"/>
        <v>124521.88413482744</v>
      </c>
      <c r="N27" s="1">
        <f t="shared" si="10"/>
        <v>134349.06028944155</v>
      </c>
      <c r="O27" s="1">
        <f t="shared" si="11"/>
        <v>134349.06028944155</v>
      </c>
      <c r="P27" s="22">
        <f t="shared" si="12"/>
        <v>16370657.860847006</v>
      </c>
      <c r="Q27" s="1">
        <f t="shared" si="13"/>
        <v>16686291.456077429</v>
      </c>
      <c r="R27" s="1">
        <f t="shared" si="14"/>
        <v>15678164.784632539</v>
      </c>
      <c r="S27" s="1">
        <f t="shared" si="15"/>
        <v>15856511.301115209</v>
      </c>
      <c r="T27" s="1">
        <f t="shared" si="16"/>
        <v>16278104.195122004</v>
      </c>
      <c r="U27" s="1">
        <f t="shared" si="17"/>
        <v>16278104.195122004</v>
      </c>
      <c r="V27" s="22">
        <f t="shared" si="18"/>
        <v>114661.77448201439</v>
      </c>
      <c r="W27" s="1">
        <f t="shared" si="19"/>
        <v>121178.81946267578</v>
      </c>
      <c r="X27" s="1">
        <f t="shared" si="20"/>
        <v>101177.005519695</v>
      </c>
      <c r="Y27" s="1">
        <f t="shared" si="21"/>
        <v>104544.6890263231</v>
      </c>
      <c r="Z27" s="1">
        <f t="shared" si="22"/>
        <v>112795.27953279683</v>
      </c>
      <c r="AA27" s="1">
        <f t="shared" si="23"/>
        <v>112795.27953279683</v>
      </c>
      <c r="AB27" s="22">
        <f t="shared" si="24"/>
        <v>16370657.860847006</v>
      </c>
      <c r="AC27" s="1">
        <f t="shared" si="25"/>
        <v>16686291.456077429</v>
      </c>
      <c r="AD27" s="1">
        <f t="shared" si="26"/>
        <v>15678164.784632539</v>
      </c>
      <c r="AE27" s="1">
        <f t="shared" si="27"/>
        <v>15856511.301115209</v>
      </c>
      <c r="AF27" s="1">
        <f t="shared" si="28"/>
        <v>16278104.195122004</v>
      </c>
      <c r="AG27" s="23">
        <f t="shared" si="29"/>
        <v>16278104.195122004</v>
      </c>
      <c r="AH27" s="1">
        <f t="shared" si="30"/>
        <v>114661.77448201439</v>
      </c>
      <c r="AI27" s="1">
        <f t="shared" si="31"/>
        <v>121178.81946267578</v>
      </c>
      <c r="AJ27" s="1">
        <f t="shared" si="32"/>
        <v>101177.005519695</v>
      </c>
      <c r="AK27" s="1">
        <f t="shared" si="33"/>
        <v>104544.6890263231</v>
      </c>
      <c r="AL27" s="1">
        <f t="shared" si="34"/>
        <v>112795.27953279683</v>
      </c>
      <c r="AM27" s="23">
        <f t="shared" si="35"/>
        <v>112795.27953279683</v>
      </c>
      <c r="AN27" s="1">
        <f t="shared" si="36"/>
        <v>16370657.860847006</v>
      </c>
      <c r="AO27" s="1">
        <f t="shared" si="37"/>
        <v>16686291.456077429</v>
      </c>
      <c r="AP27" s="1">
        <f t="shared" si="38"/>
        <v>15678164.784632539</v>
      </c>
      <c r="AQ27" s="1">
        <f t="shared" si="39"/>
        <v>15856511.301115209</v>
      </c>
      <c r="AR27" s="1">
        <f t="shared" si="40"/>
        <v>16278104.195122004</v>
      </c>
      <c r="AS27" s="23">
        <f t="shared" si="41"/>
        <v>16278104.195122004</v>
      </c>
      <c r="AT27" s="1"/>
    </row>
    <row r="28" spans="1:46" x14ac:dyDescent="0.2">
      <c r="A28">
        <f>GDP_per_capita!A25</f>
        <v>2001</v>
      </c>
      <c r="B28" s="7">
        <f>(10^9)*GDP_per_capita!B25/GDP_per_capita!J25</f>
        <v>9995.6250890649517</v>
      </c>
      <c r="C28" s="7">
        <f>(10^9)*GDP_per_capita!C25/GDP_per_capita!K25</f>
        <v>9995.6250890649517</v>
      </c>
      <c r="D28" s="7">
        <f>(10^9)*GDP_per_capita!D25/GDP_per_capita!L25</f>
        <v>9995.6250890649517</v>
      </c>
      <c r="E28" s="7">
        <f>(10^9)*GDP_per_capita!E25/GDP_per_capita!M25</f>
        <v>9995.6250890649517</v>
      </c>
      <c r="F28" s="7">
        <f>(10^9)*GDP_per_capita!F25/GDP_per_capita!N25</f>
        <v>9995.6250890649517</v>
      </c>
      <c r="G28" s="7">
        <f>(10^9)*GDP_per_capita!G25/GDP_per_capita!O25</f>
        <v>9995.6250890649517</v>
      </c>
      <c r="H28" s="5">
        <v>1.1000000000000001</v>
      </c>
      <c r="I28" s="5">
        <v>0.38</v>
      </c>
      <c r="J28" s="22">
        <f t="shared" si="6"/>
        <v>138012.44116241432</v>
      </c>
      <c r="K28" s="1">
        <f t="shared" si="7"/>
        <v>145856.67077607187</v>
      </c>
      <c r="L28" s="1">
        <f t="shared" si="8"/>
        <v>121781.52295616611</v>
      </c>
      <c r="M28" s="1">
        <f t="shared" si="9"/>
        <v>125835.02922634028</v>
      </c>
      <c r="N28" s="1">
        <f t="shared" si="10"/>
        <v>135765.83783255538</v>
      </c>
      <c r="O28" s="1">
        <f t="shared" si="11"/>
        <v>135765.83783255538</v>
      </c>
      <c r="P28" s="22">
        <f t="shared" si="12"/>
        <v>16430091.361181006</v>
      </c>
      <c r="Q28" s="1">
        <f t="shared" si="13"/>
        <v>16746870.860842818</v>
      </c>
      <c r="R28" s="1">
        <f t="shared" si="14"/>
        <v>15735084.196172655</v>
      </c>
      <c r="S28" s="1">
        <f t="shared" si="15"/>
        <v>15914078.197798379</v>
      </c>
      <c r="T28" s="1">
        <f t="shared" si="16"/>
        <v>16337201.680350835</v>
      </c>
      <c r="U28" s="1">
        <f t="shared" si="17"/>
        <v>16337201.680350835</v>
      </c>
      <c r="V28" s="22">
        <f t="shared" si="18"/>
        <v>115870.93982183677</v>
      </c>
      <c r="W28" s="1">
        <f t="shared" si="19"/>
        <v>122456.71027743764</v>
      </c>
      <c r="X28" s="1">
        <f t="shared" si="20"/>
        <v>102243.96727581733</v>
      </c>
      <c r="Y28" s="1">
        <f t="shared" si="21"/>
        <v>105647.16467702888</v>
      </c>
      <c r="Z28" s="1">
        <f t="shared" si="22"/>
        <v>113984.76175669202</v>
      </c>
      <c r="AA28" s="1">
        <f t="shared" si="23"/>
        <v>113984.76175669202</v>
      </c>
      <c r="AB28" s="22">
        <f t="shared" si="24"/>
        <v>16430091.361181006</v>
      </c>
      <c r="AC28" s="1">
        <f t="shared" si="25"/>
        <v>16746870.860842818</v>
      </c>
      <c r="AD28" s="1">
        <f t="shared" si="26"/>
        <v>15735084.196172655</v>
      </c>
      <c r="AE28" s="1">
        <f t="shared" si="27"/>
        <v>15914078.197798379</v>
      </c>
      <c r="AF28" s="1">
        <f t="shared" si="28"/>
        <v>16337201.680350835</v>
      </c>
      <c r="AG28" s="23">
        <f t="shared" si="29"/>
        <v>16337201.680350835</v>
      </c>
      <c r="AH28" s="1">
        <f t="shared" si="30"/>
        <v>115870.93982183677</v>
      </c>
      <c r="AI28" s="1">
        <f t="shared" si="31"/>
        <v>122456.71027743764</v>
      </c>
      <c r="AJ28" s="1">
        <f t="shared" si="32"/>
        <v>102243.96727581733</v>
      </c>
      <c r="AK28" s="1">
        <f t="shared" si="33"/>
        <v>105647.16467702888</v>
      </c>
      <c r="AL28" s="1">
        <f t="shared" si="34"/>
        <v>113984.76175669202</v>
      </c>
      <c r="AM28" s="23">
        <f t="shared" si="35"/>
        <v>113984.76175669202</v>
      </c>
      <c r="AN28" s="1">
        <f t="shared" si="36"/>
        <v>16430091.361181006</v>
      </c>
      <c r="AO28" s="1">
        <f t="shared" si="37"/>
        <v>16746870.860842818</v>
      </c>
      <c r="AP28" s="1">
        <f t="shared" si="38"/>
        <v>15735084.196172655</v>
      </c>
      <c r="AQ28" s="1">
        <f t="shared" si="39"/>
        <v>15914078.197798379</v>
      </c>
      <c r="AR28" s="1">
        <f t="shared" si="40"/>
        <v>16337201.680350835</v>
      </c>
      <c r="AS28" s="23">
        <f t="shared" si="41"/>
        <v>16337201.680350835</v>
      </c>
      <c r="AT28" s="1"/>
    </row>
    <row r="29" spans="1:46" x14ac:dyDescent="0.2">
      <c r="A29">
        <f>GDP_per_capita!A26</f>
        <v>2002</v>
      </c>
      <c r="B29" s="7">
        <f>(10^9)*GDP_per_capita!B26/GDP_per_capita!J26</f>
        <v>10129.779790019493</v>
      </c>
      <c r="C29" s="7">
        <f>(10^9)*GDP_per_capita!C26/GDP_per_capita!K26</f>
        <v>10129.779790019493</v>
      </c>
      <c r="D29" s="7">
        <f>(10^9)*GDP_per_capita!D26/GDP_per_capita!L26</f>
        <v>10129.779790019493</v>
      </c>
      <c r="E29" s="7">
        <f>(10^9)*GDP_per_capita!E26/GDP_per_capita!M26</f>
        <v>10129.779790019493</v>
      </c>
      <c r="F29" s="7">
        <f>(10^9)*GDP_per_capita!F26/GDP_per_capita!N26</f>
        <v>10129.779790019493</v>
      </c>
      <c r="G29" s="7">
        <f>(10^9)*GDP_per_capita!G26/GDP_per_capita!O26</f>
        <v>10129.779790019493</v>
      </c>
      <c r="H29" s="5">
        <v>1.1000000000000001</v>
      </c>
      <c r="I29" s="5">
        <v>0.38</v>
      </c>
      <c r="J29" s="22">
        <f>$C$2*(B29/B$45)^$H29</f>
        <v>140051.34638213314</v>
      </c>
      <c r="K29" s="1">
        <f t="shared" si="7"/>
        <v>148011.46149545469</v>
      </c>
      <c r="L29" s="1">
        <f t="shared" si="8"/>
        <v>123580.64324365112</v>
      </c>
      <c r="M29" s="1">
        <f t="shared" si="9"/>
        <v>127694.03335489654</v>
      </c>
      <c r="N29" s="1">
        <f t="shared" si="10"/>
        <v>137771.55320926214</v>
      </c>
      <c r="O29" s="1">
        <f t="shared" si="11"/>
        <v>137771.55320926214</v>
      </c>
      <c r="P29" s="22">
        <f t="shared" si="12"/>
        <v>16513540.497441621</v>
      </c>
      <c r="Q29" s="1">
        <f t="shared" si="13"/>
        <v>16831928.933721665</v>
      </c>
      <c r="R29" s="1">
        <f t="shared" si="14"/>
        <v>15815003.361336952</v>
      </c>
      <c r="S29" s="1">
        <f t="shared" si="15"/>
        <v>15994906.481147299</v>
      </c>
      <c r="T29" s="1">
        <f t="shared" si="16"/>
        <v>16420179.025952324</v>
      </c>
      <c r="U29" s="1">
        <f t="shared" si="17"/>
        <v>16420179.025952324</v>
      </c>
      <c r="V29" s="22">
        <f t="shared" si="18"/>
        <v>117582.74103357278</v>
      </c>
      <c r="W29" s="1">
        <f t="shared" si="19"/>
        <v>124265.80533924034</v>
      </c>
      <c r="X29" s="1">
        <f t="shared" si="20"/>
        <v>103754.45253937482</v>
      </c>
      <c r="Y29" s="1">
        <f t="shared" si="21"/>
        <v>107207.92654526507</v>
      </c>
      <c r="Z29" s="1">
        <f t="shared" si="22"/>
        <v>115668.69781170772</v>
      </c>
      <c r="AA29" s="1">
        <f t="shared" si="23"/>
        <v>115668.69781170772</v>
      </c>
      <c r="AB29" s="22">
        <f t="shared" si="24"/>
        <v>16513540.497441621</v>
      </c>
      <c r="AC29" s="1">
        <f t="shared" si="25"/>
        <v>16831928.933721665</v>
      </c>
      <c r="AD29" s="1">
        <f t="shared" si="26"/>
        <v>15815003.361336952</v>
      </c>
      <c r="AE29" s="1">
        <f t="shared" si="27"/>
        <v>15994906.481147299</v>
      </c>
      <c r="AF29" s="1">
        <f t="shared" si="28"/>
        <v>16420179.025952324</v>
      </c>
      <c r="AG29" s="23">
        <f t="shared" si="29"/>
        <v>16420179.025952324</v>
      </c>
      <c r="AH29" s="1">
        <f t="shared" si="30"/>
        <v>117582.74103357278</v>
      </c>
      <c r="AI29" s="1">
        <f t="shared" si="31"/>
        <v>124265.80533924034</v>
      </c>
      <c r="AJ29" s="1">
        <f t="shared" si="32"/>
        <v>103754.45253937482</v>
      </c>
      <c r="AK29" s="1">
        <f t="shared" si="33"/>
        <v>107207.92654526507</v>
      </c>
      <c r="AL29" s="1">
        <f t="shared" si="34"/>
        <v>115668.69781170772</v>
      </c>
      <c r="AM29" s="23">
        <f t="shared" si="35"/>
        <v>115668.69781170772</v>
      </c>
      <c r="AN29" s="1">
        <f t="shared" si="36"/>
        <v>16513540.497441621</v>
      </c>
      <c r="AO29" s="1">
        <f t="shared" si="37"/>
        <v>16831928.933721665</v>
      </c>
      <c r="AP29" s="1">
        <f t="shared" si="38"/>
        <v>15815003.361336952</v>
      </c>
      <c r="AQ29" s="1">
        <f t="shared" si="39"/>
        <v>15994906.481147299</v>
      </c>
      <c r="AR29" s="1">
        <f t="shared" si="40"/>
        <v>16420179.025952324</v>
      </c>
      <c r="AS29" s="23">
        <f t="shared" si="41"/>
        <v>16420179.025952324</v>
      </c>
      <c r="AT29" s="1"/>
    </row>
    <row r="30" spans="1:46" x14ac:dyDescent="0.2">
      <c r="A30">
        <f>GDP_per_capita!A27</f>
        <v>2003</v>
      </c>
      <c r="B30" s="7">
        <f>(10^9)*GDP_per_capita!B27/GDP_per_capita!J27</f>
        <v>10368.094325175516</v>
      </c>
      <c r="C30" s="7">
        <f>(10^9)*GDP_per_capita!C27/GDP_per_capita!K27</f>
        <v>10368.094325175516</v>
      </c>
      <c r="D30" s="7">
        <f>(10^9)*GDP_per_capita!D27/GDP_per_capita!L27</f>
        <v>10368.094325175516</v>
      </c>
      <c r="E30" s="7">
        <f>(10^9)*GDP_per_capita!E27/GDP_per_capita!M27</f>
        <v>10368.094325175516</v>
      </c>
      <c r="F30" s="7">
        <f>(10^9)*GDP_per_capita!F27/GDP_per_capita!N27</f>
        <v>10368.094325175516</v>
      </c>
      <c r="G30" s="7">
        <f>(10^9)*GDP_per_capita!G27/GDP_per_capita!O27</f>
        <v>10368.094325175516</v>
      </c>
      <c r="H30" s="5">
        <v>1.1000000000000001</v>
      </c>
      <c r="I30" s="5">
        <v>0.38</v>
      </c>
      <c r="J30" s="22">
        <f t="shared" si="6"/>
        <v>143679.93306220142</v>
      </c>
      <c r="K30" s="1">
        <f t="shared" si="7"/>
        <v>151846.28659034832</v>
      </c>
      <c r="L30" s="1">
        <f t="shared" si="8"/>
        <v>126782.49090575536</v>
      </c>
      <c r="M30" s="1">
        <f t="shared" si="9"/>
        <v>131002.45473409211</v>
      </c>
      <c r="N30" s="1">
        <f t="shared" si="10"/>
        <v>141341.07278748468</v>
      </c>
      <c r="O30" s="1">
        <f t="shared" si="11"/>
        <v>141341.07278748468</v>
      </c>
      <c r="P30" s="22">
        <f t="shared" si="12"/>
        <v>16660107.1866388</v>
      </c>
      <c r="Q30" s="1">
        <f t="shared" si="13"/>
        <v>16981321.494148061</v>
      </c>
      <c r="R30" s="1">
        <f t="shared" si="14"/>
        <v>15955370.152012307</v>
      </c>
      <c r="S30" s="1">
        <f t="shared" si="15"/>
        <v>16136870.010247763</v>
      </c>
      <c r="T30" s="1">
        <f t="shared" si="16"/>
        <v>16565917.081109645</v>
      </c>
      <c r="U30" s="1">
        <f t="shared" si="17"/>
        <v>16565917.081109645</v>
      </c>
      <c r="V30" s="22">
        <f t="shared" si="18"/>
        <v>120629.18920377595</v>
      </c>
      <c r="W30" s="1">
        <f t="shared" si="19"/>
        <v>127485.40484820621</v>
      </c>
      <c r="X30" s="1">
        <f t="shared" si="20"/>
        <v>106442.62394370329</v>
      </c>
      <c r="Y30" s="1">
        <f t="shared" si="21"/>
        <v>109985.57391752565</v>
      </c>
      <c r="Z30" s="1">
        <f t="shared" si="22"/>
        <v>118665.55508600488</v>
      </c>
      <c r="AA30" s="1">
        <f t="shared" si="23"/>
        <v>118665.55508600488</v>
      </c>
      <c r="AB30" s="22">
        <f t="shared" si="24"/>
        <v>16660107.1866388</v>
      </c>
      <c r="AC30" s="1">
        <f t="shared" si="25"/>
        <v>16981321.494148061</v>
      </c>
      <c r="AD30" s="1">
        <f t="shared" si="26"/>
        <v>15955370.152012307</v>
      </c>
      <c r="AE30" s="1">
        <f t="shared" si="27"/>
        <v>16136870.010247763</v>
      </c>
      <c r="AF30" s="1">
        <f t="shared" si="28"/>
        <v>16565917.081109645</v>
      </c>
      <c r="AG30" s="23">
        <f t="shared" si="29"/>
        <v>16565917.081109645</v>
      </c>
      <c r="AH30" s="1">
        <f t="shared" si="30"/>
        <v>120629.18920377595</v>
      </c>
      <c r="AI30" s="1">
        <f t="shared" si="31"/>
        <v>127485.40484820621</v>
      </c>
      <c r="AJ30" s="1">
        <f t="shared" si="32"/>
        <v>106442.62394370329</v>
      </c>
      <c r="AK30" s="1">
        <f t="shared" si="33"/>
        <v>109985.57391752565</v>
      </c>
      <c r="AL30" s="1">
        <f t="shared" si="34"/>
        <v>118665.55508600488</v>
      </c>
      <c r="AM30" s="23">
        <f t="shared" si="35"/>
        <v>118665.55508600488</v>
      </c>
      <c r="AN30" s="1">
        <f t="shared" si="36"/>
        <v>16660107.1866388</v>
      </c>
      <c r="AO30" s="1">
        <f t="shared" si="37"/>
        <v>16981321.494148061</v>
      </c>
      <c r="AP30" s="1">
        <f t="shared" si="38"/>
        <v>15955370.152012307</v>
      </c>
      <c r="AQ30" s="1">
        <f t="shared" si="39"/>
        <v>16136870.010247763</v>
      </c>
      <c r="AR30" s="1">
        <f t="shared" si="40"/>
        <v>16565917.081109645</v>
      </c>
      <c r="AS30" s="23">
        <f t="shared" si="41"/>
        <v>16565917.081109645</v>
      </c>
      <c r="AT30" s="1"/>
    </row>
    <row r="31" spans="1:46" x14ac:dyDescent="0.2">
      <c r="A31">
        <f>GDP_per_capita!A28</f>
        <v>2004</v>
      </c>
      <c r="B31" s="7">
        <f>(10^9)*GDP_per_capita!B28/GDP_per_capita!J28</f>
        <v>10754.438840693865</v>
      </c>
      <c r="C31" s="7">
        <f>(10^9)*GDP_per_capita!C28/GDP_per_capita!K28</f>
        <v>10754.438840693865</v>
      </c>
      <c r="D31" s="7">
        <f>(10^9)*GDP_per_capita!D28/GDP_per_capita!L28</f>
        <v>10754.438840693865</v>
      </c>
      <c r="E31" s="7">
        <f>(10^9)*GDP_per_capita!E28/GDP_per_capita!M28</f>
        <v>10754.438840693865</v>
      </c>
      <c r="F31" s="7">
        <f>(10^9)*GDP_per_capita!F28/GDP_per_capita!N28</f>
        <v>10754.438840693865</v>
      </c>
      <c r="G31" s="7">
        <f>(10^9)*GDP_per_capita!G28/GDP_per_capita!O28</f>
        <v>10754.438840693865</v>
      </c>
      <c r="H31" s="5">
        <v>1.1000000000000001</v>
      </c>
      <c r="I31" s="5">
        <v>0.38</v>
      </c>
      <c r="J31" s="22">
        <f t="shared" si="6"/>
        <v>149580.0978443863</v>
      </c>
      <c r="K31" s="1">
        <f t="shared" si="7"/>
        <v>158081.79974344865</v>
      </c>
      <c r="L31" s="1">
        <f t="shared" si="8"/>
        <v>131988.76830230717</v>
      </c>
      <c r="M31" s="1">
        <f t="shared" si="9"/>
        <v>136382.02342770534</v>
      </c>
      <c r="N31" s="1">
        <f t="shared" si="10"/>
        <v>147145.19311357031</v>
      </c>
      <c r="O31" s="1">
        <f t="shared" si="11"/>
        <v>147145.19311357031</v>
      </c>
      <c r="P31" s="22">
        <f t="shared" si="12"/>
        <v>16893340.694503419</v>
      </c>
      <c r="Q31" s="1">
        <f t="shared" si="13"/>
        <v>17219051.848214049</v>
      </c>
      <c r="R31" s="1">
        <f t="shared" si="14"/>
        <v>16178737.679492364</v>
      </c>
      <c r="S31" s="1">
        <f t="shared" si="15"/>
        <v>16362778.448667886</v>
      </c>
      <c r="T31" s="1">
        <f t="shared" si="16"/>
        <v>16797831.972684909</v>
      </c>
      <c r="U31" s="1">
        <f t="shared" si="17"/>
        <v>16797831.972684909</v>
      </c>
      <c r="V31" s="22">
        <f t="shared" si="18"/>
        <v>125582.7834787365</v>
      </c>
      <c r="W31" s="1">
        <f t="shared" si="19"/>
        <v>132720.54715302854</v>
      </c>
      <c r="X31" s="1">
        <f t="shared" si="20"/>
        <v>110813.65201791674</v>
      </c>
      <c r="Y31" s="1">
        <f t="shared" si="21"/>
        <v>114502.0919583271</v>
      </c>
      <c r="Z31" s="1">
        <f t="shared" si="22"/>
        <v>123538.51343206537</v>
      </c>
      <c r="AA31" s="1">
        <f t="shared" si="23"/>
        <v>123538.51343206537</v>
      </c>
      <c r="AB31" s="22">
        <f t="shared" si="24"/>
        <v>16893340.694503419</v>
      </c>
      <c r="AC31" s="1">
        <f t="shared" si="25"/>
        <v>17219051.848214049</v>
      </c>
      <c r="AD31" s="1">
        <f t="shared" si="26"/>
        <v>16178737.679492364</v>
      </c>
      <c r="AE31" s="1">
        <f t="shared" si="27"/>
        <v>16362778.448667886</v>
      </c>
      <c r="AF31" s="1">
        <f t="shared" si="28"/>
        <v>16797831.972684909</v>
      </c>
      <c r="AG31" s="23">
        <f t="shared" si="29"/>
        <v>16797831.972684909</v>
      </c>
      <c r="AH31" s="1">
        <f t="shared" si="30"/>
        <v>125582.7834787365</v>
      </c>
      <c r="AI31" s="1">
        <f t="shared" si="31"/>
        <v>132720.54715302854</v>
      </c>
      <c r="AJ31" s="1">
        <f t="shared" si="32"/>
        <v>110813.65201791674</v>
      </c>
      <c r="AK31" s="1">
        <f t="shared" si="33"/>
        <v>114502.0919583271</v>
      </c>
      <c r="AL31" s="1">
        <f t="shared" si="34"/>
        <v>123538.51343206537</v>
      </c>
      <c r="AM31" s="23">
        <f t="shared" si="35"/>
        <v>123538.51343206537</v>
      </c>
      <c r="AN31" s="1">
        <f t="shared" si="36"/>
        <v>16893340.694503419</v>
      </c>
      <c r="AO31" s="1">
        <f t="shared" si="37"/>
        <v>17219051.848214049</v>
      </c>
      <c r="AP31" s="1">
        <f t="shared" si="38"/>
        <v>16178737.679492364</v>
      </c>
      <c r="AQ31" s="1">
        <f t="shared" si="39"/>
        <v>16362778.448667886</v>
      </c>
      <c r="AR31" s="1">
        <f t="shared" si="40"/>
        <v>16797831.972684909</v>
      </c>
      <c r="AS31" s="23">
        <f t="shared" si="41"/>
        <v>16797831.972684909</v>
      </c>
      <c r="AT31" s="1"/>
    </row>
    <row r="32" spans="1:46" x14ac:dyDescent="0.2">
      <c r="A32">
        <f>GDP_per_capita!A29</f>
        <v>2005</v>
      </c>
      <c r="B32" s="7">
        <f>(10^9)*GDP_per_capita!B29/GDP_per_capita!J29</f>
        <v>11098.54517403247</v>
      </c>
      <c r="C32" s="7">
        <f>(10^9)*GDP_per_capita!C29/GDP_per_capita!K29</f>
        <v>11098.54517403247</v>
      </c>
      <c r="D32" s="7">
        <f>(10^9)*GDP_per_capita!D29/GDP_per_capita!L29</f>
        <v>11098.54517403247</v>
      </c>
      <c r="E32" s="7">
        <f>(10^9)*GDP_per_capita!E29/GDP_per_capita!M29</f>
        <v>11098.54517403247</v>
      </c>
      <c r="F32" s="7">
        <f>(10^9)*GDP_per_capita!F29/GDP_per_capita!N29</f>
        <v>11098.54517403247</v>
      </c>
      <c r="G32" s="7">
        <f>(10^9)*GDP_per_capita!G29/GDP_per_capita!O29</f>
        <v>11098.54517403247</v>
      </c>
      <c r="H32" s="5">
        <v>1.1000000000000001</v>
      </c>
      <c r="I32" s="5">
        <v>0.38</v>
      </c>
      <c r="J32" s="22">
        <f t="shared" si="6"/>
        <v>154853.11390889148</v>
      </c>
      <c r="K32" s="1">
        <f t="shared" si="7"/>
        <v>163654.51885224535</v>
      </c>
      <c r="L32" s="1">
        <f t="shared" si="8"/>
        <v>136641.65264736468</v>
      </c>
      <c r="M32" s="1">
        <f t="shared" si="9"/>
        <v>141189.77934448619</v>
      </c>
      <c r="N32" s="1">
        <f t="shared" si="10"/>
        <v>152332.37361608454</v>
      </c>
      <c r="O32" s="1">
        <f t="shared" si="11"/>
        <v>152332.37361608454</v>
      </c>
      <c r="P32" s="22">
        <f t="shared" si="12"/>
        <v>17096739.509400748</v>
      </c>
      <c r="Q32" s="1">
        <f t="shared" si="13"/>
        <v>17426372.283107188</v>
      </c>
      <c r="R32" s="1">
        <f t="shared" si="14"/>
        <v>16373532.547485182</v>
      </c>
      <c r="S32" s="1">
        <f t="shared" si="15"/>
        <v>16559789.200127453</v>
      </c>
      <c r="T32" s="1">
        <f t="shared" si="16"/>
        <v>17000080.845650584</v>
      </c>
      <c r="U32" s="1">
        <f t="shared" si="17"/>
        <v>17000080.845650584</v>
      </c>
      <c r="V32" s="22">
        <f t="shared" si="18"/>
        <v>130009.84325641872</v>
      </c>
      <c r="W32" s="1">
        <f t="shared" si="19"/>
        <v>137399.22825641907</v>
      </c>
      <c r="X32" s="1">
        <f t="shared" si="20"/>
        <v>114720.06855111658</v>
      </c>
      <c r="Y32" s="1">
        <f t="shared" si="21"/>
        <v>118538.53383138853</v>
      </c>
      <c r="Z32" s="1">
        <f t="shared" si="22"/>
        <v>127893.50834983888</v>
      </c>
      <c r="AA32" s="1">
        <f t="shared" si="23"/>
        <v>127893.50834983888</v>
      </c>
      <c r="AB32" s="22">
        <f t="shared" si="24"/>
        <v>17096739.509400748</v>
      </c>
      <c r="AC32" s="1">
        <f t="shared" si="25"/>
        <v>17426372.283107188</v>
      </c>
      <c r="AD32" s="1">
        <f t="shared" si="26"/>
        <v>16373532.547485182</v>
      </c>
      <c r="AE32" s="1">
        <f t="shared" si="27"/>
        <v>16559789.200127453</v>
      </c>
      <c r="AF32" s="1">
        <f t="shared" si="28"/>
        <v>17000080.845650584</v>
      </c>
      <c r="AG32" s="23">
        <f t="shared" si="29"/>
        <v>17000080.845650584</v>
      </c>
      <c r="AH32" s="1">
        <f t="shared" si="30"/>
        <v>130009.84325641872</v>
      </c>
      <c r="AI32" s="1">
        <f t="shared" si="31"/>
        <v>137399.22825641907</v>
      </c>
      <c r="AJ32" s="1">
        <f t="shared" si="32"/>
        <v>114720.06855111658</v>
      </c>
      <c r="AK32" s="1">
        <f t="shared" si="33"/>
        <v>118538.53383138853</v>
      </c>
      <c r="AL32" s="1">
        <f t="shared" si="34"/>
        <v>127893.50834983888</v>
      </c>
      <c r="AM32" s="23">
        <f t="shared" si="35"/>
        <v>127893.50834983888</v>
      </c>
      <c r="AN32" s="1">
        <f t="shared" si="36"/>
        <v>17096739.509400748</v>
      </c>
      <c r="AO32" s="1">
        <f t="shared" si="37"/>
        <v>17426372.283107188</v>
      </c>
      <c r="AP32" s="1">
        <f t="shared" si="38"/>
        <v>16373532.547485182</v>
      </c>
      <c r="AQ32" s="1">
        <f t="shared" si="39"/>
        <v>16559789.200127453</v>
      </c>
      <c r="AR32" s="1">
        <f t="shared" si="40"/>
        <v>17000080.845650584</v>
      </c>
      <c r="AS32" s="23">
        <f t="shared" si="41"/>
        <v>17000080.845650584</v>
      </c>
      <c r="AT32" s="1"/>
    </row>
    <row r="33" spans="1:46" x14ac:dyDescent="0.2">
      <c r="A33">
        <f>GDP_per_capita!A30</f>
        <v>2006</v>
      </c>
      <c r="B33" s="7">
        <f>(10^9)*GDP_per_capita!B30/GDP_per_capita!J30</f>
        <v>11516.872800465411</v>
      </c>
      <c r="C33" s="7">
        <f>(10^9)*GDP_per_capita!C30/GDP_per_capita!K30</f>
        <v>11516.872800465411</v>
      </c>
      <c r="D33" s="7">
        <f>(10^9)*GDP_per_capita!D30/GDP_per_capita!L30</f>
        <v>11516.872800465411</v>
      </c>
      <c r="E33" s="7">
        <f>(10^9)*GDP_per_capita!E30/GDP_per_capita!M30</f>
        <v>11516.872800465411</v>
      </c>
      <c r="F33" s="7">
        <f>(10^9)*GDP_per_capita!F30/GDP_per_capita!N30</f>
        <v>11516.872800465411</v>
      </c>
      <c r="G33" s="7">
        <f>(10^9)*GDP_per_capita!G30/GDP_per_capita!O30</f>
        <v>11516.872800465411</v>
      </c>
      <c r="H33" s="5">
        <v>1.1000000000000001</v>
      </c>
      <c r="I33" s="5">
        <v>0.38</v>
      </c>
      <c r="J33" s="22">
        <f t="shared" si="6"/>
        <v>161285.49472682399</v>
      </c>
      <c r="K33" s="1">
        <f t="shared" si="7"/>
        <v>170452.49766752779</v>
      </c>
      <c r="L33" s="1">
        <f t="shared" si="8"/>
        <v>142317.55494750588</v>
      </c>
      <c r="M33" s="1">
        <f t="shared" si="9"/>
        <v>147054.60443852941</v>
      </c>
      <c r="N33" s="1">
        <f t="shared" si="10"/>
        <v>158660.04642332776</v>
      </c>
      <c r="O33" s="1">
        <f t="shared" si="11"/>
        <v>158660.04642332776</v>
      </c>
      <c r="P33" s="22">
        <f t="shared" si="12"/>
        <v>17338811.727293819</v>
      </c>
      <c r="Q33" s="1">
        <f t="shared" si="13"/>
        <v>17673111.761478636</v>
      </c>
      <c r="R33" s="1">
        <f t="shared" si="14"/>
        <v>16605364.899866449</v>
      </c>
      <c r="S33" s="1">
        <f t="shared" si="15"/>
        <v>16794258.754823092</v>
      </c>
      <c r="T33" s="1">
        <f t="shared" si="16"/>
        <v>17240784.47644553</v>
      </c>
      <c r="U33" s="1">
        <f t="shared" si="17"/>
        <v>17240784.47644553</v>
      </c>
      <c r="V33" s="22">
        <f t="shared" si="18"/>
        <v>135410.26951066262</v>
      </c>
      <c r="W33" s="1">
        <f t="shared" si="19"/>
        <v>143106.59918313683</v>
      </c>
      <c r="X33" s="1">
        <f t="shared" si="20"/>
        <v>119485.37904280139</v>
      </c>
      <c r="Y33" s="1">
        <f t="shared" si="21"/>
        <v>123462.45800672982</v>
      </c>
      <c r="Z33" s="1">
        <f t="shared" si="22"/>
        <v>133206.02502503866</v>
      </c>
      <c r="AA33" s="1">
        <f t="shared" si="23"/>
        <v>133206.02502503866</v>
      </c>
      <c r="AB33" s="22">
        <f t="shared" si="24"/>
        <v>17338811.727293819</v>
      </c>
      <c r="AC33" s="1">
        <f t="shared" si="25"/>
        <v>17673111.761478636</v>
      </c>
      <c r="AD33" s="1">
        <f t="shared" si="26"/>
        <v>16605364.899866449</v>
      </c>
      <c r="AE33" s="1">
        <f t="shared" si="27"/>
        <v>16794258.754823092</v>
      </c>
      <c r="AF33" s="1">
        <f t="shared" si="28"/>
        <v>17240784.47644553</v>
      </c>
      <c r="AG33" s="23">
        <f t="shared" si="29"/>
        <v>17240784.47644553</v>
      </c>
      <c r="AH33" s="1">
        <f t="shared" si="30"/>
        <v>135410.26951066262</v>
      </c>
      <c r="AI33" s="1">
        <f t="shared" si="31"/>
        <v>143106.59918313683</v>
      </c>
      <c r="AJ33" s="1">
        <f t="shared" si="32"/>
        <v>119485.37904280139</v>
      </c>
      <c r="AK33" s="1">
        <f t="shared" si="33"/>
        <v>123462.45800672982</v>
      </c>
      <c r="AL33" s="1">
        <f t="shared" si="34"/>
        <v>133206.02502503866</v>
      </c>
      <c r="AM33" s="23">
        <f t="shared" si="35"/>
        <v>133206.02502503866</v>
      </c>
      <c r="AN33" s="1">
        <f t="shared" si="36"/>
        <v>17338811.727293819</v>
      </c>
      <c r="AO33" s="1">
        <f t="shared" si="37"/>
        <v>17673111.761478636</v>
      </c>
      <c r="AP33" s="1">
        <f t="shared" si="38"/>
        <v>16605364.899866449</v>
      </c>
      <c r="AQ33" s="1">
        <f t="shared" si="39"/>
        <v>16794258.754823092</v>
      </c>
      <c r="AR33" s="1">
        <f t="shared" si="40"/>
        <v>17240784.47644553</v>
      </c>
      <c r="AS33" s="23">
        <f t="shared" si="41"/>
        <v>17240784.47644553</v>
      </c>
      <c r="AT33" s="1"/>
    </row>
    <row r="34" spans="1:46" x14ac:dyDescent="0.2">
      <c r="A34">
        <f>GDP_per_capita!A31</f>
        <v>2007</v>
      </c>
      <c r="B34" s="7">
        <f>(10^9)*GDP_per_capita!B31/GDP_per_capita!J31</f>
        <v>11951.441519842178</v>
      </c>
      <c r="C34" s="7">
        <f>(10^9)*GDP_per_capita!C31/GDP_per_capita!K31</f>
        <v>11951.441519842178</v>
      </c>
      <c r="D34" s="7">
        <f>(10^9)*GDP_per_capita!D31/GDP_per_capita!L31</f>
        <v>11951.441519842178</v>
      </c>
      <c r="E34" s="7">
        <f>(10^9)*GDP_per_capita!E31/GDP_per_capita!M31</f>
        <v>11951.441519842178</v>
      </c>
      <c r="F34" s="7">
        <f>(10^9)*GDP_per_capita!F31/GDP_per_capita!N31</f>
        <v>11951.441519842178</v>
      </c>
      <c r="G34" s="7">
        <f>(10^9)*GDP_per_capita!G31/GDP_per_capita!O31</f>
        <v>11951.441519842178</v>
      </c>
      <c r="H34" s="5">
        <v>1.1000000000000001</v>
      </c>
      <c r="I34" s="5">
        <v>0.38</v>
      </c>
      <c r="J34" s="22">
        <f t="shared" si="6"/>
        <v>167992.38786837296</v>
      </c>
      <c r="K34" s="1">
        <f t="shared" si="7"/>
        <v>177540.59129617386</v>
      </c>
      <c r="L34" s="1">
        <f t="shared" si="8"/>
        <v>148235.68561893504</v>
      </c>
      <c r="M34" s="1">
        <f t="shared" si="9"/>
        <v>153169.7204916653</v>
      </c>
      <c r="N34" s="1">
        <f t="shared" si="10"/>
        <v>165257.76296936185</v>
      </c>
      <c r="O34" s="1">
        <f t="shared" si="11"/>
        <v>165257.76296936185</v>
      </c>
      <c r="P34" s="22">
        <f t="shared" si="12"/>
        <v>17584576.145716835</v>
      </c>
      <c r="Q34" s="1">
        <f t="shared" si="13"/>
        <v>17923614.627655312</v>
      </c>
      <c r="R34" s="1">
        <f t="shared" si="14"/>
        <v>16840733.269481629</v>
      </c>
      <c r="S34" s="1">
        <f t="shared" si="15"/>
        <v>17032304.550615869</v>
      </c>
      <c r="T34" s="1">
        <f t="shared" si="16"/>
        <v>17485159.433429483</v>
      </c>
      <c r="U34" s="1">
        <f t="shared" si="17"/>
        <v>17485159.433429483</v>
      </c>
      <c r="V34" s="22">
        <f t="shared" si="18"/>
        <v>141041.1677474482</v>
      </c>
      <c r="W34" s="1">
        <f t="shared" si="19"/>
        <v>149057.54145601406</v>
      </c>
      <c r="X34" s="1">
        <f t="shared" si="20"/>
        <v>124454.05691786304</v>
      </c>
      <c r="Y34" s="1">
        <f t="shared" si="21"/>
        <v>128596.51866262832</v>
      </c>
      <c r="Z34" s="1">
        <f t="shared" si="22"/>
        <v>138745.26199837355</v>
      </c>
      <c r="AA34" s="1">
        <f t="shared" si="23"/>
        <v>138745.26199837355</v>
      </c>
      <c r="AB34" s="22">
        <f t="shared" si="24"/>
        <v>17584576.145716835</v>
      </c>
      <c r="AC34" s="1">
        <f t="shared" si="25"/>
        <v>17923614.627655312</v>
      </c>
      <c r="AD34" s="1">
        <f t="shared" si="26"/>
        <v>16840733.269481629</v>
      </c>
      <c r="AE34" s="1">
        <f t="shared" si="27"/>
        <v>17032304.550615869</v>
      </c>
      <c r="AF34" s="1">
        <f t="shared" si="28"/>
        <v>17485159.433429483</v>
      </c>
      <c r="AG34" s="23">
        <f t="shared" si="29"/>
        <v>17485159.433429483</v>
      </c>
      <c r="AH34" s="1">
        <f t="shared" si="30"/>
        <v>141041.1677474482</v>
      </c>
      <c r="AI34" s="1">
        <f t="shared" si="31"/>
        <v>149057.54145601406</v>
      </c>
      <c r="AJ34" s="1">
        <f t="shared" si="32"/>
        <v>124454.05691786304</v>
      </c>
      <c r="AK34" s="1">
        <f t="shared" si="33"/>
        <v>128596.51866262832</v>
      </c>
      <c r="AL34" s="1">
        <f t="shared" si="34"/>
        <v>138745.26199837355</v>
      </c>
      <c r="AM34" s="23">
        <f t="shared" si="35"/>
        <v>138745.26199837355</v>
      </c>
      <c r="AN34" s="1">
        <f t="shared" si="36"/>
        <v>17584576.145716835</v>
      </c>
      <c r="AO34" s="1">
        <f t="shared" si="37"/>
        <v>17923614.627655312</v>
      </c>
      <c r="AP34" s="1">
        <f t="shared" si="38"/>
        <v>16840733.269481629</v>
      </c>
      <c r="AQ34" s="1">
        <f t="shared" si="39"/>
        <v>17032304.550615869</v>
      </c>
      <c r="AR34" s="1">
        <f t="shared" si="40"/>
        <v>17485159.433429483</v>
      </c>
      <c r="AS34" s="23">
        <f t="shared" si="41"/>
        <v>17485159.433429483</v>
      </c>
      <c r="AT34" s="1"/>
    </row>
    <row r="35" spans="1:46" x14ac:dyDescent="0.2">
      <c r="A35">
        <f>GDP_per_capita!A32</f>
        <v>2008</v>
      </c>
      <c r="B35" s="7">
        <f>(10^9)*GDP_per_capita!B32/GDP_per_capita!J32</f>
        <v>12118.658160471836</v>
      </c>
      <c r="C35" s="7">
        <f>(10^9)*GDP_per_capita!C32/GDP_per_capita!K32</f>
        <v>12118.658160471836</v>
      </c>
      <c r="D35" s="7">
        <f>(10^9)*GDP_per_capita!D32/GDP_per_capita!L32</f>
        <v>12118.658160471836</v>
      </c>
      <c r="E35" s="7">
        <f>(10^9)*GDP_per_capita!E32/GDP_per_capita!M32</f>
        <v>12118.658160471836</v>
      </c>
      <c r="F35" s="7">
        <f>(10^9)*GDP_per_capita!F32/GDP_per_capita!N32</f>
        <v>12118.658160471836</v>
      </c>
      <c r="G35" s="7">
        <f>(10^9)*GDP_per_capita!G32/GDP_per_capita!O32</f>
        <v>12118.658160471836</v>
      </c>
      <c r="H35" s="5">
        <v>1.1000000000000001</v>
      </c>
      <c r="I35" s="5">
        <v>0.38</v>
      </c>
      <c r="J35" s="22">
        <f t="shared" si="6"/>
        <v>170579.67088504514</v>
      </c>
      <c r="K35" s="1">
        <f t="shared" si="7"/>
        <v>180274.92802689789</v>
      </c>
      <c r="L35" s="1">
        <f t="shared" si="8"/>
        <v>150518.69187137985</v>
      </c>
      <c r="M35" s="1">
        <f t="shared" si="9"/>
        <v>155528.71676241906</v>
      </c>
      <c r="N35" s="1">
        <f t="shared" si="10"/>
        <v>167802.92950297217</v>
      </c>
      <c r="O35" s="1">
        <f t="shared" si="11"/>
        <v>167802.92950297217</v>
      </c>
      <c r="P35" s="22">
        <f t="shared" si="12"/>
        <v>17677665.731965322</v>
      </c>
      <c r="Q35" s="1">
        <f t="shared" si="13"/>
        <v>18018499.022703536</v>
      </c>
      <c r="R35" s="1">
        <f t="shared" si="14"/>
        <v>16929885.085208446</v>
      </c>
      <c r="S35" s="1">
        <f t="shared" si="15"/>
        <v>17122470.510280542</v>
      </c>
      <c r="T35" s="1">
        <f t="shared" si="16"/>
        <v>17577722.725467842</v>
      </c>
      <c r="U35" s="1">
        <f t="shared" si="17"/>
        <v>17577722.725467842</v>
      </c>
      <c r="V35" s="22">
        <f t="shared" si="18"/>
        <v>143213.36984895356</v>
      </c>
      <c r="W35" s="1">
        <f t="shared" si="19"/>
        <v>151353.20526798529</v>
      </c>
      <c r="X35" s="1">
        <f t="shared" si="20"/>
        <v>126370.79774109507</v>
      </c>
      <c r="Y35" s="1">
        <f t="shared" si="21"/>
        <v>130577.05833445964</v>
      </c>
      <c r="Z35" s="1">
        <f t="shared" si="22"/>
        <v>140882.10441467035</v>
      </c>
      <c r="AA35" s="1">
        <f t="shared" si="23"/>
        <v>140882.10441467035</v>
      </c>
      <c r="AB35" s="22">
        <f t="shared" si="24"/>
        <v>17677665.731965322</v>
      </c>
      <c r="AC35" s="1">
        <f t="shared" si="25"/>
        <v>18018499.022703536</v>
      </c>
      <c r="AD35" s="1">
        <f t="shared" si="26"/>
        <v>16929885.085208446</v>
      </c>
      <c r="AE35" s="1">
        <f t="shared" si="27"/>
        <v>17122470.510280542</v>
      </c>
      <c r="AF35" s="1">
        <f t="shared" si="28"/>
        <v>17577722.725467842</v>
      </c>
      <c r="AG35" s="23">
        <f t="shared" si="29"/>
        <v>17577722.725467842</v>
      </c>
      <c r="AH35" s="1">
        <f t="shared" si="30"/>
        <v>143213.36984895356</v>
      </c>
      <c r="AI35" s="1">
        <f t="shared" si="31"/>
        <v>151353.20526798529</v>
      </c>
      <c r="AJ35" s="1">
        <f t="shared" si="32"/>
        <v>126370.79774109507</v>
      </c>
      <c r="AK35" s="1">
        <f t="shared" si="33"/>
        <v>130577.05833445964</v>
      </c>
      <c r="AL35" s="1">
        <f t="shared" si="34"/>
        <v>140882.10441467035</v>
      </c>
      <c r="AM35" s="23">
        <f t="shared" si="35"/>
        <v>140882.10441467035</v>
      </c>
      <c r="AN35" s="1">
        <f t="shared" si="36"/>
        <v>17677665.731965322</v>
      </c>
      <c r="AO35" s="1">
        <f t="shared" si="37"/>
        <v>18018499.022703536</v>
      </c>
      <c r="AP35" s="1">
        <f t="shared" si="38"/>
        <v>16929885.085208446</v>
      </c>
      <c r="AQ35" s="1">
        <f t="shared" si="39"/>
        <v>17122470.510280542</v>
      </c>
      <c r="AR35" s="1">
        <f t="shared" si="40"/>
        <v>17577722.725467842</v>
      </c>
      <c r="AS35" s="23">
        <f t="shared" si="41"/>
        <v>17577722.725467842</v>
      </c>
      <c r="AT35" s="1"/>
    </row>
    <row r="36" spans="1:46" x14ac:dyDescent="0.2">
      <c r="A36">
        <f>GDP_per_capita!A33</f>
        <v>2009</v>
      </c>
      <c r="B36" s="7">
        <f>(10^9)*GDP_per_capita!B33/GDP_per_capita!J33</f>
        <v>11875.287982246698</v>
      </c>
      <c r="C36" s="7">
        <f>(10^9)*GDP_per_capita!C33/GDP_per_capita!K33</f>
        <v>11875.287982246698</v>
      </c>
      <c r="D36" s="7">
        <f>(10^9)*GDP_per_capita!D33/GDP_per_capita!L33</f>
        <v>11875.287982246698</v>
      </c>
      <c r="E36" s="7">
        <f>(10^9)*GDP_per_capita!E33/GDP_per_capita!M33</f>
        <v>11875.287982246698</v>
      </c>
      <c r="F36" s="7">
        <f>(10^9)*GDP_per_capita!F33/GDP_per_capita!N33</f>
        <v>11875.287982246698</v>
      </c>
      <c r="G36" s="7">
        <f>(10^9)*GDP_per_capita!G33/GDP_per_capita!O33</f>
        <v>11875.287982246698</v>
      </c>
      <c r="H36" s="5">
        <v>1.1000000000000001</v>
      </c>
      <c r="I36" s="5">
        <v>0.38</v>
      </c>
      <c r="J36" s="22">
        <f t="shared" si="6"/>
        <v>166815.28768178276</v>
      </c>
      <c r="K36" s="1">
        <f t="shared" si="7"/>
        <v>176296.58812559088</v>
      </c>
      <c r="L36" s="1">
        <f t="shared" si="8"/>
        <v>147197.01800181606</v>
      </c>
      <c r="M36" s="1">
        <f t="shared" si="9"/>
        <v>152096.480752303</v>
      </c>
      <c r="N36" s="1">
        <f t="shared" si="10"/>
        <v>164099.82393358165</v>
      </c>
      <c r="O36" s="1">
        <f t="shared" si="11"/>
        <v>164099.82393358165</v>
      </c>
      <c r="P36" s="22">
        <f t="shared" si="12"/>
        <v>17541913.747610036</v>
      </c>
      <c r="Q36" s="1">
        <f t="shared" si="13"/>
        <v>17880129.679458585</v>
      </c>
      <c r="R36" s="1">
        <f t="shared" si="14"/>
        <v>16799875.527947262</v>
      </c>
      <c r="S36" s="1">
        <f t="shared" si="15"/>
        <v>16990982.03300764</v>
      </c>
      <c r="T36" s="1">
        <f t="shared" si="16"/>
        <v>17442738.232797269</v>
      </c>
      <c r="U36" s="1">
        <f t="shared" si="17"/>
        <v>17442738.232797269</v>
      </c>
      <c r="V36" s="22">
        <f t="shared" si="18"/>
        <v>140052.91115452148</v>
      </c>
      <c r="W36" s="1">
        <f t="shared" si="19"/>
        <v>148013.11520499829</v>
      </c>
      <c r="X36" s="1">
        <f t="shared" si="20"/>
        <v>123582.02399137885</v>
      </c>
      <c r="Y36" s="1">
        <f t="shared" si="21"/>
        <v>127695.46006090626</v>
      </c>
      <c r="Z36" s="1">
        <f t="shared" si="22"/>
        <v>137773.09250986818</v>
      </c>
      <c r="AA36" s="1">
        <f t="shared" si="23"/>
        <v>137773.09250986818</v>
      </c>
      <c r="AB36" s="22">
        <f t="shared" si="24"/>
        <v>17541913.747610036</v>
      </c>
      <c r="AC36" s="1">
        <f t="shared" si="25"/>
        <v>17880129.679458585</v>
      </c>
      <c r="AD36" s="1">
        <f t="shared" si="26"/>
        <v>16799875.527947262</v>
      </c>
      <c r="AE36" s="1">
        <f t="shared" si="27"/>
        <v>16990982.03300764</v>
      </c>
      <c r="AF36" s="1">
        <f t="shared" si="28"/>
        <v>17442738.232797269</v>
      </c>
      <c r="AG36" s="23">
        <f t="shared" si="29"/>
        <v>17442738.232797269</v>
      </c>
      <c r="AH36" s="1">
        <f t="shared" si="30"/>
        <v>140052.91115452148</v>
      </c>
      <c r="AI36" s="1">
        <f t="shared" si="31"/>
        <v>148013.11520499829</v>
      </c>
      <c r="AJ36" s="1">
        <f t="shared" si="32"/>
        <v>123582.02399137885</v>
      </c>
      <c r="AK36" s="1">
        <f t="shared" si="33"/>
        <v>127695.46006090626</v>
      </c>
      <c r="AL36" s="1">
        <f t="shared" si="34"/>
        <v>137773.09250986818</v>
      </c>
      <c r="AM36" s="23">
        <f t="shared" si="35"/>
        <v>137773.09250986818</v>
      </c>
      <c r="AN36" s="1">
        <f t="shared" si="36"/>
        <v>17541913.747610036</v>
      </c>
      <c r="AO36" s="1">
        <f t="shared" si="37"/>
        <v>17880129.679458585</v>
      </c>
      <c r="AP36" s="1">
        <f t="shared" si="38"/>
        <v>16799875.527947262</v>
      </c>
      <c r="AQ36" s="1">
        <f t="shared" si="39"/>
        <v>16990982.03300764</v>
      </c>
      <c r="AR36" s="1">
        <f t="shared" si="40"/>
        <v>17442738.232797269</v>
      </c>
      <c r="AS36" s="23">
        <f t="shared" si="41"/>
        <v>17442738.232797269</v>
      </c>
      <c r="AT36" s="1"/>
    </row>
    <row r="37" spans="1:46" x14ac:dyDescent="0.2">
      <c r="A37">
        <f>GDP_per_capita!A34</f>
        <v>2010</v>
      </c>
      <c r="B37" s="7">
        <f>(10^9)*GDP_per_capita!B34/GDP_per_capita!J34</f>
        <v>12318.804904619295</v>
      </c>
      <c r="C37" s="7">
        <f>(10^9)*GDP_per_capita!C34/GDP_per_capita!K34</f>
        <v>12318.804904619295</v>
      </c>
      <c r="D37" s="7">
        <f>(10^9)*GDP_per_capita!D34/GDP_per_capita!L34</f>
        <v>12318.804904619295</v>
      </c>
      <c r="E37" s="7">
        <f>(10^9)*GDP_per_capita!E34/GDP_per_capita!M34</f>
        <v>12318.804904619295</v>
      </c>
      <c r="F37" s="7">
        <f>(10^9)*GDP_per_capita!F34/GDP_per_capita!N34</f>
        <v>12318.804904619295</v>
      </c>
      <c r="G37" s="7">
        <f>(10^9)*GDP_per_capita!G34/GDP_per_capita!O34</f>
        <v>12318.804904619295</v>
      </c>
      <c r="H37" s="5">
        <v>1.1000000000000001</v>
      </c>
      <c r="I37" s="5">
        <v>0.38</v>
      </c>
      <c r="J37" s="22">
        <f t="shared" si="6"/>
        <v>173681.16294418214</v>
      </c>
      <c r="K37" s="1">
        <f>$C$2*(C37/C$45)^$H37</f>
        <v>183552.69996089177</v>
      </c>
      <c r="L37" s="1">
        <f t="shared" si="8"/>
        <v>153255.43374201798</v>
      </c>
      <c r="M37" s="1">
        <f t="shared" si="9"/>
        <v>158356.55127226218</v>
      </c>
      <c r="N37" s="1">
        <f t="shared" si="10"/>
        <v>170853.93464709699</v>
      </c>
      <c r="O37" s="1">
        <f t="shared" si="11"/>
        <v>170853.93464709699</v>
      </c>
      <c r="P37" s="22">
        <f t="shared" si="12"/>
        <v>17788046.395702038</v>
      </c>
      <c r="Q37" s="1">
        <f t="shared" si="13"/>
        <v>18131007.874936722</v>
      </c>
      <c r="R37" s="1">
        <f t="shared" si="14"/>
        <v>17035596.550795931</v>
      </c>
      <c r="S37" s="1">
        <f t="shared" si="15"/>
        <v>17229384.493630707</v>
      </c>
      <c r="T37" s="1">
        <f t="shared" si="16"/>
        <v>17687479.337615378</v>
      </c>
      <c r="U37" s="1">
        <f t="shared" si="17"/>
        <v>17687479.337615378</v>
      </c>
      <c r="V37" s="22">
        <f t="shared" si="18"/>
        <v>145817.28581997284</v>
      </c>
      <c r="W37" s="1">
        <f t="shared" si="19"/>
        <v>154105.12032227058</v>
      </c>
      <c r="X37" s="1">
        <f t="shared" si="20"/>
        <v>128668.48083350147</v>
      </c>
      <c r="Y37" s="1">
        <f t="shared" si="21"/>
        <v>132951.21996479083</v>
      </c>
      <c r="Z37" s="1">
        <f t="shared" si="22"/>
        <v>143443.63314696032</v>
      </c>
      <c r="AA37" s="1">
        <f t="shared" si="23"/>
        <v>143443.63314696032</v>
      </c>
      <c r="AB37" s="22">
        <f t="shared" si="24"/>
        <v>17788046.395702038</v>
      </c>
      <c r="AC37" s="1">
        <f t="shared" si="25"/>
        <v>18131007.874936722</v>
      </c>
      <c r="AD37" s="1">
        <f t="shared" si="26"/>
        <v>17035596.550795931</v>
      </c>
      <c r="AE37" s="1">
        <f t="shared" si="27"/>
        <v>17229384.493630707</v>
      </c>
      <c r="AF37" s="1">
        <f t="shared" si="28"/>
        <v>17687479.337615378</v>
      </c>
      <c r="AG37" s="23">
        <f t="shared" si="29"/>
        <v>17687479.337615378</v>
      </c>
      <c r="AH37" s="1">
        <f t="shared" si="30"/>
        <v>145817.28581997284</v>
      </c>
      <c r="AI37" s="1">
        <f t="shared" si="31"/>
        <v>154105.12032227058</v>
      </c>
      <c r="AJ37" s="1">
        <f t="shared" si="32"/>
        <v>128668.48083350147</v>
      </c>
      <c r="AK37" s="1">
        <f t="shared" si="33"/>
        <v>132951.21996479083</v>
      </c>
      <c r="AL37" s="1">
        <f t="shared" si="34"/>
        <v>143443.63314696032</v>
      </c>
      <c r="AM37" s="23">
        <f t="shared" si="35"/>
        <v>143443.63314696032</v>
      </c>
      <c r="AN37" s="1">
        <f t="shared" si="36"/>
        <v>17788046.395702038</v>
      </c>
      <c r="AO37" s="1">
        <f t="shared" si="37"/>
        <v>18131007.874936722</v>
      </c>
      <c r="AP37" s="1">
        <f t="shared" si="38"/>
        <v>17035596.550795931</v>
      </c>
      <c r="AQ37" s="1">
        <f t="shared" si="39"/>
        <v>17229384.493630707</v>
      </c>
      <c r="AR37" s="1">
        <f t="shared" si="40"/>
        <v>17687479.337615378</v>
      </c>
      <c r="AS37" s="23">
        <f t="shared" si="41"/>
        <v>17687479.337615378</v>
      </c>
      <c r="AT37" s="1"/>
    </row>
    <row r="38" spans="1:46" x14ac:dyDescent="0.2">
      <c r="A38">
        <f>GDP_per_capita!A35</f>
        <v>2011</v>
      </c>
      <c r="B38" s="7">
        <f>(10^9)*GDP_per_capita!B35/GDP_per_capita!J35</f>
        <v>12633.053191953446</v>
      </c>
      <c r="C38" s="7">
        <f>(10^9)*GDP_per_capita!C35/GDP_per_capita!K35</f>
        <v>12633.053191953446</v>
      </c>
      <c r="D38" s="7">
        <f>(10^9)*GDP_per_capita!D35/GDP_per_capita!L35</f>
        <v>12633.053191953446</v>
      </c>
      <c r="E38" s="7">
        <f>(10^9)*GDP_per_capita!E35/GDP_per_capita!M35</f>
        <v>12633.053191953446</v>
      </c>
      <c r="F38" s="7">
        <f>(10^9)*GDP_per_capita!F35/GDP_per_capita!N35</f>
        <v>12633.053191953446</v>
      </c>
      <c r="G38" s="7">
        <f>(10^9)*GDP_per_capita!G35/GDP_per_capita!O35</f>
        <v>12633.053191953446</v>
      </c>
      <c r="H38" s="5">
        <v>1.1000000000000001</v>
      </c>
      <c r="I38" s="5">
        <v>0.38</v>
      </c>
      <c r="J38" s="22">
        <f t="shared" si="6"/>
        <v>178560.93060273479</v>
      </c>
      <c r="K38" s="1">
        <f t="shared" si="7"/>
        <v>188709.8195570856</v>
      </c>
      <c r="L38" s="1">
        <f t="shared" si="8"/>
        <v>157561.31756035757</v>
      </c>
      <c r="M38" s="1">
        <f t="shared" si="9"/>
        <v>162805.75672620462</v>
      </c>
      <c r="N38" s="1">
        <f t="shared" si="10"/>
        <v>175654.26814610354</v>
      </c>
      <c r="O38" s="1">
        <f t="shared" si="11"/>
        <v>175654.26814610354</v>
      </c>
      <c r="P38" s="22">
        <f t="shared" si="12"/>
        <v>17959132.621834949</v>
      </c>
      <c r="Q38" s="1">
        <f t="shared" si="13"/>
        <v>18305392.7199222</v>
      </c>
      <c r="R38" s="1">
        <f t="shared" si="14"/>
        <v>17199445.680653308</v>
      </c>
      <c r="S38" s="1">
        <f t="shared" si="15"/>
        <v>17395097.484593019</v>
      </c>
      <c r="T38" s="1">
        <f t="shared" si="16"/>
        <v>17857598.305283893</v>
      </c>
      <c r="U38" s="1">
        <f t="shared" si="17"/>
        <v>17857598.305283893</v>
      </c>
      <c r="V38" s="22">
        <f t="shared" si="18"/>
        <v>149914.18650476908</v>
      </c>
      <c r="W38" s="1">
        <f t="shared" si="19"/>
        <v>158434.87704095204</v>
      </c>
      <c r="X38" s="1">
        <f t="shared" si="20"/>
        <v>132283.56655035727</v>
      </c>
      <c r="Y38" s="1">
        <f t="shared" si="21"/>
        <v>136686.63405548187</v>
      </c>
      <c r="Z38" s="1">
        <f t="shared" si="22"/>
        <v>147473.84338962656</v>
      </c>
      <c r="AA38" s="1">
        <f t="shared" si="23"/>
        <v>147473.84338962656</v>
      </c>
      <c r="AB38" s="22">
        <f t="shared" si="24"/>
        <v>17959132.621834949</v>
      </c>
      <c r="AC38" s="1">
        <f t="shared" si="25"/>
        <v>18305392.7199222</v>
      </c>
      <c r="AD38" s="1">
        <f t="shared" si="26"/>
        <v>17199445.680653308</v>
      </c>
      <c r="AE38" s="1">
        <f t="shared" si="27"/>
        <v>17395097.484593019</v>
      </c>
      <c r="AF38" s="1">
        <f t="shared" si="28"/>
        <v>17857598.305283893</v>
      </c>
      <c r="AG38" s="23">
        <f t="shared" si="29"/>
        <v>17857598.305283893</v>
      </c>
      <c r="AH38" s="1">
        <f t="shared" si="30"/>
        <v>149914.18650476908</v>
      </c>
      <c r="AI38" s="1">
        <f t="shared" si="31"/>
        <v>158434.87704095204</v>
      </c>
      <c r="AJ38" s="1">
        <f t="shared" si="32"/>
        <v>132283.56655035727</v>
      </c>
      <c r="AK38" s="1">
        <f t="shared" si="33"/>
        <v>136686.63405548187</v>
      </c>
      <c r="AL38" s="1">
        <f t="shared" si="34"/>
        <v>147473.84338962656</v>
      </c>
      <c r="AM38" s="23">
        <f t="shared" si="35"/>
        <v>147473.84338962656</v>
      </c>
      <c r="AN38" s="1">
        <f t="shared" si="36"/>
        <v>17959132.621834949</v>
      </c>
      <c r="AO38" s="1">
        <f t="shared" si="37"/>
        <v>18305392.7199222</v>
      </c>
      <c r="AP38" s="1">
        <f t="shared" si="38"/>
        <v>17199445.680653308</v>
      </c>
      <c r="AQ38" s="1">
        <f t="shared" si="39"/>
        <v>17395097.484593019</v>
      </c>
      <c r="AR38" s="1">
        <f t="shared" si="40"/>
        <v>17857598.305283893</v>
      </c>
      <c r="AS38" s="23">
        <f t="shared" si="41"/>
        <v>17857598.305283893</v>
      </c>
      <c r="AT38" s="1"/>
    </row>
    <row r="39" spans="1:46" x14ac:dyDescent="0.2">
      <c r="A39">
        <f>GDP_per_capita!A36</f>
        <v>2012</v>
      </c>
      <c r="B39" s="7">
        <f>(10^9)*GDP_per_capita!B36/GDP_per_capita!J36</f>
        <v>12870.647986659555</v>
      </c>
      <c r="C39" s="7">
        <f>(10^9)*GDP_per_capita!C36/GDP_per_capita!K36</f>
        <v>12870.647986659555</v>
      </c>
      <c r="D39" s="7">
        <f>(10^9)*GDP_per_capita!D36/GDP_per_capita!L36</f>
        <v>12870.647986659555</v>
      </c>
      <c r="E39" s="7">
        <f>(10^9)*GDP_per_capita!E36/GDP_per_capita!M36</f>
        <v>12870.647986659555</v>
      </c>
      <c r="F39" s="7">
        <f>(10^9)*GDP_per_capita!F36/GDP_per_capita!N36</f>
        <v>12870.647986659555</v>
      </c>
      <c r="G39" s="7">
        <f>(10^9)*GDP_per_capita!G36/GDP_per_capita!O36</f>
        <v>12870.647986659555</v>
      </c>
      <c r="H39" s="5">
        <v>1.1000000000000001</v>
      </c>
      <c r="I39" s="5">
        <v>0.38</v>
      </c>
      <c r="J39" s="22">
        <f t="shared" si="6"/>
        <v>182258.47712118985</v>
      </c>
      <c r="K39" s="1">
        <f t="shared" si="7"/>
        <v>192617.52396894255</v>
      </c>
      <c r="L39" s="1">
        <f t="shared" si="8"/>
        <v>160824.01505651171</v>
      </c>
      <c r="M39" s="1">
        <f t="shared" si="9"/>
        <v>166177.05333031292</v>
      </c>
      <c r="N39" s="1">
        <f t="shared" si="10"/>
        <v>179291.62501606962</v>
      </c>
      <c r="O39" s="1">
        <f t="shared" si="11"/>
        <v>179291.62501606962</v>
      </c>
      <c r="P39" s="22">
        <f t="shared" si="12"/>
        <v>18086742.304535016</v>
      </c>
      <c r="Q39" s="1">
        <f t="shared" si="13"/>
        <v>18435462.774299398</v>
      </c>
      <c r="R39" s="1">
        <f t="shared" si="14"/>
        <v>17321657.362706188</v>
      </c>
      <c r="S39" s="1">
        <f t="shared" si="15"/>
        <v>17518699.38215052</v>
      </c>
      <c r="T39" s="1">
        <f t="shared" si="16"/>
        <v>17984486.529871747</v>
      </c>
      <c r="U39" s="1">
        <f t="shared" si="17"/>
        <v>17984486.529871747</v>
      </c>
      <c r="V39" s="22">
        <f t="shared" si="18"/>
        <v>153018.53120383978</v>
      </c>
      <c r="W39" s="1">
        <f t="shared" si="19"/>
        <v>161715.66375071651</v>
      </c>
      <c r="X39" s="1">
        <f t="shared" si="20"/>
        <v>135022.82557693182</v>
      </c>
      <c r="Y39" s="1">
        <f t="shared" si="21"/>
        <v>139517.06950496786</v>
      </c>
      <c r="Z39" s="1">
        <f t="shared" si="22"/>
        <v>150527.65473765135</v>
      </c>
      <c r="AA39" s="1">
        <f t="shared" si="23"/>
        <v>150527.65473765135</v>
      </c>
      <c r="AB39" s="22">
        <f t="shared" si="24"/>
        <v>18086742.304535016</v>
      </c>
      <c r="AC39" s="1">
        <f t="shared" si="25"/>
        <v>18435462.774299398</v>
      </c>
      <c r="AD39" s="1">
        <f t="shared" si="26"/>
        <v>17321657.362706188</v>
      </c>
      <c r="AE39" s="1">
        <f t="shared" si="27"/>
        <v>17518699.38215052</v>
      </c>
      <c r="AF39" s="1">
        <f t="shared" si="28"/>
        <v>17984486.529871747</v>
      </c>
      <c r="AG39" s="23">
        <f t="shared" si="29"/>
        <v>17984486.529871747</v>
      </c>
      <c r="AH39" s="1">
        <f t="shared" si="30"/>
        <v>153018.53120383978</v>
      </c>
      <c r="AI39" s="1">
        <f t="shared" si="31"/>
        <v>161715.66375071651</v>
      </c>
      <c r="AJ39" s="1">
        <f t="shared" si="32"/>
        <v>135022.82557693182</v>
      </c>
      <c r="AK39" s="1">
        <f t="shared" si="33"/>
        <v>139517.06950496786</v>
      </c>
      <c r="AL39" s="1">
        <f t="shared" si="34"/>
        <v>150527.65473765135</v>
      </c>
      <c r="AM39" s="23">
        <f t="shared" si="35"/>
        <v>150527.65473765135</v>
      </c>
      <c r="AN39" s="1">
        <f t="shared" si="36"/>
        <v>18086742.304535016</v>
      </c>
      <c r="AO39" s="1">
        <f t="shared" si="37"/>
        <v>18435462.774299398</v>
      </c>
      <c r="AP39" s="1">
        <f t="shared" si="38"/>
        <v>17321657.362706188</v>
      </c>
      <c r="AQ39" s="1">
        <f t="shared" si="39"/>
        <v>17518699.38215052</v>
      </c>
      <c r="AR39" s="1">
        <f t="shared" si="40"/>
        <v>17984486.529871747</v>
      </c>
      <c r="AS39" s="23">
        <f t="shared" si="41"/>
        <v>17984486.529871747</v>
      </c>
      <c r="AT39" s="1"/>
    </row>
    <row r="40" spans="1:46" x14ac:dyDescent="0.2">
      <c r="A40">
        <f>GDP_per_capita!A37</f>
        <v>2013</v>
      </c>
      <c r="B40" s="7">
        <f>(10^9)*GDP_per_capita!B37/GDP_per_capita!J37</f>
        <v>13118.984671545926</v>
      </c>
      <c r="C40" s="7">
        <f>(10^9)*GDP_per_capita!C37/GDP_per_capita!K37</f>
        <v>13118.984671545926</v>
      </c>
      <c r="D40" s="7">
        <f>(10^9)*GDP_per_capita!D37/GDP_per_capita!L37</f>
        <v>13118.984671545926</v>
      </c>
      <c r="E40" s="7">
        <f>(10^9)*GDP_per_capita!E37/GDP_per_capita!M37</f>
        <v>13118.984671545926</v>
      </c>
      <c r="F40" s="7">
        <f>(10^9)*GDP_per_capita!F37/GDP_per_capita!N37</f>
        <v>13118.984671545926</v>
      </c>
      <c r="G40" s="7">
        <f>(10^9)*GDP_per_capita!G37/GDP_per_capita!O37</f>
        <v>13118.984671545926</v>
      </c>
      <c r="H40" s="5">
        <v>1.1000000000000001</v>
      </c>
      <c r="I40" s="5">
        <v>0.38</v>
      </c>
      <c r="J40" s="22">
        <f t="shared" si="6"/>
        <v>186130.4942304428</v>
      </c>
      <c r="K40" s="1">
        <f t="shared" si="7"/>
        <v>196709.61537741931</v>
      </c>
      <c r="L40" s="1">
        <f t="shared" si="8"/>
        <v>164240.66457379865</v>
      </c>
      <c r="M40" s="1">
        <f t="shared" si="9"/>
        <v>169707.42625904296</v>
      </c>
      <c r="N40" s="1">
        <f t="shared" si="10"/>
        <v>183100.61239801938</v>
      </c>
      <c r="O40" s="1">
        <f t="shared" si="11"/>
        <v>183100.61239801938</v>
      </c>
      <c r="P40" s="22">
        <f t="shared" si="12"/>
        <v>18218569.744360637</v>
      </c>
      <c r="Q40" s="1">
        <f t="shared" si="13"/>
        <v>18569831.906043321</v>
      </c>
      <c r="R40" s="1">
        <f t="shared" si="14"/>
        <v>17447908.387087159</v>
      </c>
      <c r="S40" s="1">
        <f t="shared" si="15"/>
        <v>17646386.571459595</v>
      </c>
      <c r="T40" s="1">
        <f t="shared" si="16"/>
        <v>18115568.665940933</v>
      </c>
      <c r="U40" s="1">
        <f t="shared" si="17"/>
        <v>18115568.665940933</v>
      </c>
      <c r="V40" s="22">
        <f t="shared" si="18"/>
        <v>156269.35596772749</v>
      </c>
      <c r="W40" s="1">
        <f t="shared" si="19"/>
        <v>165151.25603024932</v>
      </c>
      <c r="X40" s="1">
        <f t="shared" si="20"/>
        <v>137891.33791738073</v>
      </c>
      <c r="Y40" s="1">
        <f t="shared" si="21"/>
        <v>142481.06047366702</v>
      </c>
      <c r="Z40" s="1">
        <f t="shared" si="22"/>
        <v>153725.56170892686</v>
      </c>
      <c r="AA40" s="1">
        <f t="shared" si="23"/>
        <v>153725.56170892686</v>
      </c>
      <c r="AB40" s="22">
        <f t="shared" si="24"/>
        <v>18218569.744360637</v>
      </c>
      <c r="AC40" s="1">
        <f t="shared" si="25"/>
        <v>18569831.906043321</v>
      </c>
      <c r="AD40" s="1">
        <f t="shared" si="26"/>
        <v>17447908.387087159</v>
      </c>
      <c r="AE40" s="1">
        <f t="shared" si="27"/>
        <v>17646386.571459595</v>
      </c>
      <c r="AF40" s="1">
        <f t="shared" si="28"/>
        <v>18115568.665940933</v>
      </c>
      <c r="AG40" s="23">
        <f t="shared" si="29"/>
        <v>18115568.665940933</v>
      </c>
      <c r="AH40" s="1">
        <f t="shared" si="30"/>
        <v>156269.35596772749</v>
      </c>
      <c r="AI40" s="1">
        <f t="shared" si="31"/>
        <v>165151.25603024932</v>
      </c>
      <c r="AJ40" s="1">
        <f t="shared" si="32"/>
        <v>137891.33791738073</v>
      </c>
      <c r="AK40" s="1">
        <f t="shared" si="33"/>
        <v>142481.06047366702</v>
      </c>
      <c r="AL40" s="1">
        <f t="shared" si="34"/>
        <v>153725.56170892686</v>
      </c>
      <c r="AM40" s="23">
        <f t="shared" si="35"/>
        <v>153725.56170892686</v>
      </c>
      <c r="AN40" s="1">
        <f t="shared" si="36"/>
        <v>18218569.744360637</v>
      </c>
      <c r="AO40" s="1">
        <f t="shared" si="37"/>
        <v>18569831.906043321</v>
      </c>
      <c r="AP40" s="1">
        <f t="shared" si="38"/>
        <v>17447908.387087159</v>
      </c>
      <c r="AQ40" s="1">
        <f t="shared" si="39"/>
        <v>17646386.571459595</v>
      </c>
      <c r="AR40" s="1">
        <f t="shared" si="40"/>
        <v>18115568.665940933</v>
      </c>
      <c r="AS40" s="23">
        <f t="shared" si="41"/>
        <v>18115568.665940933</v>
      </c>
      <c r="AT40" s="1"/>
    </row>
    <row r="41" spans="1:46" x14ac:dyDescent="0.2">
      <c r="A41">
        <f>GDP_per_capita!A38</f>
        <v>2014</v>
      </c>
      <c r="B41" s="7">
        <f>(10^9)*GDP_per_capita!B38/GDP_per_capita!J38</f>
        <v>13399.112598172165</v>
      </c>
      <c r="C41" s="7">
        <f>(10^9)*GDP_per_capita!C38/GDP_per_capita!K38</f>
        <v>13399.112598172165</v>
      </c>
      <c r="D41" s="7">
        <f>(10^9)*GDP_per_capita!D38/GDP_per_capita!L38</f>
        <v>13399.112598172165</v>
      </c>
      <c r="E41" s="7">
        <f>(10^9)*GDP_per_capita!E38/GDP_per_capita!M38</f>
        <v>13399.112598172165</v>
      </c>
      <c r="F41" s="7">
        <f>(10^9)*GDP_per_capita!F38/GDP_per_capita!N38</f>
        <v>13399.112598172165</v>
      </c>
      <c r="G41" s="7">
        <f>(10^9)*GDP_per_capita!G38/GDP_per_capita!O38</f>
        <v>13399.112598172165</v>
      </c>
      <c r="H41" s="5">
        <v>1.1000000000000001</v>
      </c>
      <c r="I41" s="5">
        <v>0.38</v>
      </c>
      <c r="J41" s="22">
        <f t="shared" si="6"/>
        <v>190506.99374697002</v>
      </c>
      <c r="K41" s="1">
        <f t="shared" si="7"/>
        <v>201334.8625200486</v>
      </c>
      <c r="L41" s="1">
        <f t="shared" si="8"/>
        <v>168102.46697255774</v>
      </c>
      <c r="M41" s="1">
        <f t="shared" si="9"/>
        <v>173697.76901316596</v>
      </c>
      <c r="N41" s="1">
        <f t="shared" si="10"/>
        <v>187405.87008805512</v>
      </c>
      <c r="O41" s="1">
        <f t="shared" si="11"/>
        <v>187405.87008805512</v>
      </c>
      <c r="P41" s="22">
        <f t="shared" si="12"/>
        <v>18365429.447256863</v>
      </c>
      <c r="Q41" s="1">
        <f t="shared" si="13"/>
        <v>18719523.129603747</v>
      </c>
      <c r="R41" s="1">
        <f t="shared" si="14"/>
        <v>17588555.796727061</v>
      </c>
      <c r="S41" s="1">
        <f t="shared" si="15"/>
        <v>17788633.911697634</v>
      </c>
      <c r="T41" s="1">
        <f t="shared" si="16"/>
        <v>18261598.078205843</v>
      </c>
      <c r="U41" s="1">
        <f t="shared" si="17"/>
        <v>18261598.078205843</v>
      </c>
      <c r="V41" s="22">
        <f t="shared" si="18"/>
        <v>159943.72842167935</v>
      </c>
      <c r="W41" s="1">
        <f t="shared" si="19"/>
        <v>169034.46923052907</v>
      </c>
      <c r="X41" s="1">
        <f t="shared" si="20"/>
        <v>141133.58672902122</v>
      </c>
      <c r="Y41" s="1">
        <f t="shared" si="21"/>
        <v>145831.22775740756</v>
      </c>
      <c r="Z41" s="1">
        <f t="shared" si="22"/>
        <v>157340.12174799302</v>
      </c>
      <c r="AA41" s="1">
        <f t="shared" si="23"/>
        <v>157340.12174799302</v>
      </c>
      <c r="AB41" s="22">
        <f t="shared" si="24"/>
        <v>18365429.447256863</v>
      </c>
      <c r="AC41" s="1">
        <f t="shared" si="25"/>
        <v>18719523.129603747</v>
      </c>
      <c r="AD41" s="1">
        <f t="shared" si="26"/>
        <v>17588555.796727061</v>
      </c>
      <c r="AE41" s="1">
        <f t="shared" si="27"/>
        <v>17788633.911697634</v>
      </c>
      <c r="AF41" s="1">
        <f t="shared" si="28"/>
        <v>18261598.078205843</v>
      </c>
      <c r="AG41" s="23">
        <f t="shared" si="29"/>
        <v>18261598.078205843</v>
      </c>
      <c r="AH41" s="1">
        <f t="shared" si="30"/>
        <v>159943.72842167935</v>
      </c>
      <c r="AI41" s="1">
        <f t="shared" si="31"/>
        <v>169034.46923052907</v>
      </c>
      <c r="AJ41" s="1">
        <f t="shared" si="32"/>
        <v>141133.58672902122</v>
      </c>
      <c r="AK41" s="1">
        <f t="shared" si="33"/>
        <v>145831.22775740756</v>
      </c>
      <c r="AL41" s="1">
        <f t="shared" si="34"/>
        <v>157340.12174799302</v>
      </c>
      <c r="AM41" s="23">
        <f t="shared" si="35"/>
        <v>157340.12174799302</v>
      </c>
      <c r="AN41" s="1">
        <f t="shared" si="36"/>
        <v>18365429.447256863</v>
      </c>
      <c r="AO41" s="1">
        <f t="shared" si="37"/>
        <v>18719523.129603747</v>
      </c>
      <c r="AP41" s="1">
        <f t="shared" si="38"/>
        <v>17588555.796727061</v>
      </c>
      <c r="AQ41" s="1">
        <f t="shared" si="39"/>
        <v>17788633.911697634</v>
      </c>
      <c r="AR41" s="1">
        <f t="shared" si="40"/>
        <v>18261598.078205843</v>
      </c>
      <c r="AS41" s="23">
        <f t="shared" si="41"/>
        <v>18261598.078205843</v>
      </c>
      <c r="AT41" s="1"/>
    </row>
    <row r="42" spans="1:46" x14ac:dyDescent="0.2">
      <c r="A42">
        <f>GDP_per_capita!A39</f>
        <v>2015</v>
      </c>
      <c r="B42" s="7">
        <f>(10^9)*GDP_per_capita!B39/GDP_per_capita!J39</f>
        <v>11202.874467946538</v>
      </c>
      <c r="C42" s="7">
        <f>(10^9)*GDP_per_capita!C39/GDP_per_capita!K39</f>
        <v>9953.7390738139675</v>
      </c>
      <c r="D42" s="7">
        <f>(10^9)*GDP_per_capita!D39/GDP_per_capita!L39</f>
        <v>13038.028341164796</v>
      </c>
      <c r="E42" s="7">
        <f>(10^9)*GDP_per_capita!E39/GDP_per_capita!M39</f>
        <v>12200.035841620173</v>
      </c>
      <c r="F42" s="7">
        <f>(10^9)*GDP_per_capita!F39/GDP_per_capita!N39</f>
        <v>11617.852173207293</v>
      </c>
      <c r="G42" s="7">
        <f>(10^9)*GDP_per_capita!G39/GDP_per_capita!O39</f>
        <v>11617.852173207293</v>
      </c>
      <c r="H42" s="5">
        <v>1.1000000000000001</v>
      </c>
      <c r="I42" s="5">
        <v>0.38</v>
      </c>
      <c r="J42" s="22">
        <f t="shared" si="6"/>
        <v>156455.0911636831</v>
      </c>
      <c r="K42" s="1">
        <f t="shared" si="7"/>
        <v>145184.48866341304</v>
      </c>
      <c r="L42" s="1">
        <f t="shared" si="8"/>
        <v>163126.13987130419</v>
      </c>
      <c r="M42" s="1">
        <f t="shared" si="9"/>
        <v>156677.92716349073</v>
      </c>
      <c r="N42" s="1">
        <f t="shared" si="10"/>
        <v>160190.95132636538</v>
      </c>
      <c r="O42" s="1">
        <f t="shared" si="11"/>
        <v>160190.95132636538</v>
      </c>
      <c r="P42" s="22">
        <f t="shared" si="12"/>
        <v>17157633.73210777</v>
      </c>
      <c r="Q42" s="1">
        <f t="shared" si="13"/>
        <v>16720169.005914392</v>
      </c>
      <c r="R42" s="1">
        <f t="shared" si="14"/>
        <v>17406915.326986615</v>
      </c>
      <c r="S42" s="1">
        <f t="shared" si="15"/>
        <v>17166071.773133755</v>
      </c>
      <c r="T42" s="1">
        <f t="shared" si="16"/>
        <v>17298072.289359611</v>
      </c>
      <c r="U42" s="1">
        <f t="shared" si="17"/>
        <v>17298072.289359611</v>
      </c>
      <c r="V42" s="22">
        <f t="shared" si="18"/>
        <v>131354.81338028942</v>
      </c>
      <c r="W42" s="1">
        <f t="shared" si="19"/>
        <v>121892.36714670822</v>
      </c>
      <c r="X42" s="1">
        <f t="shared" si="20"/>
        <v>136955.61774864094</v>
      </c>
      <c r="Y42" s="1">
        <f t="shared" si="21"/>
        <v>131541.89953358384</v>
      </c>
      <c r="Z42" s="1">
        <f t="shared" si="22"/>
        <v>134491.32501972592</v>
      </c>
      <c r="AA42" s="1">
        <f t="shared" si="23"/>
        <v>134491.32501972592</v>
      </c>
      <c r="AB42" s="22">
        <f t="shared" si="24"/>
        <v>17157633.73210777</v>
      </c>
      <c r="AC42" s="1">
        <f t="shared" si="25"/>
        <v>16720169.005914392</v>
      </c>
      <c r="AD42" s="1">
        <f t="shared" si="26"/>
        <v>17406915.326986615</v>
      </c>
      <c r="AE42" s="1">
        <f t="shared" si="27"/>
        <v>17166071.773133755</v>
      </c>
      <c r="AF42" s="1">
        <f t="shared" si="28"/>
        <v>17298072.289359611</v>
      </c>
      <c r="AG42" s="23">
        <f t="shared" si="29"/>
        <v>17298072.289359611</v>
      </c>
      <c r="AH42" s="1">
        <f t="shared" si="30"/>
        <v>131354.81338028942</v>
      </c>
      <c r="AI42" s="1">
        <f t="shared" si="31"/>
        <v>121892.36714670822</v>
      </c>
      <c r="AJ42" s="1">
        <f t="shared" si="32"/>
        <v>136955.61774864094</v>
      </c>
      <c r="AK42" s="1">
        <f t="shared" si="33"/>
        <v>131541.89953358384</v>
      </c>
      <c r="AL42" s="1">
        <f t="shared" si="34"/>
        <v>134491.32501972592</v>
      </c>
      <c r="AM42" s="23">
        <f t="shared" si="35"/>
        <v>134491.32501972592</v>
      </c>
      <c r="AN42" s="1">
        <f t="shared" si="36"/>
        <v>17157633.73210777</v>
      </c>
      <c r="AO42" s="1">
        <f t="shared" si="37"/>
        <v>16720169.005914392</v>
      </c>
      <c r="AP42" s="1">
        <f t="shared" si="38"/>
        <v>17406915.326986615</v>
      </c>
      <c r="AQ42" s="1">
        <f t="shared" si="39"/>
        <v>17166071.773133755</v>
      </c>
      <c r="AR42" s="1">
        <f t="shared" si="40"/>
        <v>17298072.289359611</v>
      </c>
      <c r="AS42" s="23">
        <f t="shared" si="41"/>
        <v>17298072.289359611</v>
      </c>
      <c r="AT42" s="1"/>
    </row>
    <row r="43" spans="1:46" x14ac:dyDescent="0.2">
      <c r="A43">
        <f>GDP_per_capita!A40</f>
        <v>2016</v>
      </c>
      <c r="B43" s="7">
        <f>(10^9)*GDP_per_capita!B40/GDP_per_capita!J40</f>
        <v>11645.559071371688</v>
      </c>
      <c r="C43" s="7">
        <f>(10^9)*GDP_per_capita!C40/GDP_per_capita!K40</f>
        <v>10613.512577431484</v>
      </c>
      <c r="D43" s="7">
        <f>(10^9)*GDP_per_capita!D40/GDP_per_capita!L40</f>
        <v>13351.388958883552</v>
      </c>
      <c r="E43" s="7">
        <f>(10^9)*GDP_per_capita!E40/GDP_per_capita!M40</f>
        <v>12676.119267180235</v>
      </c>
      <c r="F43" s="7">
        <f>(10^9)*GDP_per_capita!F40/GDP_per_capita!N40</f>
        <v>11962.720143085922</v>
      </c>
      <c r="G43" s="7">
        <f>(10^9)*GDP_per_capita!G40/GDP_per_capita!O40</f>
        <v>11962.720143085922</v>
      </c>
      <c r="H43" s="5">
        <v>1.1000000000000001</v>
      </c>
      <c r="I43" s="5">
        <v>0.38</v>
      </c>
      <c r="J43" s="22">
        <f t="shared" si="6"/>
        <v>163268.97277994081</v>
      </c>
      <c r="K43" s="1">
        <f t="shared" si="7"/>
        <v>155804.64276811667</v>
      </c>
      <c r="L43" s="1">
        <f t="shared" si="8"/>
        <v>167443.980498052</v>
      </c>
      <c r="M43" s="1">
        <f t="shared" si="9"/>
        <v>163416.36594370543</v>
      </c>
      <c r="N43" s="1">
        <f t="shared" si="10"/>
        <v>165429.32091597666</v>
      </c>
      <c r="O43" s="1">
        <f t="shared" si="11"/>
        <v>165429.32091597666</v>
      </c>
      <c r="P43" s="22">
        <f t="shared" si="12"/>
        <v>17412179.050149288</v>
      </c>
      <c r="Q43" s="1">
        <f t="shared" si="13"/>
        <v>17132958.382734586</v>
      </c>
      <c r="R43" s="1">
        <f t="shared" si="14"/>
        <v>17564724.291674979</v>
      </c>
      <c r="S43" s="1">
        <f t="shared" si="15"/>
        <v>17417607.670234848</v>
      </c>
      <c r="T43" s="1">
        <f t="shared" si="16"/>
        <v>17491427.909698933</v>
      </c>
      <c r="U43" s="1">
        <f t="shared" si="17"/>
        <v>17491427.909698933</v>
      </c>
      <c r="V43" s="22">
        <f t="shared" si="18"/>
        <v>137075.53580256287</v>
      </c>
      <c r="W43" s="1">
        <f t="shared" si="19"/>
        <v>130808.71720037187</v>
      </c>
      <c r="X43" s="1">
        <f t="shared" si="20"/>
        <v>140580.74202880208</v>
      </c>
      <c r="Y43" s="1">
        <f t="shared" si="21"/>
        <v>137199.28250441724</v>
      </c>
      <c r="Z43" s="1">
        <f t="shared" si="22"/>
        <v>138889.2966980045</v>
      </c>
      <c r="AA43" s="1">
        <f t="shared" si="23"/>
        <v>138889.2966980045</v>
      </c>
      <c r="AB43" s="22">
        <f t="shared" si="24"/>
        <v>17412179.050149288</v>
      </c>
      <c r="AC43" s="1">
        <f t="shared" si="25"/>
        <v>17132958.382734586</v>
      </c>
      <c r="AD43" s="1">
        <f t="shared" si="26"/>
        <v>17564724.291674979</v>
      </c>
      <c r="AE43" s="1">
        <f t="shared" si="27"/>
        <v>17417607.670234848</v>
      </c>
      <c r="AF43" s="1">
        <f t="shared" si="28"/>
        <v>17491427.909698933</v>
      </c>
      <c r="AG43" s="23">
        <f t="shared" si="29"/>
        <v>17491427.909698933</v>
      </c>
      <c r="AH43" s="1">
        <f t="shared" si="30"/>
        <v>137075.53580256287</v>
      </c>
      <c r="AI43" s="1">
        <f t="shared" si="31"/>
        <v>130808.71720037187</v>
      </c>
      <c r="AJ43" s="1">
        <f t="shared" si="32"/>
        <v>140580.74202880208</v>
      </c>
      <c r="AK43" s="1">
        <f t="shared" si="33"/>
        <v>137199.28250441724</v>
      </c>
      <c r="AL43" s="1">
        <f t="shared" si="34"/>
        <v>138889.2966980045</v>
      </c>
      <c r="AM43" s="23">
        <f t="shared" si="35"/>
        <v>138889.2966980045</v>
      </c>
      <c r="AN43" s="1">
        <f t="shared" si="36"/>
        <v>17412179.050149288</v>
      </c>
      <c r="AO43" s="1">
        <f t="shared" si="37"/>
        <v>17132958.382734586</v>
      </c>
      <c r="AP43" s="1">
        <f t="shared" si="38"/>
        <v>17564724.291674979</v>
      </c>
      <c r="AQ43" s="1">
        <f t="shared" si="39"/>
        <v>17417607.670234848</v>
      </c>
      <c r="AR43" s="1">
        <f t="shared" si="40"/>
        <v>17491427.909698933</v>
      </c>
      <c r="AS43" s="23">
        <f t="shared" si="41"/>
        <v>17491427.909698933</v>
      </c>
      <c r="AT43" s="1"/>
    </row>
    <row r="44" spans="1:46" x14ac:dyDescent="0.2">
      <c r="A44">
        <f>GDP_per_capita!A41</f>
        <v>2017</v>
      </c>
      <c r="B44" s="7">
        <f>(10^9)*GDP_per_capita!B41/GDP_per_capita!J41</f>
        <v>12079.625811778194</v>
      </c>
      <c r="C44" s="7">
        <f>(10^9)*GDP_per_capita!C41/GDP_per_capita!K41</f>
        <v>11259.560821928937</v>
      </c>
      <c r="D44" s="7">
        <f>(10^9)*GDP_per_capita!D41/GDP_per_capita!L41</f>
        <v>13675.924257353203</v>
      </c>
      <c r="E44" s="7">
        <f>(10^9)*GDP_per_capita!E41/GDP_per_capita!M41</f>
        <v>13142.954504521556</v>
      </c>
      <c r="F44" s="7">
        <f>(10^9)*GDP_per_capita!F41/GDP_per_capita!N41</f>
        <v>12321.107619506563</v>
      </c>
      <c r="G44" s="7">
        <f>(10^9)*GDP_per_capita!G41/GDP_per_capita!O41</f>
        <v>12321.107619506563</v>
      </c>
      <c r="H44" s="5">
        <v>1.1000000000000001</v>
      </c>
      <c r="I44" s="5">
        <v>0.38</v>
      </c>
      <c r="J44" s="22">
        <f t="shared" si="6"/>
        <v>169975.41610611085</v>
      </c>
      <c r="K44" s="1">
        <f t="shared" si="7"/>
        <v>166268.10172103767</v>
      </c>
      <c r="L44" s="1">
        <f t="shared" si="8"/>
        <v>171926.4920822315</v>
      </c>
      <c r="M44" s="1">
        <f t="shared" si="9"/>
        <v>170048.53902043469</v>
      </c>
      <c r="N44" s="1">
        <f t="shared" si="10"/>
        <v>170889.06587424868</v>
      </c>
      <c r="O44" s="1">
        <f t="shared" si="11"/>
        <v>170889.06587424868</v>
      </c>
      <c r="P44" s="22">
        <f t="shared" si="12"/>
        <v>17656008.007243283</v>
      </c>
      <c r="Q44" s="1">
        <f t="shared" si="13"/>
        <v>17522014.6310082</v>
      </c>
      <c r="R44" s="1">
        <f t="shared" si="14"/>
        <v>17725758.492277186</v>
      </c>
      <c r="S44" s="1">
        <f t="shared" si="15"/>
        <v>17658631.559219595</v>
      </c>
      <c r="T44" s="1">
        <f t="shared" si="16"/>
        <v>17688735.645163845</v>
      </c>
      <c r="U44" s="1">
        <f t="shared" si="17"/>
        <v>17688735.645163845</v>
      </c>
      <c r="V44" s="22">
        <f t="shared" si="18"/>
        <v>142706.05638838981</v>
      </c>
      <c r="W44" s="1">
        <f t="shared" si="19"/>
        <v>139593.51089324913</v>
      </c>
      <c r="X44" s="1">
        <f t="shared" si="20"/>
        <v>144344.11890733958</v>
      </c>
      <c r="Y44" s="1">
        <f t="shared" si="21"/>
        <v>142767.44810593248</v>
      </c>
      <c r="Z44" s="1">
        <f t="shared" si="22"/>
        <v>143473.12822923606</v>
      </c>
      <c r="AA44" s="1">
        <f t="shared" si="23"/>
        <v>143473.12822923606</v>
      </c>
      <c r="AB44" s="22">
        <f t="shared" si="24"/>
        <v>17656008.007243283</v>
      </c>
      <c r="AC44" s="1">
        <f t="shared" si="25"/>
        <v>17522014.6310082</v>
      </c>
      <c r="AD44" s="1">
        <f t="shared" si="26"/>
        <v>17725758.492277186</v>
      </c>
      <c r="AE44" s="1">
        <f t="shared" si="27"/>
        <v>17658631.559219595</v>
      </c>
      <c r="AF44" s="1">
        <f t="shared" si="28"/>
        <v>17688735.645163845</v>
      </c>
      <c r="AG44" s="23">
        <f t="shared" si="29"/>
        <v>17688735.645163845</v>
      </c>
      <c r="AH44" s="1">
        <f t="shared" si="30"/>
        <v>142706.05638838981</v>
      </c>
      <c r="AI44" s="1">
        <f t="shared" si="31"/>
        <v>139593.51089324913</v>
      </c>
      <c r="AJ44" s="1">
        <f t="shared" si="32"/>
        <v>144344.11890733958</v>
      </c>
      <c r="AK44" s="1">
        <f t="shared" si="33"/>
        <v>142767.44810593248</v>
      </c>
      <c r="AL44" s="1">
        <f t="shared" si="34"/>
        <v>143473.12822923606</v>
      </c>
      <c r="AM44" s="23">
        <f t="shared" si="35"/>
        <v>143473.12822923606</v>
      </c>
      <c r="AN44" s="1">
        <f t="shared" si="36"/>
        <v>17656008.007243283</v>
      </c>
      <c r="AO44" s="1">
        <f t="shared" si="37"/>
        <v>17522014.6310082</v>
      </c>
      <c r="AP44" s="1">
        <f t="shared" si="38"/>
        <v>17725758.492277186</v>
      </c>
      <c r="AQ44" s="1">
        <f t="shared" si="39"/>
        <v>17658631.559219595</v>
      </c>
      <c r="AR44" s="1">
        <f t="shared" si="40"/>
        <v>17688735.645163845</v>
      </c>
      <c r="AS44" s="23">
        <f t="shared" si="41"/>
        <v>17688735.645163845</v>
      </c>
      <c r="AT44" s="1"/>
    </row>
    <row r="45" spans="1:46" x14ac:dyDescent="0.2">
      <c r="A45">
        <f>GDP_per_capita!A42</f>
        <v>2018</v>
      </c>
      <c r="B45" s="7">
        <f>(10^9)*GDP_per_capita!B42/GDP_per_capita!J42</f>
        <v>12508.412976256906</v>
      </c>
      <c r="C45" s="7">
        <f>(10^9)*GDP_per_capita!C42/GDP_per_capita!K42</f>
        <v>11895.335718740362</v>
      </c>
      <c r="D45" s="7">
        <f>(10^9)*GDP_per_capita!D42/GDP_per_capita!L42</f>
        <v>14015.201168770504</v>
      </c>
      <c r="E45" s="7">
        <f>(10^9)*GDP_per_capita!E42/GDP_per_capita!M42</f>
        <v>13604.166031423347</v>
      </c>
      <c r="F45" s="7">
        <f>(10^9)*GDP_per_capita!F42/GDP_per_capita!N42</f>
        <v>12696.440136341263</v>
      </c>
      <c r="G45" s="7">
        <f>(10^9)*GDP_per_capita!G42/GDP_per_capita!O42</f>
        <v>12696.440136341263</v>
      </c>
      <c r="H45" s="5">
        <v>1.1000000000000001</v>
      </c>
      <c r="I45" s="5">
        <v>0.38</v>
      </c>
      <c r="J45" s="22">
        <f t="shared" si="6"/>
        <v>176624</v>
      </c>
      <c r="K45" s="1">
        <f t="shared" si="7"/>
        <v>176624</v>
      </c>
      <c r="L45" s="1">
        <f t="shared" si="8"/>
        <v>176624</v>
      </c>
      <c r="M45" s="1">
        <f t="shared" si="9"/>
        <v>176624</v>
      </c>
      <c r="N45" s="1">
        <f t="shared" si="10"/>
        <v>176624</v>
      </c>
      <c r="O45" s="1">
        <f t="shared" si="11"/>
        <v>176624</v>
      </c>
      <c r="P45" s="22">
        <f t="shared" si="12"/>
        <v>17891594</v>
      </c>
      <c r="Q45" s="1">
        <f t="shared" si="13"/>
        <v>17891594</v>
      </c>
      <c r="R45" s="1">
        <f t="shared" si="14"/>
        <v>17891594</v>
      </c>
      <c r="S45" s="1">
        <f t="shared" si="15"/>
        <v>17891594</v>
      </c>
      <c r="T45" s="1">
        <f t="shared" si="16"/>
        <v>17891594</v>
      </c>
      <c r="U45" s="1">
        <f t="shared" si="17"/>
        <v>17891594</v>
      </c>
      <c r="V45" s="22">
        <f t="shared" si="18"/>
        <v>148288</v>
      </c>
      <c r="W45" s="1">
        <f t="shared" si="19"/>
        <v>148288</v>
      </c>
      <c r="X45" s="1">
        <f t="shared" si="20"/>
        <v>148288</v>
      </c>
      <c r="Y45" s="1">
        <f t="shared" si="21"/>
        <v>148288</v>
      </c>
      <c r="Z45" s="1">
        <f t="shared" si="22"/>
        <v>148288</v>
      </c>
      <c r="AA45" s="1">
        <f t="shared" si="23"/>
        <v>148288</v>
      </c>
      <c r="AB45" s="22">
        <f t="shared" si="24"/>
        <v>17891594</v>
      </c>
      <c r="AC45" s="1">
        <f t="shared" si="25"/>
        <v>17891594</v>
      </c>
      <c r="AD45" s="1">
        <f t="shared" si="26"/>
        <v>17891594</v>
      </c>
      <c r="AE45" s="1">
        <f t="shared" si="27"/>
        <v>17891594</v>
      </c>
      <c r="AF45" s="1">
        <f t="shared" si="28"/>
        <v>17891594</v>
      </c>
      <c r="AG45" s="23">
        <f t="shared" si="29"/>
        <v>17891594</v>
      </c>
      <c r="AH45" s="1">
        <f t="shared" si="30"/>
        <v>148288</v>
      </c>
      <c r="AI45" s="1">
        <f t="shared" si="31"/>
        <v>148288</v>
      </c>
      <c r="AJ45" s="1">
        <f t="shared" si="32"/>
        <v>148288</v>
      </c>
      <c r="AK45" s="1">
        <f t="shared" si="33"/>
        <v>148288</v>
      </c>
      <c r="AL45" s="1">
        <f t="shared" si="34"/>
        <v>148288</v>
      </c>
      <c r="AM45" s="23">
        <f t="shared" si="35"/>
        <v>148288</v>
      </c>
      <c r="AN45" s="1">
        <f t="shared" si="36"/>
        <v>17891594</v>
      </c>
      <c r="AO45" s="1">
        <f t="shared" si="37"/>
        <v>17891594</v>
      </c>
      <c r="AP45" s="1">
        <f t="shared" si="38"/>
        <v>17891594</v>
      </c>
      <c r="AQ45" s="1">
        <f t="shared" si="39"/>
        <v>17891594</v>
      </c>
      <c r="AR45" s="1">
        <f t="shared" si="40"/>
        <v>17891594</v>
      </c>
      <c r="AS45" s="23">
        <f t="shared" si="41"/>
        <v>17891594</v>
      </c>
      <c r="AT45" s="1"/>
    </row>
    <row r="46" spans="1:46" x14ac:dyDescent="0.2">
      <c r="A46">
        <f>GDP_per_capita!A43</f>
        <v>2019</v>
      </c>
      <c r="B46" s="7">
        <f>(10^9)*GDP_per_capita!B43/GDP_per_capita!J43</f>
        <v>12932.739451120746</v>
      </c>
      <c r="C46" s="7">
        <f>(10^9)*GDP_per_capita!C43/GDP_per_capita!K43</f>
        <v>12522.032648247987</v>
      </c>
      <c r="D46" s="7">
        <f>(10^9)*GDP_per_capita!D43/GDP_per_capita!L43</f>
        <v>14369.924216916394</v>
      </c>
      <c r="E46" s="7">
        <f>(10^9)*GDP_per_capita!E43/GDP_per_capita!M43</f>
        <v>14060.635081156506</v>
      </c>
      <c r="F46" s="7">
        <f>(10^9)*GDP_per_capita!F43/GDP_per_capita!N43</f>
        <v>13089.609201750609</v>
      </c>
      <c r="G46" s="7">
        <f>(10^9)*GDP_per_capita!G43/GDP_per_capita!O43</f>
        <v>13089.609201750609</v>
      </c>
      <c r="H46" s="5">
        <v>1.1000000000000001</v>
      </c>
      <c r="I46" s="5">
        <v>0.38</v>
      </c>
      <c r="J46" s="22">
        <f t="shared" si="6"/>
        <v>183225.90034032025</v>
      </c>
      <c r="K46" s="1">
        <f t="shared" si="7"/>
        <v>186886.38227111555</v>
      </c>
      <c r="L46" s="1">
        <f t="shared" si="8"/>
        <v>181547.54151437938</v>
      </c>
      <c r="M46" s="1">
        <f t="shared" si="9"/>
        <v>183153.84095239468</v>
      </c>
      <c r="N46" s="1">
        <f t="shared" si="10"/>
        <v>182649.67275138019</v>
      </c>
      <c r="O46" s="1">
        <f t="shared" si="11"/>
        <v>182649.67275138019</v>
      </c>
      <c r="P46" s="22">
        <f t="shared" si="12"/>
        <v>18119849.862159088</v>
      </c>
      <c r="Q46" s="1">
        <f t="shared" si="13"/>
        <v>18244094.925424941</v>
      </c>
      <c r="R46" s="1">
        <f t="shared" si="14"/>
        <v>18062338.976984147</v>
      </c>
      <c r="S46" s="1">
        <f t="shared" si="15"/>
        <v>18117387.765393991</v>
      </c>
      <c r="T46" s="1">
        <f t="shared" si="16"/>
        <v>18100143.782701693</v>
      </c>
      <c r="U46" s="1">
        <f t="shared" si="17"/>
        <v>18100143.782701693</v>
      </c>
      <c r="V46" s="22">
        <f t="shared" si="18"/>
        <v>153830.74955648955</v>
      </c>
      <c r="W46" s="1">
        <f t="shared" si="19"/>
        <v>156903.97598411984</v>
      </c>
      <c r="X46" s="1">
        <f t="shared" si="20"/>
        <v>152421.6518484707</v>
      </c>
      <c r="Y46" s="1">
        <f t="shared" si="21"/>
        <v>153770.25074253048</v>
      </c>
      <c r="Z46" s="1">
        <f t="shared" si="22"/>
        <v>153346.96685023929</v>
      </c>
      <c r="AA46" s="1">
        <f t="shared" si="23"/>
        <v>153346.96685023929</v>
      </c>
      <c r="AB46" s="22">
        <f t="shared" si="24"/>
        <v>18119849.862159088</v>
      </c>
      <c r="AC46" s="1">
        <f t="shared" si="25"/>
        <v>18244094.925424941</v>
      </c>
      <c r="AD46" s="1">
        <f t="shared" si="26"/>
        <v>18062338.976984147</v>
      </c>
      <c r="AE46" s="1">
        <f t="shared" si="27"/>
        <v>18117387.765393991</v>
      </c>
      <c r="AF46" s="1">
        <f t="shared" si="28"/>
        <v>18100143.782701693</v>
      </c>
      <c r="AG46" s="23">
        <f t="shared" si="29"/>
        <v>18100143.782701693</v>
      </c>
      <c r="AH46" s="1">
        <f t="shared" si="30"/>
        <v>153830.74955648955</v>
      </c>
      <c r="AI46" s="1">
        <f t="shared" si="31"/>
        <v>156903.97598411984</v>
      </c>
      <c r="AJ46" s="1">
        <f t="shared" si="32"/>
        <v>152421.6518484707</v>
      </c>
      <c r="AK46" s="1">
        <f t="shared" si="33"/>
        <v>153770.25074253048</v>
      </c>
      <c r="AL46" s="1">
        <f t="shared" si="34"/>
        <v>153346.96685023929</v>
      </c>
      <c r="AM46" s="23">
        <f t="shared" si="35"/>
        <v>153346.96685023929</v>
      </c>
      <c r="AN46" s="1">
        <f t="shared" si="36"/>
        <v>18119849.862159088</v>
      </c>
      <c r="AO46" s="1">
        <f t="shared" si="37"/>
        <v>18244094.925424941</v>
      </c>
      <c r="AP46" s="1">
        <f t="shared" si="38"/>
        <v>18062338.976984147</v>
      </c>
      <c r="AQ46" s="1">
        <f t="shared" si="39"/>
        <v>18117387.765393991</v>
      </c>
      <c r="AR46" s="1">
        <f t="shared" si="40"/>
        <v>18100143.782701693</v>
      </c>
      <c r="AS46" s="23">
        <f t="shared" si="41"/>
        <v>18100143.782701693</v>
      </c>
      <c r="AT46" s="1"/>
    </row>
    <row r="47" spans="1:46" x14ac:dyDescent="0.2">
      <c r="A47">
        <f>GDP_per_capita!A44</f>
        <v>2020</v>
      </c>
      <c r="B47" s="7">
        <f>(10^9)*GDP_per_capita!B44/GDP_per_capita!J44</f>
        <v>15001.040058595057</v>
      </c>
      <c r="C47" s="7">
        <f>(10^9)*GDP_per_capita!C44/GDP_per_capita!K44</f>
        <v>14876.244771852897</v>
      </c>
      <c r="D47" s="7">
        <f>(10^9)*GDP_per_capita!D44/GDP_per_capita!L44</f>
        <v>14988.909962260446</v>
      </c>
      <c r="E47" s="7">
        <f>(10^9)*GDP_per_capita!E44/GDP_per_capita!M44</f>
        <v>15001.040058595057</v>
      </c>
      <c r="F47" s="7">
        <f>(10^9)*GDP_per_capita!F44/GDP_per_capita!N44</f>
        <v>14876.244771852897</v>
      </c>
      <c r="G47" s="7">
        <f>(10^9)*GDP_per_capita!G44/GDP_per_capita!O44</f>
        <v>14988.909962260446</v>
      </c>
      <c r="H47" s="5">
        <v>1.1000000000000001</v>
      </c>
      <c r="I47" s="5">
        <v>0.38</v>
      </c>
      <c r="J47" s="22">
        <f>$C$2*(B47/B$45)^$H47</f>
        <v>215705.28768944379</v>
      </c>
      <c r="K47" s="1">
        <f t="shared" si="7"/>
        <v>225880.10932344571</v>
      </c>
      <c r="L47" s="1">
        <f t="shared" si="8"/>
        <v>190168.02778308227</v>
      </c>
      <c r="M47" s="1">
        <f t="shared" si="9"/>
        <v>196672.71263418079</v>
      </c>
      <c r="N47" s="1">
        <f t="shared" si="10"/>
        <v>210252.99788371261</v>
      </c>
      <c r="O47" s="1">
        <f t="shared" si="11"/>
        <v>212005.24508326151</v>
      </c>
      <c r="P47" s="22">
        <f t="shared" si="12"/>
        <v>19170715.186970375</v>
      </c>
      <c r="Q47" s="1">
        <f t="shared" si="13"/>
        <v>19478403.005615573</v>
      </c>
      <c r="R47" s="1">
        <f t="shared" si="14"/>
        <v>18354134.343176961</v>
      </c>
      <c r="S47" s="1">
        <f t="shared" si="15"/>
        <v>18568628.371354222</v>
      </c>
      <c r="T47" s="1">
        <f t="shared" si="16"/>
        <v>19001913.907269377</v>
      </c>
      <c r="U47" s="1">
        <f t="shared" si="17"/>
        <v>19056472.192609642</v>
      </c>
      <c r="V47" s="22">
        <f t="shared" si="18"/>
        <v>181099.42986735801</v>
      </c>
      <c r="W47" s="1">
        <f t="shared" si="19"/>
        <v>189641.89267231585</v>
      </c>
      <c r="X47" s="1">
        <f t="shared" si="20"/>
        <v>159659.14317362139</v>
      </c>
      <c r="Y47" s="1">
        <f t="shared" si="21"/>
        <v>165120.27363833567</v>
      </c>
      <c r="Z47" s="1">
        <f t="shared" si="22"/>
        <v>176521.85744961034</v>
      </c>
      <c r="AA47" s="1">
        <f t="shared" si="23"/>
        <v>177992.98953090567</v>
      </c>
      <c r="AB47" s="22">
        <f t="shared" si="24"/>
        <v>19170715.186970375</v>
      </c>
      <c r="AC47" s="1">
        <f t="shared" si="25"/>
        <v>19478403.005615573</v>
      </c>
      <c r="AD47" s="1">
        <f t="shared" si="26"/>
        <v>18354134.343176961</v>
      </c>
      <c r="AE47" s="1">
        <f t="shared" si="27"/>
        <v>18568628.371354222</v>
      </c>
      <c r="AF47" s="1">
        <f t="shared" si="28"/>
        <v>19001913.907269377</v>
      </c>
      <c r="AG47" s="23">
        <f t="shared" si="29"/>
        <v>19056472.192609642</v>
      </c>
      <c r="AH47" s="1">
        <f t="shared" si="30"/>
        <v>181099.42986735801</v>
      </c>
      <c r="AI47" s="1">
        <f t="shared" si="31"/>
        <v>189641.89267231585</v>
      </c>
      <c r="AJ47" s="1">
        <f t="shared" si="32"/>
        <v>159659.14317362139</v>
      </c>
      <c r="AK47" s="1">
        <f t="shared" si="33"/>
        <v>165120.27363833567</v>
      </c>
      <c r="AL47" s="1">
        <f t="shared" si="34"/>
        <v>176521.85744961034</v>
      </c>
      <c r="AM47" s="23">
        <f t="shared" si="35"/>
        <v>177992.98953090567</v>
      </c>
      <c r="AN47" s="1">
        <f t="shared" si="36"/>
        <v>19170715.186970375</v>
      </c>
      <c r="AO47" s="1">
        <f t="shared" si="37"/>
        <v>19478403.005615573</v>
      </c>
      <c r="AP47" s="1">
        <f t="shared" si="38"/>
        <v>18354134.343176961</v>
      </c>
      <c r="AQ47" s="1">
        <f t="shared" si="39"/>
        <v>18568628.371354222</v>
      </c>
      <c r="AR47" s="1">
        <f t="shared" si="40"/>
        <v>19001913.907269377</v>
      </c>
      <c r="AS47" s="23">
        <f t="shared" si="41"/>
        <v>19056472.192609642</v>
      </c>
      <c r="AT47" s="1"/>
    </row>
    <row r="48" spans="1:46" x14ac:dyDescent="0.2">
      <c r="A48">
        <f>GDP_per_capita!A45</f>
        <v>2021</v>
      </c>
      <c r="B48" s="7">
        <f>(10^9)*GDP_per_capita!B45/GDP_per_capita!J45</f>
        <v>15672.107225272734</v>
      </c>
      <c r="C48" s="7">
        <f>(10^9)*GDP_per_capita!C45/GDP_per_capita!K45</f>
        <v>15454.756590630486</v>
      </c>
      <c r="D48" s="7">
        <f>(10^9)*GDP_per_capita!D45/GDP_per_capita!L45</f>
        <v>15775.968114221569</v>
      </c>
      <c r="E48" s="7">
        <f>(10^9)*GDP_per_capita!E45/GDP_per_capita!M45</f>
        <v>15674.450047188764</v>
      </c>
      <c r="F48" s="7">
        <f>(10^9)*GDP_per_capita!F45/GDP_per_capita!N45</f>
        <v>15458.387325162235</v>
      </c>
      <c r="G48" s="7">
        <f>(10^9)*GDP_per_capita!G45/GDP_per_capita!O45</f>
        <v>15783.011467310502</v>
      </c>
      <c r="H48" s="5">
        <v>1.1000000000000001</v>
      </c>
      <c r="I48" s="5">
        <v>0.38</v>
      </c>
      <c r="J48" s="22">
        <f t="shared" si="6"/>
        <v>226343.18209514045</v>
      </c>
      <c r="K48" s="1">
        <f t="shared" si="7"/>
        <v>235561.18395906928</v>
      </c>
      <c r="L48" s="1">
        <f t="shared" si="8"/>
        <v>201180.58579174377</v>
      </c>
      <c r="M48" s="1">
        <f t="shared" si="9"/>
        <v>206405.91718923274</v>
      </c>
      <c r="N48" s="1">
        <f t="shared" si="10"/>
        <v>219320.96748482386</v>
      </c>
      <c r="O48" s="1">
        <f t="shared" si="11"/>
        <v>224392.53713235536</v>
      </c>
      <c r="P48" s="22">
        <f t="shared" si="12"/>
        <v>19492188.564019185</v>
      </c>
      <c r="Q48" s="1">
        <f t="shared" si="13"/>
        <v>19762847.141313534</v>
      </c>
      <c r="R48" s="1">
        <f t="shared" si="14"/>
        <v>18714566.6185988</v>
      </c>
      <c r="S48" s="1">
        <f t="shared" si="15"/>
        <v>18881077.816481564</v>
      </c>
      <c r="T48" s="1">
        <f t="shared" si="16"/>
        <v>19281120.835659999</v>
      </c>
      <c r="U48" s="1">
        <f t="shared" si="17"/>
        <v>19433992.802458212</v>
      </c>
      <c r="V48" s="22">
        <f t="shared" si="18"/>
        <v>190030.67412426503</v>
      </c>
      <c r="W48" s="1">
        <f t="shared" si="19"/>
        <v>197769.8209015902</v>
      </c>
      <c r="X48" s="1">
        <f t="shared" si="20"/>
        <v>168904.94330264346</v>
      </c>
      <c r="Y48" s="1">
        <f t="shared" si="21"/>
        <v>173291.9685215879</v>
      </c>
      <c r="Z48" s="1">
        <f t="shared" si="22"/>
        <v>184135.04181985214</v>
      </c>
      <c r="AA48" s="1">
        <f t="shared" si="23"/>
        <v>188392.97347066487</v>
      </c>
      <c r="AB48" s="22">
        <f t="shared" si="24"/>
        <v>19492188.564019185</v>
      </c>
      <c r="AC48" s="1">
        <f t="shared" si="25"/>
        <v>19762847.141313534</v>
      </c>
      <c r="AD48" s="1">
        <f t="shared" si="26"/>
        <v>18714566.6185988</v>
      </c>
      <c r="AE48" s="1">
        <f t="shared" si="27"/>
        <v>18881077.816481564</v>
      </c>
      <c r="AF48" s="1">
        <f t="shared" si="28"/>
        <v>19281120.835659999</v>
      </c>
      <c r="AG48" s="23">
        <f t="shared" si="29"/>
        <v>19433992.802458212</v>
      </c>
      <c r="AH48" s="1">
        <f t="shared" si="30"/>
        <v>190030.67412426503</v>
      </c>
      <c r="AI48" s="1">
        <f t="shared" si="31"/>
        <v>197769.8209015902</v>
      </c>
      <c r="AJ48" s="1">
        <f t="shared" si="32"/>
        <v>168904.94330264346</v>
      </c>
      <c r="AK48" s="1">
        <f t="shared" si="33"/>
        <v>173291.9685215879</v>
      </c>
      <c r="AL48" s="1">
        <f t="shared" si="34"/>
        <v>184135.04181985214</v>
      </c>
      <c r="AM48" s="23">
        <f t="shared" si="35"/>
        <v>188392.97347066487</v>
      </c>
      <c r="AN48" s="1">
        <f t="shared" si="36"/>
        <v>19492188.564019185</v>
      </c>
      <c r="AO48" s="1">
        <f t="shared" si="37"/>
        <v>19762847.141313534</v>
      </c>
      <c r="AP48" s="1">
        <f t="shared" si="38"/>
        <v>18714566.6185988</v>
      </c>
      <c r="AQ48" s="1">
        <f t="shared" si="39"/>
        <v>18881077.816481564</v>
      </c>
      <c r="AR48" s="1">
        <f t="shared" si="40"/>
        <v>19281120.835659999</v>
      </c>
      <c r="AS48" s="23">
        <f t="shared" si="41"/>
        <v>19433992.802458212</v>
      </c>
      <c r="AT48" s="1"/>
    </row>
    <row r="49" spans="1:46" x14ac:dyDescent="0.2">
      <c r="A49">
        <f>GDP_per_capita!A46</f>
        <v>2022</v>
      </c>
      <c r="B49" s="7">
        <f>(10^9)*GDP_per_capita!B46/GDP_per_capita!J46</f>
        <v>16211.501497502288</v>
      </c>
      <c r="C49" s="7">
        <f>(10^9)*GDP_per_capita!C46/GDP_per_capita!K46</f>
        <v>15864.023465802937</v>
      </c>
      <c r="D49" s="7">
        <f>(10^9)*GDP_per_capita!D46/GDP_per_capita!L46</f>
        <v>16424.761634854236</v>
      </c>
      <c r="E49" s="7">
        <f>(10^9)*GDP_per_capita!E46/GDP_per_capita!M46</f>
        <v>16216.149390266475</v>
      </c>
      <c r="F49" s="7">
        <f>(10^9)*GDP_per_capita!F46/GDP_per_capita!N46</f>
        <v>15871.208283812464</v>
      </c>
      <c r="G49" s="7">
        <f>(10^9)*GDP_per_capita!G46/GDP_per_capita!O46</f>
        <v>16438.730748195805</v>
      </c>
      <c r="H49" s="5">
        <v>1.1000000000000001</v>
      </c>
      <c r="I49" s="5">
        <v>0.38</v>
      </c>
      <c r="J49" s="22">
        <f t="shared" si="6"/>
        <v>234926.95426156078</v>
      </c>
      <c r="K49" s="1">
        <f t="shared" si="7"/>
        <v>242432.04229792452</v>
      </c>
      <c r="L49" s="1">
        <f t="shared" si="8"/>
        <v>210300.07602810088</v>
      </c>
      <c r="M49" s="1">
        <f t="shared" si="9"/>
        <v>214265.92509796799</v>
      </c>
      <c r="N49" s="1">
        <f t="shared" si="10"/>
        <v>225772.23901042721</v>
      </c>
      <c r="O49" s="1">
        <f t="shared" si="11"/>
        <v>234668.42586354006</v>
      </c>
      <c r="P49" s="22">
        <f t="shared" si="12"/>
        <v>19744449.321984913</v>
      </c>
      <c r="Q49" s="1">
        <f t="shared" si="13"/>
        <v>19960111.25864128</v>
      </c>
      <c r="R49" s="1">
        <f t="shared" si="14"/>
        <v>19003383.623785902</v>
      </c>
      <c r="S49" s="1">
        <f t="shared" si="15"/>
        <v>19126426.833265245</v>
      </c>
      <c r="T49" s="1">
        <f t="shared" si="16"/>
        <v>19475189.077956989</v>
      </c>
      <c r="U49" s="1">
        <f t="shared" si="17"/>
        <v>19736940.568914615</v>
      </c>
      <c r="V49" s="22">
        <f t="shared" si="18"/>
        <v>197237.34143456339</v>
      </c>
      <c r="W49" s="1">
        <f t="shared" si="19"/>
        <v>203538.37920256946</v>
      </c>
      <c r="X49" s="1">
        <f t="shared" si="20"/>
        <v>176561.38279087227</v>
      </c>
      <c r="Y49" s="1">
        <f t="shared" si="21"/>
        <v>179890.98594147727</v>
      </c>
      <c r="Z49" s="1">
        <f t="shared" si="22"/>
        <v>189551.32812289512</v>
      </c>
      <c r="AA49" s="1">
        <f t="shared" si="23"/>
        <v>197020.28905727775</v>
      </c>
      <c r="AB49" s="22">
        <f t="shared" si="24"/>
        <v>19744449.321984913</v>
      </c>
      <c r="AC49" s="1">
        <f t="shared" si="25"/>
        <v>19960111.25864128</v>
      </c>
      <c r="AD49" s="1">
        <f t="shared" si="26"/>
        <v>19003383.623785902</v>
      </c>
      <c r="AE49" s="1">
        <f t="shared" si="27"/>
        <v>19126426.833265245</v>
      </c>
      <c r="AF49" s="1">
        <f t="shared" si="28"/>
        <v>19475189.077956989</v>
      </c>
      <c r="AG49" s="23">
        <f t="shared" si="29"/>
        <v>19736940.568914615</v>
      </c>
      <c r="AH49" s="1">
        <f t="shared" si="30"/>
        <v>197237.34143456339</v>
      </c>
      <c r="AI49" s="1">
        <f t="shared" si="31"/>
        <v>203538.37920256946</v>
      </c>
      <c r="AJ49" s="1">
        <f t="shared" si="32"/>
        <v>176561.38279087227</v>
      </c>
      <c r="AK49" s="1">
        <f t="shared" si="33"/>
        <v>179890.98594147727</v>
      </c>
      <c r="AL49" s="1">
        <f t="shared" si="34"/>
        <v>189551.32812289512</v>
      </c>
      <c r="AM49" s="23">
        <f t="shared" si="35"/>
        <v>197020.28905727775</v>
      </c>
      <c r="AN49" s="1">
        <f t="shared" si="36"/>
        <v>19744449.321984913</v>
      </c>
      <c r="AO49" s="1">
        <f t="shared" si="37"/>
        <v>19960111.25864128</v>
      </c>
      <c r="AP49" s="1">
        <f t="shared" si="38"/>
        <v>19003383.623785902</v>
      </c>
      <c r="AQ49" s="1">
        <f t="shared" si="39"/>
        <v>19126426.833265245</v>
      </c>
      <c r="AR49" s="1">
        <f t="shared" si="40"/>
        <v>19475189.077956989</v>
      </c>
      <c r="AS49" s="23">
        <f t="shared" si="41"/>
        <v>19736940.568914615</v>
      </c>
      <c r="AT49" s="1"/>
    </row>
    <row r="50" spans="1:46" x14ac:dyDescent="0.2">
      <c r="A50">
        <f>GDP_per_capita!A47</f>
        <v>2023</v>
      </c>
      <c r="B50" s="7">
        <f>(10^9)*GDP_per_capita!B47/GDP_per_capita!J47</f>
        <v>16742.273704368985</v>
      </c>
      <c r="C50" s="7">
        <f>(10^9)*GDP_per_capita!C47/GDP_per_capita!K47</f>
        <v>16264.740266342043</v>
      </c>
      <c r="D50" s="7">
        <f>(10^9)*GDP_per_capita!D47/GDP_per_capita!L47</f>
        <v>17062.812848501289</v>
      </c>
      <c r="E50" s="7">
        <f>(10^9)*GDP_per_capita!E47/GDP_per_capita!M47</f>
        <v>16749.18982207372</v>
      </c>
      <c r="F50" s="7">
        <f>(10^9)*GDP_per_capita!F47/GDP_per_capita!N47</f>
        <v>16275.404918773707</v>
      </c>
      <c r="G50" s="7">
        <f>(10^9)*GDP_per_capita!G47/GDP_per_capita!O47</f>
        <v>17083.593049799339</v>
      </c>
      <c r="H50" s="5">
        <v>1.1000000000000001</v>
      </c>
      <c r="I50" s="5">
        <v>0.38</v>
      </c>
      <c r="J50" s="22">
        <f t="shared" si="6"/>
        <v>243401.45203605198</v>
      </c>
      <c r="K50" s="1">
        <f t="shared" si="7"/>
        <v>249176.56105695898</v>
      </c>
      <c r="L50" s="1">
        <f t="shared" si="8"/>
        <v>219303.78969656694</v>
      </c>
      <c r="M50" s="1">
        <f t="shared" si="9"/>
        <v>222025.97455581056</v>
      </c>
      <c r="N50" s="1">
        <f t="shared" si="10"/>
        <v>232105.01930952631</v>
      </c>
      <c r="O50" s="1">
        <f t="shared" si="11"/>
        <v>244814.24754477019</v>
      </c>
      <c r="P50" s="22">
        <f t="shared" si="12"/>
        <v>19987647.443111632</v>
      </c>
      <c r="Q50" s="1">
        <f t="shared" si="13"/>
        <v>20150220.247864109</v>
      </c>
      <c r="R50" s="1">
        <f t="shared" si="14"/>
        <v>19280599.134968389</v>
      </c>
      <c r="S50" s="1">
        <f t="shared" si="15"/>
        <v>19362942.209133074</v>
      </c>
      <c r="T50" s="1">
        <f t="shared" si="16"/>
        <v>19662193.737833377</v>
      </c>
      <c r="U50" s="1">
        <f t="shared" si="17"/>
        <v>20027649.801000524</v>
      </c>
      <c r="V50" s="22">
        <f t="shared" si="18"/>
        <v>204352.26537459277</v>
      </c>
      <c r="W50" s="1">
        <f t="shared" si="19"/>
        <v>209200.86673393386</v>
      </c>
      <c r="X50" s="1">
        <f t="shared" si="20"/>
        <v>184120.61988475246</v>
      </c>
      <c r="Y50" s="1">
        <f t="shared" si="21"/>
        <v>186406.08136454862</v>
      </c>
      <c r="Z50" s="1">
        <f t="shared" si="22"/>
        <v>194868.13288891112</v>
      </c>
      <c r="AA50" s="1">
        <f t="shared" si="23"/>
        <v>205538.40440664283</v>
      </c>
      <c r="AB50" s="22">
        <f t="shared" si="24"/>
        <v>19987647.443111632</v>
      </c>
      <c r="AC50" s="1">
        <f t="shared" si="25"/>
        <v>20150220.247864109</v>
      </c>
      <c r="AD50" s="1">
        <f t="shared" si="26"/>
        <v>19280599.134968389</v>
      </c>
      <c r="AE50" s="1">
        <f t="shared" si="27"/>
        <v>19362942.209133074</v>
      </c>
      <c r="AF50" s="1">
        <f t="shared" si="28"/>
        <v>19662193.737833377</v>
      </c>
      <c r="AG50" s="23">
        <f t="shared" si="29"/>
        <v>20027649.801000524</v>
      </c>
      <c r="AH50" s="1">
        <f t="shared" si="30"/>
        <v>204352.26537459277</v>
      </c>
      <c r="AI50" s="1">
        <f t="shared" si="31"/>
        <v>209200.86673393386</v>
      </c>
      <c r="AJ50" s="1">
        <f t="shared" si="32"/>
        <v>184120.61988475246</v>
      </c>
      <c r="AK50" s="1">
        <f t="shared" si="33"/>
        <v>186406.08136454862</v>
      </c>
      <c r="AL50" s="1">
        <f t="shared" si="34"/>
        <v>194868.13288891112</v>
      </c>
      <c r="AM50" s="23">
        <f t="shared" si="35"/>
        <v>205538.40440664283</v>
      </c>
      <c r="AN50" s="1">
        <f t="shared" si="36"/>
        <v>19987647.443111632</v>
      </c>
      <c r="AO50" s="1">
        <f t="shared" si="37"/>
        <v>20150220.247864109</v>
      </c>
      <c r="AP50" s="1">
        <f t="shared" si="38"/>
        <v>19280599.134968389</v>
      </c>
      <c r="AQ50" s="1">
        <f t="shared" si="39"/>
        <v>19362942.209133074</v>
      </c>
      <c r="AR50" s="1">
        <f t="shared" si="40"/>
        <v>19662193.737833377</v>
      </c>
      <c r="AS50" s="23">
        <f t="shared" si="41"/>
        <v>20027649.801000524</v>
      </c>
      <c r="AT50" s="1"/>
    </row>
    <row r="51" spans="1:46" x14ac:dyDescent="0.2">
      <c r="A51">
        <f>GDP_per_capita!A48</f>
        <v>2024</v>
      </c>
      <c r="B51" s="7">
        <f>(10^9)*GDP_per_capita!B48/GDP_per_capita!J48</f>
        <v>17264.628938623759</v>
      </c>
      <c r="C51" s="7">
        <f>(10^9)*GDP_per_capita!C48/GDP_per_capita!K48</f>
        <v>16657.172154401971</v>
      </c>
      <c r="D51" s="7">
        <f>(10^9)*GDP_per_capita!D48/GDP_per_capita!L48</f>
        <v>17690.386360920125</v>
      </c>
      <c r="E51" s="7">
        <f>(10^9)*GDP_per_capita!E48/GDP_per_capita!M48</f>
        <v>17273.777311813683</v>
      </c>
      <c r="F51" s="7">
        <f>(10^9)*GDP_per_capita!F48/GDP_per_capita!N48</f>
        <v>16671.244694874709</v>
      </c>
      <c r="G51" s="7">
        <f>(10^9)*GDP_per_capita!G48/GDP_per_capita!O48</f>
        <v>17717.865802499859</v>
      </c>
      <c r="H51" s="5">
        <v>1.1000000000000001</v>
      </c>
      <c r="I51" s="5">
        <v>0.38</v>
      </c>
      <c r="J51" s="22">
        <f t="shared" si="6"/>
        <v>251767.84175189381</v>
      </c>
      <c r="K51" s="1">
        <f t="shared" si="7"/>
        <v>255797.76396985058</v>
      </c>
      <c r="L51" s="1">
        <f t="shared" si="8"/>
        <v>228192.5683573194</v>
      </c>
      <c r="M51" s="1">
        <f t="shared" si="9"/>
        <v>229687.12312991705</v>
      </c>
      <c r="N51" s="1">
        <f t="shared" si="10"/>
        <v>238322.13362589368</v>
      </c>
      <c r="O51" s="1">
        <f t="shared" si="11"/>
        <v>254830.90613530992</v>
      </c>
      <c r="P51" s="22">
        <f t="shared" si="12"/>
        <v>20222365.177808993</v>
      </c>
      <c r="Q51" s="1">
        <f t="shared" si="13"/>
        <v>20333604.469893739</v>
      </c>
      <c r="R51" s="1">
        <f t="shared" si="14"/>
        <v>19547060.977506623</v>
      </c>
      <c r="S51" s="1">
        <f t="shared" si="15"/>
        <v>19591193.034615718</v>
      </c>
      <c r="T51" s="1">
        <f t="shared" si="16"/>
        <v>19842561.546048362</v>
      </c>
      <c r="U51" s="1">
        <f t="shared" si="17"/>
        <v>20307021.152368166</v>
      </c>
      <c r="V51" s="22">
        <f t="shared" si="18"/>
        <v>211376.42516138704</v>
      </c>
      <c r="W51" s="1">
        <f t="shared" si="19"/>
        <v>214759.82212814342</v>
      </c>
      <c r="X51" s="1">
        <f t="shared" si="20"/>
        <v>191583.36113195363</v>
      </c>
      <c r="Y51" s="1">
        <f t="shared" si="21"/>
        <v>192838.14269119225</v>
      </c>
      <c r="Z51" s="1">
        <f t="shared" si="22"/>
        <v>200087.82810442816</v>
      </c>
      <c r="AA51" s="1">
        <f t="shared" si="23"/>
        <v>213948.07845475609</v>
      </c>
      <c r="AB51" s="22">
        <f t="shared" si="24"/>
        <v>20222365.177808993</v>
      </c>
      <c r="AC51" s="1">
        <f t="shared" si="25"/>
        <v>20333604.469893739</v>
      </c>
      <c r="AD51" s="1">
        <f t="shared" si="26"/>
        <v>19547060.977506623</v>
      </c>
      <c r="AE51" s="1">
        <f t="shared" si="27"/>
        <v>19591193.034615718</v>
      </c>
      <c r="AF51" s="1">
        <f t="shared" si="28"/>
        <v>19842561.546048362</v>
      </c>
      <c r="AG51" s="23">
        <f t="shared" si="29"/>
        <v>20307021.152368166</v>
      </c>
      <c r="AH51" s="1">
        <f t="shared" si="30"/>
        <v>211376.42516138704</v>
      </c>
      <c r="AI51" s="1">
        <f t="shared" si="31"/>
        <v>214759.82212814342</v>
      </c>
      <c r="AJ51" s="1">
        <f t="shared" si="32"/>
        <v>191583.36113195363</v>
      </c>
      <c r="AK51" s="1">
        <f t="shared" si="33"/>
        <v>192838.14269119225</v>
      </c>
      <c r="AL51" s="1">
        <f t="shared" si="34"/>
        <v>200087.82810442816</v>
      </c>
      <c r="AM51" s="23">
        <f t="shared" si="35"/>
        <v>213948.07845475609</v>
      </c>
      <c r="AN51" s="1">
        <f t="shared" si="36"/>
        <v>20222365.177808993</v>
      </c>
      <c r="AO51" s="1">
        <f t="shared" si="37"/>
        <v>20333604.469893739</v>
      </c>
      <c r="AP51" s="1">
        <f t="shared" si="38"/>
        <v>19547060.977506623</v>
      </c>
      <c r="AQ51" s="1">
        <f t="shared" si="39"/>
        <v>19591193.034615718</v>
      </c>
      <c r="AR51" s="1">
        <f t="shared" si="40"/>
        <v>19842561.546048362</v>
      </c>
      <c r="AS51" s="23">
        <f t="shared" si="41"/>
        <v>20307021.152368166</v>
      </c>
      <c r="AT51" s="1"/>
    </row>
    <row r="52" spans="1:46" x14ac:dyDescent="0.2">
      <c r="A52">
        <f>GDP_per_capita!A49</f>
        <v>2025</v>
      </c>
      <c r="B52" s="7">
        <f>(10^9)*GDP_per_capita!B49/GDP_per_capita!J49</f>
        <v>17778.765839475993</v>
      </c>
      <c r="C52" s="7">
        <f>(10^9)*GDP_per_capita!C49/GDP_per_capita!K49</f>
        <v>17041.573439747055</v>
      </c>
      <c r="D52" s="7">
        <f>(10^9)*GDP_per_capita!D49/GDP_per_capita!L49</f>
        <v>18307.738158241558</v>
      </c>
      <c r="E52" s="7">
        <f>(10^9)*GDP_per_capita!E49/GDP_per_capita!M49</f>
        <v>17790.111347569142</v>
      </c>
      <c r="F52" s="7">
        <f>(10^9)*GDP_per_capita!F49/GDP_per_capita!N49</f>
        <v>17058.984130311972</v>
      </c>
      <c r="G52" s="7">
        <f>(10^9)*GDP_per_capita!G49/GDP_per_capita!O49</f>
        <v>18341.807725036495</v>
      </c>
      <c r="H52" s="5">
        <v>1.1000000000000001</v>
      </c>
      <c r="I52" s="5">
        <v>0.38</v>
      </c>
      <c r="J52" s="22">
        <f>$C$2*(B52/B$45)^$H52</f>
        <v>260027.364605454</v>
      </c>
      <c r="K52" s="1">
        <f t="shared" si="7"/>
        <v>262298.61755369615</v>
      </c>
      <c r="L52" s="1">
        <f t="shared" si="8"/>
        <v>236967.40258113408</v>
      </c>
      <c r="M52" s="1">
        <f t="shared" si="9"/>
        <v>237250.49814634054</v>
      </c>
      <c r="N52" s="1">
        <f t="shared" si="10"/>
        <v>244426.35502257105</v>
      </c>
      <c r="O52" s="1">
        <f t="shared" si="11"/>
        <v>264719.47928682005</v>
      </c>
      <c r="P52" s="22">
        <f t="shared" si="12"/>
        <v>20449128.592202466</v>
      </c>
      <c r="Q52" s="1">
        <f t="shared" si="13"/>
        <v>20510656.885694038</v>
      </c>
      <c r="R52" s="1">
        <f t="shared" si="14"/>
        <v>19803523.588591654</v>
      </c>
      <c r="S52" s="1">
        <f t="shared" si="15"/>
        <v>19811693.326373991</v>
      </c>
      <c r="T52" s="1">
        <f t="shared" si="16"/>
        <v>20016681.964761332</v>
      </c>
      <c r="U52" s="1">
        <f t="shared" si="17"/>
        <v>20575855.345279865</v>
      </c>
      <c r="V52" s="22">
        <f t="shared" si="18"/>
        <v>218310.86286469313</v>
      </c>
      <c r="W52" s="1">
        <f t="shared" si="19"/>
        <v>220217.73598040183</v>
      </c>
      <c r="X52" s="1">
        <f t="shared" si="20"/>
        <v>198950.43818479488</v>
      </c>
      <c r="Y52" s="1">
        <f t="shared" si="21"/>
        <v>199188.11638919142</v>
      </c>
      <c r="Z52" s="1">
        <f t="shared" si="22"/>
        <v>205212.7419466608</v>
      </c>
      <c r="AA52" s="1">
        <f t="shared" si="23"/>
        <v>222250.21596433086</v>
      </c>
      <c r="AB52" s="22">
        <f t="shared" si="24"/>
        <v>20449128.592202466</v>
      </c>
      <c r="AC52" s="1">
        <f t="shared" si="25"/>
        <v>20510656.885694038</v>
      </c>
      <c r="AD52" s="1">
        <f t="shared" si="26"/>
        <v>19803523.588591654</v>
      </c>
      <c r="AE52" s="1">
        <f t="shared" si="27"/>
        <v>19811693.326373991</v>
      </c>
      <c r="AF52" s="1">
        <f t="shared" si="28"/>
        <v>20016681.964761332</v>
      </c>
      <c r="AG52" s="23">
        <f t="shared" si="29"/>
        <v>20575855.345279865</v>
      </c>
      <c r="AH52" s="1">
        <f t="shared" si="30"/>
        <v>218310.86286469313</v>
      </c>
      <c r="AI52" s="1">
        <f t="shared" si="31"/>
        <v>220217.73598040183</v>
      </c>
      <c r="AJ52" s="1">
        <f t="shared" si="32"/>
        <v>198950.43818479488</v>
      </c>
      <c r="AK52" s="1">
        <f t="shared" si="33"/>
        <v>199188.11638919142</v>
      </c>
      <c r="AL52" s="1">
        <f t="shared" si="34"/>
        <v>205212.7419466608</v>
      </c>
      <c r="AM52" s="23">
        <f t="shared" si="35"/>
        <v>222250.21596433086</v>
      </c>
      <c r="AN52" s="1">
        <f t="shared" si="36"/>
        <v>20449128.592202466</v>
      </c>
      <c r="AO52" s="1">
        <f t="shared" si="37"/>
        <v>20510656.885694038</v>
      </c>
      <c r="AP52" s="1">
        <f t="shared" si="38"/>
        <v>19803523.588591654</v>
      </c>
      <c r="AQ52" s="1">
        <f t="shared" si="39"/>
        <v>19811693.326373991</v>
      </c>
      <c r="AR52" s="1">
        <f t="shared" si="40"/>
        <v>20016681.964761332</v>
      </c>
      <c r="AS52" s="23">
        <f t="shared" si="41"/>
        <v>20575855.345279865</v>
      </c>
      <c r="AT52" s="1"/>
    </row>
    <row r="53" spans="1:46" x14ac:dyDescent="0.2">
      <c r="A53">
        <f>GDP_per_capita!A50</f>
        <v>2026</v>
      </c>
      <c r="B53" s="7">
        <f>(10^9)*GDP_per_capita!B50/GDP_per_capita!J50</f>
        <v>18461.396626547841</v>
      </c>
      <c r="C53" s="7">
        <f>(10^9)*GDP_per_capita!C50/GDP_per_capita!K50</f>
        <v>17463.276262795396</v>
      </c>
      <c r="D53" s="7">
        <f>(10^9)*GDP_per_capita!D50/GDP_per_capita!L50</f>
        <v>19205.78455167012</v>
      </c>
      <c r="E53" s="7">
        <f>(10^9)*GDP_per_capita!E50/GDP_per_capita!M50</f>
        <v>18474.460693389752</v>
      </c>
      <c r="F53" s="7">
        <f>(10^9)*GDP_per_capita!F50/GDP_per_capita!N50</f>
        <v>17489.051177366211</v>
      </c>
      <c r="G53" s="7">
        <f>(10^9)*GDP_per_capita!G50/GDP_per_capita!O50</f>
        <v>19250.772478529871</v>
      </c>
      <c r="H53" s="5">
        <v>1.1000000000000001</v>
      </c>
      <c r="I53" s="5">
        <v>0.38</v>
      </c>
      <c r="J53" s="22">
        <f t="shared" si="6"/>
        <v>271030.57816952316</v>
      </c>
      <c r="K53" s="1">
        <f t="shared" si="7"/>
        <v>269447.17772362882</v>
      </c>
      <c r="L53" s="1">
        <f t="shared" si="8"/>
        <v>249784.62604477516</v>
      </c>
      <c r="M53" s="1">
        <f t="shared" si="9"/>
        <v>247308.78639980947</v>
      </c>
      <c r="N53" s="1">
        <f t="shared" si="10"/>
        <v>251213.18123076789</v>
      </c>
      <c r="O53" s="1">
        <f t="shared" si="11"/>
        <v>279185.2868263339</v>
      </c>
      <c r="P53" s="22">
        <f t="shared" si="12"/>
        <v>20744010.53110427</v>
      </c>
      <c r="Q53" s="1">
        <f t="shared" si="13"/>
        <v>20702064.743317235</v>
      </c>
      <c r="R53" s="1">
        <f t="shared" si="14"/>
        <v>20167193.575732864</v>
      </c>
      <c r="S53" s="1">
        <f t="shared" si="15"/>
        <v>20097913.645919222</v>
      </c>
      <c r="T53" s="1">
        <f t="shared" si="16"/>
        <v>20206963.669522677</v>
      </c>
      <c r="U53" s="1">
        <f t="shared" si="17"/>
        <v>20957534.387039203</v>
      </c>
      <c r="V53" s="22">
        <f t="shared" si="18"/>
        <v>227548.81768956795</v>
      </c>
      <c r="W53" s="1">
        <f t="shared" si="19"/>
        <v>226219.44407487923</v>
      </c>
      <c r="X53" s="1">
        <f t="shared" si="20"/>
        <v>209711.37912700209</v>
      </c>
      <c r="Y53" s="1">
        <f t="shared" si="21"/>
        <v>207632.7414035179</v>
      </c>
      <c r="Z53" s="1">
        <f t="shared" si="22"/>
        <v>210910.74949241389</v>
      </c>
      <c r="AA53" s="1">
        <f t="shared" si="23"/>
        <v>234395.25666332664</v>
      </c>
      <c r="AB53" s="22">
        <f t="shared" si="24"/>
        <v>20744010.53110427</v>
      </c>
      <c r="AC53" s="1">
        <f t="shared" si="25"/>
        <v>20702064.743317235</v>
      </c>
      <c r="AD53" s="1">
        <f t="shared" si="26"/>
        <v>20167193.575732864</v>
      </c>
      <c r="AE53" s="1">
        <f t="shared" si="27"/>
        <v>20097913.645919222</v>
      </c>
      <c r="AF53" s="1">
        <f t="shared" si="28"/>
        <v>20206963.669522677</v>
      </c>
      <c r="AG53" s="23">
        <f t="shared" si="29"/>
        <v>20957534.387039203</v>
      </c>
      <c r="AH53" s="1">
        <f t="shared" si="30"/>
        <v>227548.81768956795</v>
      </c>
      <c r="AI53" s="1">
        <f t="shared" si="31"/>
        <v>226219.44407487923</v>
      </c>
      <c r="AJ53" s="1">
        <f t="shared" si="32"/>
        <v>209711.37912700209</v>
      </c>
      <c r="AK53" s="1">
        <f t="shared" si="33"/>
        <v>207632.7414035179</v>
      </c>
      <c r="AL53" s="1">
        <f t="shared" si="34"/>
        <v>210910.74949241389</v>
      </c>
      <c r="AM53" s="23">
        <f t="shared" si="35"/>
        <v>234395.25666332664</v>
      </c>
      <c r="AN53" s="1">
        <f t="shared" si="36"/>
        <v>20744010.53110427</v>
      </c>
      <c r="AO53" s="1">
        <f t="shared" si="37"/>
        <v>20702064.743317235</v>
      </c>
      <c r="AP53" s="1">
        <f t="shared" si="38"/>
        <v>20167193.575732864</v>
      </c>
      <c r="AQ53" s="1">
        <f t="shared" si="39"/>
        <v>20097913.645919222</v>
      </c>
      <c r="AR53" s="1">
        <f t="shared" si="40"/>
        <v>20206963.669522677</v>
      </c>
      <c r="AS53" s="23">
        <f t="shared" si="41"/>
        <v>20957534.387039203</v>
      </c>
      <c r="AT53" s="1"/>
    </row>
    <row r="54" spans="1:46" x14ac:dyDescent="0.2">
      <c r="A54">
        <f>GDP_per_capita!A51</f>
        <v>2027</v>
      </c>
      <c r="B54" s="7">
        <f>(10^9)*GDP_per_capita!B51/GDP_per_capita!J51</f>
        <v>19137.206722298888</v>
      </c>
      <c r="C54" s="7">
        <f>(10^9)*GDP_per_capita!C51/GDP_per_capita!K51</f>
        <v>17878.828784741625</v>
      </c>
      <c r="D54" s="7">
        <f>(10^9)*GDP_per_capita!D51/GDP_per_capita!L51</f>
        <v>20094.322793106021</v>
      </c>
      <c r="E54" s="7">
        <f>(10^9)*GDP_per_capita!E51/GDP_per_capita!M51</f>
        <v>19151.972176442032</v>
      </c>
      <c r="F54" s="7">
        <f>(10^9)*GDP_per_capita!F51/GDP_per_capita!N51</f>
        <v>17912.845935763809</v>
      </c>
      <c r="G54" s="7">
        <f>(10^9)*GDP_per_capita!G51/GDP_per_capita!O51</f>
        <v>20150.113480850225</v>
      </c>
      <c r="H54" s="5">
        <v>1.1000000000000001</v>
      </c>
      <c r="I54" s="5">
        <v>0.38</v>
      </c>
      <c r="J54" s="22">
        <f t="shared" si="6"/>
        <v>281964.01526839373</v>
      </c>
      <c r="K54" s="1">
        <f t="shared" si="7"/>
        <v>276508.39037655829</v>
      </c>
      <c r="L54" s="1">
        <f t="shared" si="8"/>
        <v>262525.29699194606</v>
      </c>
      <c r="M54" s="1">
        <f t="shared" si="9"/>
        <v>257303.35696097062</v>
      </c>
      <c r="N54" s="1">
        <f t="shared" si="10"/>
        <v>257917.37466323684</v>
      </c>
      <c r="O54" s="1">
        <f t="shared" si="11"/>
        <v>293565.3513118783</v>
      </c>
      <c r="P54" s="22">
        <f t="shared" si="12"/>
        <v>21029359.358638413</v>
      </c>
      <c r="Q54" s="1">
        <f t="shared" si="13"/>
        <v>20887897.709351167</v>
      </c>
      <c r="R54" s="1">
        <f t="shared" si="14"/>
        <v>20516778.469741367</v>
      </c>
      <c r="S54" s="1">
        <f t="shared" si="15"/>
        <v>20374869.432104576</v>
      </c>
      <c r="T54" s="1">
        <f t="shared" si="16"/>
        <v>20391652.923861858</v>
      </c>
      <c r="U54" s="1">
        <f t="shared" si="17"/>
        <v>21324327.055855244</v>
      </c>
      <c r="V54" s="22">
        <f t="shared" si="18"/>
        <v>236728.19037118155</v>
      </c>
      <c r="W54" s="1">
        <f t="shared" si="19"/>
        <v>232147.81791919033</v>
      </c>
      <c r="X54" s="1">
        <f t="shared" si="20"/>
        <v>220408.04896470299</v>
      </c>
      <c r="Y54" s="1">
        <f t="shared" si="21"/>
        <v>216023.87103127778</v>
      </c>
      <c r="Z54" s="1">
        <f t="shared" si="22"/>
        <v>216539.38113768268</v>
      </c>
      <c r="AA54" s="1">
        <f t="shared" si="23"/>
        <v>246468.31016926243</v>
      </c>
      <c r="AB54" s="22">
        <f t="shared" si="24"/>
        <v>21029359.358638413</v>
      </c>
      <c r="AC54" s="1">
        <f t="shared" si="25"/>
        <v>20887897.709351167</v>
      </c>
      <c r="AD54" s="1">
        <f t="shared" si="26"/>
        <v>20516778.469741367</v>
      </c>
      <c r="AE54" s="1">
        <f t="shared" si="27"/>
        <v>20374869.432104576</v>
      </c>
      <c r="AF54" s="1">
        <f t="shared" si="28"/>
        <v>20391652.923861858</v>
      </c>
      <c r="AG54" s="23">
        <f t="shared" si="29"/>
        <v>21324327.055855244</v>
      </c>
      <c r="AH54" s="1">
        <f t="shared" si="30"/>
        <v>236728.19037118155</v>
      </c>
      <c r="AI54" s="1">
        <f t="shared" si="31"/>
        <v>232147.81791919033</v>
      </c>
      <c r="AJ54" s="1">
        <f t="shared" si="32"/>
        <v>220408.04896470299</v>
      </c>
      <c r="AK54" s="1">
        <f t="shared" si="33"/>
        <v>216023.87103127778</v>
      </c>
      <c r="AL54" s="1">
        <f t="shared" si="34"/>
        <v>216539.38113768268</v>
      </c>
      <c r="AM54" s="23">
        <f t="shared" si="35"/>
        <v>246468.31016926243</v>
      </c>
      <c r="AN54" s="1">
        <f t="shared" si="36"/>
        <v>21029359.358638413</v>
      </c>
      <c r="AO54" s="1">
        <f t="shared" si="37"/>
        <v>20887897.709351167</v>
      </c>
      <c r="AP54" s="1">
        <f t="shared" si="38"/>
        <v>20516778.469741367</v>
      </c>
      <c r="AQ54" s="1">
        <f t="shared" si="39"/>
        <v>20374869.432104576</v>
      </c>
      <c r="AR54" s="1">
        <f t="shared" si="40"/>
        <v>20391652.923861858</v>
      </c>
      <c r="AS54" s="23">
        <f t="shared" si="41"/>
        <v>21324327.055855244</v>
      </c>
      <c r="AT54" s="1"/>
    </row>
    <row r="55" spans="1:46" x14ac:dyDescent="0.2">
      <c r="A55">
        <f>GDP_per_capita!A52</f>
        <v>2028</v>
      </c>
      <c r="B55" s="7">
        <f>(10^9)*GDP_per_capita!B52/GDP_per_capita!J52</f>
        <v>19806.29784474838</v>
      </c>
      <c r="C55" s="7">
        <f>(10^9)*GDP_per_capita!C52/GDP_per_capita!K52</f>
        <v>18288.36457961499</v>
      </c>
      <c r="D55" s="7">
        <f>(10^9)*GDP_per_capita!D52/GDP_per_capita!L52</f>
        <v>20973.503090082446</v>
      </c>
      <c r="E55" s="7">
        <f>(10^9)*GDP_per_capita!E52/GDP_per_capita!M52</f>
        <v>19822.747770825663</v>
      </c>
      <c r="F55" s="7">
        <f>(10^9)*GDP_per_capita!F52/GDP_per_capita!N52</f>
        <v>18330.504628895222</v>
      </c>
      <c r="G55" s="7">
        <f>(10^9)*GDP_per_capita!G52/GDP_per_capita!O52</f>
        <v>21039.982765739216</v>
      </c>
      <c r="H55" s="5">
        <v>1.1000000000000001</v>
      </c>
      <c r="I55" s="5">
        <v>0.38</v>
      </c>
      <c r="J55" s="22">
        <f t="shared" si="6"/>
        <v>292826.8661211654</v>
      </c>
      <c r="K55" s="1">
        <f t="shared" si="7"/>
        <v>283483.44382465043</v>
      </c>
      <c r="L55" s="1">
        <f t="shared" si="8"/>
        <v>275187.38314395532</v>
      </c>
      <c r="M55" s="1">
        <f t="shared" si="9"/>
        <v>267233.46352156199</v>
      </c>
      <c r="N55" s="1">
        <f t="shared" si="10"/>
        <v>264540.03878056642</v>
      </c>
      <c r="O55" s="1">
        <f t="shared" si="11"/>
        <v>307857.30801553867</v>
      </c>
      <c r="P55" s="22">
        <f t="shared" si="12"/>
        <v>21305780.591218002</v>
      </c>
      <c r="Q55" s="1">
        <f t="shared" si="13"/>
        <v>21068437.979865573</v>
      </c>
      <c r="R55" s="1">
        <f t="shared" si="14"/>
        <v>20853370.393334251</v>
      </c>
      <c r="S55" s="1">
        <f t="shared" si="15"/>
        <v>20643150.004882537</v>
      </c>
      <c r="T55" s="1">
        <f t="shared" si="16"/>
        <v>20571036.091843717</v>
      </c>
      <c r="U55" s="1">
        <f t="shared" si="17"/>
        <v>21677396.955890525</v>
      </c>
      <c r="V55" s="22">
        <f t="shared" si="18"/>
        <v>245848.30104275397</v>
      </c>
      <c r="W55" s="1">
        <f t="shared" si="19"/>
        <v>238003.85518315609</v>
      </c>
      <c r="X55" s="1">
        <f t="shared" si="20"/>
        <v>231038.74146011216</v>
      </c>
      <c r="Y55" s="1">
        <f t="shared" si="21"/>
        <v>224360.87869533803</v>
      </c>
      <c r="Z55" s="1">
        <f t="shared" si="22"/>
        <v>222099.56331355101</v>
      </c>
      <c r="AA55" s="1">
        <f t="shared" si="23"/>
        <v>258467.39113035714</v>
      </c>
      <c r="AB55" s="22">
        <f t="shared" si="24"/>
        <v>21305780.591218002</v>
      </c>
      <c r="AC55" s="1">
        <f t="shared" si="25"/>
        <v>21068437.979865573</v>
      </c>
      <c r="AD55" s="1">
        <f t="shared" si="26"/>
        <v>20853370.393334251</v>
      </c>
      <c r="AE55" s="1">
        <f t="shared" si="27"/>
        <v>20643150.004882537</v>
      </c>
      <c r="AF55" s="1">
        <f t="shared" si="28"/>
        <v>20571036.091843717</v>
      </c>
      <c r="AG55" s="23">
        <f t="shared" si="29"/>
        <v>21677396.955890525</v>
      </c>
      <c r="AH55" s="1">
        <f t="shared" si="30"/>
        <v>245848.30104275397</v>
      </c>
      <c r="AI55" s="1">
        <f t="shared" si="31"/>
        <v>238003.85518315609</v>
      </c>
      <c r="AJ55" s="1">
        <f t="shared" si="32"/>
        <v>231038.74146011216</v>
      </c>
      <c r="AK55" s="1">
        <f t="shared" si="33"/>
        <v>224360.87869533803</v>
      </c>
      <c r="AL55" s="1">
        <f t="shared" si="34"/>
        <v>222099.56331355101</v>
      </c>
      <c r="AM55" s="23">
        <f t="shared" si="35"/>
        <v>258467.39113035714</v>
      </c>
      <c r="AN55" s="1">
        <f t="shared" si="36"/>
        <v>21305780.591218002</v>
      </c>
      <c r="AO55" s="1">
        <f t="shared" si="37"/>
        <v>21068437.979865573</v>
      </c>
      <c r="AP55" s="1">
        <f t="shared" si="38"/>
        <v>20853370.393334251</v>
      </c>
      <c r="AQ55" s="1">
        <f t="shared" si="39"/>
        <v>20643150.004882537</v>
      </c>
      <c r="AR55" s="1">
        <f t="shared" si="40"/>
        <v>20571036.091843717</v>
      </c>
      <c r="AS55" s="23">
        <f t="shared" si="41"/>
        <v>21677396.955890525</v>
      </c>
      <c r="AT55" s="1"/>
    </row>
    <row r="56" spans="1:46" x14ac:dyDescent="0.2">
      <c r="A56">
        <f>GDP_per_capita!A53</f>
        <v>2029</v>
      </c>
      <c r="B56" s="7">
        <f>(10^9)*GDP_per_capita!B53/GDP_per_capita!J53</f>
        <v>20468.769699338216</v>
      </c>
      <c r="C56" s="7">
        <f>(10^9)*GDP_per_capita!C53/GDP_per_capita!K53</f>
        <v>18692.013381246063</v>
      </c>
      <c r="D56" s="7">
        <f>(10^9)*GDP_per_capita!D53/GDP_per_capita!L53</f>
        <v>21843.472502782239</v>
      </c>
      <c r="E56" s="7">
        <f>(10^9)*GDP_per_capita!E53/GDP_per_capita!M53</f>
        <v>20486.88743299622</v>
      </c>
      <c r="F56" s="7">
        <f>(10^9)*GDP_per_capita!F53/GDP_per_capita!N53</f>
        <v>18742.159563784189</v>
      </c>
      <c r="G56" s="7">
        <f>(10^9)*GDP_per_capita!G53/GDP_per_capita!O53</f>
        <v>21920.529181322981</v>
      </c>
      <c r="H56" s="5">
        <v>1.1000000000000001</v>
      </c>
      <c r="I56" s="5">
        <v>0.38</v>
      </c>
      <c r="J56" s="22">
        <f t="shared" si="6"/>
        <v>303618.476717746</v>
      </c>
      <c r="K56" s="1">
        <f t="shared" si="7"/>
        <v>290373.53634370718</v>
      </c>
      <c r="L56" s="1">
        <f t="shared" si="8"/>
        <v>287769.19030988816</v>
      </c>
      <c r="M56" s="1">
        <f t="shared" si="9"/>
        <v>277098.50284593226</v>
      </c>
      <c r="N56" s="1">
        <f t="shared" si="10"/>
        <v>271082.28881117271</v>
      </c>
      <c r="O56" s="1">
        <f t="shared" si="11"/>
        <v>322059.18336763867</v>
      </c>
      <c r="P56" s="22">
        <f t="shared" si="12"/>
        <v>21573820.215108182</v>
      </c>
      <c r="Q56" s="1">
        <f t="shared" si="13"/>
        <v>21243946.488729805</v>
      </c>
      <c r="R56" s="1">
        <f t="shared" si="14"/>
        <v>21177930.823607646</v>
      </c>
      <c r="S56" s="1">
        <f t="shared" si="15"/>
        <v>20903286.661106594</v>
      </c>
      <c r="T56" s="1">
        <f t="shared" si="16"/>
        <v>20745377.687363144</v>
      </c>
      <c r="U56" s="1">
        <f t="shared" si="17"/>
        <v>22017767.385962926</v>
      </c>
      <c r="V56" s="22">
        <f t="shared" si="18"/>
        <v>254908.60061781594</v>
      </c>
      <c r="W56" s="1">
        <f t="shared" si="19"/>
        <v>243788.56190175543</v>
      </c>
      <c r="X56" s="1">
        <f t="shared" si="20"/>
        <v>241602.03422339377</v>
      </c>
      <c r="Y56" s="1">
        <f t="shared" si="21"/>
        <v>232643.25793786577</v>
      </c>
      <c r="Z56" s="1">
        <f t="shared" si="22"/>
        <v>227592.23233100362</v>
      </c>
      <c r="AA56" s="1">
        <f t="shared" si="23"/>
        <v>270390.8425990828</v>
      </c>
      <c r="AB56" s="22">
        <f t="shared" si="24"/>
        <v>21573820.215108182</v>
      </c>
      <c r="AC56" s="1">
        <f t="shared" si="25"/>
        <v>21243946.488729805</v>
      </c>
      <c r="AD56" s="1">
        <f t="shared" si="26"/>
        <v>21177930.823607646</v>
      </c>
      <c r="AE56" s="1">
        <f t="shared" si="27"/>
        <v>20903286.661106594</v>
      </c>
      <c r="AF56" s="1">
        <f t="shared" si="28"/>
        <v>20745377.687363144</v>
      </c>
      <c r="AG56" s="23">
        <f t="shared" si="29"/>
        <v>22017767.385962926</v>
      </c>
      <c r="AH56" s="1">
        <f t="shared" si="30"/>
        <v>254908.60061781594</v>
      </c>
      <c r="AI56" s="1">
        <f t="shared" si="31"/>
        <v>243788.56190175543</v>
      </c>
      <c r="AJ56" s="1">
        <f t="shared" si="32"/>
        <v>241602.03422339377</v>
      </c>
      <c r="AK56" s="1">
        <f t="shared" si="33"/>
        <v>232643.25793786577</v>
      </c>
      <c r="AL56" s="1">
        <f t="shared" si="34"/>
        <v>227592.23233100362</v>
      </c>
      <c r="AM56" s="23">
        <f t="shared" si="35"/>
        <v>270390.8425990828</v>
      </c>
      <c r="AN56" s="1">
        <f t="shared" si="36"/>
        <v>21573820.215108182</v>
      </c>
      <c r="AO56" s="1">
        <f t="shared" si="37"/>
        <v>21243946.488729805</v>
      </c>
      <c r="AP56" s="1">
        <f t="shared" si="38"/>
        <v>21177930.823607646</v>
      </c>
      <c r="AQ56" s="1">
        <f t="shared" si="39"/>
        <v>20903286.661106594</v>
      </c>
      <c r="AR56" s="1">
        <f t="shared" si="40"/>
        <v>20745377.687363144</v>
      </c>
      <c r="AS56" s="23">
        <f t="shared" si="41"/>
        <v>22017767.385962926</v>
      </c>
      <c r="AT56" s="1"/>
    </row>
    <row r="57" spans="1:46" x14ac:dyDescent="0.2">
      <c r="A57">
        <f>GDP_per_capita!A54</f>
        <v>2030</v>
      </c>
      <c r="B57" s="7">
        <f>(10^9)*GDP_per_capita!B54/GDP_per_capita!J54</f>
        <v>21124.720028463646</v>
      </c>
      <c r="C57" s="7">
        <f>(10^9)*GDP_per_capita!C54/GDP_per_capita!K54</f>
        <v>19089.901220287116</v>
      </c>
      <c r="D57" s="7">
        <f>(10^9)*GDP_per_capita!D54/GDP_per_capita!L54</f>
        <v>22704.37502604273</v>
      </c>
      <c r="E57" s="7">
        <f>(10^9)*GDP_per_capita!E54/GDP_per_capita!M54</f>
        <v>21144.489151420552</v>
      </c>
      <c r="F57" s="7">
        <f>(10^9)*GDP_per_capita!F54/GDP_per_capita!N54</f>
        <v>19147.939270825802</v>
      </c>
      <c r="G57" s="7">
        <f>(10^9)*GDP_per_capita!G54/GDP_per_capita!O54</f>
        <v>22791.898473113972</v>
      </c>
      <c r="H57" s="5">
        <v>1.1000000000000001</v>
      </c>
      <c r="I57" s="5">
        <v>0.38</v>
      </c>
      <c r="J57" s="22">
        <f t="shared" si="6"/>
        <v>314338.32994021435</v>
      </c>
      <c r="K57" s="1">
        <f t="shared" si="7"/>
        <v>297179.87206966523</v>
      </c>
      <c r="L57" s="1">
        <f t="shared" si="8"/>
        <v>300269.31520110636</v>
      </c>
      <c r="M57" s="1">
        <f t="shared" si="9"/>
        <v>286897.99741744122</v>
      </c>
      <c r="N57" s="1">
        <f t="shared" si="10"/>
        <v>277545.24759416544</v>
      </c>
      <c r="O57" s="1">
        <f t="shared" si="11"/>
        <v>336169.34006499901</v>
      </c>
      <c r="P57" s="22">
        <f t="shared" si="12"/>
        <v>21833972.534728631</v>
      </c>
      <c r="Q57" s="1">
        <f t="shared" si="13"/>
        <v>21414665.054518539</v>
      </c>
      <c r="R57" s="1">
        <f t="shared" si="14"/>
        <v>21491311.380363256</v>
      </c>
      <c r="S57" s="1">
        <f t="shared" si="15"/>
        <v>21155760.334992129</v>
      </c>
      <c r="T57" s="1">
        <f t="shared" si="16"/>
        <v>20914922.608730942</v>
      </c>
      <c r="U57" s="1">
        <f t="shared" si="17"/>
        <v>22346343.834385376</v>
      </c>
      <c r="V57" s="22">
        <f t="shared" si="18"/>
        <v>263908.6549402941</v>
      </c>
      <c r="W57" s="1">
        <f t="shared" si="19"/>
        <v>249502.94902995357</v>
      </c>
      <c r="X57" s="1">
        <f t="shared" si="20"/>
        <v>252096.74909718757</v>
      </c>
      <c r="Y57" s="1">
        <f t="shared" si="21"/>
        <v>240870.60785078767</v>
      </c>
      <c r="Z57" s="1">
        <f t="shared" si="22"/>
        <v>233018.33089072609</v>
      </c>
      <c r="AA57" s="1">
        <f t="shared" si="23"/>
        <v>282237.28994677152</v>
      </c>
      <c r="AB57" s="22">
        <f t="shared" si="24"/>
        <v>21833972.534728631</v>
      </c>
      <c r="AC57" s="1">
        <f t="shared" si="25"/>
        <v>21414665.054518539</v>
      </c>
      <c r="AD57" s="1">
        <f t="shared" si="26"/>
        <v>21491311.380363256</v>
      </c>
      <c r="AE57" s="1">
        <f t="shared" si="27"/>
        <v>21155760.334992129</v>
      </c>
      <c r="AF57" s="1">
        <f t="shared" si="28"/>
        <v>20914922.608730942</v>
      </c>
      <c r="AG57" s="23">
        <f t="shared" si="29"/>
        <v>22346343.834385376</v>
      </c>
      <c r="AH57" s="1">
        <f t="shared" si="30"/>
        <v>263908.6549402941</v>
      </c>
      <c r="AI57" s="1">
        <f t="shared" si="31"/>
        <v>249502.94902995357</v>
      </c>
      <c r="AJ57" s="1">
        <f t="shared" si="32"/>
        <v>252096.74909718757</v>
      </c>
      <c r="AK57" s="1">
        <f t="shared" si="33"/>
        <v>240870.60785078767</v>
      </c>
      <c r="AL57" s="1">
        <f t="shared" si="34"/>
        <v>233018.33089072609</v>
      </c>
      <c r="AM57" s="23">
        <f t="shared" si="35"/>
        <v>282237.28994677152</v>
      </c>
      <c r="AN57" s="1">
        <f t="shared" si="36"/>
        <v>21833972.534728631</v>
      </c>
      <c r="AO57" s="1">
        <f t="shared" si="37"/>
        <v>21414665.054518539</v>
      </c>
      <c r="AP57" s="1">
        <f t="shared" si="38"/>
        <v>21491311.380363256</v>
      </c>
      <c r="AQ57" s="1">
        <f t="shared" si="39"/>
        <v>21155760.334992129</v>
      </c>
      <c r="AR57" s="1">
        <f t="shared" si="40"/>
        <v>20914922.608730942</v>
      </c>
      <c r="AS57" s="23">
        <f t="shared" si="41"/>
        <v>22346343.834385376</v>
      </c>
      <c r="AT57" s="1"/>
    </row>
    <row r="58" spans="1:46" x14ac:dyDescent="0.2">
      <c r="A58">
        <f>GDP_per_capita!A55</f>
        <v>2031</v>
      </c>
      <c r="B58" s="7">
        <f>(10^9)*GDP_per_capita!B55/GDP_per_capita!J55</f>
        <v>21910.896287337415</v>
      </c>
      <c r="C58" s="7">
        <f>(10^9)*GDP_per_capita!C55/GDP_per_capita!K55</f>
        <v>19523.674277746384</v>
      </c>
      <c r="D58" s="7">
        <f>(10^9)*GDP_per_capita!D55/GDP_per_capita!L55</f>
        <v>23815.367665814036</v>
      </c>
      <c r="E58" s="7">
        <f>(10^9)*GDP_per_capita!E55/GDP_per_capita!M55</f>
        <v>21936.918886234431</v>
      </c>
      <c r="F58" s="7">
        <f>(10^9)*GDP_per_capita!F55/GDP_per_capita!N55</f>
        <v>19590.187658038554</v>
      </c>
      <c r="G58" s="7">
        <f>(10^9)*GDP_per_capita!G55/GDP_per_capita!O55</f>
        <v>23915.830670256713</v>
      </c>
      <c r="H58" s="5">
        <v>1.1000000000000001</v>
      </c>
      <c r="I58" s="5">
        <v>0.38</v>
      </c>
      <c r="J58" s="22">
        <f t="shared" si="6"/>
        <v>327230.24757765455</v>
      </c>
      <c r="K58" s="1">
        <f t="shared" si="7"/>
        <v>304616.23848773923</v>
      </c>
      <c r="L58" s="1">
        <f t="shared" si="8"/>
        <v>316470.66982531419</v>
      </c>
      <c r="M58" s="1">
        <f t="shared" si="9"/>
        <v>298747.164781506</v>
      </c>
      <c r="N58" s="1">
        <f t="shared" si="10"/>
        <v>284604.6592205044</v>
      </c>
      <c r="O58" s="1">
        <f t="shared" si="11"/>
        <v>354448.84588470304</v>
      </c>
      <c r="P58" s="22">
        <f t="shared" si="12"/>
        <v>22139257.348553021</v>
      </c>
      <c r="Q58" s="1">
        <f t="shared" si="13"/>
        <v>21598285.49236672</v>
      </c>
      <c r="R58" s="1">
        <f t="shared" si="14"/>
        <v>21885025.517180573</v>
      </c>
      <c r="S58" s="1">
        <f t="shared" si="15"/>
        <v>21453613.027231939</v>
      </c>
      <c r="T58" s="1">
        <f t="shared" si="16"/>
        <v>21097187.017298676</v>
      </c>
      <c r="U58" s="1">
        <f t="shared" si="17"/>
        <v>22758852.685393646</v>
      </c>
      <c r="V58" s="22">
        <f t="shared" si="18"/>
        <v>274732.30678047851</v>
      </c>
      <c r="W58" s="1">
        <f t="shared" si="19"/>
        <v>255746.2902712535</v>
      </c>
      <c r="X58" s="1">
        <f t="shared" si="20"/>
        <v>265698.90098206466</v>
      </c>
      <c r="Y58" s="1">
        <f t="shared" si="21"/>
        <v>250818.79909366771</v>
      </c>
      <c r="Z58" s="1">
        <f t="shared" si="22"/>
        <v>238945.19264930108</v>
      </c>
      <c r="AA58" s="1">
        <f t="shared" si="23"/>
        <v>297584.19274023263</v>
      </c>
      <c r="AB58" s="22">
        <f t="shared" si="24"/>
        <v>22139257.348553021</v>
      </c>
      <c r="AC58" s="1">
        <f t="shared" si="25"/>
        <v>21598285.49236672</v>
      </c>
      <c r="AD58" s="1">
        <f t="shared" si="26"/>
        <v>21885025.517180573</v>
      </c>
      <c r="AE58" s="1">
        <f t="shared" si="27"/>
        <v>21453613.027231939</v>
      </c>
      <c r="AF58" s="1">
        <f t="shared" si="28"/>
        <v>21097187.017298676</v>
      </c>
      <c r="AG58" s="23">
        <f t="shared" si="29"/>
        <v>22758852.685393646</v>
      </c>
      <c r="AH58" s="1">
        <f t="shared" si="30"/>
        <v>274732.30678047851</v>
      </c>
      <c r="AI58" s="1">
        <f t="shared" si="31"/>
        <v>255746.2902712535</v>
      </c>
      <c r="AJ58" s="1">
        <f t="shared" si="32"/>
        <v>265698.90098206466</v>
      </c>
      <c r="AK58" s="1">
        <f t="shared" si="33"/>
        <v>250818.79909366771</v>
      </c>
      <c r="AL58" s="1">
        <f t="shared" si="34"/>
        <v>238945.19264930108</v>
      </c>
      <c r="AM58" s="23">
        <f t="shared" si="35"/>
        <v>297584.19274023263</v>
      </c>
      <c r="AN58" s="1">
        <f t="shared" si="36"/>
        <v>22139257.348553021</v>
      </c>
      <c r="AO58" s="1">
        <f t="shared" si="37"/>
        <v>21598285.49236672</v>
      </c>
      <c r="AP58" s="1">
        <f t="shared" si="38"/>
        <v>21885025.517180573</v>
      </c>
      <c r="AQ58" s="1">
        <f t="shared" si="39"/>
        <v>21453613.027231939</v>
      </c>
      <c r="AR58" s="1">
        <f t="shared" si="40"/>
        <v>21097187.017298676</v>
      </c>
      <c r="AS58" s="23">
        <f t="shared" si="41"/>
        <v>22758852.685393646</v>
      </c>
      <c r="AT58" s="1"/>
    </row>
    <row r="59" spans="1:46" x14ac:dyDescent="0.2">
      <c r="A59">
        <f>GDP_per_capita!A56</f>
        <v>2032</v>
      </c>
      <c r="B59" s="7">
        <f>(10^9)*GDP_per_capita!B56/GDP_per_capita!J56</f>
        <v>22690.726410439001</v>
      </c>
      <c r="C59" s="7">
        <f>(10^9)*GDP_per_capita!C56/GDP_per_capita!K56</f>
        <v>19951.979008252507</v>
      </c>
      <c r="D59" s="7">
        <f>(10^9)*GDP_per_capita!D56/GDP_per_capita!L56</f>
        <v>24916.6933816575</v>
      </c>
      <c r="E59" s="7">
        <f>(10^9)*GDP_per_capita!E56/GDP_per_capita!M56</f>
        <v>22722.952006255786</v>
      </c>
      <c r="F59" s="7">
        <f>(10^9)*GDP_per_capita!F56/GDP_per_capita!N56</f>
        <v>20026.860874700273</v>
      </c>
      <c r="G59" s="7">
        <f>(10^9)*GDP_per_capita!G56/GDP_per_capita!O56</f>
        <v>25029.983354321794</v>
      </c>
      <c r="H59" s="5">
        <v>1.1000000000000001</v>
      </c>
      <c r="I59" s="5">
        <v>0.38</v>
      </c>
      <c r="J59" s="22">
        <f t="shared" si="6"/>
        <v>340063.8934206242</v>
      </c>
      <c r="K59" s="1">
        <f t="shared" si="7"/>
        <v>311975.09041900892</v>
      </c>
      <c r="L59" s="1">
        <f t="shared" si="8"/>
        <v>332605.85903495498</v>
      </c>
      <c r="M59" s="1">
        <f t="shared" si="9"/>
        <v>310543.05873282254</v>
      </c>
      <c r="N59" s="1">
        <f t="shared" si="10"/>
        <v>291590.7336922434</v>
      </c>
      <c r="O59" s="1">
        <f t="shared" si="11"/>
        <v>372654.32554601773</v>
      </c>
      <c r="P59" s="22">
        <f t="shared" si="12"/>
        <v>22435439.725190956</v>
      </c>
      <c r="Q59" s="1">
        <f t="shared" si="13"/>
        <v>21777125.767280135</v>
      </c>
      <c r="R59" s="1">
        <f t="shared" si="14"/>
        <v>22264228.05604323</v>
      </c>
      <c r="S59" s="1">
        <f t="shared" si="15"/>
        <v>21742541.564969603</v>
      </c>
      <c r="T59" s="1">
        <f t="shared" si="16"/>
        <v>21274667.481344607</v>
      </c>
      <c r="U59" s="1">
        <f t="shared" si="17"/>
        <v>23156072.426714621</v>
      </c>
      <c r="V59" s="22">
        <f t="shared" si="18"/>
        <v>285507.03544001671</v>
      </c>
      <c r="W59" s="1">
        <f t="shared" si="19"/>
        <v>261924.55276776649</v>
      </c>
      <c r="X59" s="1">
        <f t="shared" si="20"/>
        <v>279245.50244913151</v>
      </c>
      <c r="Y59" s="1">
        <f t="shared" si="21"/>
        <v>260722.26364125367</v>
      </c>
      <c r="Z59" s="1">
        <f t="shared" si="22"/>
        <v>244810.48282088156</v>
      </c>
      <c r="AA59" s="1">
        <f t="shared" si="23"/>
        <v>312868.9454806135</v>
      </c>
      <c r="AB59" s="22">
        <f t="shared" si="24"/>
        <v>22435439.725190956</v>
      </c>
      <c r="AC59" s="1">
        <f t="shared" si="25"/>
        <v>21777125.767280135</v>
      </c>
      <c r="AD59" s="1">
        <f t="shared" si="26"/>
        <v>22264228.05604323</v>
      </c>
      <c r="AE59" s="1">
        <f t="shared" si="27"/>
        <v>21742541.564969603</v>
      </c>
      <c r="AF59" s="1">
        <f t="shared" si="28"/>
        <v>21274667.481344607</v>
      </c>
      <c r="AG59" s="23">
        <f t="shared" si="29"/>
        <v>23156072.426714621</v>
      </c>
      <c r="AH59" s="1">
        <f t="shared" si="30"/>
        <v>285507.03544001671</v>
      </c>
      <c r="AI59" s="1">
        <f t="shared" si="31"/>
        <v>261924.55276776649</v>
      </c>
      <c r="AJ59" s="1">
        <f t="shared" si="32"/>
        <v>279245.50244913151</v>
      </c>
      <c r="AK59" s="1">
        <f t="shared" si="33"/>
        <v>260722.26364125367</v>
      </c>
      <c r="AL59" s="1">
        <f t="shared" si="34"/>
        <v>244810.48282088156</v>
      </c>
      <c r="AM59" s="23">
        <f t="shared" si="35"/>
        <v>312868.9454806135</v>
      </c>
      <c r="AN59" s="1">
        <f t="shared" si="36"/>
        <v>22435439.725190956</v>
      </c>
      <c r="AO59" s="1">
        <f t="shared" si="37"/>
        <v>21777125.767280135</v>
      </c>
      <c r="AP59" s="1">
        <f t="shared" si="38"/>
        <v>22264228.05604323</v>
      </c>
      <c r="AQ59" s="1">
        <f t="shared" si="39"/>
        <v>21742541.564969603</v>
      </c>
      <c r="AR59" s="1">
        <f t="shared" si="40"/>
        <v>21274667.481344607</v>
      </c>
      <c r="AS59" s="23">
        <f t="shared" si="41"/>
        <v>23156072.426714621</v>
      </c>
      <c r="AT59" s="1"/>
    </row>
    <row r="60" spans="1:46" x14ac:dyDescent="0.2">
      <c r="A60">
        <f>GDP_per_capita!A57</f>
        <v>2033</v>
      </c>
      <c r="B60" s="7">
        <f>(10^9)*GDP_per_capita!B57/GDP_per_capita!J57</f>
        <v>23464.286929358179</v>
      </c>
      <c r="C60" s="7">
        <f>(10^9)*GDP_per_capita!C57/GDP_per_capita!K57</f>
        <v>20374.918168180062</v>
      </c>
      <c r="D60" s="7">
        <f>(10^9)*GDP_per_capita!D57/GDP_per_capita!L57</f>
        <v>26008.477797204905</v>
      </c>
      <c r="E60" s="7">
        <f>(10^9)*GDP_per_capita!E57/GDP_per_capita!M57</f>
        <v>23502.66565182904</v>
      </c>
      <c r="F60" s="7">
        <f>(10^9)*GDP_per_capita!F57/GDP_per_capita!N57</f>
        <v>20458.063684903955</v>
      </c>
      <c r="G60" s="7">
        <f>(10^9)*GDP_per_capita!G57/GDP_per_capita!O57</f>
        <v>26134.483612059765</v>
      </c>
      <c r="H60" s="5">
        <v>1.1000000000000001</v>
      </c>
      <c r="I60" s="5">
        <v>0.38</v>
      </c>
      <c r="J60" s="22">
        <f t="shared" si="6"/>
        <v>352838.02317209163</v>
      </c>
      <c r="K60" s="1">
        <f t="shared" si="7"/>
        <v>319257.27512582781</v>
      </c>
      <c r="L60" s="1">
        <f t="shared" si="8"/>
        <v>348671.84110973909</v>
      </c>
      <c r="M60" s="1">
        <f t="shared" si="9"/>
        <v>322284.51159924717</v>
      </c>
      <c r="N60" s="1">
        <f t="shared" si="10"/>
        <v>298504.25669677812</v>
      </c>
      <c r="O60" s="1">
        <f t="shared" si="11"/>
        <v>390782.28270269296</v>
      </c>
      <c r="P60" s="22">
        <f t="shared" si="12"/>
        <v>22723069.209033925</v>
      </c>
      <c r="Q60" s="1">
        <f t="shared" si="13"/>
        <v>21951404.821919378</v>
      </c>
      <c r="R60" s="1">
        <f t="shared" si="14"/>
        <v>22630021.270262245</v>
      </c>
      <c r="S60" s="1">
        <f t="shared" si="15"/>
        <v>22023087.790995691</v>
      </c>
      <c r="T60" s="1">
        <f t="shared" si="16"/>
        <v>21447585.417372949</v>
      </c>
      <c r="U60" s="1">
        <f t="shared" si="17"/>
        <v>23539171.715429869</v>
      </c>
      <c r="V60" s="22">
        <f t="shared" si="18"/>
        <v>296231.79624594125</v>
      </c>
      <c r="W60" s="1">
        <f t="shared" si="19"/>
        <v>268038.44785453141</v>
      </c>
      <c r="X60" s="1">
        <f t="shared" si="20"/>
        <v>292733.99976492993</v>
      </c>
      <c r="Y60" s="1">
        <f t="shared" si="21"/>
        <v>270580.02115244343</v>
      </c>
      <c r="Z60" s="1">
        <f t="shared" si="22"/>
        <v>250614.86104409274</v>
      </c>
      <c r="AA60" s="1">
        <f t="shared" si="23"/>
        <v>328088.61274468323</v>
      </c>
      <c r="AB60" s="22">
        <f t="shared" si="24"/>
        <v>22723069.209033925</v>
      </c>
      <c r="AC60" s="1">
        <f t="shared" si="25"/>
        <v>21951404.821919378</v>
      </c>
      <c r="AD60" s="1">
        <f t="shared" si="26"/>
        <v>22630021.270262245</v>
      </c>
      <c r="AE60" s="1">
        <f t="shared" si="27"/>
        <v>22023087.790995691</v>
      </c>
      <c r="AF60" s="1">
        <f t="shared" si="28"/>
        <v>21447585.417372949</v>
      </c>
      <c r="AG60" s="23">
        <f t="shared" si="29"/>
        <v>23539171.715429869</v>
      </c>
      <c r="AH60" s="1">
        <f t="shared" si="30"/>
        <v>296231.79624594125</v>
      </c>
      <c r="AI60" s="1">
        <f t="shared" si="31"/>
        <v>268038.44785453141</v>
      </c>
      <c r="AJ60" s="1">
        <f t="shared" si="32"/>
        <v>292733.99976492993</v>
      </c>
      <c r="AK60" s="1">
        <f t="shared" si="33"/>
        <v>270580.02115244343</v>
      </c>
      <c r="AL60" s="1">
        <f t="shared" si="34"/>
        <v>250614.86104409274</v>
      </c>
      <c r="AM60" s="23">
        <f t="shared" si="35"/>
        <v>328088.61274468323</v>
      </c>
      <c r="AN60" s="1">
        <f t="shared" si="36"/>
        <v>22723069.209033925</v>
      </c>
      <c r="AO60" s="1">
        <f t="shared" si="37"/>
        <v>21951404.821919378</v>
      </c>
      <c r="AP60" s="1">
        <f t="shared" si="38"/>
        <v>22630021.270262245</v>
      </c>
      <c r="AQ60" s="1">
        <f t="shared" si="39"/>
        <v>22023087.790995691</v>
      </c>
      <c r="AR60" s="1">
        <f t="shared" si="40"/>
        <v>21447585.417372949</v>
      </c>
      <c r="AS60" s="23">
        <f t="shared" si="41"/>
        <v>23539171.715429869</v>
      </c>
      <c r="AT60" s="1"/>
    </row>
    <row r="61" spans="1:46" x14ac:dyDescent="0.2">
      <c r="A61">
        <f>GDP_per_capita!A58</f>
        <v>2034</v>
      </c>
      <c r="B61" s="7">
        <f>(10^9)*GDP_per_capita!B58/GDP_per_capita!J58</f>
        <v>24231.653150028844</v>
      </c>
      <c r="C61" s="7">
        <f>(10^9)*GDP_per_capita!C58/GDP_per_capita!K58</f>
        <v>20792.591955376713</v>
      </c>
      <c r="D61" s="7">
        <f>(10^9)*GDP_per_capita!D58/GDP_per_capita!L58</f>
        <v>27090.844368803468</v>
      </c>
      <c r="E61" s="7">
        <f>(10^9)*GDP_per_capita!E58/GDP_per_capita!M58</f>
        <v>24276.135727893521</v>
      </c>
      <c r="F61" s="7">
        <f>(10^9)*GDP_per_capita!F58/GDP_per_capita!N58</f>
        <v>20883.898244225576</v>
      </c>
      <c r="G61" s="7">
        <f>(10^9)*GDP_per_capita!G58/GDP_per_capita!O58</f>
        <v>27229.456337694603</v>
      </c>
      <c r="H61" s="5">
        <v>1.1000000000000001</v>
      </c>
      <c r="I61" s="5">
        <v>0.38</v>
      </c>
      <c r="J61" s="22">
        <f t="shared" si="6"/>
        <v>365551.55169407243</v>
      </c>
      <c r="K61" s="1">
        <f t="shared" si="7"/>
        <v>326463.65310570109</v>
      </c>
      <c r="L61" s="1">
        <f t="shared" si="8"/>
        <v>364665.97376159194</v>
      </c>
      <c r="M61" s="1">
        <f t="shared" si="9"/>
        <v>333970.50454239256</v>
      </c>
      <c r="N61" s="1">
        <f t="shared" si="10"/>
        <v>305346.02805904794</v>
      </c>
      <c r="O61" s="1">
        <f t="shared" si="11"/>
        <v>408829.6801452759</v>
      </c>
      <c r="P61" s="22">
        <f t="shared" si="12"/>
        <v>23002643.614479244</v>
      </c>
      <c r="Q61" s="1">
        <f t="shared" si="13"/>
        <v>22121326.556408748</v>
      </c>
      <c r="R61" s="1">
        <f t="shared" si="14"/>
        <v>22983377.618361097</v>
      </c>
      <c r="S61" s="1">
        <f t="shared" si="15"/>
        <v>22295742.255446084</v>
      </c>
      <c r="T61" s="1">
        <f t="shared" si="16"/>
        <v>21616146.855087645</v>
      </c>
      <c r="U61" s="1">
        <f t="shared" si="17"/>
        <v>23909180.730900574</v>
      </c>
      <c r="V61" s="22">
        <f t="shared" si="18"/>
        <v>306905.67815025488</v>
      </c>
      <c r="W61" s="1">
        <f t="shared" si="19"/>
        <v>274088.69797840726</v>
      </c>
      <c r="X61" s="1">
        <f t="shared" si="20"/>
        <v>306162.17454682797</v>
      </c>
      <c r="Y61" s="1">
        <f t="shared" si="21"/>
        <v>280391.21624231309</v>
      </c>
      <c r="Z61" s="1">
        <f t="shared" si="22"/>
        <v>256358.99882700029</v>
      </c>
      <c r="AA61" s="1">
        <f t="shared" si="23"/>
        <v>343240.64458614157</v>
      </c>
      <c r="AB61" s="22">
        <f t="shared" si="24"/>
        <v>23002643.614479244</v>
      </c>
      <c r="AC61" s="1">
        <f t="shared" si="25"/>
        <v>22121326.556408748</v>
      </c>
      <c r="AD61" s="1">
        <f t="shared" si="26"/>
        <v>22983377.618361097</v>
      </c>
      <c r="AE61" s="1">
        <f t="shared" si="27"/>
        <v>22295742.255446084</v>
      </c>
      <c r="AF61" s="1">
        <f t="shared" si="28"/>
        <v>21616146.855087645</v>
      </c>
      <c r="AG61" s="23">
        <f t="shared" si="29"/>
        <v>23909180.730900574</v>
      </c>
      <c r="AH61" s="1">
        <f t="shared" si="30"/>
        <v>306905.67815025488</v>
      </c>
      <c r="AI61" s="1">
        <f t="shared" si="31"/>
        <v>274088.69797840726</v>
      </c>
      <c r="AJ61" s="1">
        <f t="shared" si="32"/>
        <v>306162.17454682797</v>
      </c>
      <c r="AK61" s="1">
        <f t="shared" si="33"/>
        <v>280391.21624231309</v>
      </c>
      <c r="AL61" s="1">
        <f t="shared" si="34"/>
        <v>256358.99882700029</v>
      </c>
      <c r="AM61" s="23">
        <f t="shared" si="35"/>
        <v>343240.64458614157</v>
      </c>
      <c r="AN61" s="1">
        <f t="shared" si="36"/>
        <v>23002643.614479244</v>
      </c>
      <c r="AO61" s="1">
        <f t="shared" si="37"/>
        <v>22121326.556408748</v>
      </c>
      <c r="AP61" s="1">
        <f t="shared" si="38"/>
        <v>22983377.618361097</v>
      </c>
      <c r="AQ61" s="1">
        <f t="shared" si="39"/>
        <v>22295742.255446084</v>
      </c>
      <c r="AR61" s="1">
        <f t="shared" si="40"/>
        <v>21616146.855087645</v>
      </c>
      <c r="AS61" s="23">
        <f t="shared" si="41"/>
        <v>23909180.730900574</v>
      </c>
      <c r="AT61" s="1"/>
    </row>
    <row r="62" spans="1:46" x14ac:dyDescent="0.2">
      <c r="A62">
        <f>GDP_per_capita!A59</f>
        <v>2035</v>
      </c>
      <c r="B62" s="7">
        <f>(10^9)*GDP_per_capita!B59/GDP_per_capita!J59</f>
        <v>24992.899177167346</v>
      </c>
      <c r="C62" s="7">
        <f>(10^9)*GDP_per_capita!C59/GDP_per_capita!K59</f>
        <v>21205.098088301405</v>
      </c>
      <c r="D62" s="7">
        <f>(10^9)*GDP_per_capita!D59/GDP_per_capita!L59</f>
        <v>28163.914432053145</v>
      </c>
      <c r="E62" s="7">
        <f>(10^9)*GDP_per_capita!E59/GDP_per_capita!M59</f>
        <v>25043.436928616171</v>
      </c>
      <c r="F62" s="7">
        <f>(10^9)*GDP_per_capita!F59/GDP_per_capita!N59</f>
        <v>21304.46418040857</v>
      </c>
      <c r="G62" s="7">
        <f>(10^9)*GDP_per_capita!G59/GDP_per_capita!O59</f>
        <v>28315.024280002999</v>
      </c>
      <c r="H62" s="5">
        <v>1.1000000000000001</v>
      </c>
      <c r="I62" s="5">
        <v>0.38</v>
      </c>
      <c r="J62" s="22">
        <f t="shared" si="6"/>
        <v>378203.5355058689</v>
      </c>
      <c r="K62" s="1">
        <f t="shared" si="7"/>
        <v>333595.09502338053</v>
      </c>
      <c r="L62" s="1">
        <f t="shared" si="8"/>
        <v>380585.96127317706</v>
      </c>
      <c r="M62" s="1">
        <f t="shared" si="9"/>
        <v>345600.15112574055</v>
      </c>
      <c r="N62" s="1">
        <f t="shared" si="10"/>
        <v>312116.85866685811</v>
      </c>
      <c r="O62" s="1">
        <f t="shared" si="11"/>
        <v>426793.87873938214</v>
      </c>
      <c r="P62" s="22">
        <f t="shared" si="12"/>
        <v>23274615.564606957</v>
      </c>
      <c r="Q62" s="1">
        <f t="shared" si="13"/>
        <v>22287081.219266862</v>
      </c>
      <c r="R62" s="1">
        <f t="shared" si="14"/>
        <v>23325160.082784489</v>
      </c>
      <c r="S62" s="1">
        <f t="shared" si="15"/>
        <v>22560950.734365303</v>
      </c>
      <c r="T62" s="1">
        <f t="shared" si="16"/>
        <v>21780543.876584511</v>
      </c>
      <c r="U62" s="1">
        <f t="shared" si="17"/>
        <v>24267012.997578435</v>
      </c>
      <c r="V62" s="22">
        <f t="shared" si="18"/>
        <v>317527.88903599902</v>
      </c>
      <c r="W62" s="1">
        <f t="shared" si="19"/>
        <v>280076.03412235627</v>
      </c>
      <c r="X62" s="1">
        <f t="shared" si="20"/>
        <v>319528.09938217275</v>
      </c>
      <c r="Y62" s="1">
        <f t="shared" si="21"/>
        <v>290155.10468641756</v>
      </c>
      <c r="Z62" s="1">
        <f t="shared" si="22"/>
        <v>262043.57696570712</v>
      </c>
      <c r="AA62" s="1">
        <f t="shared" si="23"/>
        <v>358322.82527009636</v>
      </c>
      <c r="AB62" s="22">
        <f t="shared" si="24"/>
        <v>23274615.564606957</v>
      </c>
      <c r="AC62" s="1">
        <f t="shared" si="25"/>
        <v>22287081.219266862</v>
      </c>
      <c r="AD62" s="1">
        <f t="shared" si="26"/>
        <v>23325160.082784489</v>
      </c>
      <c r="AE62" s="1">
        <f t="shared" si="27"/>
        <v>22560950.734365303</v>
      </c>
      <c r="AF62" s="1">
        <f t="shared" si="28"/>
        <v>21780543.876584511</v>
      </c>
      <c r="AG62" s="23">
        <f t="shared" si="29"/>
        <v>24267012.997578435</v>
      </c>
      <c r="AH62" s="1">
        <f t="shared" si="30"/>
        <v>317527.88903599902</v>
      </c>
      <c r="AI62" s="1">
        <f t="shared" si="31"/>
        <v>280076.03412235627</v>
      </c>
      <c r="AJ62" s="1">
        <f t="shared" si="32"/>
        <v>319528.09938217275</v>
      </c>
      <c r="AK62" s="1">
        <f t="shared" si="33"/>
        <v>290155.10468641756</v>
      </c>
      <c r="AL62" s="1">
        <f t="shared" si="34"/>
        <v>262043.57696570712</v>
      </c>
      <c r="AM62" s="23">
        <f t="shared" si="35"/>
        <v>358322.82527009636</v>
      </c>
      <c r="AN62" s="1">
        <f t="shared" si="36"/>
        <v>23274615.564606957</v>
      </c>
      <c r="AO62" s="1">
        <f t="shared" si="37"/>
        <v>22287081.219266862</v>
      </c>
      <c r="AP62" s="1">
        <f t="shared" si="38"/>
        <v>23325160.082784489</v>
      </c>
      <c r="AQ62" s="1">
        <f t="shared" si="39"/>
        <v>22560950.734365303</v>
      </c>
      <c r="AR62" s="1">
        <f t="shared" si="40"/>
        <v>21780543.876584511</v>
      </c>
      <c r="AS62" s="23">
        <f t="shared" si="41"/>
        <v>24267012.997578435</v>
      </c>
      <c r="AT62" s="1"/>
    </row>
    <row r="63" spans="1:46" x14ac:dyDescent="0.2">
      <c r="A63">
        <f>GDP_per_capita!A60</f>
        <v>2036</v>
      </c>
      <c r="B63" s="7">
        <f>(10^9)*GDP_per_capita!B60/GDP_per_capita!J60</f>
        <v>25810.343386705052</v>
      </c>
      <c r="C63" s="7">
        <f>(10^9)*GDP_per_capita!C60/GDP_per_capita!K60</f>
        <v>21630.544416956665</v>
      </c>
      <c r="D63" s="7">
        <f>(10^9)*GDP_per_capita!D60/GDP_per_capita!L60</f>
        <v>29327.114219707251</v>
      </c>
      <c r="E63" s="7">
        <f>(10^9)*GDP_per_capita!E60/GDP_per_capita!M60</f>
        <v>25865.535951597703</v>
      </c>
      <c r="F63" s="7">
        <f>(10^9)*GDP_per_capita!F60/GDP_per_capita!N60</f>
        <v>21740.173042645325</v>
      </c>
      <c r="G63" s="7">
        <f>(10^9)*GDP_per_capita!G60/GDP_per_capita!O60</f>
        <v>29498.91067544925</v>
      </c>
      <c r="H63" s="5">
        <v>1.1000000000000001</v>
      </c>
      <c r="I63" s="5">
        <v>0.38</v>
      </c>
      <c r="J63" s="22">
        <f t="shared" si="6"/>
        <v>391832.49018490402</v>
      </c>
      <c r="K63" s="1">
        <f>$C$2*(C63/C$45)^$H63</f>
        <v>340964.79306571337</v>
      </c>
      <c r="L63" s="1">
        <f t="shared" si="8"/>
        <v>397911.70105070306</v>
      </c>
      <c r="M63" s="1">
        <f t="shared" si="9"/>
        <v>358099.92487781006</v>
      </c>
      <c r="N63" s="1">
        <f t="shared" si="10"/>
        <v>319145.58876073471</v>
      </c>
      <c r="O63" s="1">
        <f t="shared" si="11"/>
        <v>446463.67158875201</v>
      </c>
      <c r="P63" s="22">
        <f t="shared" si="12"/>
        <v>23561006.08989121</v>
      </c>
      <c r="Q63" s="1">
        <f t="shared" si="13"/>
        <v>22455954.428372666</v>
      </c>
      <c r="R63" s="1">
        <f t="shared" si="14"/>
        <v>23686649.436804496</v>
      </c>
      <c r="S63" s="1">
        <f t="shared" si="15"/>
        <v>22839567.022526134</v>
      </c>
      <c r="T63" s="1">
        <f t="shared" si="16"/>
        <v>21948751.668805551</v>
      </c>
      <c r="U63" s="1">
        <f t="shared" si="17"/>
        <v>24647686.31104644</v>
      </c>
      <c r="V63" s="22">
        <f t="shared" si="18"/>
        <v>328970.33418187249</v>
      </c>
      <c r="W63" s="1">
        <f t="shared" si="19"/>
        <v>286263.40267533576</v>
      </c>
      <c r="X63" s="1">
        <f t="shared" si="20"/>
        <v>334074.24996267015</v>
      </c>
      <c r="Y63" s="1">
        <f t="shared" si="21"/>
        <v>300649.52475473715</v>
      </c>
      <c r="Z63" s="1">
        <f t="shared" si="22"/>
        <v>267944.67946684384</v>
      </c>
      <c r="AA63" s="1">
        <f t="shared" si="23"/>
        <v>374836.96967882541</v>
      </c>
      <c r="AB63" s="22">
        <f t="shared" si="24"/>
        <v>23561006.08989121</v>
      </c>
      <c r="AC63" s="1">
        <f t="shared" si="25"/>
        <v>22455954.428372666</v>
      </c>
      <c r="AD63" s="1">
        <f t="shared" si="26"/>
        <v>23686649.436804496</v>
      </c>
      <c r="AE63" s="1">
        <f t="shared" si="27"/>
        <v>22839567.022526134</v>
      </c>
      <c r="AF63" s="1">
        <f t="shared" si="28"/>
        <v>21948751.668805551</v>
      </c>
      <c r="AG63" s="23">
        <f t="shared" si="29"/>
        <v>24647686.31104644</v>
      </c>
      <c r="AH63" s="1">
        <f t="shared" si="30"/>
        <v>328970.33418187249</v>
      </c>
      <c r="AI63" s="1">
        <f t="shared" si="31"/>
        <v>286263.40267533576</v>
      </c>
      <c r="AJ63" s="1">
        <f t="shared" si="32"/>
        <v>334074.24996267015</v>
      </c>
      <c r="AK63" s="1">
        <f t="shared" si="33"/>
        <v>300649.52475473715</v>
      </c>
      <c r="AL63" s="1">
        <f t="shared" si="34"/>
        <v>267944.67946684384</v>
      </c>
      <c r="AM63" s="23">
        <f t="shared" si="35"/>
        <v>374836.96967882541</v>
      </c>
      <c r="AN63" s="1">
        <f t="shared" si="36"/>
        <v>23561006.08989121</v>
      </c>
      <c r="AO63" s="1">
        <f t="shared" si="37"/>
        <v>22455954.428372666</v>
      </c>
      <c r="AP63" s="1">
        <f t="shared" si="38"/>
        <v>23686649.436804496</v>
      </c>
      <c r="AQ63" s="1">
        <f t="shared" si="39"/>
        <v>22839567.022526134</v>
      </c>
      <c r="AR63" s="1">
        <f t="shared" si="40"/>
        <v>21948751.668805551</v>
      </c>
      <c r="AS63" s="23">
        <f t="shared" si="41"/>
        <v>24647686.31104644</v>
      </c>
      <c r="AT63" s="1"/>
    </row>
    <row r="64" spans="1:46" x14ac:dyDescent="0.2">
      <c r="A64">
        <f>GDP_per_capita!A61</f>
        <v>2037</v>
      </c>
      <c r="B64" s="7">
        <f>(10^9)*GDP_per_capita!B61/GDP_per_capita!J61</f>
        <v>26622.94725685037</v>
      </c>
      <c r="C64" s="7">
        <f>(10^9)*GDP_per_capita!C61/GDP_per_capita!K61</f>
        <v>22051.433582533704</v>
      </c>
      <c r="D64" s="7">
        <f>(10^9)*GDP_per_capita!D61/GDP_per_capita!L61</f>
        <v>30482.604274209931</v>
      </c>
      <c r="E64" s="7">
        <f>(10^9)*GDP_per_capita!E61/GDP_per_capita!M61</f>
        <v>26682.767072600174</v>
      </c>
      <c r="F64" s="7">
        <f>(10^9)*GDP_per_capita!F61/GDP_per_capita!N61</f>
        <v>22171.214814802555</v>
      </c>
      <c r="G64" s="7">
        <f>(10^9)*GDP_per_capita!G61/GDP_per_capita!O61</f>
        <v>30674.950226108074</v>
      </c>
      <c r="H64" s="5">
        <v>1.1000000000000001</v>
      </c>
      <c r="I64" s="5">
        <v>0.38</v>
      </c>
      <c r="J64" s="22">
        <f t="shared" si="6"/>
        <v>405423.60252015345</v>
      </c>
      <c r="K64" s="1">
        <f t="shared" si="7"/>
        <v>348269.82971091964</v>
      </c>
      <c r="L64" s="1">
        <f t="shared" si="8"/>
        <v>415190.79985861597</v>
      </c>
      <c r="M64" s="1">
        <f t="shared" si="9"/>
        <v>370565.1313388889</v>
      </c>
      <c r="N64" s="1">
        <f t="shared" si="10"/>
        <v>326112.90757317049</v>
      </c>
      <c r="O64" s="1">
        <f t="shared" si="11"/>
        <v>466081.43361566908</v>
      </c>
      <c r="P64" s="22">
        <f t="shared" si="12"/>
        <v>23840179.676970873</v>
      </c>
      <c r="Q64" s="1">
        <f t="shared" si="13"/>
        <v>22621004.28592037</v>
      </c>
      <c r="R64" s="1">
        <f t="shared" si="14"/>
        <v>24037044.792607628</v>
      </c>
      <c r="S64" s="1">
        <f t="shared" si="15"/>
        <v>23111143.398272563</v>
      </c>
      <c r="T64" s="1">
        <f t="shared" si="16"/>
        <v>22113113.360948391</v>
      </c>
      <c r="U64" s="1">
        <f t="shared" si="17"/>
        <v>25016569.528305285</v>
      </c>
      <c r="V64" s="22">
        <f t="shared" si="18"/>
        <v>340381.0080765271</v>
      </c>
      <c r="W64" s="1">
        <f t="shared" si="19"/>
        <v>292396.48353662499</v>
      </c>
      <c r="X64" s="1">
        <f t="shared" si="20"/>
        <v>348581.24224020768</v>
      </c>
      <c r="Y64" s="1">
        <f t="shared" si="21"/>
        <v>311114.92320398788</v>
      </c>
      <c r="Z64" s="1">
        <f t="shared" si="22"/>
        <v>273794.22297202138</v>
      </c>
      <c r="AA64" s="1">
        <f t="shared" si="23"/>
        <v>391307.43063230556</v>
      </c>
      <c r="AB64" s="22">
        <f t="shared" si="24"/>
        <v>23840179.676970873</v>
      </c>
      <c r="AC64" s="1">
        <f t="shared" si="25"/>
        <v>22621004.28592037</v>
      </c>
      <c r="AD64" s="1">
        <f t="shared" si="26"/>
        <v>24037044.792607628</v>
      </c>
      <c r="AE64" s="1">
        <f t="shared" si="27"/>
        <v>23111143.398272563</v>
      </c>
      <c r="AF64" s="1">
        <f t="shared" si="28"/>
        <v>22113113.360948391</v>
      </c>
      <c r="AG64" s="23">
        <f t="shared" si="29"/>
        <v>25016569.528305285</v>
      </c>
      <c r="AH64" s="1">
        <f t="shared" si="30"/>
        <v>340381.0080765271</v>
      </c>
      <c r="AI64" s="1">
        <f t="shared" si="31"/>
        <v>292396.48353662499</v>
      </c>
      <c r="AJ64" s="1">
        <f t="shared" si="32"/>
        <v>348581.24224020768</v>
      </c>
      <c r="AK64" s="1">
        <f t="shared" si="33"/>
        <v>311114.92320398788</v>
      </c>
      <c r="AL64" s="1">
        <f t="shared" si="34"/>
        <v>273794.22297202138</v>
      </c>
      <c r="AM64" s="23">
        <f t="shared" si="35"/>
        <v>391307.43063230556</v>
      </c>
      <c r="AN64" s="1">
        <f t="shared" si="36"/>
        <v>23840179.676970873</v>
      </c>
      <c r="AO64" s="1">
        <f t="shared" si="37"/>
        <v>22621004.28592037</v>
      </c>
      <c r="AP64" s="1">
        <f t="shared" si="38"/>
        <v>24037044.792607628</v>
      </c>
      <c r="AQ64" s="1">
        <f t="shared" si="39"/>
        <v>23111143.398272563</v>
      </c>
      <c r="AR64" s="1">
        <f t="shared" si="40"/>
        <v>22113113.360948391</v>
      </c>
      <c r="AS64" s="23">
        <f t="shared" si="41"/>
        <v>25016569.528305285</v>
      </c>
      <c r="AT64" s="1"/>
    </row>
    <row r="65" spans="1:46" x14ac:dyDescent="0.2">
      <c r="A65">
        <f>GDP_per_capita!A62</f>
        <v>2038</v>
      </c>
      <c r="B65" s="7">
        <f>(10^9)*GDP_per_capita!B62/GDP_per_capita!J62</f>
        <v>27430.753652410018</v>
      </c>
      <c r="C65" s="7">
        <f>(10^9)*GDP_per_capita!C62/GDP_per_capita!K62</f>
        <v>22467.838415962487</v>
      </c>
      <c r="D65" s="7">
        <f>(10^9)*GDP_per_capita!D62/GDP_per_capita!L62</f>
        <v>31630.460992992616</v>
      </c>
      <c r="E65" s="7">
        <f>(10^9)*GDP_per_capita!E62/GDP_per_capita!M62</f>
        <v>27495.173400517513</v>
      </c>
      <c r="F65" s="7">
        <f>(10^9)*GDP_per_capita!F62/GDP_per_capita!N62</f>
        <v>22597.664084623746</v>
      </c>
      <c r="G65" s="7">
        <f>(10^9)*GDP_per_capita!G62/GDP_per_capita!O62</f>
        <v>31843.22068808007</v>
      </c>
      <c r="H65" s="5">
        <v>1.1000000000000001</v>
      </c>
      <c r="I65" s="5">
        <v>0.38</v>
      </c>
      <c r="J65" s="22">
        <f t="shared" si="6"/>
        <v>418975.66342222173</v>
      </c>
      <c r="K65" s="1">
        <f t="shared" si="7"/>
        <v>355510.77098300034</v>
      </c>
      <c r="L65" s="1">
        <f t="shared" si="8"/>
        <v>432420.74457705161</v>
      </c>
      <c r="M65" s="1">
        <f t="shared" si="9"/>
        <v>382994.65162239206</v>
      </c>
      <c r="N65" s="1">
        <f t="shared" si="10"/>
        <v>333019.33800059883</v>
      </c>
      <c r="O65" s="1">
        <f t="shared" si="11"/>
        <v>485644.23217462935</v>
      </c>
      <c r="P65" s="22">
        <f t="shared" si="12"/>
        <v>24112516.360517882</v>
      </c>
      <c r="Q65" s="1">
        <f t="shared" si="13"/>
        <v>22782384.545651767</v>
      </c>
      <c r="R65" s="1">
        <f t="shared" si="14"/>
        <v>24377063.300083622</v>
      </c>
      <c r="S65" s="1">
        <f t="shared" si="15"/>
        <v>23376051.718422566</v>
      </c>
      <c r="T65" s="1">
        <f t="shared" si="16"/>
        <v>22273785.581689723</v>
      </c>
      <c r="U65" s="1">
        <f t="shared" si="17"/>
        <v>25374432.681046322</v>
      </c>
      <c r="V65" s="22">
        <f t="shared" si="18"/>
        <v>351758.89560622798</v>
      </c>
      <c r="W65" s="1">
        <f t="shared" si="19"/>
        <v>298475.75192231609</v>
      </c>
      <c r="X65" s="1">
        <f t="shared" si="20"/>
        <v>363046.96627775294</v>
      </c>
      <c r="Y65" s="1">
        <f t="shared" si="21"/>
        <v>321550.36065190053</v>
      </c>
      <c r="Z65" s="1">
        <f t="shared" si="22"/>
        <v>279592.64648877166</v>
      </c>
      <c r="AA65" s="1">
        <f t="shared" si="23"/>
        <v>407731.74597286573</v>
      </c>
      <c r="AB65" s="22">
        <f t="shared" si="24"/>
        <v>24112516.360517882</v>
      </c>
      <c r="AC65" s="1">
        <f t="shared" si="25"/>
        <v>22782384.545651767</v>
      </c>
      <c r="AD65" s="1">
        <f t="shared" si="26"/>
        <v>24377063.300083622</v>
      </c>
      <c r="AE65" s="1">
        <f t="shared" si="27"/>
        <v>23376051.718422566</v>
      </c>
      <c r="AF65" s="1">
        <f t="shared" si="28"/>
        <v>22273785.581689723</v>
      </c>
      <c r="AG65" s="23">
        <f t="shared" si="29"/>
        <v>25374432.681046322</v>
      </c>
      <c r="AH65" s="1">
        <f t="shared" si="30"/>
        <v>351758.89560622798</v>
      </c>
      <c r="AI65" s="1">
        <f t="shared" si="31"/>
        <v>298475.75192231609</v>
      </c>
      <c r="AJ65" s="1">
        <f t="shared" si="32"/>
        <v>363046.96627775294</v>
      </c>
      <c r="AK65" s="1">
        <f t="shared" si="33"/>
        <v>321550.36065190053</v>
      </c>
      <c r="AL65" s="1">
        <f t="shared" si="34"/>
        <v>279592.64648877166</v>
      </c>
      <c r="AM65" s="23">
        <f t="shared" si="35"/>
        <v>407731.74597286573</v>
      </c>
      <c r="AN65" s="1">
        <f t="shared" si="36"/>
        <v>24112516.360517882</v>
      </c>
      <c r="AO65" s="1">
        <f t="shared" si="37"/>
        <v>22782384.545651767</v>
      </c>
      <c r="AP65" s="1">
        <f t="shared" si="38"/>
        <v>24377063.300083622</v>
      </c>
      <c r="AQ65" s="1">
        <f t="shared" si="39"/>
        <v>23376051.718422566</v>
      </c>
      <c r="AR65" s="1">
        <f t="shared" si="40"/>
        <v>22273785.581689723</v>
      </c>
      <c r="AS65" s="23">
        <f t="shared" si="41"/>
        <v>25374432.681046322</v>
      </c>
      <c r="AT65" s="1"/>
    </row>
    <row r="66" spans="1:46" x14ac:dyDescent="0.2">
      <c r="A66">
        <f>GDP_per_capita!A63</f>
        <v>2039</v>
      </c>
      <c r="B66" s="7">
        <f>(10^9)*GDP_per_capita!B63/GDP_per_capita!J63</f>
        <v>28233.80493354737</v>
      </c>
      <c r="C66" s="7">
        <f>(10^9)*GDP_per_capita!C63/GDP_per_capita!K63</f>
        <v>22879.830204453316</v>
      </c>
      <c r="D66" s="7">
        <f>(10^9)*GDP_per_capita!D63/GDP_per_capita!L63</f>
        <v>32770.759767424657</v>
      </c>
      <c r="E66" s="7">
        <f>(10^9)*GDP_per_capita!E63/GDP_per_capita!M63</f>
        <v>28302.797536726695</v>
      </c>
      <c r="F66" s="7">
        <f>(10^9)*GDP_per_capita!F63/GDP_per_capita!N63</f>
        <v>23019.59385889542</v>
      </c>
      <c r="G66" s="7">
        <f>(10^9)*GDP_per_capita!G63/GDP_per_capita!O63</f>
        <v>33003.798793511749</v>
      </c>
      <c r="H66" s="5">
        <v>1.1000000000000001</v>
      </c>
      <c r="I66" s="5">
        <v>0.38</v>
      </c>
      <c r="J66" s="22">
        <f t="shared" si="6"/>
        <v>432487.57421629445</v>
      </c>
      <c r="K66" s="1">
        <f t="shared" si="7"/>
        <v>362688.19405711495</v>
      </c>
      <c r="L66" s="1">
        <f t="shared" si="8"/>
        <v>449599.28088704147</v>
      </c>
      <c r="M66" s="1">
        <f t="shared" si="9"/>
        <v>395387.46902950236</v>
      </c>
      <c r="N66" s="1">
        <f t="shared" si="10"/>
        <v>339865.41483419959</v>
      </c>
      <c r="O66" s="1">
        <f t="shared" si="11"/>
        <v>505149.43738266674</v>
      </c>
      <c r="P66" s="22">
        <f t="shared" si="12"/>
        <v>24378364.706453305</v>
      </c>
      <c r="Q66" s="1">
        <f t="shared" si="13"/>
        <v>22940239.626228247</v>
      </c>
      <c r="R66" s="1">
        <f t="shared" si="14"/>
        <v>24707349.62424932</v>
      </c>
      <c r="S66" s="1">
        <f t="shared" si="15"/>
        <v>23634632.954459179</v>
      </c>
      <c r="T66" s="1">
        <f t="shared" si="16"/>
        <v>22430915.318796612</v>
      </c>
      <c r="U66" s="1">
        <f t="shared" si="17"/>
        <v>25721967.18662462</v>
      </c>
      <c r="V66" s="22">
        <f t="shared" si="18"/>
        <v>363103.07435787818</v>
      </c>
      <c r="W66" s="1">
        <f t="shared" si="19"/>
        <v>304501.69241066597</v>
      </c>
      <c r="X66" s="1">
        <f t="shared" si="20"/>
        <v>377469.52941943111</v>
      </c>
      <c r="Y66" s="1">
        <f t="shared" si="21"/>
        <v>331954.98350986757</v>
      </c>
      <c r="Z66" s="1">
        <f t="shared" si="22"/>
        <v>285340.39901108452</v>
      </c>
      <c r="AA66" s="1">
        <f t="shared" si="23"/>
        <v>424107.70773281594</v>
      </c>
      <c r="AB66" s="22">
        <f t="shared" si="24"/>
        <v>24378364.706453305</v>
      </c>
      <c r="AC66" s="1">
        <f t="shared" si="25"/>
        <v>22940239.626228247</v>
      </c>
      <c r="AD66" s="1">
        <f t="shared" si="26"/>
        <v>24707349.62424932</v>
      </c>
      <c r="AE66" s="1">
        <f t="shared" si="27"/>
        <v>23634632.954459179</v>
      </c>
      <c r="AF66" s="1">
        <f t="shared" si="28"/>
        <v>22430915.318796612</v>
      </c>
      <c r="AG66" s="23">
        <f t="shared" si="29"/>
        <v>25721967.18662462</v>
      </c>
      <c r="AH66" s="1">
        <f t="shared" si="30"/>
        <v>363103.07435787818</v>
      </c>
      <c r="AI66" s="1">
        <f t="shared" si="31"/>
        <v>304501.69241066597</v>
      </c>
      <c r="AJ66" s="1">
        <f t="shared" si="32"/>
        <v>377469.52941943111</v>
      </c>
      <c r="AK66" s="1">
        <f t="shared" si="33"/>
        <v>331954.98350986757</v>
      </c>
      <c r="AL66" s="1">
        <f t="shared" si="34"/>
        <v>285340.39901108452</v>
      </c>
      <c r="AM66" s="23">
        <f t="shared" si="35"/>
        <v>424107.70773281594</v>
      </c>
      <c r="AN66" s="1">
        <f t="shared" si="36"/>
        <v>24378364.706453305</v>
      </c>
      <c r="AO66" s="1">
        <f t="shared" si="37"/>
        <v>22940239.626228247</v>
      </c>
      <c r="AP66" s="1">
        <f t="shared" si="38"/>
        <v>24707349.62424932</v>
      </c>
      <c r="AQ66" s="1">
        <f t="shared" si="39"/>
        <v>23634632.954459179</v>
      </c>
      <c r="AR66" s="1">
        <f t="shared" si="40"/>
        <v>22430915.318796612</v>
      </c>
      <c r="AS66" s="23">
        <f t="shared" si="41"/>
        <v>25721967.18662462</v>
      </c>
      <c r="AT66" s="1"/>
    </row>
    <row r="67" spans="1:46" x14ac:dyDescent="0.2">
      <c r="A67">
        <f>GDP_per_capita!A64</f>
        <v>2040</v>
      </c>
      <c r="B67" s="7">
        <f>(10^9)*GDP_per_capita!B64/GDP_per_capita!J64</f>
        <v>29032.14296318706</v>
      </c>
      <c r="C67" s="7">
        <f>(10^9)*GDP_per_capita!C64/GDP_per_capita!K64</f>
        <v>23287.478732181953</v>
      </c>
      <c r="D67" s="7">
        <f>(10^9)*GDP_per_capita!D64/GDP_per_capita!L64</f>
        <v>33903.574999319841</v>
      </c>
      <c r="E67" s="7">
        <f>(10^9)*GDP_per_capita!E64/GDP_per_capita!M64</f>
        <v>29105.681582534493</v>
      </c>
      <c r="F67" s="7">
        <f>(10^9)*GDP_per_capita!F64/GDP_per_capita!N64</f>
        <v>23437.075605113652</v>
      </c>
      <c r="G67" s="7">
        <f>(10^9)*GDP_per_capita!G64/GDP_per_capita!O64</f>
        <v>34156.760267395548</v>
      </c>
      <c r="H67" s="5">
        <v>1.1000000000000001</v>
      </c>
      <c r="I67" s="5">
        <v>0.38</v>
      </c>
      <c r="J67" s="22">
        <f t="shared" si="6"/>
        <v>445958.33630799653</v>
      </c>
      <c r="K67" s="1">
        <f t="shared" si="7"/>
        <v>369802.68537991325</v>
      </c>
      <c r="L67" s="1">
        <f t="shared" si="8"/>
        <v>466724.38421436161</v>
      </c>
      <c r="M67" s="1">
        <f t="shared" si="9"/>
        <v>407742.65946120309</v>
      </c>
      <c r="N67" s="1">
        <f t="shared" si="10"/>
        <v>346651.6828520837</v>
      </c>
      <c r="O67" s="1">
        <f t="shared" si="11"/>
        <v>524594.68783524586</v>
      </c>
      <c r="P67" s="22">
        <f t="shared" si="12"/>
        <v>24638045.323792767</v>
      </c>
      <c r="Q67" s="1">
        <f t="shared" si="13"/>
        <v>23094705.377155613</v>
      </c>
      <c r="R67" s="1">
        <f t="shared" si="14"/>
        <v>25028485.748075306</v>
      </c>
      <c r="S67" s="1">
        <f t="shared" si="15"/>
        <v>23887200.649391931</v>
      </c>
      <c r="T67" s="1">
        <f t="shared" si="16"/>
        <v>22584640.721141919</v>
      </c>
      <c r="U67" s="1">
        <f t="shared" si="17"/>
        <v>26059796.582465969</v>
      </c>
      <c r="V67" s="22">
        <f t="shared" si="18"/>
        <v>374412.7059427948</v>
      </c>
      <c r="W67" s="1">
        <f t="shared" si="19"/>
        <v>310474.7973639855</v>
      </c>
      <c r="X67" s="1">
        <f t="shared" si="20"/>
        <v>391847.23189588764</v>
      </c>
      <c r="Y67" s="1">
        <f t="shared" si="21"/>
        <v>342328.01593318512</v>
      </c>
      <c r="Z67" s="1">
        <f t="shared" si="22"/>
        <v>291037.93791766569</v>
      </c>
      <c r="AA67" s="1">
        <f t="shared" si="23"/>
        <v>440433.33335058053</v>
      </c>
      <c r="AB67" s="22">
        <f t="shared" si="24"/>
        <v>24638045.323792767</v>
      </c>
      <c r="AC67" s="1">
        <f t="shared" si="25"/>
        <v>23094705.377155613</v>
      </c>
      <c r="AD67" s="1">
        <f t="shared" si="26"/>
        <v>25028485.748075306</v>
      </c>
      <c r="AE67" s="1">
        <f t="shared" si="27"/>
        <v>23887200.649391931</v>
      </c>
      <c r="AF67" s="1">
        <f t="shared" si="28"/>
        <v>22584640.721141919</v>
      </c>
      <c r="AG67" s="23">
        <f t="shared" si="29"/>
        <v>26059796.582465969</v>
      </c>
      <c r="AH67" s="1">
        <f t="shared" si="30"/>
        <v>374412.7059427948</v>
      </c>
      <c r="AI67" s="1">
        <f t="shared" si="31"/>
        <v>310474.7973639855</v>
      </c>
      <c r="AJ67" s="1">
        <f t="shared" si="32"/>
        <v>391847.23189588764</v>
      </c>
      <c r="AK67" s="1">
        <f t="shared" si="33"/>
        <v>342328.01593318512</v>
      </c>
      <c r="AL67" s="1">
        <f t="shared" si="34"/>
        <v>291037.93791766569</v>
      </c>
      <c r="AM67" s="23">
        <f t="shared" si="35"/>
        <v>440433.33335058053</v>
      </c>
      <c r="AN67" s="1">
        <f t="shared" si="36"/>
        <v>24638045.323792767</v>
      </c>
      <c r="AO67" s="1">
        <f t="shared" si="37"/>
        <v>23094705.377155613</v>
      </c>
      <c r="AP67" s="1">
        <f t="shared" si="38"/>
        <v>25028485.748075306</v>
      </c>
      <c r="AQ67" s="1">
        <f t="shared" si="39"/>
        <v>23887200.649391931</v>
      </c>
      <c r="AR67" s="1">
        <f t="shared" si="40"/>
        <v>22584640.721141919</v>
      </c>
      <c r="AS67" s="23">
        <f t="shared" si="41"/>
        <v>26059796.582465969</v>
      </c>
      <c r="AT67" s="1"/>
    </row>
    <row r="68" spans="1:46" x14ac:dyDescent="0.2">
      <c r="A68">
        <f>GDP_per_capita!A65</f>
        <v>2041</v>
      </c>
      <c r="B68" s="7">
        <f>(10^9)*GDP_per_capita!B65/GDP_per_capita!J65</f>
        <v>29884.461796786527</v>
      </c>
      <c r="C68" s="7">
        <f>(10^9)*GDP_per_capita!C65/GDP_per_capita!K65</f>
        <v>23740.196721076649</v>
      </c>
      <c r="D68" s="7">
        <f>(10^9)*GDP_per_capita!D65/GDP_per_capita!L65</f>
        <v>35141.483936297926</v>
      </c>
      <c r="E68" s="7">
        <f>(10^9)*GDP_per_capita!E65/GDP_per_capita!M65</f>
        <v>29956.838685732077</v>
      </c>
      <c r="F68" s="7">
        <f>(10^9)*GDP_per_capita!F65/GDP_per_capita!N65</f>
        <v>23893.147800740986</v>
      </c>
      <c r="G68" s="7">
        <f>(10^9)*GDP_per_capita!G65/GDP_per_capita!O65</f>
        <v>35423.561245389872</v>
      </c>
      <c r="H68" s="5">
        <v>1.1000000000000001</v>
      </c>
      <c r="I68" s="5">
        <v>0.38</v>
      </c>
      <c r="J68" s="22">
        <f t="shared" si="6"/>
        <v>460380.86666855228</v>
      </c>
      <c r="K68" s="1">
        <f t="shared" si="7"/>
        <v>377718.3525821279</v>
      </c>
      <c r="L68" s="1">
        <f t="shared" si="8"/>
        <v>485503.71002168325</v>
      </c>
      <c r="M68" s="1">
        <f t="shared" si="9"/>
        <v>420877.95527989784</v>
      </c>
      <c r="N68" s="1">
        <f t="shared" si="10"/>
        <v>354079.07034909818</v>
      </c>
      <c r="O68" s="1">
        <f t="shared" si="11"/>
        <v>546035.64202473732</v>
      </c>
      <c r="P68" s="22">
        <f t="shared" si="12"/>
        <v>24910443.570711762</v>
      </c>
      <c r="Q68" s="1">
        <f t="shared" si="13"/>
        <v>23264296.608191393</v>
      </c>
      <c r="R68" s="1">
        <f t="shared" si="14"/>
        <v>25371896.06378483</v>
      </c>
      <c r="S68" s="1">
        <f t="shared" si="15"/>
        <v>24150280.326792758</v>
      </c>
      <c r="T68" s="1">
        <f t="shared" si="16"/>
        <v>22750647.767808694</v>
      </c>
      <c r="U68" s="1">
        <f t="shared" si="17"/>
        <v>26422927.296833601</v>
      </c>
      <c r="V68" s="22">
        <f t="shared" si="18"/>
        <v>386521.41247251944</v>
      </c>
      <c r="W68" s="1">
        <f t="shared" si="19"/>
        <v>317120.54459019488</v>
      </c>
      <c r="X68" s="1">
        <f t="shared" si="20"/>
        <v>407613.76795732952</v>
      </c>
      <c r="Y68" s="1">
        <f t="shared" si="21"/>
        <v>353356.00050132192</v>
      </c>
      <c r="Z68" s="1">
        <f t="shared" si="22"/>
        <v>297273.74073697272</v>
      </c>
      <c r="AA68" s="1">
        <f t="shared" si="23"/>
        <v>458434.48956293741</v>
      </c>
      <c r="AB68" s="22">
        <f t="shared" si="24"/>
        <v>24910443.570711762</v>
      </c>
      <c r="AC68" s="1">
        <f t="shared" si="25"/>
        <v>23264296.608191393</v>
      </c>
      <c r="AD68" s="1">
        <f t="shared" si="26"/>
        <v>25371896.06378483</v>
      </c>
      <c r="AE68" s="1">
        <f t="shared" si="27"/>
        <v>24150280.326792758</v>
      </c>
      <c r="AF68" s="1">
        <f t="shared" si="28"/>
        <v>22750647.767808694</v>
      </c>
      <c r="AG68" s="23">
        <f t="shared" si="29"/>
        <v>26422927.296833601</v>
      </c>
      <c r="AH68" s="1">
        <f t="shared" si="30"/>
        <v>386521.41247251944</v>
      </c>
      <c r="AI68" s="1">
        <f t="shared" si="31"/>
        <v>317120.54459019488</v>
      </c>
      <c r="AJ68" s="1">
        <f t="shared" si="32"/>
        <v>407613.76795732952</v>
      </c>
      <c r="AK68" s="1">
        <f t="shared" si="33"/>
        <v>353356.00050132192</v>
      </c>
      <c r="AL68" s="1">
        <f t="shared" si="34"/>
        <v>297273.74073697272</v>
      </c>
      <c r="AM68" s="23">
        <f t="shared" si="35"/>
        <v>458434.48956293741</v>
      </c>
      <c r="AN68" s="1">
        <f t="shared" si="36"/>
        <v>24910443.570711762</v>
      </c>
      <c r="AO68" s="1">
        <f t="shared" si="37"/>
        <v>23264296.608191393</v>
      </c>
      <c r="AP68" s="1">
        <f t="shared" si="38"/>
        <v>25371896.06378483</v>
      </c>
      <c r="AQ68" s="1">
        <f t="shared" si="39"/>
        <v>24150280.326792758</v>
      </c>
      <c r="AR68" s="1">
        <f t="shared" si="40"/>
        <v>22750647.767808694</v>
      </c>
      <c r="AS68" s="23">
        <f t="shared" si="41"/>
        <v>26422927.296833601</v>
      </c>
      <c r="AT68" s="1"/>
    </row>
    <row r="69" spans="1:46" x14ac:dyDescent="0.2">
      <c r="A69">
        <f>GDP_per_capita!A66</f>
        <v>2042</v>
      </c>
      <c r="B69" s="7">
        <f>(10^9)*GDP_per_capita!B66/GDP_per_capita!J66</f>
        <v>30733.704977358604</v>
      </c>
      <c r="C69" s="7">
        <f>(10^9)*GDP_per_capita!C66/GDP_per_capita!K66</f>
        <v>24188.917462502832</v>
      </c>
      <c r="D69" s="7">
        <f>(10^9)*GDP_per_capita!D66/GDP_per_capita!L66</f>
        <v>36373.874412871075</v>
      </c>
      <c r="E69" s="7">
        <f>(10^9)*GDP_per_capita!E66/GDP_per_capita!M66</f>
        <v>30804.92432808891</v>
      </c>
      <c r="F69" s="7">
        <f>(10^9)*GDP_per_capita!F66/GDP_per_capita!N66</f>
        <v>24345.193133124201</v>
      </c>
      <c r="G69" s="7">
        <f>(10^9)*GDP_per_capita!G66/GDP_per_capita!O66</f>
        <v>36684.714965472755</v>
      </c>
      <c r="H69" s="5">
        <v>1.1000000000000001</v>
      </c>
      <c r="I69" s="5">
        <v>0.38</v>
      </c>
      <c r="J69" s="22">
        <f t="shared" si="6"/>
        <v>474792.32858274283</v>
      </c>
      <c r="K69" s="1">
        <f t="shared" si="7"/>
        <v>385579.04026724934</v>
      </c>
      <c r="L69" s="1">
        <f t="shared" si="8"/>
        <v>504265.16273118323</v>
      </c>
      <c r="M69" s="1">
        <f t="shared" si="9"/>
        <v>434003.02938035631</v>
      </c>
      <c r="N69" s="1">
        <f t="shared" si="10"/>
        <v>361454.88320195029</v>
      </c>
      <c r="O69" s="1">
        <f t="shared" si="11"/>
        <v>567457.33443749812</v>
      </c>
      <c r="P69" s="22">
        <f t="shared" si="12"/>
        <v>25177109.168580383</v>
      </c>
      <c r="Q69" s="1">
        <f t="shared" si="13"/>
        <v>23430423.128569365</v>
      </c>
      <c r="R69" s="1">
        <f t="shared" si="14"/>
        <v>25706403.539735246</v>
      </c>
      <c r="S69" s="1">
        <f t="shared" si="15"/>
        <v>24407840.640447371</v>
      </c>
      <c r="T69" s="1">
        <f t="shared" si="16"/>
        <v>22913261.489361666</v>
      </c>
      <c r="U69" s="1">
        <f t="shared" si="17"/>
        <v>26776526.742978986</v>
      </c>
      <c r="V69" s="22">
        <f t="shared" si="18"/>
        <v>398620.82627999462</v>
      </c>
      <c r="W69" s="1">
        <f t="shared" si="19"/>
        <v>323720.13272913004</v>
      </c>
      <c r="X69" s="1">
        <f t="shared" si="20"/>
        <v>423365.29832345375</v>
      </c>
      <c r="Y69" s="1">
        <f t="shared" si="21"/>
        <v>364375.40323372971</v>
      </c>
      <c r="Z69" s="1">
        <f t="shared" si="22"/>
        <v>303466.24309409142</v>
      </c>
      <c r="AA69" s="1">
        <f t="shared" si="23"/>
        <v>476419.4741884892</v>
      </c>
      <c r="AB69" s="22">
        <f t="shared" si="24"/>
        <v>25177109.168580383</v>
      </c>
      <c r="AC69" s="1">
        <f t="shared" si="25"/>
        <v>23430423.128569365</v>
      </c>
      <c r="AD69" s="1">
        <f t="shared" si="26"/>
        <v>25706403.539735246</v>
      </c>
      <c r="AE69" s="1">
        <f t="shared" si="27"/>
        <v>24407840.640447371</v>
      </c>
      <c r="AF69" s="1">
        <f t="shared" si="28"/>
        <v>22913261.489361666</v>
      </c>
      <c r="AG69" s="23">
        <f t="shared" si="29"/>
        <v>26776526.742978986</v>
      </c>
      <c r="AH69" s="1">
        <f t="shared" si="30"/>
        <v>398620.82627999462</v>
      </c>
      <c r="AI69" s="1">
        <f t="shared" si="31"/>
        <v>323720.13272913004</v>
      </c>
      <c r="AJ69" s="1">
        <f t="shared" si="32"/>
        <v>423365.29832345375</v>
      </c>
      <c r="AK69" s="1">
        <f t="shared" si="33"/>
        <v>364375.40323372971</v>
      </c>
      <c r="AL69" s="1">
        <f t="shared" si="34"/>
        <v>303466.24309409142</v>
      </c>
      <c r="AM69" s="23">
        <f t="shared" si="35"/>
        <v>476419.4741884892</v>
      </c>
      <c r="AN69" s="1">
        <f t="shared" si="36"/>
        <v>25177109.168580383</v>
      </c>
      <c r="AO69" s="1">
        <f t="shared" si="37"/>
        <v>23430423.128569365</v>
      </c>
      <c r="AP69" s="1">
        <f t="shared" si="38"/>
        <v>25706403.539735246</v>
      </c>
      <c r="AQ69" s="1">
        <f t="shared" si="39"/>
        <v>24407840.640447371</v>
      </c>
      <c r="AR69" s="1">
        <f t="shared" si="40"/>
        <v>22913261.489361666</v>
      </c>
      <c r="AS69" s="23">
        <f t="shared" si="41"/>
        <v>26776526.742978986</v>
      </c>
      <c r="AT69" s="1"/>
    </row>
    <row r="70" spans="1:46" x14ac:dyDescent="0.2">
      <c r="A70">
        <f>GDP_per_capita!A67</f>
        <v>2043</v>
      </c>
      <c r="B70" s="7">
        <f>(10^9)*GDP_per_capita!B67/GDP_per_capita!J67</f>
        <v>31579.889122987999</v>
      </c>
      <c r="C70" s="7">
        <f>(10^9)*GDP_per_capita!C67/GDP_per_capita!K67</f>
        <v>24633.693663971771</v>
      </c>
      <c r="D70" s="7">
        <f>(10^9)*GDP_per_capita!D67/GDP_per_capita!L67</f>
        <v>37600.783247996274</v>
      </c>
      <c r="E70" s="7">
        <f>(10^9)*GDP_per_capita!E67/GDP_per_capita!M67</f>
        <v>31649.955105038862</v>
      </c>
      <c r="F70" s="7">
        <f>(10^9)*GDP_per_capita!F67/GDP_per_capita!N67</f>
        <v>24793.264700286752</v>
      </c>
      <c r="G70" s="7">
        <f>(10^9)*GDP_per_capita!G67/GDP_per_capita!O67</f>
        <v>37940.259105933219</v>
      </c>
      <c r="H70" s="5">
        <v>1.1000000000000001</v>
      </c>
      <c r="I70" s="5">
        <v>0.38</v>
      </c>
      <c r="J70" s="22">
        <f t="shared" si="6"/>
        <v>489191.54740978894</v>
      </c>
      <c r="K70" s="1">
        <f t="shared" si="7"/>
        <v>393385.03275197011</v>
      </c>
      <c r="L70" s="1">
        <f t="shared" si="8"/>
        <v>523006.42897107266</v>
      </c>
      <c r="M70" s="1">
        <f t="shared" si="9"/>
        <v>447116.820358155</v>
      </c>
      <c r="N70" s="1">
        <f t="shared" si="10"/>
        <v>368779.38739741809</v>
      </c>
      <c r="O70" s="1">
        <f t="shared" si="11"/>
        <v>588857.0399058878</v>
      </c>
      <c r="P70" s="22">
        <f t="shared" si="12"/>
        <v>25438308.067922466</v>
      </c>
      <c r="Q70" s="1">
        <f t="shared" si="13"/>
        <v>23593214.219980791</v>
      </c>
      <c r="R70" s="1">
        <f t="shared" si="14"/>
        <v>26032513.7058875</v>
      </c>
      <c r="S70" s="1">
        <f t="shared" si="15"/>
        <v>24660136.766607873</v>
      </c>
      <c r="T70" s="1">
        <f t="shared" si="16"/>
        <v>23072608.590636969</v>
      </c>
      <c r="U70" s="1">
        <f t="shared" si="17"/>
        <v>27121143.544767734</v>
      </c>
      <c r="V70" s="22">
        <f t="shared" si="18"/>
        <v>410709.96117346897</v>
      </c>
      <c r="W70" s="1">
        <f t="shared" si="19"/>
        <v>330273.80048421584</v>
      </c>
      <c r="X70" s="1">
        <f t="shared" si="20"/>
        <v>439099.88075948018</v>
      </c>
      <c r="Y70" s="1">
        <f t="shared" si="21"/>
        <v>375385.33300836856</v>
      </c>
      <c r="Z70" s="1">
        <f t="shared" si="22"/>
        <v>309615.66830322228</v>
      </c>
      <c r="AA70" s="1">
        <f t="shared" si="23"/>
        <v>494385.99926150631</v>
      </c>
      <c r="AB70" s="22">
        <f t="shared" si="24"/>
        <v>25438308.067922466</v>
      </c>
      <c r="AC70" s="1">
        <f t="shared" si="25"/>
        <v>23593214.219980791</v>
      </c>
      <c r="AD70" s="1">
        <f t="shared" si="26"/>
        <v>26032513.7058875</v>
      </c>
      <c r="AE70" s="1">
        <f t="shared" si="27"/>
        <v>24660136.766607873</v>
      </c>
      <c r="AF70" s="1">
        <f t="shared" si="28"/>
        <v>23072608.590636969</v>
      </c>
      <c r="AG70" s="23">
        <f t="shared" si="29"/>
        <v>27121143.544767734</v>
      </c>
      <c r="AH70" s="1">
        <f t="shared" si="30"/>
        <v>410709.96117346897</v>
      </c>
      <c r="AI70" s="1">
        <f t="shared" si="31"/>
        <v>330273.80048421584</v>
      </c>
      <c r="AJ70" s="1">
        <f t="shared" si="32"/>
        <v>439099.88075948018</v>
      </c>
      <c r="AK70" s="1">
        <f t="shared" si="33"/>
        <v>375385.33300836856</v>
      </c>
      <c r="AL70" s="1">
        <f t="shared" si="34"/>
        <v>309615.66830322228</v>
      </c>
      <c r="AM70" s="23">
        <f t="shared" si="35"/>
        <v>494385.99926150631</v>
      </c>
      <c r="AN70" s="1">
        <f t="shared" si="36"/>
        <v>25438308.067922466</v>
      </c>
      <c r="AO70" s="1">
        <f t="shared" si="37"/>
        <v>23593214.219980791</v>
      </c>
      <c r="AP70" s="1">
        <f t="shared" si="38"/>
        <v>26032513.7058875</v>
      </c>
      <c r="AQ70" s="1">
        <f t="shared" si="39"/>
        <v>24660136.766607873</v>
      </c>
      <c r="AR70" s="1">
        <f t="shared" si="40"/>
        <v>23072608.590636969</v>
      </c>
      <c r="AS70" s="23">
        <f t="shared" si="41"/>
        <v>27121143.544767734</v>
      </c>
      <c r="AT70" s="1"/>
    </row>
    <row r="71" spans="1:46" x14ac:dyDescent="0.2">
      <c r="A71">
        <f>GDP_per_capita!A68</f>
        <v>2044</v>
      </c>
      <c r="B71" s="7">
        <f>(10^9)*GDP_per_capita!B68/GDP_per_capita!J68</f>
        <v>32423.0307322556</v>
      </c>
      <c r="C71" s="7">
        <f>(10^9)*GDP_per_capita!C68/GDP_per_capita!K68</f>
        <v>25074.577110384991</v>
      </c>
      <c r="D71" s="7">
        <f>(10^9)*GDP_per_capita!D68/GDP_per_capita!L68</f>
        <v>38822.246933817747</v>
      </c>
      <c r="E71" s="7">
        <f>(10^9)*GDP_per_capita!E68/GDP_per_capita!M68</f>
        <v>32491.947492674881</v>
      </c>
      <c r="F71" s="7">
        <f>(10^9)*GDP_per_capita!F68/GDP_per_capita!N68</f>
        <v>25237.414670806684</v>
      </c>
      <c r="G71" s="7">
        <f>(10^9)*GDP_per_capita!G68/GDP_per_capita!O68</f>
        <v>39190.231010619929</v>
      </c>
      <c r="H71" s="5">
        <v>1.1000000000000001</v>
      </c>
      <c r="I71" s="5">
        <v>0.38</v>
      </c>
      <c r="J71" s="22">
        <f t="shared" si="6"/>
        <v>503577.4243044164</v>
      </c>
      <c r="K71" s="1">
        <f t="shared" si="7"/>
        <v>401136.62953332072</v>
      </c>
      <c r="L71" s="1">
        <f t="shared" si="8"/>
        <v>541725.37763149361</v>
      </c>
      <c r="M71" s="1">
        <f t="shared" si="9"/>
        <v>460218.33516175684</v>
      </c>
      <c r="N71" s="1">
        <f t="shared" si="10"/>
        <v>376052.86322026182</v>
      </c>
      <c r="O71" s="1">
        <f t="shared" si="11"/>
        <v>610232.24965394929</v>
      </c>
      <c r="P71" s="22">
        <f t="shared" si="12"/>
        <v>25694286.668112669</v>
      </c>
      <c r="Q71" s="1">
        <f t="shared" si="13"/>
        <v>23752791.782455869</v>
      </c>
      <c r="R71" s="1">
        <f t="shared" si="14"/>
        <v>26350686.8921628</v>
      </c>
      <c r="S71" s="1">
        <f t="shared" si="15"/>
        <v>24907405.18536545</v>
      </c>
      <c r="T71" s="1">
        <f t="shared" si="16"/>
        <v>23228808.536623403</v>
      </c>
      <c r="U71" s="1">
        <f t="shared" si="17"/>
        <v>27457276.621544201</v>
      </c>
      <c r="V71" s="22">
        <f t="shared" si="18"/>
        <v>422787.89459673257</v>
      </c>
      <c r="W71" s="1">
        <f t="shared" si="19"/>
        <v>336781.79930381523</v>
      </c>
      <c r="X71" s="1">
        <f t="shared" si="20"/>
        <v>454815.72605205927</v>
      </c>
      <c r="Y71" s="1">
        <f t="shared" si="21"/>
        <v>386384.9560901497</v>
      </c>
      <c r="Z71" s="1">
        <f t="shared" si="22"/>
        <v>315722.25168270554</v>
      </c>
      <c r="AA71" s="1">
        <f t="shared" si="23"/>
        <v>512331.95849196496</v>
      </c>
      <c r="AB71" s="22">
        <f t="shared" si="24"/>
        <v>25694286.668112669</v>
      </c>
      <c r="AC71" s="1">
        <f t="shared" si="25"/>
        <v>23752791.782455869</v>
      </c>
      <c r="AD71" s="1">
        <f t="shared" si="26"/>
        <v>26350686.8921628</v>
      </c>
      <c r="AE71" s="1">
        <f t="shared" si="27"/>
        <v>24907405.18536545</v>
      </c>
      <c r="AF71" s="1">
        <f t="shared" si="28"/>
        <v>23228808.536623403</v>
      </c>
      <c r="AG71" s="23">
        <f t="shared" si="29"/>
        <v>27457276.621544201</v>
      </c>
      <c r="AH71" s="1">
        <f t="shared" si="30"/>
        <v>422787.89459673257</v>
      </c>
      <c r="AI71" s="1">
        <f t="shared" si="31"/>
        <v>336781.79930381523</v>
      </c>
      <c r="AJ71" s="1">
        <f t="shared" si="32"/>
        <v>454815.72605205927</v>
      </c>
      <c r="AK71" s="1">
        <f t="shared" si="33"/>
        <v>386384.9560901497</v>
      </c>
      <c r="AL71" s="1">
        <f t="shared" si="34"/>
        <v>315722.25168270554</v>
      </c>
      <c r="AM71" s="23">
        <f t="shared" si="35"/>
        <v>512331.95849196496</v>
      </c>
      <c r="AN71" s="1">
        <f t="shared" si="36"/>
        <v>25694286.668112669</v>
      </c>
      <c r="AO71" s="1">
        <f t="shared" si="37"/>
        <v>23752791.782455869</v>
      </c>
      <c r="AP71" s="1">
        <f t="shared" si="38"/>
        <v>26350686.8921628</v>
      </c>
      <c r="AQ71" s="1">
        <f t="shared" si="39"/>
        <v>24907405.18536545</v>
      </c>
      <c r="AR71" s="1">
        <f t="shared" si="40"/>
        <v>23228808.536623403</v>
      </c>
      <c r="AS71" s="23">
        <f t="shared" si="41"/>
        <v>27457276.621544201</v>
      </c>
      <c r="AT71" s="1"/>
    </row>
    <row r="72" spans="1:46" x14ac:dyDescent="0.2">
      <c r="A72">
        <f>GDP_per_capita!A69</f>
        <v>2045</v>
      </c>
      <c r="B72" s="7">
        <f>(10^9)*GDP_per_capita!B69/GDP_per_capita!J69</f>
        <v>33263.146185310739</v>
      </c>
      <c r="C72" s="7">
        <f>(10^9)*GDP_per_capita!C69/GDP_per_capita!K69</f>
        <v>25511.618684133384</v>
      </c>
      <c r="D72" s="7">
        <f>(10^9)*GDP_per_capita!D69/GDP_per_capita!L69</f>
        <v>40038.30163928504</v>
      </c>
      <c r="E72" s="7">
        <f>(10^9)*GDP_per_capita!E69/GDP_per_capita!M69</f>
        <v>33330.917848819765</v>
      </c>
      <c r="F72" s="7">
        <f>(10^9)*GDP_per_capita!F69/GDP_per_capita!N69</f>
        <v>25677.694304064684</v>
      </c>
      <c r="G72" s="7">
        <f>(10^9)*GDP_per_capita!G69/GDP_per_capita!O69</f>
        <v>40434.667692643699</v>
      </c>
      <c r="H72" s="5">
        <v>1.1000000000000001</v>
      </c>
      <c r="I72" s="5">
        <v>0.38</v>
      </c>
      <c r="J72" s="22">
        <f t="shared" ref="J72:J77" si="42">$C$2*(B72/B$45)^$H72</f>
        <v>517948.93012448528</v>
      </c>
      <c r="K72" s="1">
        <f t="shared" ref="K72:K77" si="43">$C$2*(C72/C$45)^$H72</f>
        <v>408834.14366509928</v>
      </c>
      <c r="L72" s="1">
        <f t="shared" ref="L72:L77" si="44">$C$2*(D72/D$45)^$H72</f>
        <v>560420.0421050369</v>
      </c>
      <c r="M72" s="1">
        <f t="shared" ref="M72:M77" si="45">$C$2*(E72/E$45)^$H72</f>
        <v>473306.6436155166</v>
      </c>
      <c r="N72" s="1">
        <f t="shared" ref="N72:N77" si="46">$C$2*(F72/F$45)^$H72</f>
        <v>383275.60372520977</v>
      </c>
      <c r="O72" s="1">
        <f t="shared" ref="O72:O77" si="47">$C$2*(G72/G$45)^$H72</f>
        <v>631580.64995306393</v>
      </c>
      <c r="P72" s="22">
        <f t="shared" ref="P72:P77" si="48">$C$3*(B72/B$45)^$I72</f>
        <v>25945273.75812478</v>
      </c>
      <c r="Q72" s="1">
        <f t="shared" ref="Q72:Q77" si="49">$C$3*(C72/C$45)^$I72</f>
        <v>23909270.906514008</v>
      </c>
      <c r="R72" s="1">
        <f t="shared" ref="R72:R77" si="50">$C$3*(D72/D$45)^$I72</f>
        <v>26661343.653335284</v>
      </c>
      <c r="S72" s="1">
        <f t="shared" ref="S72:S77" si="51">$C$3*(E72/E$45)^$I72</f>
        <v>25149865.530501042</v>
      </c>
      <c r="T72" s="1">
        <f t="shared" ref="T72:T77" si="52">$C$3*(F72/F$45)^$I72</f>
        <v>23381974.114032425</v>
      </c>
      <c r="U72" s="1">
        <f t="shared" ref="U72:U77" si="53">$C$3*(G72/G$45)^$I72</f>
        <v>27785381.229854759</v>
      </c>
      <c r="V72" s="22">
        <f t="shared" ref="V72:V77" si="54">$D$2*(B72/B$45)^$H72</f>
        <v>434853.76251415251</v>
      </c>
      <c r="W72" s="1">
        <f t="shared" ref="W72:W77" si="55">$D$2*(C72/C$45)^$H72</f>
        <v>343244.39201813028</v>
      </c>
      <c r="X72" s="1">
        <f t="shared" ref="X72:X77" si="56">$D$2*(D72/D$45)^$H72</f>
        <v>470511.18309896567</v>
      </c>
      <c r="Y72" s="1">
        <f t="shared" ref="Y72:Y77" si="57">$D$2*(E72/E$45)^$H72</f>
        <v>397373.49153262138</v>
      </c>
      <c r="Z72" s="1">
        <f t="shared" ref="Z72:Z77" si="58">$D$2*(F72/F$45)^$H72</f>
        <v>321786.23927214817</v>
      </c>
      <c r="AA72" s="1">
        <f t="shared" ref="AA72:AA77" si="59">$D$2*(G72/G$45)^$H72</f>
        <v>530255.40934550192</v>
      </c>
      <c r="AB72" s="22">
        <f t="shared" ref="AB72:AB77" si="60">$C$3*(B72/B$45)^$I72</f>
        <v>25945273.75812478</v>
      </c>
      <c r="AC72" s="1">
        <f t="shared" ref="AC72:AC77" si="61">$C$3*(C72/C$45)^$I72</f>
        <v>23909270.906514008</v>
      </c>
      <c r="AD72" s="1">
        <f t="shared" ref="AD72:AD77" si="62">$C$3*(D72/D$45)^$I72</f>
        <v>26661343.653335284</v>
      </c>
      <c r="AE72" s="1">
        <f t="shared" ref="AE72:AE77" si="63">$C$3*(E72/E$45)^$I72</f>
        <v>25149865.530501042</v>
      </c>
      <c r="AF72" s="1">
        <f t="shared" ref="AF72:AF77" si="64">$C$3*(F72/F$45)^$I72</f>
        <v>23381974.114032425</v>
      </c>
      <c r="AG72" s="23">
        <f t="shared" ref="AG72:AG77" si="65">$C$3*(G72/G$45)^$I72</f>
        <v>27785381.229854759</v>
      </c>
      <c r="AH72" s="1">
        <f t="shared" ref="AH72:AH77" si="66">$D$2*(B72/B$45)^$H72</f>
        <v>434853.76251415251</v>
      </c>
      <c r="AI72" s="1">
        <f t="shared" ref="AI72:AI77" si="67">$D$2*(C72/C$45)^$H72</f>
        <v>343244.39201813028</v>
      </c>
      <c r="AJ72" s="1">
        <f t="shared" ref="AJ72:AJ77" si="68">$D$2*(D72/D$45)^$H72</f>
        <v>470511.18309896567</v>
      </c>
      <c r="AK72" s="1">
        <f t="shared" ref="AK72:AK77" si="69">$D$2*(E72/E$45)^$H72</f>
        <v>397373.49153262138</v>
      </c>
      <c r="AL72" s="1">
        <f t="shared" ref="AL72:AL77" si="70">$D$2*(F72/F$45)^$H72</f>
        <v>321786.23927214817</v>
      </c>
      <c r="AM72" s="23">
        <f t="shared" ref="AM72:AM77" si="71">$D$2*(G72/G$45)^$H72</f>
        <v>530255.40934550192</v>
      </c>
      <c r="AN72" s="1">
        <f t="shared" ref="AN72:AN77" si="72">$C$3*(B72/B$45)^$I72</f>
        <v>25945273.75812478</v>
      </c>
      <c r="AO72" s="1">
        <f t="shared" ref="AO72:AO77" si="73">$C$3*(C72/C$45)^$I72</f>
        <v>23909270.906514008</v>
      </c>
      <c r="AP72" s="1">
        <f t="shared" ref="AP72:AP77" si="74">$C$3*(D72/D$45)^$I72</f>
        <v>26661343.653335284</v>
      </c>
      <c r="AQ72" s="1">
        <f t="shared" ref="AQ72:AQ77" si="75">$C$3*(E72/E$45)^$I72</f>
        <v>25149865.530501042</v>
      </c>
      <c r="AR72" s="1">
        <f t="shared" ref="AR72:AR77" si="76">$C$3*(F72/F$45)^$I72</f>
        <v>23381974.114032425</v>
      </c>
      <c r="AS72" s="23">
        <f t="shared" ref="AS72:AS77" si="77">$C$3*(G72/G$45)^$I72</f>
        <v>27785381.229854759</v>
      </c>
      <c r="AT72" s="1"/>
    </row>
    <row r="73" spans="1:46" x14ac:dyDescent="0.2">
      <c r="A73">
        <f>GDP_per_capita!A70</f>
        <v>2046</v>
      </c>
      <c r="B73" s="7">
        <f>(10^9)*GDP_per_capita!B70/GDP_per_capita!J70</f>
        <v>34134.202914837348</v>
      </c>
      <c r="C73" s="7">
        <f>(10^9)*GDP_per_capita!C70/GDP_per_capita!K70</f>
        <v>25985.094483605302</v>
      </c>
      <c r="D73" s="7">
        <f>(10^9)*GDP_per_capita!D70/GDP_per_capita!L70</f>
        <v>41358.539566076128</v>
      </c>
      <c r="E73" s="7">
        <f>(10^9)*GDP_per_capita!E70/GDP_per_capita!M70</f>
        <v>34195.18588370295</v>
      </c>
      <c r="F73" s="7">
        <f>(10^9)*GDP_per_capita!F70/GDP_per_capita!N70</f>
        <v>26150.400085645913</v>
      </c>
      <c r="G73" s="7">
        <f>(10^9)*GDP_per_capita!G70/GDP_per_capita!O70</f>
        <v>41775.908634760861</v>
      </c>
      <c r="H73" s="5">
        <v>1.1000000000000001</v>
      </c>
      <c r="I73" s="5">
        <v>0.38</v>
      </c>
      <c r="J73" s="22">
        <f t="shared" si="42"/>
        <v>532888.10471112188</v>
      </c>
      <c r="K73" s="1">
        <f t="shared" si="43"/>
        <v>417188.25414042297</v>
      </c>
      <c r="L73" s="1">
        <f t="shared" si="44"/>
        <v>580780.67989683314</v>
      </c>
      <c r="M73" s="1">
        <f t="shared" si="45"/>
        <v>486824.09568728623</v>
      </c>
      <c r="N73" s="1">
        <f t="shared" si="46"/>
        <v>391044.08515015594</v>
      </c>
      <c r="O73" s="1">
        <f t="shared" si="47"/>
        <v>654663.37468902546</v>
      </c>
      <c r="P73" s="22">
        <f t="shared" si="48"/>
        <v>26201388.411815256</v>
      </c>
      <c r="Q73" s="1">
        <f t="shared" si="49"/>
        <v>24076930.618788868</v>
      </c>
      <c r="R73" s="1">
        <f t="shared" si="50"/>
        <v>26992061.880939849</v>
      </c>
      <c r="S73" s="1">
        <f t="shared" si="51"/>
        <v>25395711.905930758</v>
      </c>
      <c r="T73" s="1">
        <f t="shared" si="52"/>
        <v>23544618.318530858</v>
      </c>
      <c r="U73" s="1">
        <f t="shared" si="53"/>
        <v>28132072.627189092</v>
      </c>
      <c r="V73" s="22">
        <f t="shared" si="54"/>
        <v>447396.22741758107</v>
      </c>
      <c r="W73" s="1">
        <f t="shared" si="55"/>
        <v>350258.24253767915</v>
      </c>
      <c r="X73" s="1">
        <f t="shared" si="56"/>
        <v>487605.3393680451</v>
      </c>
      <c r="Y73" s="1">
        <f t="shared" si="57"/>
        <v>408722.32256814645</v>
      </c>
      <c r="Z73" s="1">
        <f t="shared" si="58"/>
        <v>328308.41391173523</v>
      </c>
      <c r="AA73" s="1">
        <f t="shared" si="59"/>
        <v>549634.94488793262</v>
      </c>
      <c r="AB73" s="22">
        <f t="shared" si="60"/>
        <v>26201388.411815256</v>
      </c>
      <c r="AC73" s="1">
        <f t="shared" si="61"/>
        <v>24076930.618788868</v>
      </c>
      <c r="AD73" s="1">
        <f t="shared" si="62"/>
        <v>26992061.880939849</v>
      </c>
      <c r="AE73" s="1">
        <f t="shared" si="63"/>
        <v>25395711.905930758</v>
      </c>
      <c r="AF73" s="1">
        <f t="shared" si="64"/>
        <v>23544618.318530858</v>
      </c>
      <c r="AG73" s="23">
        <f t="shared" si="65"/>
        <v>28132072.627189092</v>
      </c>
      <c r="AH73" s="1">
        <f t="shared" si="66"/>
        <v>447396.22741758107</v>
      </c>
      <c r="AI73" s="1">
        <f t="shared" si="67"/>
        <v>350258.24253767915</v>
      </c>
      <c r="AJ73" s="1">
        <f t="shared" si="68"/>
        <v>487605.3393680451</v>
      </c>
      <c r="AK73" s="1">
        <f t="shared" si="69"/>
        <v>408722.32256814645</v>
      </c>
      <c r="AL73" s="1">
        <f t="shared" si="70"/>
        <v>328308.41391173523</v>
      </c>
      <c r="AM73" s="23">
        <f t="shared" si="71"/>
        <v>549634.94488793262</v>
      </c>
      <c r="AN73" s="1">
        <f t="shared" si="72"/>
        <v>26201388.411815256</v>
      </c>
      <c r="AO73" s="1">
        <f t="shared" si="73"/>
        <v>24076930.618788868</v>
      </c>
      <c r="AP73" s="1">
        <f t="shared" si="74"/>
        <v>26992061.880939849</v>
      </c>
      <c r="AQ73" s="1">
        <f t="shared" si="75"/>
        <v>25395711.905930758</v>
      </c>
      <c r="AR73" s="1">
        <f t="shared" si="76"/>
        <v>23544618.318530858</v>
      </c>
      <c r="AS73" s="23">
        <f t="shared" si="77"/>
        <v>28132072.627189092</v>
      </c>
      <c r="AT73" s="1"/>
    </row>
    <row r="74" spans="1:46" x14ac:dyDescent="0.2">
      <c r="A74">
        <f>GDP_per_capita!A71</f>
        <v>2047</v>
      </c>
      <c r="B74" s="7">
        <f>(10^9)*GDP_per_capita!B71/GDP_per_capita!J71</f>
        <v>35004.182619280247</v>
      </c>
      <c r="C74" s="7">
        <f>(10^9)*GDP_per_capita!C71/GDP_per_capita!K71</f>
        <v>26455.312018000768</v>
      </c>
      <c r="D74" s="7">
        <f>(10^9)*GDP_per_capita!D71/GDP_per_capita!L71</f>
        <v>42675.76007953666</v>
      </c>
      <c r="E74" s="7">
        <f>(10^9)*GDP_per_capita!E71/GDP_per_capita!M71</f>
        <v>35058.385287438388</v>
      </c>
      <c r="F74" s="7">
        <f>(10^9)*GDP_per_capita!F71/GDP_per_capita!N71</f>
        <v>26619.852901096074</v>
      </c>
      <c r="G74" s="7">
        <f>(10^9)*GDP_per_capita!G71/GDP_per_capita!O71</f>
        <v>43114.084161004022</v>
      </c>
      <c r="H74" s="5">
        <v>1.1000000000000001</v>
      </c>
      <c r="I74" s="5">
        <v>0.38</v>
      </c>
      <c r="J74" s="22">
        <f t="shared" si="42"/>
        <v>547846.91250992252</v>
      </c>
      <c r="K74" s="1">
        <f t="shared" si="43"/>
        <v>425499.95546618442</v>
      </c>
      <c r="L74" s="1">
        <f t="shared" si="44"/>
        <v>601159.67080029892</v>
      </c>
      <c r="M74" s="1">
        <f t="shared" si="45"/>
        <v>500358.98232025147</v>
      </c>
      <c r="N74" s="1">
        <f t="shared" si="46"/>
        <v>398773.0189129262</v>
      </c>
      <c r="O74" s="1">
        <f t="shared" si="47"/>
        <v>677767.33069782844</v>
      </c>
      <c r="P74" s="22">
        <f t="shared" si="48"/>
        <v>26453172.972627774</v>
      </c>
      <c r="Q74" s="1">
        <f t="shared" si="49"/>
        <v>24241572.30136203</v>
      </c>
      <c r="R74" s="1">
        <f t="shared" si="50"/>
        <v>27315563.715526327</v>
      </c>
      <c r="S74" s="1">
        <f t="shared" si="51"/>
        <v>25637438.357633222</v>
      </c>
      <c r="T74" s="1">
        <f t="shared" si="52"/>
        <v>23704349.054490492</v>
      </c>
      <c r="U74" s="1">
        <f t="shared" si="53"/>
        <v>28471160.456640933</v>
      </c>
      <c r="V74" s="22">
        <f t="shared" si="54"/>
        <v>459955.1757534162</v>
      </c>
      <c r="W74" s="1">
        <f t="shared" si="55"/>
        <v>357236.48765835649</v>
      </c>
      <c r="X74" s="1">
        <f t="shared" si="56"/>
        <v>504714.90433709306</v>
      </c>
      <c r="Y74" s="1">
        <f t="shared" si="57"/>
        <v>420085.79111731955</v>
      </c>
      <c r="Z74" s="1">
        <f t="shared" si="58"/>
        <v>334797.38556798623</v>
      </c>
      <c r="AA74" s="1">
        <f t="shared" si="59"/>
        <v>569032.30554465752</v>
      </c>
      <c r="AB74" s="22">
        <f t="shared" si="60"/>
        <v>26453172.972627774</v>
      </c>
      <c r="AC74" s="1">
        <f t="shared" si="61"/>
        <v>24241572.30136203</v>
      </c>
      <c r="AD74" s="1">
        <f t="shared" si="62"/>
        <v>27315563.715526327</v>
      </c>
      <c r="AE74" s="1">
        <f t="shared" si="63"/>
        <v>25637438.357633222</v>
      </c>
      <c r="AF74" s="1">
        <f t="shared" si="64"/>
        <v>23704349.054490492</v>
      </c>
      <c r="AG74" s="23">
        <f t="shared" si="65"/>
        <v>28471160.456640933</v>
      </c>
      <c r="AH74" s="1">
        <f t="shared" si="66"/>
        <v>459955.1757534162</v>
      </c>
      <c r="AI74" s="1">
        <f t="shared" si="67"/>
        <v>357236.48765835649</v>
      </c>
      <c r="AJ74" s="1">
        <f t="shared" si="68"/>
        <v>504714.90433709306</v>
      </c>
      <c r="AK74" s="1">
        <f t="shared" si="69"/>
        <v>420085.79111731955</v>
      </c>
      <c r="AL74" s="1">
        <f t="shared" si="70"/>
        <v>334797.38556798623</v>
      </c>
      <c r="AM74" s="23">
        <f t="shared" si="71"/>
        <v>569032.30554465752</v>
      </c>
      <c r="AN74" s="1">
        <f t="shared" si="72"/>
        <v>26453172.972627774</v>
      </c>
      <c r="AO74" s="1">
        <f t="shared" si="73"/>
        <v>24241572.30136203</v>
      </c>
      <c r="AP74" s="1">
        <f t="shared" si="74"/>
        <v>27315563.715526327</v>
      </c>
      <c r="AQ74" s="1">
        <f t="shared" si="75"/>
        <v>25637438.357633222</v>
      </c>
      <c r="AR74" s="1">
        <f t="shared" si="76"/>
        <v>23704349.054490492</v>
      </c>
      <c r="AS74" s="23">
        <f t="shared" si="77"/>
        <v>28471160.456640933</v>
      </c>
      <c r="AT74" s="1"/>
    </row>
    <row r="75" spans="1:46" x14ac:dyDescent="0.2">
      <c r="A75">
        <f>GDP_per_capita!A72</f>
        <v>2048</v>
      </c>
      <c r="B75" s="7">
        <f>(10^9)*GDP_per_capita!B72/GDP_per_capita!J72</f>
        <v>35873.087294949699</v>
      </c>
      <c r="C75" s="7">
        <f>(10^9)*GDP_per_capita!C72/GDP_per_capita!K72</f>
        <v>26922.304805045846</v>
      </c>
      <c r="D75" s="7">
        <f>(10^9)*GDP_per_capita!D72/GDP_per_capita!L72</f>
        <v>43989.973512338918</v>
      </c>
      <c r="E75" s="7">
        <f>(10^9)*GDP_per_capita!E72/GDP_per_capita!M72</f>
        <v>35920.518040777853</v>
      </c>
      <c r="F75" s="7">
        <f>(10^9)*GDP_per_capita!F72/GDP_per_capita!N72</f>
        <v>27086.086213631061</v>
      </c>
      <c r="G75" s="7">
        <f>(10^9)*GDP_per_capita!G72/GDP_per_capita!O72</f>
        <v>44449.204768422882</v>
      </c>
      <c r="H75" s="5">
        <v>1.1000000000000001</v>
      </c>
      <c r="I75" s="5">
        <v>0.38</v>
      </c>
      <c r="J75" s="22">
        <f t="shared" si="42"/>
        <v>562824.39505842549</v>
      </c>
      <c r="K75" s="1">
        <f t="shared" si="43"/>
        <v>433769.29110821389</v>
      </c>
      <c r="L75" s="1">
        <f t="shared" si="44"/>
        <v>621554.93228416704</v>
      </c>
      <c r="M75" s="1">
        <f t="shared" si="45"/>
        <v>513910.4519984221</v>
      </c>
      <c r="N75" s="1">
        <f t="shared" si="46"/>
        <v>406462.45119622338</v>
      </c>
      <c r="O75" s="1">
        <f t="shared" si="47"/>
        <v>700890.13089733711</v>
      </c>
      <c r="P75" s="22">
        <f t="shared" si="48"/>
        <v>26700802.894741621</v>
      </c>
      <c r="Q75" s="1">
        <f t="shared" si="49"/>
        <v>24403298.778782163</v>
      </c>
      <c r="R75" s="1">
        <f t="shared" si="50"/>
        <v>27632214.598255586</v>
      </c>
      <c r="S75" s="1">
        <f t="shared" si="51"/>
        <v>25875210.303488687</v>
      </c>
      <c r="T75" s="1">
        <f t="shared" si="52"/>
        <v>23861264.980711088</v>
      </c>
      <c r="U75" s="1">
        <f t="shared" si="53"/>
        <v>28803031.837347623</v>
      </c>
      <c r="V75" s="22">
        <f t="shared" si="54"/>
        <v>472529.80282647768</v>
      </c>
      <c r="W75" s="1">
        <f t="shared" si="55"/>
        <v>364179.1638727173</v>
      </c>
      <c r="X75" s="1">
        <f t="shared" si="56"/>
        <v>521838.12957782956</v>
      </c>
      <c r="Y75" s="1">
        <f t="shared" si="57"/>
        <v>431463.18227388134</v>
      </c>
      <c r="Z75" s="1">
        <f t="shared" si="58"/>
        <v>341253.19301445765</v>
      </c>
      <c r="AA75" s="1">
        <f t="shared" si="59"/>
        <v>588445.48719598877</v>
      </c>
      <c r="AB75" s="22">
        <f t="shared" si="60"/>
        <v>26700802.894741621</v>
      </c>
      <c r="AC75" s="1">
        <f t="shared" si="61"/>
        <v>24403298.778782163</v>
      </c>
      <c r="AD75" s="1">
        <f t="shared" si="62"/>
        <v>27632214.598255586</v>
      </c>
      <c r="AE75" s="1">
        <f t="shared" si="63"/>
        <v>25875210.303488687</v>
      </c>
      <c r="AF75" s="1">
        <f t="shared" si="64"/>
        <v>23861264.980711088</v>
      </c>
      <c r="AG75" s="23">
        <f t="shared" si="65"/>
        <v>28803031.837347623</v>
      </c>
      <c r="AH75" s="1">
        <f t="shared" si="66"/>
        <v>472529.80282647768</v>
      </c>
      <c r="AI75" s="1">
        <f t="shared" si="67"/>
        <v>364179.1638727173</v>
      </c>
      <c r="AJ75" s="1">
        <f t="shared" si="68"/>
        <v>521838.12957782956</v>
      </c>
      <c r="AK75" s="1">
        <f t="shared" si="69"/>
        <v>431463.18227388134</v>
      </c>
      <c r="AL75" s="1">
        <f t="shared" si="70"/>
        <v>341253.19301445765</v>
      </c>
      <c r="AM75" s="23">
        <f t="shared" si="71"/>
        <v>588445.48719598877</v>
      </c>
      <c r="AN75" s="1">
        <f t="shared" si="72"/>
        <v>26700802.894741621</v>
      </c>
      <c r="AO75" s="1">
        <f t="shared" si="73"/>
        <v>24403298.778782163</v>
      </c>
      <c r="AP75" s="1">
        <f t="shared" si="74"/>
        <v>27632214.598255586</v>
      </c>
      <c r="AQ75" s="1">
        <f t="shared" si="75"/>
        <v>25875210.303488687</v>
      </c>
      <c r="AR75" s="1">
        <f t="shared" si="76"/>
        <v>23861264.980711088</v>
      </c>
      <c r="AS75" s="23">
        <f t="shared" si="77"/>
        <v>28803031.837347623</v>
      </c>
      <c r="AT75" s="1"/>
    </row>
    <row r="76" spans="1:46" x14ac:dyDescent="0.2">
      <c r="A76">
        <f>GDP_per_capita!A73</f>
        <v>2049</v>
      </c>
      <c r="B76" s="7">
        <f>(10^9)*GDP_per_capita!B73/GDP_per_capita!J73</f>
        <v>36740.918933225395</v>
      </c>
      <c r="C76" s="7">
        <f>(10^9)*GDP_per_capita!C73/GDP_per_capita!K73</f>
        <v>27386.105904309134</v>
      </c>
      <c r="D76" s="7">
        <f>(10^9)*GDP_per_capita!D73/GDP_per_capita!L73</f>
        <v>45301.190150032096</v>
      </c>
      <c r="E76" s="7">
        <f>(10^9)*GDP_per_capita!E73/GDP_per_capita!M73</f>
        <v>36781.586119580948</v>
      </c>
      <c r="F76" s="7">
        <f>(10^9)*GDP_per_capita!F73/GDP_per_capita!N73</f>
        <v>27549.133029054392</v>
      </c>
      <c r="G76" s="7">
        <f>(10^9)*GDP_per_capita!G73/GDP_per_capita!O73</f>
        <v>45781.280906194363</v>
      </c>
      <c r="H76" s="5">
        <v>1.1000000000000001</v>
      </c>
      <c r="I76" s="5">
        <v>0.38</v>
      </c>
      <c r="J76" s="22">
        <f t="shared" si="42"/>
        <v>577819.63976388134</v>
      </c>
      <c r="K76" s="1">
        <f t="shared" si="43"/>
        <v>441996.32024859119</v>
      </c>
      <c r="L76" s="1">
        <f t="shared" si="44"/>
        <v>641964.51036640175</v>
      </c>
      <c r="M76" s="1">
        <f t="shared" si="45"/>
        <v>527477.69361477846</v>
      </c>
      <c r="N76" s="1">
        <f t="shared" si="46"/>
        <v>414112.44244142645</v>
      </c>
      <c r="O76" s="1">
        <f t="shared" si="47"/>
        <v>724029.53622414253</v>
      </c>
      <c r="P76" s="22">
        <f t="shared" si="48"/>
        <v>26944442.341682907</v>
      </c>
      <c r="Q76" s="1">
        <f t="shared" si="49"/>
        <v>24562207.436464023</v>
      </c>
      <c r="R76" s="1">
        <f t="shared" si="50"/>
        <v>27942350.719730951</v>
      </c>
      <c r="S76" s="1">
        <f t="shared" si="51"/>
        <v>26109182.610752232</v>
      </c>
      <c r="T76" s="1">
        <f t="shared" si="52"/>
        <v>24015459.570572536</v>
      </c>
      <c r="U76" s="1">
        <f t="shared" si="53"/>
        <v>29128042.741696216</v>
      </c>
      <c r="V76" s="22">
        <f t="shared" si="54"/>
        <v>485119.34245236451</v>
      </c>
      <c r="W76" s="1">
        <f t="shared" si="55"/>
        <v>371086.32086818945</v>
      </c>
      <c r="X76" s="1">
        <f t="shared" si="56"/>
        <v>538973.37458789849</v>
      </c>
      <c r="Y76" s="1">
        <f t="shared" si="57"/>
        <v>442853.81505768339</v>
      </c>
      <c r="Z76" s="1">
        <f t="shared" si="58"/>
        <v>347675.88699584565</v>
      </c>
      <c r="AA76" s="1">
        <f t="shared" si="59"/>
        <v>607872.60999414383</v>
      </c>
      <c r="AB76" s="22">
        <f t="shared" si="60"/>
        <v>26944442.341682907</v>
      </c>
      <c r="AC76" s="1">
        <f t="shared" si="61"/>
        <v>24562207.436464023</v>
      </c>
      <c r="AD76" s="1">
        <f t="shared" si="62"/>
        <v>27942350.719730951</v>
      </c>
      <c r="AE76" s="1">
        <f t="shared" si="63"/>
        <v>26109182.610752232</v>
      </c>
      <c r="AF76" s="1">
        <f t="shared" si="64"/>
        <v>24015459.570572536</v>
      </c>
      <c r="AG76" s="23">
        <f t="shared" si="65"/>
        <v>29128042.741696216</v>
      </c>
      <c r="AH76" s="1">
        <f t="shared" si="66"/>
        <v>485119.34245236451</v>
      </c>
      <c r="AI76" s="1">
        <f t="shared" si="67"/>
        <v>371086.32086818945</v>
      </c>
      <c r="AJ76" s="1">
        <f t="shared" si="68"/>
        <v>538973.37458789849</v>
      </c>
      <c r="AK76" s="1">
        <f t="shared" si="69"/>
        <v>442853.81505768339</v>
      </c>
      <c r="AL76" s="1">
        <f t="shared" si="70"/>
        <v>347675.88699584565</v>
      </c>
      <c r="AM76" s="23">
        <f t="shared" si="71"/>
        <v>607872.60999414383</v>
      </c>
      <c r="AN76" s="1">
        <f t="shared" si="72"/>
        <v>26944442.341682907</v>
      </c>
      <c r="AO76" s="1">
        <f t="shared" si="73"/>
        <v>24562207.436464023</v>
      </c>
      <c r="AP76" s="1">
        <f t="shared" si="74"/>
        <v>27942350.719730951</v>
      </c>
      <c r="AQ76" s="1">
        <f t="shared" si="75"/>
        <v>26109182.610752232</v>
      </c>
      <c r="AR76" s="1">
        <f t="shared" si="76"/>
        <v>24015459.570572536</v>
      </c>
      <c r="AS76" s="23">
        <f t="shared" si="77"/>
        <v>29128042.741696216</v>
      </c>
      <c r="AT76" s="1"/>
    </row>
    <row r="77" spans="1:46" ht="16" thickBot="1" x14ac:dyDescent="0.25">
      <c r="A77">
        <f>GDP_per_capita!A74</f>
        <v>2050</v>
      </c>
      <c r="B77" s="7">
        <f>(10^9)*GDP_per_capita!B74/GDP_per_capita!J74</f>
        <v>37607.679520571604</v>
      </c>
      <c r="C77" s="7">
        <f>(10^9)*GDP_per_capita!C74/GDP_per_capita!K74</f>
        <v>27846.74792500335</v>
      </c>
      <c r="D77" s="7">
        <f>(10^9)*GDP_per_capita!D74/GDP_per_capita!L74</f>
        <v>46609.420231310622</v>
      </c>
      <c r="E77" s="7">
        <f>(10^9)*GDP_per_capita!E74/GDP_per_capita!M74</f>
        <v>37641.59149483018</v>
      </c>
      <c r="F77" s="7">
        <f>(10^9)*GDP_per_capita!F74/GDP_per_capita!N74</f>
        <v>28009.025903546139</v>
      </c>
      <c r="G77" s="7">
        <f>(10^9)*GDP_per_capita!G74/GDP_per_capita!O74</f>
        <v>47110.322975895244</v>
      </c>
      <c r="H77" s="5">
        <v>1.1000000000000001</v>
      </c>
      <c r="I77" s="5">
        <v>0.38</v>
      </c>
      <c r="J77" s="25">
        <f t="shared" si="42"/>
        <v>592831.77670553955</v>
      </c>
      <c r="K77" s="26">
        <f t="shared" si="43"/>
        <v>450181.11655346717</v>
      </c>
      <c r="L77" s="26">
        <f t="shared" si="44"/>
        <v>662386.5685098531</v>
      </c>
      <c r="M77" s="26">
        <f t="shared" si="45"/>
        <v>541059.93367887184</v>
      </c>
      <c r="N77" s="26">
        <f t="shared" si="46"/>
        <v>421723.06623058103</v>
      </c>
      <c r="O77" s="26">
        <f t="shared" si="47"/>
        <v>747183.442782445</v>
      </c>
      <c r="P77" s="25">
        <f t="shared" si="48"/>
        <v>27184245.167939674</v>
      </c>
      <c r="Q77" s="26">
        <f t="shared" si="49"/>
        <v>24718390.612802085</v>
      </c>
      <c r="R77" s="26">
        <f t="shared" si="50"/>
        <v>28246282.167585716</v>
      </c>
      <c r="S77" s="26">
        <f t="shared" si="51"/>
        <v>26339500.505423788</v>
      </c>
      <c r="T77" s="26">
        <f t="shared" si="52"/>
        <v>24167021.483494274</v>
      </c>
      <c r="U77" s="26">
        <f t="shared" si="53"/>
        <v>29446521.363805395</v>
      </c>
      <c r="V77" s="25">
        <f t="shared" si="54"/>
        <v>497723.06427275483</v>
      </c>
      <c r="W77" s="26">
        <f t="shared" si="55"/>
        <v>377958.0204925749</v>
      </c>
      <c r="X77" s="26">
        <f t="shared" si="56"/>
        <v>556119.09746800608</v>
      </c>
      <c r="Y77" s="26">
        <f t="shared" si="57"/>
        <v>454257.04007027671</v>
      </c>
      <c r="Z77" s="26">
        <f t="shared" si="58"/>
        <v>354065.52928934008</v>
      </c>
      <c r="AA77" s="26">
        <f t="shared" si="59"/>
        <v>627311.90757384722</v>
      </c>
      <c r="AB77" s="25">
        <f t="shared" si="60"/>
        <v>27184245.167939674</v>
      </c>
      <c r="AC77" s="26">
        <f t="shared" si="61"/>
        <v>24718390.612802085</v>
      </c>
      <c r="AD77" s="26">
        <f t="shared" si="62"/>
        <v>28246282.167585716</v>
      </c>
      <c r="AE77" s="26">
        <f t="shared" si="63"/>
        <v>26339500.505423788</v>
      </c>
      <c r="AF77" s="26">
        <f t="shared" si="64"/>
        <v>24167021.483494274</v>
      </c>
      <c r="AG77" s="27">
        <f t="shared" si="65"/>
        <v>29446521.363805395</v>
      </c>
      <c r="AH77" s="26">
        <f t="shared" si="66"/>
        <v>497723.06427275483</v>
      </c>
      <c r="AI77" s="26">
        <f t="shared" si="67"/>
        <v>377958.0204925749</v>
      </c>
      <c r="AJ77" s="26">
        <f t="shared" si="68"/>
        <v>556119.09746800608</v>
      </c>
      <c r="AK77" s="26">
        <f t="shared" si="69"/>
        <v>454257.04007027671</v>
      </c>
      <c r="AL77" s="26">
        <f t="shared" si="70"/>
        <v>354065.52928934008</v>
      </c>
      <c r="AM77" s="27">
        <f t="shared" si="71"/>
        <v>627311.90757384722</v>
      </c>
      <c r="AN77" s="26">
        <f t="shared" si="72"/>
        <v>27184245.167939674</v>
      </c>
      <c r="AO77" s="26">
        <f t="shared" si="73"/>
        <v>24718390.612802085</v>
      </c>
      <c r="AP77" s="26">
        <f t="shared" si="74"/>
        <v>28246282.167585716</v>
      </c>
      <c r="AQ77" s="26">
        <f t="shared" si="75"/>
        <v>26339500.505423788</v>
      </c>
      <c r="AR77" s="26">
        <f t="shared" si="76"/>
        <v>24167021.483494274</v>
      </c>
      <c r="AS77" s="27">
        <f t="shared" si="77"/>
        <v>29446521.363805395</v>
      </c>
      <c r="AT77" s="1"/>
    </row>
  </sheetData>
  <mergeCells count="25">
    <mergeCell ref="J3:U3"/>
    <mergeCell ref="B4:G4"/>
    <mergeCell ref="B5:D5"/>
    <mergeCell ref="E5:G5"/>
    <mergeCell ref="H5:I5"/>
    <mergeCell ref="J5:L5"/>
    <mergeCell ref="M5:O5"/>
    <mergeCell ref="J4:O4"/>
    <mergeCell ref="P4:U4"/>
    <mergeCell ref="P5:R5"/>
    <mergeCell ref="S5:U5"/>
    <mergeCell ref="V3:AG3"/>
    <mergeCell ref="V4:AA4"/>
    <mergeCell ref="AB4:AG4"/>
    <mergeCell ref="V5:X5"/>
    <mergeCell ref="Y5:AA5"/>
    <mergeCell ref="AB5:AD5"/>
    <mergeCell ref="AE5:AG5"/>
    <mergeCell ref="AH3:AS3"/>
    <mergeCell ref="AH4:AM4"/>
    <mergeCell ref="AN4:AS4"/>
    <mergeCell ref="AH5:AJ5"/>
    <mergeCell ref="AK5:AM5"/>
    <mergeCell ref="AN5:AP5"/>
    <mergeCell ref="AQ5:AS5"/>
  </mergeCells>
  <hyperlinks>
    <hyperlink ref="G2" r:id="rId1" location="data-availability" display="https://www.nature.com/articles/s43016-023-00749-2 - data-availability" xr:uid="{00000000-0004-0000-0100-000000000000}"/>
    <hyperlink ref="G3" r:id="rId2" location="data-availability" display="https://www.nature.com/articles/s43016-023-00749-2 - data-availability" xr:uid="{00000000-0004-0000-0100-000001000000}"/>
    <hyperlink ref="L1" r:id="rId3" display="https://ourworldindata.org/grapher/global-gdp-over-the-long-run?time=1900..2014" xr:uid="{00000000-0004-0000-0100-000002000000}"/>
    <hyperlink ref="M2" r:id="rId4" display="https://www.usinflationcalculator.com/" xr:uid="{00000000-0004-0000-0100-000003000000}"/>
  </hyperlinks>
  <pageMargins left="0.7" right="0.7" top="0.78740157499999996" bottom="0.78740157499999996" header="0.3" footer="0.3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9"/>
  <sheetViews>
    <sheetView workbookViewId="0">
      <selection activeCell="F19" sqref="F19"/>
    </sheetView>
  </sheetViews>
  <sheetFormatPr baseColWidth="10" defaultColWidth="8.6640625" defaultRowHeight="15" x14ac:dyDescent="0.2"/>
  <cols>
    <col min="1" max="1" width="23.1640625" customWidth="1"/>
    <col min="2" max="2" width="14.1640625" bestFit="1" customWidth="1"/>
    <col min="3" max="3" width="15.33203125" bestFit="1" customWidth="1"/>
    <col min="4" max="5" width="13.33203125" bestFit="1" customWidth="1"/>
    <col min="6" max="6" width="14.83203125" customWidth="1"/>
  </cols>
  <sheetData>
    <row r="1" spans="1:9" x14ac:dyDescent="0.2">
      <c r="A1" t="s">
        <v>1</v>
      </c>
      <c r="B1" t="s">
        <v>3</v>
      </c>
      <c r="C1" t="s">
        <v>6</v>
      </c>
      <c r="D1" t="s">
        <v>7</v>
      </c>
      <c r="E1" t="s">
        <v>8</v>
      </c>
      <c r="F1" t="s">
        <v>9</v>
      </c>
    </row>
    <row r="2" spans="1:9" x14ac:dyDescent="0.2">
      <c r="A2" t="s">
        <v>0</v>
      </c>
      <c r="B2" t="s">
        <v>4</v>
      </c>
      <c r="C2">
        <v>176624</v>
      </c>
      <c r="D2">
        <v>148288</v>
      </c>
      <c r="E2">
        <v>200236</v>
      </c>
      <c r="F2" t="s">
        <v>10</v>
      </c>
      <c r="I2" s="3" t="s">
        <v>22</v>
      </c>
    </row>
    <row r="3" spans="1:9" x14ac:dyDescent="0.2">
      <c r="A3" t="s">
        <v>2</v>
      </c>
      <c r="B3" t="s">
        <v>5</v>
      </c>
      <c r="C3">
        <v>17891594</v>
      </c>
      <c r="D3">
        <v>4472899</v>
      </c>
      <c r="E3">
        <v>44728985</v>
      </c>
      <c r="F3" t="s">
        <v>11</v>
      </c>
      <c r="I3" s="3" t="s">
        <v>22</v>
      </c>
    </row>
    <row r="6" spans="1:9" x14ac:dyDescent="0.2">
      <c r="C6" t="s">
        <v>13</v>
      </c>
    </row>
    <row r="7" spans="1:9" x14ac:dyDescent="0.2">
      <c r="B7" t="s">
        <v>12</v>
      </c>
      <c r="C7">
        <v>796435566851.07324</v>
      </c>
      <c r="D7">
        <v>796435566851.07324</v>
      </c>
      <c r="E7">
        <v>796435566851.07324</v>
      </c>
      <c r="F7" t="s">
        <v>14</v>
      </c>
    </row>
    <row r="9" spans="1:9" x14ac:dyDescent="0.2">
      <c r="C9" t="s">
        <v>25</v>
      </c>
      <c r="D9" t="s">
        <v>26</v>
      </c>
      <c r="E9" t="s">
        <v>27</v>
      </c>
    </row>
    <row r="10" spans="1:9" x14ac:dyDescent="0.2">
      <c r="A10" s="1"/>
      <c r="C10">
        <v>5.4067027698331978E-4</v>
      </c>
      <c r="D10">
        <v>1.083332012055937E-5</v>
      </c>
      <c r="E10">
        <v>1.6317142242063049E-6</v>
      </c>
      <c r="F10" t="s">
        <v>15</v>
      </c>
    </row>
    <row r="11" spans="1:9" x14ac:dyDescent="0.2">
      <c r="C11">
        <v>1.3619931032095201E-7</v>
      </c>
      <c r="D11">
        <v>9.4418486326507353E-9</v>
      </c>
      <c r="E11">
        <v>4.5156189240696537E-9</v>
      </c>
      <c r="F11" t="s">
        <v>16</v>
      </c>
    </row>
    <row r="12" spans="1:9" x14ac:dyDescent="0.2">
      <c r="C12" s="1"/>
    </row>
    <row r="13" spans="1:9" x14ac:dyDescent="0.2">
      <c r="C13" s="1">
        <f>C7*C10</f>
        <v>430609038.52873707</v>
      </c>
      <c r="D13" s="1">
        <f t="shared" ref="D13" si="0">D7*D10</f>
        <v>8628041.4510968383</v>
      </c>
      <c r="E13" s="1">
        <f>E7*E10</f>
        <v>1299555.2430947076</v>
      </c>
      <c r="F13" t="s">
        <v>4</v>
      </c>
    </row>
    <row r="14" spans="1:9" x14ac:dyDescent="0.2">
      <c r="C14" s="1">
        <f>C11*C7</f>
        <v>108473.97492019265</v>
      </c>
      <c r="D14" s="1">
        <f t="shared" ref="D14" si="1">D11*D7</f>
        <v>7519.8240678672191</v>
      </c>
      <c r="E14" s="1">
        <f>E11*E7</f>
        <v>3596.3995174748479</v>
      </c>
      <c r="F14" t="s">
        <v>17</v>
      </c>
    </row>
    <row r="16" spans="1:9" x14ac:dyDescent="0.2">
      <c r="C16" s="1">
        <f>C13*C2</f>
        <v>76055890821099.656</v>
      </c>
      <c r="D16" s="1">
        <f t="shared" ref="D16" si="2">D13*D2</f>
        <v>1279435010700.248</v>
      </c>
      <c r="E16" s="1">
        <f>E13*E2</f>
        <v>260217743656.31186</v>
      </c>
      <c r="F16" t="s">
        <v>18</v>
      </c>
    </row>
    <row r="17" spans="3:7" x14ac:dyDescent="0.2">
      <c r="C17" s="1">
        <f>C14*C3</f>
        <v>1940772318838.2693</v>
      </c>
      <c r="D17" s="1">
        <f t="shared" ref="D17" si="3">D14*D3</f>
        <v>33635413553.339218</v>
      </c>
      <c r="E17" s="1">
        <f>E14*E3</f>
        <v>160863300071.13971</v>
      </c>
      <c r="F17" t="s">
        <v>19</v>
      </c>
    </row>
    <row r="19" spans="3:7" ht="16" thickBot="1" x14ac:dyDescent="0.25">
      <c r="C19" s="1">
        <f>C17+C16</f>
        <v>77996663139937.922</v>
      </c>
      <c r="D19" s="1">
        <f t="shared" ref="D19:E19" si="4">D17+D16</f>
        <v>1313070424253.5872</v>
      </c>
      <c r="E19" s="1">
        <f t="shared" si="4"/>
        <v>421081043727.45154</v>
      </c>
      <c r="F19" t="s">
        <v>20</v>
      </c>
    </row>
    <row r="20" spans="3:7" ht="16" thickBot="1" x14ac:dyDescent="0.25">
      <c r="C20" s="4">
        <f>C19/10^12</f>
        <v>77.996663139937922</v>
      </c>
      <c r="D20" s="4">
        <f t="shared" ref="D20:E20" si="5">D19/10^12</f>
        <v>1.3130704242535871</v>
      </c>
      <c r="E20" s="4">
        <f t="shared" si="5"/>
        <v>0.42108104372745153</v>
      </c>
      <c r="F20" t="s">
        <v>21</v>
      </c>
    </row>
    <row r="22" spans="3:7" x14ac:dyDescent="0.2">
      <c r="C22" s="5">
        <f>C19/C7</f>
        <v>97.932169765244353</v>
      </c>
      <c r="D22" s="5">
        <f>D19/D7</f>
        <v>1.6486838093446425</v>
      </c>
      <c r="E22" s="5">
        <f t="shared" ref="E22" si="6">E19/E7</f>
        <v>0.52870698051860132</v>
      </c>
      <c r="F22" t="s">
        <v>24</v>
      </c>
    </row>
    <row r="24" spans="3:7" x14ac:dyDescent="0.2">
      <c r="C24" t="s">
        <v>25</v>
      </c>
      <c r="D24" t="s">
        <v>26</v>
      </c>
      <c r="E24" t="s">
        <v>27</v>
      </c>
    </row>
    <row r="25" spans="3:7" x14ac:dyDescent="0.2">
      <c r="C25" s="7">
        <f>C22*1000</f>
        <v>97932.169765244354</v>
      </c>
      <c r="D25" s="7">
        <f>D22*1000</f>
        <v>1648.6838093446424</v>
      </c>
      <c r="E25" s="7">
        <f>E22*1000</f>
        <v>528.70698051860131</v>
      </c>
      <c r="F25" t="s">
        <v>29</v>
      </c>
      <c r="G25" t="s">
        <v>30</v>
      </c>
    </row>
    <row r="26" spans="3:7" x14ac:dyDescent="0.2">
      <c r="C26">
        <v>500</v>
      </c>
      <c r="D26">
        <v>500</v>
      </c>
      <c r="E26">
        <v>500</v>
      </c>
      <c r="F26" t="s">
        <v>28</v>
      </c>
      <c r="G26" t="s">
        <v>30</v>
      </c>
    </row>
    <row r="28" spans="3:7" x14ac:dyDescent="0.2">
      <c r="C28" s="6">
        <f t="shared" ref="C28:D28" si="7">C25/C26</f>
        <v>195.86433953048871</v>
      </c>
      <c r="D28" s="6">
        <f t="shared" si="7"/>
        <v>3.2973676186892851</v>
      </c>
      <c r="E28" s="6">
        <f>E25/E26</f>
        <v>1.0574139610372026</v>
      </c>
      <c r="F28" t="s">
        <v>31</v>
      </c>
    </row>
    <row r="29" spans="3:7" x14ac:dyDescent="0.2">
      <c r="C29" t="s">
        <v>25</v>
      </c>
      <c r="D29" t="s">
        <v>26</v>
      </c>
      <c r="E29" t="s">
        <v>27</v>
      </c>
    </row>
  </sheetData>
  <hyperlinks>
    <hyperlink ref="I2" r:id="rId1" location="data-availability" display="https://www.nature.com/articles/s43016-023-00749-2 - data-availability" xr:uid="{00000000-0004-0000-0200-000000000000}"/>
    <hyperlink ref="I3" r:id="rId2" location="data-availability" display="https://www.nature.com/articles/s43016-023-00749-2 - data-availability" xr:uid="{00000000-0004-0000-0200-000001000000}"/>
  </hyperlinks>
  <pageMargins left="0.7" right="0.7" top="0.75" bottom="0.75" header="0.3" footer="0.3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4"/>
  <sheetViews>
    <sheetView workbookViewId="0">
      <selection activeCell="E9" sqref="E9"/>
    </sheetView>
  </sheetViews>
  <sheetFormatPr baseColWidth="10" defaultRowHeight="15" x14ac:dyDescent="0.2"/>
  <cols>
    <col min="2" max="2" width="13.5" bestFit="1" customWidth="1"/>
    <col min="4" max="4" width="10.83203125" style="10"/>
    <col min="5" max="5" width="10.83203125" style="15"/>
    <col min="6" max="6" width="10.83203125" style="10"/>
    <col min="7" max="7" width="12.83203125" style="15" bestFit="1" customWidth="1"/>
  </cols>
  <sheetData>
    <row r="1" spans="1:11" x14ac:dyDescent="0.2">
      <c r="A1" t="s">
        <v>32</v>
      </c>
      <c r="B1" t="s">
        <v>46</v>
      </c>
      <c r="C1" t="s">
        <v>47</v>
      </c>
      <c r="D1" s="8" t="s">
        <v>48</v>
      </c>
      <c r="E1" s="16" t="s">
        <v>49</v>
      </c>
      <c r="F1" s="8" t="s">
        <v>50</v>
      </c>
      <c r="G1" s="16" t="s">
        <v>51</v>
      </c>
      <c r="H1" s="17" t="s">
        <v>52</v>
      </c>
      <c r="I1" s="17" t="s">
        <v>53</v>
      </c>
      <c r="J1" s="17" t="s">
        <v>54</v>
      </c>
      <c r="K1" s="17" t="s">
        <v>55</v>
      </c>
    </row>
    <row r="2" spans="1:11" x14ac:dyDescent="0.2">
      <c r="A2">
        <v>1960</v>
      </c>
      <c r="B2">
        <v>1.43877837052216</v>
      </c>
      <c r="D2" s="13">
        <v>25731.72112376057</v>
      </c>
      <c r="E2" s="14">
        <v>9197046.1734268144</v>
      </c>
      <c r="H2" s="18">
        <f>SUM(F2:F64)</f>
        <v>82719.46467465772</v>
      </c>
      <c r="I2" s="18">
        <f>SUM(G2:G64)</f>
        <v>13242332.212369313</v>
      </c>
      <c r="J2" s="17">
        <v>1992</v>
      </c>
      <c r="K2" s="17">
        <v>1989</v>
      </c>
    </row>
    <row r="3" spans="1:11" x14ac:dyDescent="0.2">
      <c r="A3">
        <v>1961</v>
      </c>
      <c r="B3">
        <v>1.5724314401931001</v>
      </c>
      <c r="C3">
        <f>B3-B2</f>
        <v>0.13365306967094015</v>
      </c>
      <c r="D3" s="13">
        <v>26701.93984000077</v>
      </c>
      <c r="E3" s="14">
        <v>9315393.2913753241</v>
      </c>
      <c r="F3" s="13">
        <f>D3*C3/SUM($C$2:$C$64)</f>
        <v>436.04950071547444</v>
      </c>
      <c r="G3" s="14">
        <f>E3*C3/SUM($C$2:$C$64)</f>
        <v>152122.75280417877</v>
      </c>
      <c r="J3" t="s">
        <v>56</v>
      </c>
    </row>
    <row r="4" spans="1:11" x14ac:dyDescent="0.2">
      <c r="A4">
        <v>1962</v>
      </c>
      <c r="B4">
        <v>1.66895865717767</v>
      </c>
      <c r="C4">
        <f t="shared" ref="C4:C64" si="0">B4-B3</f>
        <v>9.6527216984569897E-2</v>
      </c>
      <c r="D4" s="13">
        <v>27708.740810215175</v>
      </c>
      <c r="E4" s="14">
        <v>9435263.2939612065</v>
      </c>
      <c r="F4" s="13">
        <f t="shared" ref="F4:F64" si="1">D4*C4/SUM($C$2:$C$64)</f>
        <v>326.79892398561941</v>
      </c>
      <c r="G4" s="14">
        <f t="shared" ref="G4:G64" si="2">E4*C4/SUM($C$2:$C$64)</f>
        <v>111280.18819428947</v>
      </c>
    </row>
    <row r="5" spans="1:11" x14ac:dyDescent="0.2">
      <c r="A5">
        <v>1963</v>
      </c>
      <c r="B5">
        <v>1.78776138577407</v>
      </c>
      <c r="C5">
        <f t="shared" si="0"/>
        <v>0.11880272859639995</v>
      </c>
      <c r="D5" s="13">
        <v>28753.503374220083</v>
      </c>
      <c r="E5" s="14">
        <v>9556675.7775857858</v>
      </c>
      <c r="F5" s="13">
        <f t="shared" si="1"/>
        <v>417.3796066345995</v>
      </c>
      <c r="G5" s="14">
        <f t="shared" si="2"/>
        <v>138722.62885222601</v>
      </c>
    </row>
    <row r="6" spans="1:11" x14ac:dyDescent="0.2">
      <c r="A6">
        <v>1964</v>
      </c>
      <c r="B6">
        <v>1.9436899670568399</v>
      </c>
      <c r="C6">
        <f t="shared" si="0"/>
        <v>0.15592858128276998</v>
      </c>
      <c r="D6" s="13">
        <v>29837.65888006318</v>
      </c>
      <c r="E6" s="14">
        <v>9679650.5908158701</v>
      </c>
      <c r="F6" s="13">
        <f t="shared" si="1"/>
        <v>568.46602622580906</v>
      </c>
      <c r="G6" s="14">
        <f t="shared" si="2"/>
        <v>184416.36217954344</v>
      </c>
    </row>
    <row r="7" spans="1:11" x14ac:dyDescent="0.2">
      <c r="A7">
        <v>1965</v>
      </c>
      <c r="B7">
        <v>2.1293192304887101</v>
      </c>
      <c r="C7">
        <f t="shared" si="0"/>
        <v>0.18562926343187014</v>
      </c>
      <c r="D7" s="13">
        <v>30962.692645002298</v>
      </c>
      <c r="E7" s="14">
        <v>9804207.8376286067</v>
      </c>
      <c r="F7" s="13">
        <f t="shared" si="1"/>
        <v>702.26205940055218</v>
      </c>
      <c r="G7" s="14">
        <f t="shared" si="2"/>
        <v>222368.36007075859</v>
      </c>
    </row>
    <row r="8" spans="1:11" x14ac:dyDescent="0.2">
      <c r="A8">
        <v>1966</v>
      </c>
      <c r="B8">
        <v>2.3223736644578601</v>
      </c>
      <c r="C8">
        <f t="shared" si="0"/>
        <v>0.19305443396915001</v>
      </c>
      <c r="D8" s="13">
        <v>32130.145990423283</v>
      </c>
      <c r="E8" s="14">
        <v>9930367.8806980867</v>
      </c>
      <c r="F8" s="13">
        <f t="shared" si="1"/>
        <v>757.89060275887789</v>
      </c>
      <c r="G8" s="14">
        <f t="shared" si="2"/>
        <v>234238.97609935896</v>
      </c>
    </row>
    <row r="9" spans="1:11" x14ac:dyDescent="0.2">
      <c r="A9">
        <v>1967</v>
      </c>
      <c r="B9">
        <v>2.5154280984269999</v>
      </c>
      <c r="C9">
        <f t="shared" si="0"/>
        <v>0.19305443396913979</v>
      </c>
      <c r="D9" s="13">
        <v>33341.618353484664</v>
      </c>
      <c r="E9" s="14">
        <v>10058151.344724255</v>
      </c>
      <c r="F9" s="13">
        <f t="shared" si="1"/>
        <v>786.46699079454515</v>
      </c>
      <c r="G9" s="14">
        <f t="shared" si="2"/>
        <v>237253.15121707777</v>
      </c>
    </row>
    <row r="10" spans="1:11" x14ac:dyDescent="0.2">
      <c r="A10">
        <v>1968</v>
      </c>
      <c r="B10">
        <v>2.6936321913215999</v>
      </c>
      <c r="C10">
        <f t="shared" si="0"/>
        <v>0.17820409289460004</v>
      </c>
      <c r="D10" s="13">
        <v>34598.769478382324</v>
      </c>
      <c r="E10" s="14">
        <v>10187579.119804623</v>
      </c>
      <c r="F10" s="13">
        <f t="shared" si="1"/>
        <v>753.34232877562044</v>
      </c>
      <c r="G10" s="14">
        <f t="shared" si="2"/>
        <v>221821.02700197921</v>
      </c>
    </row>
    <row r="11" spans="1:11" x14ac:dyDescent="0.2">
      <c r="A11">
        <v>1969</v>
      </c>
      <c r="B11">
        <v>2.8569859431416398</v>
      </c>
      <c r="C11">
        <f t="shared" si="0"/>
        <v>0.16335375182003986</v>
      </c>
      <c r="D11" s="13">
        <v>35903.321690236116</v>
      </c>
      <c r="E11" s="14">
        <v>10318672.364849415</v>
      </c>
      <c r="F11" s="13">
        <f t="shared" si="1"/>
        <v>716.60162145315246</v>
      </c>
      <c r="G11" s="14">
        <f t="shared" si="2"/>
        <v>205952.45787260466</v>
      </c>
    </row>
    <row r="12" spans="1:11" x14ac:dyDescent="0.2">
      <c r="A12">
        <v>1970</v>
      </c>
      <c r="B12">
        <v>3.1094417414089799</v>
      </c>
      <c r="C12">
        <f t="shared" si="0"/>
        <v>0.2524557982673401</v>
      </c>
      <c r="D12" s="13">
        <v>37257.062254713717</v>
      </c>
      <c r="E12" s="14">
        <v>10451452.511040619</v>
      </c>
      <c r="F12" s="13">
        <f t="shared" si="1"/>
        <v>1149.2327663494873</v>
      </c>
      <c r="G12" s="14">
        <f t="shared" si="2"/>
        <v>322385.90363130061</v>
      </c>
    </row>
    <row r="13" spans="1:11" x14ac:dyDescent="0.2">
      <c r="A13">
        <v>1971</v>
      </c>
      <c r="B13">
        <v>3.3915982218254301</v>
      </c>
      <c r="C13">
        <f t="shared" si="0"/>
        <v>0.28215648041645025</v>
      </c>
      <c r="D13" s="13">
        <v>38661.845826624536</v>
      </c>
      <c r="E13" s="14">
        <v>10585941.265335575</v>
      </c>
      <c r="F13" s="13">
        <f t="shared" si="1"/>
        <v>1332.8665122320688</v>
      </c>
      <c r="G13" s="14">
        <f t="shared" si="2"/>
        <v>364950.1546381092</v>
      </c>
    </row>
    <row r="14" spans="1:11" x14ac:dyDescent="0.2">
      <c r="A14">
        <v>1972</v>
      </c>
      <c r="B14">
        <v>3.6292036790182198</v>
      </c>
      <c r="C14">
        <f t="shared" si="0"/>
        <v>0.23760545719278969</v>
      </c>
      <c r="D14" s="13">
        <v>40119.596990838239</v>
      </c>
      <c r="E14" s="14">
        <v>10722160.614015641</v>
      </c>
      <c r="F14" s="13">
        <f t="shared" si="1"/>
        <v>1164.7347032770545</v>
      </c>
      <c r="G14" s="14">
        <f t="shared" si="2"/>
        <v>311281.10693899315</v>
      </c>
    </row>
    <row r="15" spans="1:11" x14ac:dyDescent="0.2">
      <c r="A15">
        <v>1973</v>
      </c>
      <c r="B15">
        <v>3.9039349888973902</v>
      </c>
      <c r="C15">
        <f t="shared" si="0"/>
        <v>0.27473130987917038</v>
      </c>
      <c r="D15" s="13">
        <v>41632.312899008961</v>
      </c>
      <c r="E15" s="14">
        <v>10860132.826280503</v>
      </c>
      <c r="F15" s="13">
        <f t="shared" si="1"/>
        <v>1397.5029662739198</v>
      </c>
      <c r="G15" s="14">
        <f t="shared" si="2"/>
        <v>364550.19627835893</v>
      </c>
    </row>
    <row r="16" spans="1:11" x14ac:dyDescent="0.2">
      <c r="A16">
        <v>1974</v>
      </c>
      <c r="B16">
        <v>4.1949928867744903</v>
      </c>
      <c r="C16">
        <f t="shared" si="0"/>
        <v>0.29105789787710012</v>
      </c>
      <c r="D16" s="13">
        <v>43202.06600571773</v>
      </c>
      <c r="E16" s="14">
        <v>10999880.457888773</v>
      </c>
      <c r="F16" s="13">
        <f t="shared" si="1"/>
        <v>1536.3775309291045</v>
      </c>
      <c r="G16" s="14">
        <f t="shared" si="2"/>
        <v>391184.28216302837</v>
      </c>
    </row>
    <row r="17" spans="1:7" x14ac:dyDescent="0.2">
      <c r="A17">
        <v>1975</v>
      </c>
      <c r="B17">
        <v>4.4255422351608598</v>
      </c>
      <c r="C17">
        <f t="shared" si="0"/>
        <v>0.23054934838636942</v>
      </c>
      <c r="D17" s="13">
        <v>44831.006907781491</v>
      </c>
      <c r="E17" s="14">
        <v>11141426.354845406</v>
      </c>
      <c r="F17" s="13">
        <f t="shared" si="1"/>
        <v>1262.863569078251</v>
      </c>
      <c r="G17" s="14">
        <f t="shared" si="2"/>
        <v>313847.54484870506</v>
      </c>
    </row>
    <row r="18" spans="1:7" x14ac:dyDescent="0.2">
      <c r="A18">
        <v>1976</v>
      </c>
      <c r="B18">
        <v>4.4905234613421001</v>
      </c>
      <c r="C18">
        <f t="shared" si="0"/>
        <v>6.4981226181240359E-2</v>
      </c>
      <c r="D18" s="13">
        <v>46521.367290618822</v>
      </c>
      <c r="E18" s="14">
        <v>11284793.657136576</v>
      </c>
      <c r="F18" s="13">
        <f t="shared" si="1"/>
        <v>369.36387278734412</v>
      </c>
      <c r="G18" s="14">
        <f t="shared" si="2"/>
        <v>89597.432998203207</v>
      </c>
    </row>
    <row r="19" spans="1:7" x14ac:dyDescent="0.2">
      <c r="A19">
        <v>1977</v>
      </c>
      <c r="B19">
        <v>4.6865303891580199</v>
      </c>
      <c r="C19">
        <f t="shared" si="0"/>
        <v>0.19600692781591977</v>
      </c>
      <c r="D19" s="13">
        <v>48275.462985708757</v>
      </c>
      <c r="E19" s="14">
        <v>11430005.80251261</v>
      </c>
      <c r="F19" s="13">
        <f t="shared" si="1"/>
        <v>1156.1439525007768</v>
      </c>
      <c r="G19" s="14">
        <f t="shared" si="2"/>
        <v>273735.99895946658</v>
      </c>
    </row>
    <row r="20" spans="1:7" x14ac:dyDescent="0.2">
      <c r="A20">
        <v>1978</v>
      </c>
      <c r="B20">
        <v>4.8803229465888496</v>
      </c>
      <c r="C20">
        <f t="shared" si="0"/>
        <v>0.19379255743082968</v>
      </c>
      <c r="D20" s="13">
        <v>50095.69714333165</v>
      </c>
      <c r="E20" s="14">
        <v>11577086.530319601</v>
      </c>
      <c r="F20" s="13">
        <f t="shared" si="1"/>
        <v>1186.1826334539264</v>
      </c>
      <c r="G20" s="14">
        <f t="shared" si="2"/>
        <v>274126.118036995</v>
      </c>
    </row>
    <row r="21" spans="1:7" x14ac:dyDescent="0.2">
      <c r="A21">
        <v>1979</v>
      </c>
      <c r="B21">
        <v>5.0180796312194502</v>
      </c>
      <c r="C21">
        <f t="shared" si="0"/>
        <v>0.13775668463060065</v>
      </c>
      <c r="D21" s="13">
        <v>51984.563524938763</v>
      </c>
      <c r="E21" s="14">
        <v>11726059.885380331</v>
      </c>
      <c r="F21" s="13">
        <f t="shared" si="1"/>
        <v>874.98604507243817</v>
      </c>
      <c r="G21" s="14">
        <f t="shared" si="2"/>
        <v>197368.95085152279</v>
      </c>
    </row>
    <row r="22" spans="1:7" x14ac:dyDescent="0.2">
      <c r="A22">
        <v>1980</v>
      </c>
      <c r="B22">
        <v>5.1903348005001604</v>
      </c>
      <c r="C22">
        <f t="shared" si="0"/>
        <v>0.17225516928071016</v>
      </c>
      <c r="D22" s="13">
        <v>53944.649919661133</v>
      </c>
      <c r="E22" s="14">
        <v>11876950.221925128</v>
      </c>
      <c r="F22" s="13">
        <f t="shared" si="1"/>
        <v>1135.3628649078091</v>
      </c>
      <c r="G22" s="14">
        <f t="shared" si="2"/>
        <v>249971.92956882314</v>
      </c>
    </row>
    <row r="23" spans="1:7" x14ac:dyDescent="0.2">
      <c r="A23">
        <v>1981</v>
      </c>
      <c r="B23">
        <v>5.3811309281638797</v>
      </c>
      <c r="C23">
        <f t="shared" si="0"/>
        <v>0.19079612766371934</v>
      </c>
      <c r="D23" s="13">
        <v>55978.641689638454</v>
      </c>
      <c r="E23" s="14">
        <v>12029782.207573302</v>
      </c>
      <c r="F23" s="13">
        <f t="shared" si="1"/>
        <v>1304.9863077164305</v>
      </c>
      <c r="G23" s="14">
        <f t="shared" si="2"/>
        <v>280440.90731482854</v>
      </c>
    </row>
    <row r="24" spans="1:7" x14ac:dyDescent="0.2">
      <c r="A24">
        <v>1982</v>
      </c>
      <c r="B24">
        <v>5.3369929025914198</v>
      </c>
      <c r="C24">
        <f t="shared" si="0"/>
        <v>-4.4138025572459938E-2</v>
      </c>
      <c r="D24" s="13">
        <v>58089.325449025237</v>
      </c>
      <c r="E24" s="14">
        <v>12184580.827365823</v>
      </c>
      <c r="F24" s="13">
        <f t="shared" si="1"/>
        <v>-313.27322496288701</v>
      </c>
      <c r="G24" s="14">
        <f t="shared" si="2"/>
        <v>-65710.918505319059</v>
      </c>
    </row>
    <row r="25" spans="1:7" x14ac:dyDescent="0.2">
      <c r="A25">
        <v>1983</v>
      </c>
      <c r="B25">
        <v>5.3147173909795997</v>
      </c>
      <c r="C25">
        <f t="shared" si="0"/>
        <v>-2.2275511611820065E-2</v>
      </c>
      <c r="D25" s="13">
        <v>60279.592881714394</v>
      </c>
      <c r="E25" s="14">
        <v>12341371.38784989</v>
      </c>
      <c r="F25" s="13">
        <f t="shared" si="1"/>
        <v>-164.06352582683735</v>
      </c>
      <c r="G25" s="14">
        <f t="shared" si="2"/>
        <v>-33589.624724278932</v>
      </c>
    </row>
    <row r="26" spans="1:7" x14ac:dyDescent="0.2">
      <c r="A26">
        <v>1984</v>
      </c>
      <c r="B26">
        <v>5.2924418793677797</v>
      </c>
      <c r="C26">
        <f t="shared" si="0"/>
        <v>-2.2275511611820065E-2</v>
      </c>
      <c r="D26" s="13">
        <v>62552.444703008805</v>
      </c>
      <c r="E26" s="14">
        <v>12500179.521216042</v>
      </c>
      <c r="F26" s="13">
        <f t="shared" si="1"/>
        <v>-170.24956766383565</v>
      </c>
      <c r="G26" s="14">
        <f t="shared" si="2"/>
        <v>-34021.854290612529</v>
      </c>
    </row>
    <row r="27" spans="1:7" x14ac:dyDescent="0.2">
      <c r="A27">
        <v>1985</v>
      </c>
      <c r="B27">
        <v>5.3221425615168698</v>
      </c>
      <c r="C27">
        <f t="shared" si="0"/>
        <v>2.9700682149090163E-2</v>
      </c>
      <c r="D27" s="13">
        <v>64910.994770668236</v>
      </c>
      <c r="E27" s="14">
        <v>12661031.189488543</v>
      </c>
      <c r="F27" s="13">
        <f t="shared" si="1"/>
        <v>235.55847361476484</v>
      </c>
      <c r="G27" s="14">
        <f t="shared" si="2"/>
        <v>45946.194353079525</v>
      </c>
    </row>
    <row r="28" spans="1:7" x14ac:dyDescent="0.2">
      <c r="A28">
        <v>1986</v>
      </c>
      <c r="B28">
        <v>5.3592684142032496</v>
      </c>
      <c r="C28">
        <f t="shared" si="0"/>
        <v>3.7125852686379801E-2</v>
      </c>
      <c r="D28" s="13">
        <v>67358.474350964112</v>
      </c>
      <c r="E28" s="14">
        <v>12823952.688769639</v>
      </c>
      <c r="F28" s="13">
        <f t="shared" si="1"/>
        <v>305.55030505998275</v>
      </c>
      <c r="G28" s="14">
        <f t="shared" si="2"/>
        <v>58171.784528731172</v>
      </c>
    </row>
    <row r="29" spans="1:7" x14ac:dyDescent="0.2">
      <c r="A29">
        <v>1987</v>
      </c>
      <c r="B29">
        <v>5.5151969954860203</v>
      </c>
      <c r="C29">
        <f t="shared" si="0"/>
        <v>0.15592858128277065</v>
      </c>
      <c r="D29" s="13">
        <v>69898.236545586406</v>
      </c>
      <c r="E29" s="14">
        <v>12988970.653538479</v>
      </c>
      <c r="F29" s="13">
        <f t="shared" si="1"/>
        <v>1331.6987411439015</v>
      </c>
      <c r="G29" s="14">
        <f t="shared" si="2"/>
        <v>247465.4114741681</v>
      </c>
    </row>
    <row r="30" spans="1:7" x14ac:dyDescent="0.2">
      <c r="A30">
        <v>1988</v>
      </c>
      <c r="B30">
        <v>5.6042990419333201</v>
      </c>
      <c r="C30">
        <f t="shared" si="0"/>
        <v>8.9102046447299799E-2</v>
      </c>
      <c r="D30" s="13">
        <v>72533.760885467869</v>
      </c>
      <c r="E30" s="14">
        <v>13156112.061005317</v>
      </c>
      <c r="F30" s="13">
        <f t="shared" si="1"/>
        <v>789.66323317442846</v>
      </c>
      <c r="G30" s="14">
        <f t="shared" si="2"/>
        <v>143228.44781897921</v>
      </c>
    </row>
    <row r="31" spans="1:7" x14ac:dyDescent="0.2">
      <c r="A31">
        <v>1989</v>
      </c>
      <c r="B31">
        <v>5.7795067050608004</v>
      </c>
      <c r="C31">
        <f t="shared" si="0"/>
        <v>0.17520766312748037</v>
      </c>
      <c r="D31" s="13">
        <v>75268.65809781909</v>
      </c>
      <c r="E31" s="14">
        <v>13325404.235521767</v>
      </c>
      <c r="F31" s="13">
        <f t="shared" si="1"/>
        <v>1611.3182025041895</v>
      </c>
      <c r="G31" s="14">
        <f t="shared" si="2"/>
        <v>285264.37089549738</v>
      </c>
    </row>
    <row r="32" spans="1:7" x14ac:dyDescent="0.2">
      <c r="A32">
        <v>1990</v>
      </c>
      <c r="B32">
        <v>6.0093530787217304</v>
      </c>
      <c r="C32">
        <f t="shared" si="0"/>
        <v>0.22984637366092997</v>
      </c>
      <c r="D32" s="13">
        <v>78106.675052905543</v>
      </c>
      <c r="E32" s="14">
        <v>13496874.853047792</v>
      </c>
      <c r="F32" s="13">
        <f t="shared" si="1"/>
        <v>2193.5111652981896</v>
      </c>
      <c r="G32" s="14">
        <f t="shared" si="2"/>
        <v>379039.89213136246</v>
      </c>
    </row>
    <row r="33" spans="1:7" x14ac:dyDescent="0.2">
      <c r="A33">
        <v>1991</v>
      </c>
      <c r="B33">
        <v>6.1611428963085801</v>
      </c>
      <c r="C33">
        <f t="shared" si="0"/>
        <v>0.15178981758684973</v>
      </c>
      <c r="D33" s="13">
        <v>81051.699897343366</v>
      </c>
      <c r="E33" s="14">
        <v>13670551.945676195</v>
      </c>
      <c r="F33" s="13">
        <f t="shared" si="1"/>
        <v>1503.2070689572083</v>
      </c>
      <c r="G33" s="14">
        <f t="shared" si="2"/>
        <v>253537.80793388066</v>
      </c>
    </row>
    <row r="34" spans="1:7" x14ac:dyDescent="0.2">
      <c r="A34">
        <v>1992</v>
      </c>
      <c r="B34">
        <v>6.2717823309060101</v>
      </c>
      <c r="C34">
        <f t="shared" si="0"/>
        <v>0.11063943459742998</v>
      </c>
      <c r="D34" s="13">
        <v>84107.767380947189</v>
      </c>
      <c r="E34" s="14">
        <v>13846463.906215299</v>
      </c>
      <c r="F34" s="13">
        <f t="shared" si="1"/>
        <v>1136.9990327394476</v>
      </c>
      <c r="G34" s="14">
        <f t="shared" si="2"/>
        <v>187181.47631861645</v>
      </c>
    </row>
    <row r="35" spans="1:7" x14ac:dyDescent="0.2">
      <c r="A35">
        <v>1993</v>
      </c>
      <c r="B35">
        <v>6.3731512863119297</v>
      </c>
      <c r="C35">
        <f t="shared" si="0"/>
        <v>0.10136895540591961</v>
      </c>
      <c r="D35" s="13">
        <v>87279.06438442746</v>
      </c>
      <c r="E35" s="14">
        <v>14024639.492830636</v>
      </c>
      <c r="F35" s="13">
        <f t="shared" si="1"/>
        <v>1081.0084676173021</v>
      </c>
      <c r="G35" s="14">
        <f t="shared" si="2"/>
        <v>173704.36030630692</v>
      </c>
    </row>
    <row r="36" spans="1:7" x14ac:dyDescent="0.2">
      <c r="A36">
        <v>1994</v>
      </c>
      <c r="B36">
        <v>6.4696785032965103</v>
      </c>
      <c r="C36">
        <f t="shared" si="0"/>
        <v>9.6527216984580555E-2</v>
      </c>
      <c r="D36" s="13">
        <v>90569.935655510533</v>
      </c>
      <c r="E36" s="14">
        <v>14205107.833746325</v>
      </c>
      <c r="F36" s="13">
        <f t="shared" si="1"/>
        <v>1068.1884723812193</v>
      </c>
      <c r="G36" s="14">
        <f t="shared" si="2"/>
        <v>167536.08498359096</v>
      </c>
    </row>
    <row r="37" spans="1:7" x14ac:dyDescent="0.2">
      <c r="A37">
        <v>1995</v>
      </c>
      <c r="B37">
        <v>6.5844215528535903</v>
      </c>
      <c r="C37">
        <f t="shared" si="0"/>
        <v>0.11474304955708003</v>
      </c>
      <c r="D37" s="13">
        <v>93984.889761340077</v>
      </c>
      <c r="E37" s="14">
        <v>14387898.432006996</v>
      </c>
      <c r="F37" s="13">
        <f t="shared" si="1"/>
        <v>1317.6451476310474</v>
      </c>
      <c r="G37" s="14">
        <f t="shared" si="2"/>
        <v>201714.81396300634</v>
      </c>
    </row>
    <row r="38" spans="1:7" x14ac:dyDescent="0.2">
      <c r="A38">
        <v>1996</v>
      </c>
      <c r="B38">
        <v>6.7741104953247699</v>
      </c>
      <c r="C38">
        <f t="shared" si="0"/>
        <v>0.18968894247117962</v>
      </c>
      <c r="D38" s="13">
        <v>97528.605265314793</v>
      </c>
      <c r="E38" s="14">
        <v>14573041.170300923</v>
      </c>
      <c r="F38" s="13">
        <f t="shared" si="1"/>
        <v>2260.4144318899444</v>
      </c>
      <c r="G38" s="14">
        <f t="shared" si="2"/>
        <v>337758.47084311536</v>
      </c>
    </row>
    <row r="39" spans="1:7" x14ac:dyDescent="0.2">
      <c r="A39">
        <v>1997</v>
      </c>
      <c r="B39">
        <v>6.9534217734119101</v>
      </c>
      <c r="C39">
        <f t="shared" si="0"/>
        <v>0.1793112780871402</v>
      </c>
      <c r="D39" s="13">
        <v>101205.93713682474</v>
      </c>
      <c r="E39" s="14">
        <v>14760566.315845288</v>
      </c>
      <c r="F39" s="13">
        <f t="shared" si="1"/>
        <v>2217.3162478141503</v>
      </c>
      <c r="G39" s="14">
        <f t="shared" si="2"/>
        <v>323388.57230099512</v>
      </c>
    </row>
    <row r="40" spans="1:7" x14ac:dyDescent="0.2">
      <c r="A40">
        <v>1998</v>
      </c>
      <c r="B40">
        <v>7.1022942458882499</v>
      </c>
      <c r="C40">
        <f t="shared" si="0"/>
        <v>0.14887247247633972</v>
      </c>
      <c r="D40" s="13">
        <v>105021.92340266792</v>
      </c>
      <c r="E40" s="14">
        <v>14950504.525334265</v>
      </c>
      <c r="F40" s="13">
        <f t="shared" si="1"/>
        <v>1910.3300690229373</v>
      </c>
      <c r="G40" s="14">
        <f t="shared" si="2"/>
        <v>271947.01274233195</v>
      </c>
    </row>
    <row r="41" spans="1:7" x14ac:dyDescent="0.2">
      <c r="A41">
        <v>1999</v>
      </c>
      <c r="B41">
        <v>7.3020357269329796</v>
      </c>
      <c r="C41">
        <f t="shared" si="0"/>
        <v>0.19974148104472977</v>
      </c>
      <c r="D41" s="13">
        <v>108981.79204925931</v>
      </c>
      <c r="E41" s="14">
        <v>15142886.849950803</v>
      </c>
      <c r="F41" s="13">
        <f t="shared" si="1"/>
        <v>2659.7220475324898</v>
      </c>
      <c r="G41" s="14">
        <f t="shared" si="2"/>
        <v>369565.12882353266</v>
      </c>
    </row>
    <row r="42" spans="1:7" x14ac:dyDescent="0.2">
      <c r="A42">
        <v>2000</v>
      </c>
      <c r="B42">
        <v>7.37891480034199</v>
      </c>
      <c r="C42">
        <f t="shared" si="0"/>
        <v>7.6879073409010346E-2</v>
      </c>
      <c r="D42" s="13">
        <v>113090.9681850893</v>
      </c>
      <c r="E42" s="14">
        <v>15337744.740442868</v>
      </c>
      <c r="F42" s="13">
        <f t="shared" si="1"/>
        <v>1062.3071512253528</v>
      </c>
      <c r="G42" s="14">
        <f t="shared" si="2"/>
        <v>144073.36132072957</v>
      </c>
    </row>
    <row r="43" spans="1:7" x14ac:dyDescent="0.2">
      <c r="A43">
        <v>2001</v>
      </c>
      <c r="B43">
        <v>7.5051426994756598</v>
      </c>
      <c r="C43">
        <f t="shared" si="0"/>
        <v>0.12622789913366983</v>
      </c>
      <c r="D43" s="13">
        <v>117355.0814732432</v>
      </c>
      <c r="E43" s="14">
        <v>15535110.052265046</v>
      </c>
      <c r="F43" s="13">
        <f t="shared" si="1"/>
        <v>1809.9696643366069</v>
      </c>
      <c r="G43" s="14">
        <f t="shared" si="2"/>
        <v>239598.29922781227</v>
      </c>
    </row>
    <row r="44" spans="1:7" x14ac:dyDescent="0.2">
      <c r="A44">
        <v>2002</v>
      </c>
      <c r="B44">
        <v>7.6239454280720604</v>
      </c>
      <c r="C44">
        <f t="shared" si="0"/>
        <v>0.11880272859640062</v>
      </c>
      <c r="D44" s="13">
        <v>121779.97384416572</v>
      </c>
      <c r="E44" s="14">
        <v>15735015.050786266</v>
      </c>
      <c r="F44" s="13">
        <f t="shared" si="1"/>
        <v>1767.73163664717</v>
      </c>
      <c r="G44" s="14">
        <f t="shared" si="2"/>
        <v>228406.05914390943</v>
      </c>
    </row>
    <row r="45" spans="1:7" x14ac:dyDescent="0.2">
      <c r="A45">
        <v>2003</v>
      </c>
      <c r="B45">
        <v>7.7575984977430101</v>
      </c>
      <c r="C45">
        <f t="shared" si="0"/>
        <v>0.1336530696709497</v>
      </c>
      <c r="D45" s="13">
        <v>126371.70749923591</v>
      </c>
      <c r="E45" s="14">
        <v>15937492.41656458</v>
      </c>
      <c r="F45" s="13">
        <f t="shared" si="1"/>
        <v>2063.6822751378854</v>
      </c>
      <c r="G45" s="14">
        <f t="shared" si="2"/>
        <v>260263.32365895787</v>
      </c>
    </row>
    <row r="46" spans="1:7" x14ac:dyDescent="0.2">
      <c r="A46">
        <v>2004</v>
      </c>
      <c r="B46">
        <v>7.8912515674139501</v>
      </c>
      <c r="C46">
        <f t="shared" si="0"/>
        <v>0.13365306967093993</v>
      </c>
      <c r="D46" s="13">
        <v>131136.57321611853</v>
      </c>
      <c r="E46" s="14">
        <v>16142575.250689778</v>
      </c>
      <c r="F46" s="13">
        <f t="shared" si="1"/>
        <v>2141.4937498572763</v>
      </c>
      <c r="G46" s="14">
        <f t="shared" si="2"/>
        <v>263612.3787448784</v>
      </c>
    </row>
    <row r="47" spans="1:7" x14ac:dyDescent="0.2">
      <c r="A47">
        <v>2005</v>
      </c>
      <c r="B47">
        <v>8.0943146040363008</v>
      </c>
      <c r="C47">
        <f t="shared" si="0"/>
        <v>0.2030630366223507</v>
      </c>
      <c r="D47" s="13">
        <v>136081.09896726994</v>
      </c>
      <c r="E47" s="14">
        <v>16350297.080194769</v>
      </c>
      <c r="F47" s="13">
        <f t="shared" si="1"/>
        <v>3376.3132016692043</v>
      </c>
      <c r="G47" s="14">
        <f t="shared" si="2"/>
        <v>405667.82824374887</v>
      </c>
    </row>
    <row r="48" spans="1:7" x14ac:dyDescent="0.2">
      <c r="A48">
        <v>2006</v>
      </c>
      <c r="B48">
        <v>8.2728877586617404</v>
      </c>
      <c r="C48">
        <f t="shared" si="0"/>
        <v>0.17857315462543966</v>
      </c>
      <c r="D48" s="13">
        <v>141212.05886340633</v>
      </c>
      <c r="E48" s="14">
        <v>16560691.863536604</v>
      </c>
      <c r="F48" s="13">
        <f t="shared" si="1"/>
        <v>3081.0730730321097</v>
      </c>
      <c r="G48" s="14">
        <f t="shared" si="2"/>
        <v>361333.88452951104</v>
      </c>
    </row>
    <row r="49" spans="1:7" x14ac:dyDescent="0.2">
      <c r="A49">
        <v>2007</v>
      </c>
      <c r="B49">
        <v>8.4380868191360197</v>
      </c>
      <c r="C49">
        <f t="shared" si="0"/>
        <v>0.16519906047427924</v>
      </c>
      <c r="D49" s="13">
        <v>146536.48243418636</v>
      </c>
      <c r="E49" s="14">
        <v>16773793.996148018</v>
      </c>
      <c r="F49" s="13">
        <f t="shared" si="1"/>
        <v>2957.7902831894985</v>
      </c>
      <c r="G49" s="14">
        <f t="shared" si="2"/>
        <v>338573.46696111473</v>
      </c>
    </row>
    <row r="50" spans="1:7" x14ac:dyDescent="0.2">
      <c r="A50">
        <v>2008</v>
      </c>
      <c r="B50">
        <v>8.6014405709560702</v>
      </c>
      <c r="C50">
        <f t="shared" si="0"/>
        <v>0.16335375182005052</v>
      </c>
      <c r="D50" s="13">
        <v>152061.66425882417</v>
      </c>
      <c r="E50" s="14">
        <v>16989638.316060405</v>
      </c>
      <c r="F50" s="13">
        <f t="shared" si="1"/>
        <v>3035.0293521275794</v>
      </c>
      <c r="G50" s="14">
        <f t="shared" si="2"/>
        <v>339099.60950780823</v>
      </c>
    </row>
    <row r="51" spans="1:7" x14ac:dyDescent="0.2">
      <c r="A51">
        <v>2009</v>
      </c>
      <c r="B51">
        <v>8.7154454970514603</v>
      </c>
      <c r="C51">
        <f t="shared" si="0"/>
        <v>0.11400492609539015</v>
      </c>
      <c r="D51" s="13">
        <v>157795.17395982562</v>
      </c>
      <c r="E51" s="14">
        <v>17208260.109599166</v>
      </c>
      <c r="F51" s="13">
        <f t="shared" si="1"/>
        <v>2198.0186675486457</v>
      </c>
      <c r="G51" s="14">
        <f t="shared" si="2"/>
        <v>239703.63609828532</v>
      </c>
    </row>
    <row r="52" spans="1:7" x14ac:dyDescent="0.2">
      <c r="A52">
        <v>2010</v>
      </c>
      <c r="B52">
        <v>8.7822720318869294</v>
      </c>
      <c r="C52">
        <f t="shared" si="0"/>
        <v>6.6826534835469076E-2</v>
      </c>
      <c r="D52" s="13">
        <v>163744.86657354014</v>
      </c>
      <c r="E52" s="14">
        <v>17429695.117152307</v>
      </c>
      <c r="F52" s="13">
        <f t="shared" si="1"/>
        <v>1336.9977563793177</v>
      </c>
      <c r="G52" s="14">
        <f t="shared" si="2"/>
        <v>142315.68753052948</v>
      </c>
    </row>
    <row r="53" spans="1:7" x14ac:dyDescent="0.2">
      <c r="A53">
        <v>2011</v>
      </c>
      <c r="B53">
        <v>8.9010747604833291</v>
      </c>
      <c r="C53">
        <f t="shared" si="0"/>
        <v>0.11880272859639973</v>
      </c>
      <c r="D53" s="13">
        <v>169918.89331173623</v>
      </c>
      <c r="E53" s="14">
        <v>17653979.539013334</v>
      </c>
      <c r="F53" s="13">
        <f t="shared" si="1"/>
        <v>2466.5057307008069</v>
      </c>
      <c r="G53" s="14">
        <f t="shared" si="2"/>
        <v>256261.33065006038</v>
      </c>
    </row>
    <row r="54" spans="1:7" x14ac:dyDescent="0.2">
      <c r="A54">
        <v>2012</v>
      </c>
      <c r="B54">
        <v>9.0718536828406506</v>
      </c>
      <c r="C54">
        <f t="shared" si="0"/>
        <v>0.17077892235732151</v>
      </c>
      <c r="D54" s="13">
        <v>176325.71272894338</v>
      </c>
      <c r="E54" s="14">
        <v>17881150.041299257</v>
      </c>
      <c r="F54" s="13">
        <f t="shared" si="1"/>
        <v>3679.2894855991394</v>
      </c>
      <c r="G54" s="14">
        <f t="shared" si="2"/>
        <v>373115.90192468697</v>
      </c>
    </row>
    <row r="55" spans="1:7" x14ac:dyDescent="0.2">
      <c r="A55">
        <v>2013</v>
      </c>
      <c r="B55">
        <v>9.2277822641234195</v>
      </c>
      <c r="C55">
        <f t="shared" si="0"/>
        <v>0.15592858128276887</v>
      </c>
      <c r="D55" s="13">
        <v>182974.10231086076</v>
      </c>
      <c r="E55" s="14">
        <v>18111243.761944804</v>
      </c>
      <c r="F55" s="13">
        <f t="shared" si="1"/>
        <v>3486.0161536463233</v>
      </c>
      <c r="G55" s="14">
        <f t="shared" si="2"/>
        <v>345054.77835055476</v>
      </c>
    </row>
    <row r="56" spans="1:7" x14ac:dyDescent="0.2">
      <c r="A56">
        <v>2014</v>
      </c>
      <c r="B56">
        <v>9.3168843105707193</v>
      </c>
      <c r="C56">
        <f t="shared" si="0"/>
        <v>8.9102046447299799E-2</v>
      </c>
      <c r="D56" s="13">
        <v>189873.17049970885</v>
      </c>
      <c r="E56" s="14">
        <v>18344298.316773731</v>
      </c>
      <c r="F56" s="13">
        <f t="shared" si="1"/>
        <v>2067.118261613803</v>
      </c>
      <c r="G56" s="14">
        <f t="shared" si="2"/>
        <v>199711.38601255132</v>
      </c>
    </row>
    <row r="57" spans="1:7" x14ac:dyDescent="0.2">
      <c r="A57">
        <v>2015</v>
      </c>
      <c r="B57">
        <v>9.49508840346531</v>
      </c>
      <c r="C57">
        <f t="shared" si="0"/>
        <v>0.17820409289459072</v>
      </c>
      <c r="D57" s="13">
        <v>197032.36917299844</v>
      </c>
      <c r="E57" s="14">
        <v>18580351.805648301</v>
      </c>
      <c r="F57" s="13">
        <f t="shared" si="1"/>
        <v>4290.1185815206245</v>
      </c>
      <c r="G57" s="14">
        <f t="shared" si="2"/>
        <v>404562.5237476253</v>
      </c>
    </row>
    <row r="58" spans="1:7" x14ac:dyDescent="0.2">
      <c r="A58">
        <v>2016</v>
      </c>
      <c r="B58">
        <v>9.7029931785090007</v>
      </c>
      <c r="C58">
        <f t="shared" si="0"/>
        <v>0.20790477504369065</v>
      </c>
      <c r="D58" s="13">
        <v>204461.50659281417</v>
      </c>
      <c r="E58" s="14">
        <v>18819442.818697825</v>
      </c>
      <c r="F58" s="13">
        <f t="shared" si="1"/>
        <v>5193.8578977731349</v>
      </c>
      <c r="G58" s="14">
        <f t="shared" si="2"/>
        <v>478063.14912001573</v>
      </c>
    </row>
    <row r="59" spans="1:7" x14ac:dyDescent="0.2">
      <c r="A59">
        <v>2017</v>
      </c>
      <c r="B59">
        <v>9.8663469303290494</v>
      </c>
      <c r="C59">
        <f t="shared" si="0"/>
        <v>0.16335375182004874</v>
      </c>
      <c r="D59" s="13">
        <v>212170.76084335241</v>
      </c>
      <c r="E59" s="14">
        <v>19061610.442627434</v>
      </c>
      <c r="F59" s="13">
        <f t="shared" si="1"/>
        <v>4234.7589049581265</v>
      </c>
      <c r="G59" s="14">
        <f t="shared" si="2"/>
        <v>380454.51806790952</v>
      </c>
    </row>
    <row r="60" spans="1:7" x14ac:dyDescent="0.2">
      <c r="A60">
        <v>2018</v>
      </c>
      <c r="B60">
        <v>9.9628741473136202</v>
      </c>
      <c r="C60">
        <f t="shared" si="0"/>
        <v>9.6527216984570785E-2</v>
      </c>
      <c r="D60" s="13">
        <v>220170.69377512435</v>
      </c>
      <c r="E60" s="14">
        <v>19306894.267107967</v>
      </c>
      <c r="F60" s="13">
        <f t="shared" si="1"/>
        <v>2596.7093312429693</v>
      </c>
      <c r="G60" s="14">
        <f t="shared" si="2"/>
        <v>227706.92884279316</v>
      </c>
    </row>
    <row r="61" spans="1:7" x14ac:dyDescent="0.2">
      <c r="A61">
        <v>2019</v>
      </c>
      <c r="B61">
        <v>9.9454403741231392</v>
      </c>
      <c r="C61">
        <f t="shared" si="0"/>
        <v>-1.7433773190481006E-2</v>
      </c>
      <c r="D61" s="13">
        <v>228472.26547492668</v>
      </c>
      <c r="E61" s="14">
        <v>19555334.391248118</v>
      </c>
      <c r="F61" s="13">
        <f t="shared" si="1"/>
        <v>-486.67487084212434</v>
      </c>
      <c r="G61" s="14">
        <f t="shared" si="2"/>
        <v>-41655.339738291637</v>
      </c>
    </row>
    <row r="62" spans="1:7" x14ac:dyDescent="0.2">
      <c r="A62">
        <v>2020</v>
      </c>
      <c r="B62">
        <v>10.0586193049161</v>
      </c>
      <c r="C62">
        <f t="shared" si="0"/>
        <v>0.11317893079296049</v>
      </c>
      <c r="D62" s="13">
        <v>237086.84928140539</v>
      </c>
      <c r="E62" s="14">
        <v>19806971.430149846</v>
      </c>
      <c r="F62" s="13">
        <f t="shared" si="1"/>
        <v>3278.5898848432212</v>
      </c>
      <c r="G62" s="14">
        <f t="shared" si="2"/>
        <v>273903.57743204053</v>
      </c>
    </row>
    <row r="63" spans="1:7" x14ac:dyDescent="0.2">
      <c r="A63">
        <v>2021</v>
      </c>
      <c r="B63">
        <v>9.7445477719655393</v>
      </c>
      <c r="C63">
        <f t="shared" si="0"/>
        <v>-0.31407153295056034</v>
      </c>
      <c r="D63" s="13">
        <v>246026.24736678382</v>
      </c>
      <c r="E63" s="14">
        <v>20061846.521548167</v>
      </c>
      <c r="F63" s="13">
        <f t="shared" si="1"/>
        <v>-9441.1317730103656</v>
      </c>
      <c r="G63" s="14">
        <f t="shared" si="2"/>
        <v>-769863.12902408547</v>
      </c>
    </row>
    <row r="64" spans="1:7" x14ac:dyDescent="0.2">
      <c r="A64">
        <v>2022</v>
      </c>
      <c r="B64">
        <v>9.6231616112532201</v>
      </c>
      <c r="C64">
        <f t="shared" si="0"/>
        <v>-0.12138616071231922</v>
      </c>
      <c r="D64" s="13">
        <v>255302.70690610248</v>
      </c>
      <c r="E64" s="14">
        <v>20320001.332536347</v>
      </c>
      <c r="F64" s="13">
        <f t="shared" si="1"/>
        <v>-3786.5058977890831</v>
      </c>
      <c r="G64" s="14">
        <f t="shared" si="2"/>
        <v>-301374.81040116528</v>
      </c>
    </row>
  </sheetData>
  <pageMargins left="0.7" right="0.7" top="0.78740157499999996" bottom="0.78740157499999996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46"/>
  <sheetViews>
    <sheetView tabSelected="1" workbookViewId="0">
      <selection activeCell="M2" sqref="M2:O2"/>
    </sheetView>
  </sheetViews>
  <sheetFormatPr baseColWidth="10" defaultRowHeight="15" x14ac:dyDescent="0.2"/>
  <sheetData>
    <row r="1" spans="1:16" x14ac:dyDescent="0.2">
      <c r="A1" s="8"/>
      <c r="B1" s="29" t="s">
        <v>42</v>
      </c>
      <c r="C1" s="29"/>
      <c r="D1" s="29"/>
      <c r="E1" s="29"/>
      <c r="F1" s="29"/>
      <c r="G1" s="29"/>
      <c r="I1" s="8"/>
      <c r="J1" s="29" t="s">
        <v>58</v>
      </c>
      <c r="K1" s="29"/>
      <c r="L1" s="29"/>
      <c r="M1" s="29"/>
      <c r="N1" s="29"/>
      <c r="O1" s="29"/>
      <c r="P1" s="24"/>
    </row>
    <row r="2" spans="1:16" x14ac:dyDescent="0.2">
      <c r="A2" s="10"/>
      <c r="B2" s="32" t="s">
        <v>60</v>
      </c>
      <c r="C2" s="32"/>
      <c r="D2" s="32"/>
      <c r="E2" s="32" t="s">
        <v>61</v>
      </c>
      <c r="F2" s="32"/>
      <c r="G2" s="32"/>
      <c r="I2" s="10"/>
      <c r="J2" s="32" t="s">
        <v>60</v>
      </c>
      <c r="K2" s="32"/>
      <c r="L2" s="32"/>
      <c r="M2" s="32" t="s">
        <v>61</v>
      </c>
      <c r="N2" s="32"/>
      <c r="O2" s="32"/>
      <c r="P2" s="24"/>
    </row>
    <row r="3" spans="1:16" ht="16" thickBot="1" x14ac:dyDescent="0.25">
      <c r="A3" s="11" t="s">
        <v>32</v>
      </c>
      <c r="B3" s="12" t="s">
        <v>34</v>
      </c>
      <c r="C3" s="12" t="s">
        <v>35</v>
      </c>
      <c r="D3" s="12" t="s">
        <v>36</v>
      </c>
      <c r="E3" s="12" t="s">
        <v>34</v>
      </c>
      <c r="F3" s="12" t="s">
        <v>35</v>
      </c>
      <c r="G3" s="12" t="s">
        <v>36</v>
      </c>
      <c r="I3" s="11" t="s">
        <v>32</v>
      </c>
      <c r="J3" s="12" t="s">
        <v>34</v>
      </c>
      <c r="K3" s="12" t="s">
        <v>35</v>
      </c>
      <c r="L3" s="12" t="s">
        <v>36</v>
      </c>
      <c r="M3" s="12" t="s">
        <v>34</v>
      </c>
      <c r="N3" s="12" t="s">
        <v>35</v>
      </c>
      <c r="O3" s="12" t="s">
        <v>36</v>
      </c>
      <c r="P3" s="12"/>
    </row>
    <row r="4" spans="1:16" x14ac:dyDescent="0.2">
      <c r="A4">
        <v>1980</v>
      </c>
      <c r="B4" s="7">
        <v>34134.991071428558</v>
      </c>
      <c r="C4" s="7">
        <v>34134.991071428558</v>
      </c>
      <c r="D4" s="7">
        <v>34134.991071428558</v>
      </c>
      <c r="E4" s="7">
        <v>34134.991071428558</v>
      </c>
      <c r="F4" s="7">
        <v>34134.991071428558</v>
      </c>
      <c r="G4" s="7">
        <v>34134.991071428558</v>
      </c>
      <c r="I4">
        <v>1980</v>
      </c>
      <c r="J4" s="1">
        <v>4447606208</v>
      </c>
      <c r="K4" s="1">
        <v>4447606208</v>
      </c>
      <c r="L4" s="1">
        <v>4447606208</v>
      </c>
      <c r="M4" s="1">
        <v>4447606208</v>
      </c>
      <c r="N4" s="1">
        <v>4447606208</v>
      </c>
      <c r="O4" s="1">
        <v>4447606208</v>
      </c>
      <c r="P4" s="7"/>
    </row>
    <row r="5" spans="1:16" x14ac:dyDescent="0.2">
      <c r="A5">
        <v>1981</v>
      </c>
      <c r="B5" s="7">
        <v>35163.263226003568</v>
      </c>
      <c r="C5" s="7">
        <v>35163.263226003568</v>
      </c>
      <c r="D5" s="7">
        <v>35163.263226003568</v>
      </c>
      <c r="E5" s="7">
        <v>35163.263226003568</v>
      </c>
      <c r="F5" s="7">
        <v>35163.263226003568</v>
      </c>
      <c r="G5" s="7">
        <v>35163.263226003568</v>
      </c>
      <c r="I5">
        <v>1981</v>
      </c>
      <c r="J5" s="1">
        <v>4528777285</v>
      </c>
      <c r="K5" s="1">
        <v>4528777285</v>
      </c>
      <c r="L5" s="1">
        <v>4528777285</v>
      </c>
      <c r="M5" s="1">
        <v>4528777285</v>
      </c>
      <c r="N5" s="1">
        <v>4528777285</v>
      </c>
      <c r="O5" s="1">
        <v>4528777285</v>
      </c>
      <c r="P5" s="7"/>
    </row>
    <row r="6" spans="1:16" x14ac:dyDescent="0.2">
      <c r="A6">
        <v>1982</v>
      </c>
      <c r="B6" s="7">
        <v>36222.510740193051</v>
      </c>
      <c r="C6" s="7">
        <v>36222.510740193051</v>
      </c>
      <c r="D6" s="7">
        <v>36222.510740193051</v>
      </c>
      <c r="E6" s="7">
        <v>36222.510740193051</v>
      </c>
      <c r="F6" s="7">
        <v>36222.510740193051</v>
      </c>
      <c r="G6" s="7">
        <v>36222.510740193051</v>
      </c>
      <c r="I6">
        <v>1982</v>
      </c>
      <c r="J6" s="1">
        <v>4612673436</v>
      </c>
      <c r="K6" s="1">
        <v>4612673436</v>
      </c>
      <c r="L6" s="1">
        <v>4612673436</v>
      </c>
      <c r="M6" s="1">
        <v>4612673436</v>
      </c>
      <c r="N6" s="1">
        <v>4612673436</v>
      </c>
      <c r="O6" s="1">
        <v>4612673436</v>
      </c>
      <c r="P6" s="7"/>
    </row>
    <row r="7" spans="1:16" x14ac:dyDescent="0.2">
      <c r="A7">
        <v>1983</v>
      </c>
      <c r="B7" s="7">
        <v>37313.666706368502</v>
      </c>
      <c r="C7" s="7">
        <v>37313.666706368502</v>
      </c>
      <c r="D7" s="7">
        <v>37313.666706368502</v>
      </c>
      <c r="E7" s="7">
        <v>37313.666706368502</v>
      </c>
      <c r="F7" s="7">
        <v>37313.666706368502</v>
      </c>
      <c r="G7" s="7">
        <v>37313.666706368502</v>
      </c>
      <c r="I7">
        <v>1983</v>
      </c>
      <c r="J7" s="1">
        <v>4697327604</v>
      </c>
      <c r="K7" s="1">
        <v>4697327604</v>
      </c>
      <c r="L7" s="1">
        <v>4697327604</v>
      </c>
      <c r="M7" s="1">
        <v>4697327604</v>
      </c>
      <c r="N7" s="1">
        <v>4697327604</v>
      </c>
      <c r="O7" s="1">
        <v>4697327604</v>
      </c>
      <c r="P7" s="7"/>
    </row>
    <row r="8" spans="1:16" x14ac:dyDescent="0.2">
      <c r="A8">
        <v>1984</v>
      </c>
      <c r="B8" s="7">
        <v>38437.692325093987</v>
      </c>
      <c r="C8" s="7">
        <v>38437.692325093987</v>
      </c>
      <c r="D8" s="7">
        <v>38437.692325093987</v>
      </c>
      <c r="E8" s="7">
        <v>38437.692325093987</v>
      </c>
      <c r="F8" s="7">
        <v>38437.692325093987</v>
      </c>
      <c r="G8" s="7">
        <v>38437.692325093987</v>
      </c>
      <c r="I8">
        <v>1984</v>
      </c>
      <c r="J8" s="1">
        <v>4782175500</v>
      </c>
      <c r="K8" s="1">
        <v>4782175500</v>
      </c>
      <c r="L8" s="1">
        <v>4782175500</v>
      </c>
      <c r="M8" s="1">
        <v>4782175500</v>
      </c>
      <c r="N8" s="1">
        <v>4782175500</v>
      </c>
      <c r="O8" s="1">
        <v>4782175500</v>
      </c>
      <c r="P8" s="7"/>
    </row>
    <row r="9" spans="1:16" x14ac:dyDescent="0.2">
      <c r="A9">
        <v>1985</v>
      </c>
      <c r="B9" s="7">
        <v>39595.57775184889</v>
      </c>
      <c r="C9" s="7">
        <v>39595.57775184889</v>
      </c>
      <c r="D9" s="7">
        <v>39595.57775184889</v>
      </c>
      <c r="E9" s="7">
        <v>39595.57775184889</v>
      </c>
      <c r="F9" s="7">
        <v>39595.57775184889</v>
      </c>
      <c r="G9" s="7">
        <v>39595.57775184889</v>
      </c>
      <c r="I9">
        <v>1985</v>
      </c>
      <c r="J9" s="1">
        <v>4868943460</v>
      </c>
      <c r="K9" s="1">
        <v>4868943460</v>
      </c>
      <c r="L9" s="1">
        <v>4868943460</v>
      </c>
      <c r="M9" s="1">
        <v>4868943460</v>
      </c>
      <c r="N9" s="1">
        <v>4868943460</v>
      </c>
      <c r="O9" s="1">
        <v>4868943460</v>
      </c>
      <c r="P9" s="7"/>
    </row>
    <row r="10" spans="1:16" x14ac:dyDescent="0.2">
      <c r="A10">
        <v>1986</v>
      </c>
      <c r="B10" s="7">
        <v>40788.342969256977</v>
      </c>
      <c r="C10" s="7">
        <v>40788.342969256977</v>
      </c>
      <c r="D10" s="7">
        <v>40788.342969256977</v>
      </c>
      <c r="E10" s="7">
        <v>40788.342969256977</v>
      </c>
      <c r="F10" s="7">
        <v>40788.342969256977</v>
      </c>
      <c r="G10" s="7">
        <v>40788.342969256977</v>
      </c>
      <c r="I10">
        <v>1986</v>
      </c>
      <c r="J10" s="1">
        <v>4958072822</v>
      </c>
      <c r="K10" s="1">
        <v>4958072822</v>
      </c>
      <c r="L10" s="1">
        <v>4958072822</v>
      </c>
      <c r="M10" s="1">
        <v>4958072822</v>
      </c>
      <c r="N10" s="1">
        <v>4958072822</v>
      </c>
      <c r="O10" s="1">
        <v>4958072822</v>
      </c>
      <c r="P10" s="7"/>
    </row>
    <row r="11" spans="1:16" x14ac:dyDescent="0.2">
      <c r="A11">
        <v>1987</v>
      </c>
      <c r="B11" s="7">
        <v>42017.038685590363</v>
      </c>
      <c r="C11" s="7">
        <v>42017.038685590363</v>
      </c>
      <c r="D11" s="7">
        <v>42017.038685590363</v>
      </c>
      <c r="E11" s="7">
        <v>42017.038685590363</v>
      </c>
      <c r="F11" s="7">
        <v>42017.038685590363</v>
      </c>
      <c r="G11" s="7">
        <v>42017.038685590363</v>
      </c>
      <c r="I11">
        <v>1987</v>
      </c>
      <c r="J11" s="1">
        <v>5049746378</v>
      </c>
      <c r="K11" s="1">
        <v>5049746378</v>
      </c>
      <c r="L11" s="1">
        <v>5049746378</v>
      </c>
      <c r="M11" s="1">
        <v>5049746378</v>
      </c>
      <c r="N11" s="1">
        <v>5049746378</v>
      </c>
      <c r="O11" s="1">
        <v>5049746378</v>
      </c>
      <c r="P11" s="7"/>
    </row>
    <row r="12" spans="1:16" x14ac:dyDescent="0.2">
      <c r="A12">
        <v>1988</v>
      </c>
      <c r="B12" s="7">
        <v>43282.747260339544</v>
      </c>
      <c r="C12" s="7">
        <v>43282.747260339544</v>
      </c>
      <c r="D12" s="7">
        <v>43282.747260339544</v>
      </c>
      <c r="E12" s="7">
        <v>43282.747260339544</v>
      </c>
      <c r="F12" s="7">
        <v>43282.747260339544</v>
      </c>
      <c r="G12" s="7">
        <v>43282.747260339544</v>
      </c>
      <c r="I12">
        <v>1988</v>
      </c>
      <c r="J12" s="1">
        <v>5141992550</v>
      </c>
      <c r="K12" s="1">
        <v>5141992550</v>
      </c>
      <c r="L12" s="1">
        <v>5141992550</v>
      </c>
      <c r="M12" s="1">
        <v>5141992550</v>
      </c>
      <c r="N12" s="1">
        <v>5141992550</v>
      </c>
      <c r="O12" s="1">
        <v>5141992550</v>
      </c>
      <c r="P12" s="7"/>
    </row>
    <row r="13" spans="1:16" x14ac:dyDescent="0.2">
      <c r="A13">
        <v>1989</v>
      </c>
      <c r="B13" s="7">
        <v>44586.583657665207</v>
      </c>
      <c r="C13" s="7">
        <v>44586.583657665207</v>
      </c>
      <c r="D13" s="7">
        <v>44586.583657665207</v>
      </c>
      <c r="E13" s="7">
        <v>44586.583657665207</v>
      </c>
      <c r="F13" s="7">
        <v>44586.583657665207</v>
      </c>
      <c r="G13" s="7">
        <v>44586.583657665207</v>
      </c>
      <c r="I13">
        <v>1989</v>
      </c>
      <c r="J13" s="1">
        <v>5234431714</v>
      </c>
      <c r="K13" s="1">
        <v>5234431714</v>
      </c>
      <c r="L13" s="1">
        <v>5234431714</v>
      </c>
      <c r="M13" s="1">
        <v>5234431714</v>
      </c>
      <c r="N13" s="1">
        <v>5234431714</v>
      </c>
      <c r="O13" s="1">
        <v>5234431714</v>
      </c>
      <c r="P13" s="7"/>
    </row>
    <row r="14" spans="1:16" x14ac:dyDescent="0.2">
      <c r="A14">
        <v>1990</v>
      </c>
      <c r="B14" s="7">
        <v>45929.696428571449</v>
      </c>
      <c r="C14" s="7">
        <v>45929.696428571449</v>
      </c>
      <c r="D14" s="7">
        <v>45929.696428571449</v>
      </c>
      <c r="E14" s="7">
        <v>45929.696428571449</v>
      </c>
      <c r="F14" s="7">
        <v>45929.696428571449</v>
      </c>
      <c r="G14" s="7">
        <v>45929.696428571449</v>
      </c>
      <c r="I14">
        <v>1990</v>
      </c>
      <c r="J14" s="1">
        <v>5327803075</v>
      </c>
      <c r="K14" s="1">
        <v>5327803075</v>
      </c>
      <c r="L14" s="1">
        <v>5327803075</v>
      </c>
      <c r="M14" s="1">
        <v>5327803075</v>
      </c>
      <c r="N14" s="1">
        <v>5327803075</v>
      </c>
      <c r="O14" s="1">
        <v>5327803075</v>
      </c>
      <c r="P14" s="7"/>
    </row>
    <row r="15" spans="1:16" x14ac:dyDescent="0.2">
      <c r="A15">
        <v>1991</v>
      </c>
      <c r="B15" s="7">
        <v>46530.366071428572</v>
      </c>
      <c r="C15" s="7">
        <v>46530.366071428572</v>
      </c>
      <c r="D15" s="7">
        <v>46530.366071428572</v>
      </c>
      <c r="E15" s="7">
        <v>46530.366071428572</v>
      </c>
      <c r="F15" s="7">
        <v>46530.366071428572</v>
      </c>
      <c r="G15" s="7">
        <v>46530.366071428572</v>
      </c>
      <c r="I15">
        <v>1991</v>
      </c>
      <c r="J15" s="1">
        <v>5418735879</v>
      </c>
      <c r="K15" s="1">
        <v>5418735879</v>
      </c>
      <c r="L15" s="1">
        <v>5418735879</v>
      </c>
      <c r="M15" s="1">
        <v>5418735879</v>
      </c>
      <c r="N15" s="1">
        <v>5418735879</v>
      </c>
      <c r="O15" s="1">
        <v>5418735879</v>
      </c>
      <c r="P15" s="7"/>
    </row>
    <row r="16" spans="1:16" x14ac:dyDescent="0.2">
      <c r="A16">
        <v>1992</v>
      </c>
      <c r="B16" s="7">
        <v>47273.187499999993</v>
      </c>
      <c r="C16" s="7">
        <v>47273.187499999993</v>
      </c>
      <c r="D16" s="7">
        <v>47273.187499999993</v>
      </c>
      <c r="E16" s="7">
        <v>47273.187499999993</v>
      </c>
      <c r="F16" s="7">
        <v>47273.187499999993</v>
      </c>
      <c r="G16" s="7">
        <v>47273.187499999993</v>
      </c>
      <c r="I16">
        <v>1992</v>
      </c>
      <c r="J16" s="1">
        <v>5505989821</v>
      </c>
      <c r="K16" s="1">
        <v>5505989821</v>
      </c>
      <c r="L16" s="1">
        <v>5505989821</v>
      </c>
      <c r="M16" s="1">
        <v>5505989821</v>
      </c>
      <c r="N16" s="1">
        <v>5505989821</v>
      </c>
      <c r="O16" s="1">
        <v>5505989821</v>
      </c>
      <c r="P16" s="7"/>
    </row>
    <row r="17" spans="1:16" x14ac:dyDescent="0.2">
      <c r="A17">
        <v>1993</v>
      </c>
      <c r="B17" s="7">
        <v>48064.701785714278</v>
      </c>
      <c r="C17" s="7">
        <v>48064.701785714278</v>
      </c>
      <c r="D17" s="7">
        <v>48064.701785714278</v>
      </c>
      <c r="E17" s="7">
        <v>48064.701785714278</v>
      </c>
      <c r="F17" s="7">
        <v>48064.701785714278</v>
      </c>
      <c r="G17" s="7">
        <v>48064.701785714278</v>
      </c>
      <c r="I17">
        <v>1993</v>
      </c>
      <c r="J17" s="1">
        <v>5591544841</v>
      </c>
      <c r="K17" s="1">
        <v>5591544841</v>
      </c>
      <c r="L17" s="1">
        <v>5591544841</v>
      </c>
      <c r="M17" s="1">
        <v>5591544841</v>
      </c>
      <c r="N17" s="1">
        <v>5591544841</v>
      </c>
      <c r="O17" s="1">
        <v>5591544841</v>
      </c>
      <c r="P17" s="7"/>
    </row>
    <row r="18" spans="1:16" x14ac:dyDescent="0.2">
      <c r="A18">
        <v>1994</v>
      </c>
      <c r="B18" s="7">
        <v>49426.460714285713</v>
      </c>
      <c r="C18" s="7">
        <v>49426.460714285713</v>
      </c>
      <c r="D18" s="7">
        <v>49426.460714285713</v>
      </c>
      <c r="E18" s="7">
        <v>49426.460714285713</v>
      </c>
      <c r="F18" s="7">
        <v>49426.460714285713</v>
      </c>
      <c r="G18" s="7">
        <v>49426.460714285713</v>
      </c>
      <c r="I18">
        <v>1994</v>
      </c>
      <c r="J18" s="1">
        <v>5675551281</v>
      </c>
      <c r="K18" s="1">
        <v>5675551281</v>
      </c>
      <c r="L18" s="1">
        <v>5675551281</v>
      </c>
      <c r="M18" s="1">
        <v>5675551281</v>
      </c>
      <c r="N18" s="1">
        <v>5675551281</v>
      </c>
      <c r="O18" s="1">
        <v>5675551281</v>
      </c>
      <c r="P18" s="7"/>
    </row>
    <row r="19" spans="1:16" x14ac:dyDescent="0.2">
      <c r="A19">
        <v>1995</v>
      </c>
      <c r="B19" s="7">
        <v>50971.395535714277</v>
      </c>
      <c r="C19" s="7">
        <v>50971.395535714277</v>
      </c>
      <c r="D19" s="7">
        <v>50971.395535714277</v>
      </c>
      <c r="E19" s="7">
        <v>50971.395535714277</v>
      </c>
      <c r="F19" s="7">
        <v>50971.395535714277</v>
      </c>
      <c r="G19" s="7">
        <v>50971.395535714277</v>
      </c>
      <c r="I19">
        <v>1995</v>
      </c>
      <c r="J19" s="1">
        <v>5758878997</v>
      </c>
      <c r="K19" s="1">
        <v>5758878997</v>
      </c>
      <c r="L19" s="1">
        <v>5758878997</v>
      </c>
      <c r="M19" s="1">
        <v>5758878997</v>
      </c>
      <c r="N19" s="1">
        <v>5758878997</v>
      </c>
      <c r="O19" s="1">
        <v>5758878997</v>
      </c>
      <c r="P19" s="7"/>
    </row>
    <row r="20" spans="1:16" x14ac:dyDescent="0.2">
      <c r="A20">
        <v>1996</v>
      </c>
      <c r="B20" s="7">
        <v>52890.28571428571</v>
      </c>
      <c r="C20" s="7">
        <v>52890.28571428571</v>
      </c>
      <c r="D20" s="7">
        <v>52890.28571428571</v>
      </c>
      <c r="E20" s="7">
        <v>52890.28571428571</v>
      </c>
      <c r="F20" s="7">
        <v>52890.28571428571</v>
      </c>
      <c r="G20" s="7">
        <v>52890.28571428571</v>
      </c>
      <c r="I20">
        <v>1996</v>
      </c>
      <c r="J20" s="1">
        <v>5842055726</v>
      </c>
      <c r="K20" s="1">
        <v>5842055726</v>
      </c>
      <c r="L20" s="1">
        <v>5842055726</v>
      </c>
      <c r="M20" s="1">
        <v>5842055726</v>
      </c>
      <c r="N20" s="1">
        <v>5842055726</v>
      </c>
      <c r="O20" s="1">
        <v>5842055726</v>
      </c>
      <c r="P20" s="7"/>
    </row>
    <row r="21" spans="1:16" x14ac:dyDescent="0.2">
      <c r="A21">
        <v>1997</v>
      </c>
      <c r="B21" s="7">
        <v>54962.455357142862</v>
      </c>
      <c r="C21" s="7">
        <v>54962.455357142862</v>
      </c>
      <c r="D21" s="7">
        <v>54962.455357142862</v>
      </c>
      <c r="E21" s="7">
        <v>54962.455357142862</v>
      </c>
      <c r="F21" s="7">
        <v>54962.455357142862</v>
      </c>
      <c r="G21" s="7">
        <v>54962.455357142862</v>
      </c>
      <c r="I21">
        <v>1997</v>
      </c>
      <c r="J21" s="1">
        <v>5924787787</v>
      </c>
      <c r="K21" s="1">
        <v>5924787787</v>
      </c>
      <c r="L21" s="1">
        <v>5924787787</v>
      </c>
      <c r="M21" s="1">
        <v>5924787787</v>
      </c>
      <c r="N21" s="1">
        <v>5924787787</v>
      </c>
      <c r="O21" s="1">
        <v>5924787787</v>
      </c>
      <c r="P21" s="7"/>
    </row>
    <row r="22" spans="1:16" x14ac:dyDescent="0.2">
      <c r="A22">
        <v>1998</v>
      </c>
      <c r="B22" s="7">
        <v>56345.312499999993</v>
      </c>
      <c r="C22" s="7">
        <v>56345.312499999993</v>
      </c>
      <c r="D22" s="7">
        <v>56345.312499999993</v>
      </c>
      <c r="E22" s="7">
        <v>56345.312499999993</v>
      </c>
      <c r="F22" s="7">
        <v>56345.312499999993</v>
      </c>
      <c r="G22" s="7">
        <v>56345.312499999993</v>
      </c>
      <c r="I22">
        <v>1998</v>
      </c>
      <c r="J22" s="1">
        <v>6007066714</v>
      </c>
      <c r="K22" s="1">
        <v>6007066714</v>
      </c>
      <c r="L22" s="1">
        <v>6007066714</v>
      </c>
      <c r="M22" s="1">
        <v>6007066714</v>
      </c>
      <c r="N22" s="1">
        <v>6007066714</v>
      </c>
      <c r="O22" s="1">
        <v>6007066714</v>
      </c>
      <c r="P22" s="7"/>
    </row>
    <row r="23" spans="1:16" x14ac:dyDescent="0.2">
      <c r="A23">
        <v>1999</v>
      </c>
      <c r="B23" s="7">
        <v>58330.47767857142</v>
      </c>
      <c r="C23" s="7">
        <v>58330.47767857142</v>
      </c>
      <c r="D23" s="7">
        <v>58330.47767857142</v>
      </c>
      <c r="E23" s="7">
        <v>58330.47767857142</v>
      </c>
      <c r="F23" s="7">
        <v>58330.47767857142</v>
      </c>
      <c r="G23" s="7">
        <v>58330.47767857142</v>
      </c>
      <c r="I23">
        <v>1999</v>
      </c>
      <c r="J23" s="1">
        <v>6089006330</v>
      </c>
      <c r="K23" s="1">
        <v>6089006330</v>
      </c>
      <c r="L23" s="1">
        <v>6089006330</v>
      </c>
      <c r="M23" s="1">
        <v>6089006330</v>
      </c>
      <c r="N23" s="1">
        <v>6089006330</v>
      </c>
      <c r="O23" s="1">
        <v>6089006330</v>
      </c>
      <c r="P23" s="7"/>
    </row>
    <row r="24" spans="1:16" x14ac:dyDescent="0.2">
      <c r="A24">
        <v>2000</v>
      </c>
      <c r="B24" s="7">
        <v>61104.511607142849</v>
      </c>
      <c r="C24" s="7">
        <v>61104.511607142849</v>
      </c>
      <c r="D24" s="7">
        <v>61104.511607142849</v>
      </c>
      <c r="E24" s="7">
        <v>61104.511607142849</v>
      </c>
      <c r="F24" s="7">
        <v>61104.511607142849</v>
      </c>
      <c r="G24" s="7">
        <v>61104.511607142849</v>
      </c>
      <c r="I24">
        <v>2000</v>
      </c>
      <c r="J24" s="1">
        <v>6171703018</v>
      </c>
      <c r="K24" s="1">
        <v>6171703018</v>
      </c>
      <c r="L24" s="1">
        <v>6171703018</v>
      </c>
      <c r="M24" s="1">
        <v>6171703018</v>
      </c>
      <c r="N24" s="1">
        <v>6171703018</v>
      </c>
      <c r="O24" s="1">
        <v>6171703018</v>
      </c>
      <c r="P24" s="7"/>
    </row>
    <row r="25" spans="1:16" x14ac:dyDescent="0.2">
      <c r="A25">
        <v>2001</v>
      </c>
      <c r="B25" s="7">
        <v>62521.999999999993</v>
      </c>
      <c r="C25" s="7">
        <v>62521.999999999993</v>
      </c>
      <c r="D25" s="7">
        <v>62521.999999999993</v>
      </c>
      <c r="E25" s="7">
        <v>62521.999999999993</v>
      </c>
      <c r="F25" s="7">
        <v>62521.999999999993</v>
      </c>
      <c r="G25" s="7">
        <v>62521.999999999993</v>
      </c>
      <c r="I25">
        <v>2001</v>
      </c>
      <c r="J25" s="1">
        <v>6254936479</v>
      </c>
      <c r="K25" s="1">
        <v>6254936479</v>
      </c>
      <c r="L25" s="1">
        <v>6254936479</v>
      </c>
      <c r="M25" s="1">
        <v>6254936479</v>
      </c>
      <c r="N25" s="1">
        <v>6254936479</v>
      </c>
      <c r="O25" s="1">
        <v>6254936479</v>
      </c>
      <c r="P25" s="7"/>
    </row>
    <row r="26" spans="1:16" x14ac:dyDescent="0.2">
      <c r="A26">
        <v>2002</v>
      </c>
      <c r="B26" s="7">
        <v>64199.812499999993</v>
      </c>
      <c r="C26" s="7">
        <v>64199.812499999993</v>
      </c>
      <c r="D26" s="7">
        <v>64199.812499999993</v>
      </c>
      <c r="E26" s="7">
        <v>64199.812499999993</v>
      </c>
      <c r="F26" s="7">
        <v>64199.812499999993</v>
      </c>
      <c r="G26" s="7">
        <v>64199.812499999993</v>
      </c>
      <c r="I26">
        <v>2002</v>
      </c>
      <c r="J26" s="1">
        <v>6337730319</v>
      </c>
      <c r="K26" s="1">
        <v>6337730319</v>
      </c>
      <c r="L26" s="1">
        <v>6337730319</v>
      </c>
      <c r="M26" s="1">
        <v>6337730319</v>
      </c>
      <c r="N26" s="1">
        <v>6337730319</v>
      </c>
      <c r="O26" s="1">
        <v>6337730319</v>
      </c>
      <c r="P26" s="7"/>
    </row>
    <row r="27" spans="1:16" x14ac:dyDescent="0.2">
      <c r="A27">
        <v>2003</v>
      </c>
      <c r="B27" s="7">
        <v>66566.91517857142</v>
      </c>
      <c r="C27" s="7">
        <v>66566.91517857142</v>
      </c>
      <c r="D27" s="7">
        <v>66566.91517857142</v>
      </c>
      <c r="E27" s="7">
        <v>66566.91517857142</v>
      </c>
      <c r="F27" s="7">
        <v>66566.91517857142</v>
      </c>
      <c r="G27" s="7">
        <v>66566.91517857142</v>
      </c>
      <c r="I27">
        <v>2003</v>
      </c>
      <c r="J27" s="1">
        <v>6420361649</v>
      </c>
      <c r="K27" s="1">
        <v>6420361649</v>
      </c>
      <c r="L27" s="1">
        <v>6420361649</v>
      </c>
      <c r="M27" s="1">
        <v>6420361649</v>
      </c>
      <c r="N27" s="1">
        <v>6420361649</v>
      </c>
      <c r="O27" s="1">
        <v>6420361649</v>
      </c>
      <c r="P27" s="7"/>
    </row>
    <row r="28" spans="1:16" x14ac:dyDescent="0.2">
      <c r="A28">
        <v>2004</v>
      </c>
      <c r="B28" s="7">
        <v>69940.178571428565</v>
      </c>
      <c r="C28" s="7">
        <v>69940.178571428565</v>
      </c>
      <c r="D28" s="7">
        <v>69940.178571428565</v>
      </c>
      <c r="E28" s="7">
        <v>69940.178571428565</v>
      </c>
      <c r="F28" s="7">
        <v>69940.178571428565</v>
      </c>
      <c r="G28" s="7">
        <v>69940.178571428565</v>
      </c>
      <c r="I28">
        <v>2004</v>
      </c>
      <c r="J28" s="1">
        <v>6503377778</v>
      </c>
      <c r="K28" s="1">
        <v>6503377778</v>
      </c>
      <c r="L28" s="1">
        <v>6503377778</v>
      </c>
      <c r="M28" s="1">
        <v>6503377778</v>
      </c>
      <c r="N28" s="1">
        <v>6503377778</v>
      </c>
      <c r="O28" s="1">
        <v>6503377778</v>
      </c>
      <c r="P28" s="7"/>
    </row>
    <row r="29" spans="1:16" x14ac:dyDescent="0.2">
      <c r="A29">
        <v>2005</v>
      </c>
      <c r="B29" s="7">
        <v>73105.78571428571</v>
      </c>
      <c r="C29" s="7">
        <v>73105.78571428571</v>
      </c>
      <c r="D29" s="7">
        <v>73105.78571428571</v>
      </c>
      <c r="E29" s="7">
        <v>73105.78571428571</v>
      </c>
      <c r="F29" s="7">
        <v>73105.78571428571</v>
      </c>
      <c r="G29" s="7">
        <v>73105.78571428571</v>
      </c>
      <c r="I29">
        <v>2005</v>
      </c>
      <c r="J29" s="1">
        <v>6586970145</v>
      </c>
      <c r="K29" s="1">
        <v>6586970145</v>
      </c>
      <c r="L29" s="1">
        <v>6586970145</v>
      </c>
      <c r="M29" s="1">
        <v>6586970145</v>
      </c>
      <c r="N29" s="1">
        <v>6586970145</v>
      </c>
      <c r="O29" s="1">
        <v>6586970145</v>
      </c>
      <c r="P29" s="7"/>
    </row>
    <row r="30" spans="1:16" x14ac:dyDescent="0.2">
      <c r="A30">
        <v>2006</v>
      </c>
      <c r="B30" s="7">
        <v>76834.264285714278</v>
      </c>
      <c r="C30" s="7">
        <v>76834.264285714278</v>
      </c>
      <c r="D30" s="7">
        <v>76834.264285714278</v>
      </c>
      <c r="E30" s="7">
        <v>76834.264285714278</v>
      </c>
      <c r="F30" s="7">
        <v>76834.264285714278</v>
      </c>
      <c r="G30" s="7">
        <v>76834.264285714278</v>
      </c>
      <c r="I30">
        <v>2006</v>
      </c>
      <c r="J30" s="1">
        <v>6671452018</v>
      </c>
      <c r="K30" s="1">
        <v>6671452018</v>
      </c>
      <c r="L30" s="1">
        <v>6671452018</v>
      </c>
      <c r="M30" s="1">
        <v>6671452018</v>
      </c>
      <c r="N30" s="1">
        <v>6671452018</v>
      </c>
      <c r="O30" s="1">
        <v>6671452018</v>
      </c>
      <c r="P30" s="7"/>
    </row>
    <row r="31" spans="1:16" x14ac:dyDescent="0.2">
      <c r="A31">
        <v>2007</v>
      </c>
      <c r="B31" s="7">
        <v>80759.580357142841</v>
      </c>
      <c r="C31" s="7">
        <v>80759.580357142841</v>
      </c>
      <c r="D31" s="7">
        <v>80759.580357142841</v>
      </c>
      <c r="E31" s="7">
        <v>80759.580357142841</v>
      </c>
      <c r="F31" s="7">
        <v>80759.580357142841</v>
      </c>
      <c r="G31" s="7">
        <v>80759.580357142841</v>
      </c>
      <c r="I31">
        <v>2007</v>
      </c>
      <c r="J31" s="1">
        <v>6757308750</v>
      </c>
      <c r="K31" s="1">
        <v>6757308750</v>
      </c>
      <c r="L31" s="1">
        <v>6757308750</v>
      </c>
      <c r="M31" s="1">
        <v>6757308750</v>
      </c>
      <c r="N31" s="1">
        <v>6757308750</v>
      </c>
      <c r="O31" s="1">
        <v>6757308750</v>
      </c>
      <c r="P31" s="7"/>
    </row>
    <row r="32" spans="1:16" x14ac:dyDescent="0.2">
      <c r="A32">
        <v>2008</v>
      </c>
      <c r="B32" s="7">
        <v>82945.642857142841</v>
      </c>
      <c r="C32" s="7">
        <v>82945.642857142841</v>
      </c>
      <c r="D32" s="7">
        <v>82945.642857142841</v>
      </c>
      <c r="E32" s="7">
        <v>82945.642857142841</v>
      </c>
      <c r="F32" s="7">
        <v>82945.642857142841</v>
      </c>
      <c r="G32" s="7">
        <v>82945.642857142841</v>
      </c>
      <c r="I32">
        <v>2008</v>
      </c>
      <c r="J32" s="1">
        <v>6844457675</v>
      </c>
      <c r="K32" s="1">
        <v>6844457675</v>
      </c>
      <c r="L32" s="1">
        <v>6844457675</v>
      </c>
      <c r="M32" s="1">
        <v>6844457675</v>
      </c>
      <c r="N32" s="1">
        <v>6844457675</v>
      </c>
      <c r="O32" s="1">
        <v>6844457675</v>
      </c>
      <c r="P32" s="7"/>
    </row>
    <row r="33" spans="1:22" x14ac:dyDescent="0.2">
      <c r="A33">
        <v>2009</v>
      </c>
      <c r="B33" s="7">
        <v>82328.59821428571</v>
      </c>
      <c r="C33" s="7">
        <v>82328.59821428571</v>
      </c>
      <c r="D33" s="7">
        <v>82328.59821428571</v>
      </c>
      <c r="E33" s="7">
        <v>82328.59821428571</v>
      </c>
      <c r="F33" s="7">
        <v>82328.59821428571</v>
      </c>
      <c r="G33" s="7">
        <v>82328.59821428571</v>
      </c>
      <c r="I33">
        <v>2009</v>
      </c>
      <c r="J33" s="1">
        <v>6932766459</v>
      </c>
      <c r="K33" s="1">
        <v>6932766459</v>
      </c>
      <c r="L33" s="1">
        <v>6932766459</v>
      </c>
      <c r="M33" s="1">
        <v>6932766459</v>
      </c>
      <c r="N33" s="1">
        <v>6932766459</v>
      </c>
      <c r="O33" s="1">
        <v>6932766459</v>
      </c>
      <c r="P33" s="7"/>
    </row>
    <row r="34" spans="1:22" x14ac:dyDescent="0.2">
      <c r="A34">
        <v>2010</v>
      </c>
      <c r="B34" s="7">
        <v>86499.34821428571</v>
      </c>
      <c r="C34" s="7">
        <v>86499.34821428571</v>
      </c>
      <c r="D34" s="7">
        <v>86499.34821428571</v>
      </c>
      <c r="E34" s="7">
        <v>86499.34821428571</v>
      </c>
      <c r="F34" s="7">
        <v>86499.34821428571</v>
      </c>
      <c r="G34" s="7">
        <v>86499.34821428571</v>
      </c>
      <c r="I34">
        <v>2010</v>
      </c>
      <c r="J34" s="1">
        <v>7021732131</v>
      </c>
      <c r="K34" s="1">
        <v>7021732131</v>
      </c>
      <c r="L34" s="1">
        <v>7021732131</v>
      </c>
      <c r="M34" s="1">
        <v>7021732131</v>
      </c>
      <c r="N34" s="1">
        <v>7021732131</v>
      </c>
      <c r="O34" s="1">
        <v>7021732131</v>
      </c>
      <c r="P34" s="7"/>
    </row>
    <row r="35" spans="1:22" x14ac:dyDescent="0.2">
      <c r="A35">
        <v>2011</v>
      </c>
      <c r="B35" s="7">
        <v>89832.678571428565</v>
      </c>
      <c r="C35" s="7">
        <v>89832.678571428565</v>
      </c>
      <c r="D35" s="7">
        <v>89832.678571428565</v>
      </c>
      <c r="E35" s="7">
        <v>89832.678571428565</v>
      </c>
      <c r="F35" s="7">
        <v>89832.678571428565</v>
      </c>
      <c r="G35" s="7">
        <v>89832.678571428565</v>
      </c>
      <c r="I35">
        <v>2011</v>
      </c>
      <c r="J35" s="1">
        <v>7110923797</v>
      </c>
      <c r="K35" s="1">
        <v>7110923797</v>
      </c>
      <c r="L35" s="1">
        <v>7110923797</v>
      </c>
      <c r="M35" s="1">
        <v>7110923797</v>
      </c>
      <c r="N35" s="1">
        <v>7110923797</v>
      </c>
      <c r="O35" s="1">
        <v>7110923797</v>
      </c>
      <c r="P35" s="7"/>
    </row>
    <row r="36" spans="1:22" x14ac:dyDescent="0.2">
      <c r="A36">
        <v>2012</v>
      </c>
      <c r="B36" s="7">
        <v>92684.142857142841</v>
      </c>
      <c r="C36" s="7">
        <v>92684.142857142841</v>
      </c>
      <c r="D36" s="7">
        <v>92684.142857142841</v>
      </c>
      <c r="E36" s="7">
        <v>92684.142857142841</v>
      </c>
      <c r="F36" s="7">
        <v>92684.142857142841</v>
      </c>
      <c r="G36" s="7">
        <v>92684.142857142841</v>
      </c>
      <c r="I36">
        <v>2012</v>
      </c>
      <c r="J36" s="1">
        <v>7201202531</v>
      </c>
      <c r="K36" s="1">
        <v>7201202531</v>
      </c>
      <c r="L36" s="1">
        <v>7201202531</v>
      </c>
      <c r="M36" s="1">
        <v>7201202531</v>
      </c>
      <c r="N36" s="1">
        <v>7201202531</v>
      </c>
      <c r="O36" s="1">
        <v>7201202531</v>
      </c>
      <c r="P36" s="7"/>
    </row>
    <row r="37" spans="1:22" x14ac:dyDescent="0.2">
      <c r="A37">
        <v>2013</v>
      </c>
      <c r="B37" s="7">
        <v>95660.928571428565</v>
      </c>
      <c r="C37" s="7">
        <v>95660.928571428565</v>
      </c>
      <c r="D37" s="7">
        <v>95660.928571428565</v>
      </c>
      <c r="E37" s="7">
        <v>95660.928571428565</v>
      </c>
      <c r="F37" s="7">
        <v>95660.928571428565</v>
      </c>
      <c r="G37" s="7">
        <v>95660.928571428565</v>
      </c>
      <c r="I37">
        <v>2013</v>
      </c>
      <c r="J37" s="1">
        <v>7291793608</v>
      </c>
      <c r="K37" s="1">
        <v>7291793608</v>
      </c>
      <c r="L37" s="1">
        <v>7291793608</v>
      </c>
      <c r="M37" s="1">
        <v>7291793608</v>
      </c>
      <c r="N37" s="1">
        <v>7291793608</v>
      </c>
      <c r="O37" s="1">
        <v>7291793608</v>
      </c>
      <c r="P37" s="7"/>
    </row>
    <row r="38" spans="1:22" x14ac:dyDescent="0.2">
      <c r="A38">
        <v>2014</v>
      </c>
      <c r="B38" s="7">
        <v>98907.107142857145</v>
      </c>
      <c r="C38" s="7">
        <v>98907.107142857145</v>
      </c>
      <c r="D38" s="7">
        <v>98907.107142857145</v>
      </c>
      <c r="E38" s="7">
        <v>98907.107142857145</v>
      </c>
      <c r="F38" s="7">
        <v>98907.107142857145</v>
      </c>
      <c r="G38" s="7">
        <v>98907.107142857145</v>
      </c>
      <c r="I38">
        <v>2014</v>
      </c>
      <c r="J38" s="1">
        <v>7381616239</v>
      </c>
      <c r="K38" s="1">
        <v>7381616239</v>
      </c>
      <c r="L38" s="1">
        <v>7381616239</v>
      </c>
      <c r="M38" s="1">
        <v>7381616239</v>
      </c>
      <c r="N38" s="1">
        <v>7381616239</v>
      </c>
      <c r="O38" s="1">
        <v>7381616239</v>
      </c>
      <c r="P38" s="7"/>
    </row>
    <row r="39" spans="1:22" x14ac:dyDescent="0.2">
      <c r="A39">
        <v>2015</v>
      </c>
      <c r="B39" s="7">
        <v>83690.983014322919</v>
      </c>
      <c r="C39" s="7">
        <v>74359.327165455703</v>
      </c>
      <c r="D39" s="7">
        <v>97400.485166794155</v>
      </c>
      <c r="E39" s="7">
        <v>91140.268983333328</v>
      </c>
      <c r="F39" s="7">
        <v>86791.070601813888</v>
      </c>
      <c r="G39" s="7">
        <v>86791.070601813888</v>
      </c>
      <c r="I39">
        <v>2015</v>
      </c>
      <c r="J39" s="1">
        <v>7470491904</v>
      </c>
      <c r="K39" s="1">
        <v>7470491904</v>
      </c>
      <c r="L39" s="1">
        <v>7470491904</v>
      </c>
      <c r="M39" s="1">
        <v>7470491904</v>
      </c>
      <c r="N39" s="1">
        <v>7470491904</v>
      </c>
      <c r="O39" s="1">
        <v>7470491904</v>
      </c>
      <c r="P39" s="7"/>
    </row>
    <row r="40" spans="1:22" x14ac:dyDescent="0.2">
      <c r="A40">
        <v>2016</v>
      </c>
      <c r="B40" s="7">
        <v>88023.593855577012</v>
      </c>
      <c r="C40" s="7">
        <v>80222.814102032338</v>
      </c>
      <c r="D40" s="7">
        <v>100917.2021645307</v>
      </c>
      <c r="E40" s="7">
        <v>95813.139343571413</v>
      </c>
      <c r="F40" s="7">
        <v>90420.873126780367</v>
      </c>
      <c r="G40" s="7">
        <v>90420.873126780367</v>
      </c>
      <c r="I40">
        <v>2016</v>
      </c>
      <c r="J40" s="1">
        <v>7558554580</v>
      </c>
      <c r="K40" s="1">
        <v>7558554580</v>
      </c>
      <c r="L40" s="1">
        <v>7558554580</v>
      </c>
      <c r="M40" s="1">
        <v>7558554580</v>
      </c>
      <c r="N40" s="1">
        <v>7558554580</v>
      </c>
      <c r="O40" s="1">
        <v>7558554580</v>
      </c>
      <c r="P40" s="7"/>
    </row>
    <row r="41" spans="1:22" x14ac:dyDescent="0.2">
      <c r="A41">
        <v>2017</v>
      </c>
      <c r="B41" s="7">
        <v>92356.204696831104</v>
      </c>
      <c r="C41" s="7">
        <v>86086.301038608974</v>
      </c>
      <c r="D41" s="7">
        <v>104560.8928464433</v>
      </c>
      <c r="E41" s="7">
        <v>100486.0097038095</v>
      </c>
      <c r="F41" s="7">
        <v>94202.482355810935</v>
      </c>
      <c r="G41" s="7">
        <v>94202.482355810935</v>
      </c>
      <c r="I41">
        <v>2017</v>
      </c>
      <c r="J41" s="1">
        <v>7645618013</v>
      </c>
      <c r="K41" s="1">
        <v>7645618013</v>
      </c>
      <c r="L41" s="1">
        <v>7645618013</v>
      </c>
      <c r="M41" s="1">
        <v>7645618013</v>
      </c>
      <c r="N41" s="1">
        <v>7645618013</v>
      </c>
      <c r="O41" s="1">
        <v>7645618013</v>
      </c>
      <c r="P41" s="7"/>
    </row>
    <row r="42" spans="1:22" x14ac:dyDescent="0.2">
      <c r="A42">
        <v>2018</v>
      </c>
      <c r="B42" s="7">
        <v>96688.815538085197</v>
      </c>
      <c r="C42" s="7">
        <v>91949.787975185624</v>
      </c>
      <c r="D42" s="7">
        <v>108336.1416918871</v>
      </c>
      <c r="E42" s="7">
        <v>105158.8800640476</v>
      </c>
      <c r="F42" s="7">
        <v>98142.247195007265</v>
      </c>
      <c r="G42" s="7">
        <v>98142.247195007265</v>
      </c>
      <c r="I42">
        <v>2018</v>
      </c>
      <c r="J42" s="1">
        <v>7729902724</v>
      </c>
      <c r="K42" s="1">
        <v>7729902724</v>
      </c>
      <c r="L42" s="1">
        <v>7729902724</v>
      </c>
      <c r="M42" s="1">
        <v>7729902724</v>
      </c>
      <c r="N42" s="1">
        <v>7729902724</v>
      </c>
      <c r="O42" s="1">
        <v>7729902724</v>
      </c>
      <c r="P42" s="7"/>
    </row>
    <row r="43" spans="1:22" x14ac:dyDescent="0.2">
      <c r="A43">
        <v>2019</v>
      </c>
      <c r="B43" s="7">
        <v>101021.4263793393</v>
      </c>
      <c r="C43" s="7">
        <v>97813.274911762259</v>
      </c>
      <c r="D43" s="7">
        <v>112247.6987062554</v>
      </c>
      <c r="E43" s="7">
        <v>109831.7504242857</v>
      </c>
      <c r="F43" s="7">
        <v>102246.7820763511</v>
      </c>
      <c r="G43" s="7">
        <v>102246.7820763511</v>
      </c>
      <c r="I43">
        <v>2019</v>
      </c>
      <c r="J43" s="1">
        <v>7811293714</v>
      </c>
      <c r="K43" s="1">
        <v>7811293714</v>
      </c>
      <c r="L43" s="1">
        <v>7811293714</v>
      </c>
      <c r="M43" s="1">
        <v>7811293714</v>
      </c>
      <c r="N43" s="1">
        <v>7811293714</v>
      </c>
      <c r="O43" s="1">
        <v>7811293714</v>
      </c>
      <c r="P43" s="7"/>
    </row>
    <row r="44" spans="1:22" x14ac:dyDescent="0.2">
      <c r="A44">
        <v>2020</v>
      </c>
      <c r="B44" s="7">
        <v>114763.0298</v>
      </c>
      <c r="C44" s="7">
        <v>114763.0298</v>
      </c>
      <c r="D44" s="7">
        <v>114763.0298</v>
      </c>
      <c r="E44" s="7">
        <v>114763.0298</v>
      </c>
      <c r="F44" s="7">
        <v>114763.0298</v>
      </c>
      <c r="G44" s="7">
        <v>114763.0298</v>
      </c>
      <c r="I44">
        <v>2020</v>
      </c>
      <c r="J44" s="1">
        <v>7650338200</v>
      </c>
      <c r="K44" s="1">
        <v>7714516100</v>
      </c>
      <c r="L44" s="1">
        <v>7656529400</v>
      </c>
      <c r="M44" s="1">
        <v>7650338200</v>
      </c>
      <c r="N44" s="1">
        <v>7714516100</v>
      </c>
      <c r="O44" s="1">
        <v>7656529400</v>
      </c>
      <c r="P44" s="7"/>
      <c r="Q44" s="1"/>
      <c r="R44" s="1"/>
      <c r="S44" s="1"/>
      <c r="T44" s="1"/>
      <c r="U44" s="1"/>
      <c r="V44" s="1"/>
    </row>
    <row r="45" spans="1:22" x14ac:dyDescent="0.2">
      <c r="A45">
        <v>2021</v>
      </c>
      <c r="B45" s="7">
        <v>119896.92058000001</v>
      </c>
      <c r="C45" s="7">
        <v>119225.96854</v>
      </c>
      <c r="D45" s="7">
        <v>120789.16368</v>
      </c>
      <c r="E45" s="7">
        <v>119914.84396</v>
      </c>
      <c r="F45" s="7">
        <v>119253.9779</v>
      </c>
      <c r="G45" s="7">
        <v>120843.09132000001</v>
      </c>
      <c r="I45">
        <v>2021</v>
      </c>
      <c r="J45" s="1">
        <v>7650338200</v>
      </c>
      <c r="K45" s="1">
        <v>7714516100</v>
      </c>
      <c r="L45" s="1">
        <v>7656529400</v>
      </c>
      <c r="M45" s="1">
        <v>7650338200</v>
      </c>
      <c r="N45" s="1">
        <v>7714516100</v>
      </c>
      <c r="O45" s="1">
        <v>7656529400</v>
      </c>
      <c r="P45" s="7"/>
      <c r="Q45" s="1"/>
      <c r="R45" s="1"/>
      <c r="S45" s="1"/>
      <c r="T45" s="1"/>
      <c r="U45" s="1"/>
      <c r="V45" s="1"/>
    </row>
    <row r="46" spans="1:22" x14ac:dyDescent="0.2">
      <c r="A46">
        <v>2022</v>
      </c>
      <c r="B46" s="7">
        <v>125030.81136000001</v>
      </c>
      <c r="C46" s="7">
        <v>123688.90728</v>
      </c>
      <c r="D46" s="7">
        <v>126815.29756000001</v>
      </c>
      <c r="E46" s="7">
        <v>125066.65811999999</v>
      </c>
      <c r="F46" s="7">
        <v>123744.92600000001</v>
      </c>
      <c r="G46" s="7">
        <v>126923.15284</v>
      </c>
      <c r="I46">
        <v>2022</v>
      </c>
      <c r="J46" s="1">
        <v>7712475700</v>
      </c>
      <c r="K46" s="1">
        <v>7796818225</v>
      </c>
      <c r="L46" s="1">
        <v>7720982525</v>
      </c>
      <c r="M46" s="1">
        <v>7712475700</v>
      </c>
      <c r="N46" s="1">
        <v>7796818225</v>
      </c>
      <c r="O46" s="1">
        <v>7720982525</v>
      </c>
      <c r="P46" s="7"/>
      <c r="Q46" s="1"/>
      <c r="R46" s="1"/>
      <c r="S46" s="1"/>
      <c r="T46" s="1"/>
      <c r="U46" s="1"/>
      <c r="V46" s="1"/>
    </row>
    <row r="47" spans="1:22" x14ac:dyDescent="0.2">
      <c r="A47">
        <v>2023</v>
      </c>
      <c r="B47" s="7">
        <v>130164.70213999999</v>
      </c>
      <c r="C47" s="7">
        <v>128151.84602</v>
      </c>
      <c r="D47" s="7">
        <v>132841.43143999999</v>
      </c>
      <c r="E47" s="7">
        <v>130218.47228</v>
      </c>
      <c r="F47" s="7">
        <v>128235.8741</v>
      </c>
      <c r="G47" s="7">
        <v>133003.21436000001</v>
      </c>
      <c r="I47">
        <v>2023</v>
      </c>
      <c r="J47" s="1">
        <v>7774613200</v>
      </c>
      <c r="K47" s="1">
        <v>7879120349.999999</v>
      </c>
      <c r="L47" s="1">
        <v>7785435650</v>
      </c>
      <c r="M47" s="1">
        <v>7774613200</v>
      </c>
      <c r="N47" s="1">
        <v>7879120349.999999</v>
      </c>
      <c r="O47" s="1">
        <v>7785435650</v>
      </c>
      <c r="P47" s="7"/>
      <c r="Q47" s="1"/>
      <c r="R47" s="1"/>
      <c r="S47" s="1"/>
      <c r="T47" s="1"/>
      <c r="U47" s="1"/>
      <c r="V47" s="1"/>
    </row>
    <row r="48" spans="1:22" x14ac:dyDescent="0.2">
      <c r="A48">
        <v>2024</v>
      </c>
      <c r="B48" s="7">
        <v>135298.59292</v>
      </c>
      <c r="C48" s="7">
        <v>132614.78476000001</v>
      </c>
      <c r="D48" s="7">
        <v>138867.56531999999</v>
      </c>
      <c r="E48" s="7">
        <v>135370.28644</v>
      </c>
      <c r="F48" s="7">
        <v>132726.8222</v>
      </c>
      <c r="G48" s="7">
        <v>139083.27588</v>
      </c>
      <c r="I48">
        <v>2024</v>
      </c>
      <c r="J48" s="1">
        <v>7836750700.000001</v>
      </c>
      <c r="K48" s="1">
        <v>7961422474.999999</v>
      </c>
      <c r="L48" s="1">
        <v>7849888775</v>
      </c>
      <c r="M48" s="1">
        <v>7836750700.000001</v>
      </c>
      <c r="N48" s="1">
        <v>7961422474.999999</v>
      </c>
      <c r="O48" s="1">
        <v>7849888775</v>
      </c>
      <c r="P48" s="7"/>
      <c r="Q48" s="1"/>
      <c r="R48" s="1"/>
      <c r="S48" s="1"/>
      <c r="T48" s="1"/>
      <c r="U48" s="1"/>
      <c r="V48" s="1"/>
    </row>
    <row r="49" spans="1:22" x14ac:dyDescent="0.2">
      <c r="A49">
        <v>2025</v>
      </c>
      <c r="B49" s="7">
        <v>140432.48370000001</v>
      </c>
      <c r="C49" s="7">
        <v>137077.72349999999</v>
      </c>
      <c r="D49" s="7">
        <v>144893.6992</v>
      </c>
      <c r="E49" s="7">
        <v>140522.10060000001</v>
      </c>
      <c r="F49" s="7">
        <v>137217.7703</v>
      </c>
      <c r="G49" s="7">
        <v>145163.33739999999</v>
      </c>
      <c r="I49">
        <v>2025</v>
      </c>
      <c r="J49" s="1">
        <v>7898888200</v>
      </c>
      <c r="K49" s="1">
        <v>8043724600</v>
      </c>
      <c r="L49" s="1">
        <v>7914341900</v>
      </c>
      <c r="M49" s="1">
        <v>7898888200</v>
      </c>
      <c r="N49" s="1">
        <v>8043724600</v>
      </c>
      <c r="O49" s="1">
        <v>7914341900</v>
      </c>
      <c r="P49" s="7"/>
      <c r="Q49" s="1"/>
      <c r="R49" s="1"/>
      <c r="S49" s="1"/>
      <c r="T49" s="1"/>
      <c r="U49" s="1"/>
      <c r="V49" s="1"/>
    </row>
    <row r="50" spans="1:22" x14ac:dyDescent="0.2">
      <c r="A50">
        <v>2026</v>
      </c>
      <c r="B50" s="7">
        <v>146560.38329999999</v>
      </c>
      <c r="C50" s="7">
        <v>141509.28219999999</v>
      </c>
      <c r="D50" s="7">
        <v>152814.41933999999</v>
      </c>
      <c r="E50" s="7">
        <v>146664.09564000001</v>
      </c>
      <c r="F50" s="7">
        <v>141718.14275999999</v>
      </c>
      <c r="G50" s="7">
        <v>153172.37419999999</v>
      </c>
      <c r="I50">
        <v>2026</v>
      </c>
      <c r="J50" s="1">
        <v>7938748420</v>
      </c>
      <c r="K50" s="1">
        <v>8103249360</v>
      </c>
      <c r="L50" s="1">
        <v>7956687160</v>
      </c>
      <c r="M50" s="1">
        <v>7938748420</v>
      </c>
      <c r="N50" s="1">
        <v>8103249360</v>
      </c>
      <c r="O50" s="1">
        <v>7956687160</v>
      </c>
      <c r="P50" s="7"/>
      <c r="Q50" s="1"/>
      <c r="R50" s="1"/>
      <c r="S50" s="1"/>
      <c r="T50" s="1"/>
      <c r="U50" s="1"/>
      <c r="V50" s="1"/>
    </row>
    <row r="51" spans="1:22" x14ac:dyDescent="0.2">
      <c r="A51">
        <v>2027</v>
      </c>
      <c r="B51" s="7">
        <v>152688.28289999999</v>
      </c>
      <c r="C51" s="7">
        <v>145940.84090000001</v>
      </c>
      <c r="D51" s="7">
        <v>160735.13948000001</v>
      </c>
      <c r="E51" s="7">
        <v>152806.09067999999</v>
      </c>
      <c r="F51" s="7">
        <v>146218.51522</v>
      </c>
      <c r="G51" s="7">
        <v>161181.41099999999</v>
      </c>
      <c r="I51">
        <v>2027</v>
      </c>
      <c r="J51" s="1">
        <v>7978608640</v>
      </c>
      <c r="K51" s="1">
        <v>8162774120</v>
      </c>
      <c r="L51" s="1">
        <v>7999032420</v>
      </c>
      <c r="M51" s="1">
        <v>7978608640</v>
      </c>
      <c r="N51" s="1">
        <v>8162774120</v>
      </c>
      <c r="O51" s="1">
        <v>7999032420</v>
      </c>
      <c r="P51" s="7"/>
      <c r="Q51" s="1"/>
      <c r="R51" s="1"/>
      <c r="S51" s="1"/>
      <c r="T51" s="1"/>
      <c r="U51" s="1"/>
      <c r="V51" s="1"/>
    </row>
    <row r="52" spans="1:22" x14ac:dyDescent="0.2">
      <c r="A52">
        <v>2028</v>
      </c>
      <c r="B52" s="7">
        <v>158816.1825</v>
      </c>
      <c r="C52" s="7">
        <v>150372.3996</v>
      </c>
      <c r="D52" s="7">
        <v>168655.85962</v>
      </c>
      <c r="E52" s="7">
        <v>158948.08572</v>
      </c>
      <c r="F52" s="7">
        <v>150718.88768000001</v>
      </c>
      <c r="G52" s="7">
        <v>169190.44779999999</v>
      </c>
      <c r="I52">
        <v>2028</v>
      </c>
      <c r="J52" s="1">
        <v>8018468860</v>
      </c>
      <c r="K52" s="1">
        <v>8222298880</v>
      </c>
      <c r="L52" s="1">
        <v>8041377680</v>
      </c>
      <c r="M52" s="1">
        <v>8018468860</v>
      </c>
      <c r="N52" s="1">
        <v>8222298880</v>
      </c>
      <c r="O52" s="1">
        <v>8041377680</v>
      </c>
      <c r="P52" s="7"/>
      <c r="Q52" s="1"/>
      <c r="R52" s="1"/>
      <c r="S52" s="1"/>
      <c r="T52" s="1"/>
      <c r="U52" s="1"/>
      <c r="V52" s="1"/>
    </row>
    <row r="53" spans="1:22" x14ac:dyDescent="0.2">
      <c r="A53">
        <v>2029</v>
      </c>
      <c r="B53" s="7">
        <v>164944.0821</v>
      </c>
      <c r="C53" s="7">
        <v>154803.9583</v>
      </c>
      <c r="D53" s="7">
        <v>176576.57975999999</v>
      </c>
      <c r="E53" s="7">
        <v>165090.08076000001</v>
      </c>
      <c r="F53" s="7">
        <v>155219.26014</v>
      </c>
      <c r="G53" s="7">
        <v>177199.4846</v>
      </c>
      <c r="I53">
        <v>2029</v>
      </c>
      <c r="J53" s="1">
        <v>8058329080</v>
      </c>
      <c r="K53" s="1">
        <v>8281823640.000001</v>
      </c>
      <c r="L53" s="1">
        <v>8083722940</v>
      </c>
      <c r="M53" s="1">
        <v>8058329080</v>
      </c>
      <c r="N53" s="1">
        <v>8281823640.000001</v>
      </c>
      <c r="O53" s="1">
        <v>8083722940</v>
      </c>
      <c r="P53" s="7"/>
      <c r="Q53" s="1"/>
      <c r="R53" s="1"/>
      <c r="S53" s="1"/>
      <c r="T53" s="1"/>
      <c r="U53" s="1"/>
      <c r="V53" s="1"/>
    </row>
    <row r="54" spans="1:22" x14ac:dyDescent="0.2">
      <c r="A54">
        <v>2030</v>
      </c>
      <c r="B54" s="7">
        <v>171071.9817</v>
      </c>
      <c r="C54" s="7">
        <v>159235.51699999999</v>
      </c>
      <c r="D54" s="7">
        <v>184497.29990000001</v>
      </c>
      <c r="E54" s="7">
        <v>171232.07579999999</v>
      </c>
      <c r="F54" s="7">
        <v>159719.63260000001</v>
      </c>
      <c r="G54" s="7">
        <v>185208.5214</v>
      </c>
      <c r="I54">
        <v>2030</v>
      </c>
      <c r="J54" s="1">
        <v>8098189300</v>
      </c>
      <c r="K54" s="1">
        <v>8341348400.000001</v>
      </c>
      <c r="L54" s="1">
        <v>8126068200</v>
      </c>
      <c r="M54" s="1">
        <v>8098189300</v>
      </c>
      <c r="N54" s="1">
        <v>8341348400.000001</v>
      </c>
      <c r="O54" s="1">
        <v>8126068200</v>
      </c>
      <c r="P54" s="7"/>
      <c r="Q54" s="1"/>
      <c r="R54" s="1"/>
      <c r="S54" s="1"/>
      <c r="T54" s="1"/>
      <c r="U54" s="1"/>
      <c r="V54" s="1"/>
    </row>
    <row r="55" spans="1:22" x14ac:dyDescent="0.2">
      <c r="A55">
        <v>2031</v>
      </c>
      <c r="B55" s="7">
        <v>178160.56961999999</v>
      </c>
      <c r="C55" s="7">
        <v>163893.37674000001</v>
      </c>
      <c r="D55" s="7">
        <v>194374.63931999999</v>
      </c>
      <c r="E55" s="7">
        <v>178372.16302000001</v>
      </c>
      <c r="F55" s="7">
        <v>164451.72975999999</v>
      </c>
      <c r="G55" s="7">
        <v>195194.5914</v>
      </c>
      <c r="I55">
        <v>2031</v>
      </c>
      <c r="J55" s="1">
        <v>8131140200</v>
      </c>
      <c r="K55" s="1">
        <v>8394596960.000001</v>
      </c>
      <c r="L55" s="1">
        <v>8161731620</v>
      </c>
      <c r="M55" s="1">
        <v>8131140200</v>
      </c>
      <c r="N55" s="1">
        <v>8394596960.000001</v>
      </c>
      <c r="O55" s="1">
        <v>8161731620</v>
      </c>
      <c r="P55" s="7"/>
      <c r="Q55" s="1"/>
      <c r="R55" s="1"/>
      <c r="S55" s="1"/>
      <c r="T55" s="1"/>
      <c r="U55" s="1"/>
      <c r="V55" s="1"/>
    </row>
    <row r="56" spans="1:22" x14ac:dyDescent="0.2">
      <c r="A56">
        <v>2032</v>
      </c>
      <c r="B56" s="7">
        <v>185249.15753999999</v>
      </c>
      <c r="C56" s="7">
        <v>168551.23647999999</v>
      </c>
      <c r="D56" s="7">
        <v>204251.97873999999</v>
      </c>
      <c r="E56" s="7">
        <v>185512.25023999999</v>
      </c>
      <c r="F56" s="7">
        <v>169183.82691999999</v>
      </c>
      <c r="G56" s="7">
        <v>205180.66140000001</v>
      </c>
      <c r="I56">
        <v>2032</v>
      </c>
      <c r="J56" s="1">
        <v>8164091100</v>
      </c>
      <c r="K56" s="1">
        <v>8447845520.000001</v>
      </c>
      <c r="L56" s="1">
        <v>8197395039.999999</v>
      </c>
      <c r="M56" s="1">
        <v>8164091100</v>
      </c>
      <c r="N56" s="1">
        <v>8447845520.000001</v>
      </c>
      <c r="O56" s="1">
        <v>8197395039.999999</v>
      </c>
      <c r="P56" s="7"/>
      <c r="Q56" s="1"/>
      <c r="R56" s="1"/>
      <c r="S56" s="1"/>
      <c r="T56" s="1"/>
      <c r="U56" s="1"/>
      <c r="V56" s="1"/>
    </row>
    <row r="57" spans="1:22" x14ac:dyDescent="0.2">
      <c r="A57">
        <v>2033</v>
      </c>
      <c r="B57" s="7">
        <v>192337.74546000001</v>
      </c>
      <c r="C57" s="7">
        <v>173209.09622000001</v>
      </c>
      <c r="D57" s="7">
        <v>214129.31816</v>
      </c>
      <c r="E57" s="7">
        <v>192652.33746000001</v>
      </c>
      <c r="F57" s="7">
        <v>173915.92408</v>
      </c>
      <c r="G57" s="7">
        <v>215166.73139999999</v>
      </c>
      <c r="I57">
        <v>2033</v>
      </c>
      <c r="J57" s="1">
        <v>8197041999.999999</v>
      </c>
      <c r="K57" s="1">
        <v>8501094080.000001</v>
      </c>
      <c r="L57" s="1">
        <v>8233058460</v>
      </c>
      <c r="M57" s="1">
        <v>8197041999.999999</v>
      </c>
      <c r="N57" s="1">
        <v>8501094080.000001</v>
      </c>
      <c r="O57" s="1">
        <v>8233058460</v>
      </c>
      <c r="P57" s="7"/>
      <c r="Q57" s="1"/>
      <c r="R57" s="1"/>
      <c r="S57" s="1"/>
      <c r="T57" s="1"/>
      <c r="U57" s="1"/>
      <c r="V57" s="1"/>
    </row>
    <row r="58" spans="1:22" x14ac:dyDescent="0.2">
      <c r="A58">
        <v>2034</v>
      </c>
      <c r="B58" s="7">
        <v>199426.33338</v>
      </c>
      <c r="C58" s="7">
        <v>177866.95595999999</v>
      </c>
      <c r="D58" s="7">
        <v>224006.65758</v>
      </c>
      <c r="E58" s="7">
        <v>199792.42468</v>
      </c>
      <c r="F58" s="7">
        <v>178648.02124</v>
      </c>
      <c r="G58" s="7">
        <v>225152.8014</v>
      </c>
      <c r="I58">
        <v>2034</v>
      </c>
      <c r="J58" s="1">
        <v>8229992899.999999</v>
      </c>
      <c r="K58" s="1">
        <v>8554342640.000001</v>
      </c>
      <c r="L58" s="1">
        <v>8268721879.999999</v>
      </c>
      <c r="M58" s="1">
        <v>8229992899.999999</v>
      </c>
      <c r="N58" s="1">
        <v>8554342640.000001</v>
      </c>
      <c r="O58" s="1">
        <v>8268721879.999999</v>
      </c>
      <c r="P58" s="7"/>
      <c r="Q58" s="1"/>
      <c r="R58" s="1"/>
      <c r="S58" s="1"/>
      <c r="T58" s="1"/>
      <c r="U58" s="1"/>
      <c r="V58" s="1"/>
    </row>
    <row r="59" spans="1:22" x14ac:dyDescent="0.2">
      <c r="A59">
        <v>2035</v>
      </c>
      <c r="B59" s="7">
        <v>206514.92129999999</v>
      </c>
      <c r="C59" s="7">
        <v>182524.81570000001</v>
      </c>
      <c r="D59" s="7">
        <v>233883.997</v>
      </c>
      <c r="E59" s="7">
        <v>206932.51190000001</v>
      </c>
      <c r="F59" s="7">
        <v>183380.11840000001</v>
      </c>
      <c r="G59" s="7">
        <v>235138.8714</v>
      </c>
      <c r="I59">
        <v>2035</v>
      </c>
      <c r="J59" s="1">
        <v>8262943799.999999</v>
      </c>
      <c r="K59" s="1">
        <v>8607591200</v>
      </c>
      <c r="L59" s="1">
        <v>8304385300</v>
      </c>
      <c r="M59" s="1">
        <v>8262943799.999999</v>
      </c>
      <c r="N59" s="1">
        <v>8607591200</v>
      </c>
      <c r="O59" s="1">
        <v>8304385300</v>
      </c>
      <c r="Q59" s="1"/>
      <c r="R59" s="1"/>
      <c r="S59" s="1"/>
      <c r="T59" s="1"/>
      <c r="U59" s="1"/>
      <c r="V59" s="1"/>
    </row>
    <row r="60" spans="1:22" x14ac:dyDescent="0.2">
      <c r="A60">
        <v>2036</v>
      </c>
      <c r="B60" s="7">
        <v>213904.59495999999</v>
      </c>
      <c r="C60" s="7">
        <v>187194.84984000001</v>
      </c>
      <c r="D60" s="7">
        <v>244356.14984</v>
      </c>
      <c r="E60" s="7">
        <v>214362.00628</v>
      </c>
      <c r="F60" s="7">
        <v>188143.59684000001</v>
      </c>
      <c r="G60" s="7">
        <v>245787.57334</v>
      </c>
      <c r="I60">
        <v>2036</v>
      </c>
      <c r="J60" s="1">
        <v>8287553239.999999</v>
      </c>
      <c r="K60" s="1">
        <v>8654190400.0000019</v>
      </c>
      <c r="L60" s="1">
        <v>8332089819.999999</v>
      </c>
      <c r="M60" s="1">
        <v>8287553239.999999</v>
      </c>
      <c r="N60" s="1">
        <v>8654190400.0000019</v>
      </c>
      <c r="O60" s="1">
        <v>8332089819.999999</v>
      </c>
      <c r="Q60" s="1"/>
      <c r="R60" s="1"/>
      <c r="S60" s="1"/>
      <c r="T60" s="1"/>
      <c r="U60" s="1"/>
      <c r="V60" s="1"/>
    </row>
    <row r="61" spans="1:22" x14ac:dyDescent="0.2">
      <c r="A61">
        <v>2037</v>
      </c>
      <c r="B61" s="7">
        <v>221294.26861999999</v>
      </c>
      <c r="C61" s="7">
        <v>191864.88398000001</v>
      </c>
      <c r="D61" s="7">
        <v>254828.30267999999</v>
      </c>
      <c r="E61" s="7">
        <v>221791.50065999999</v>
      </c>
      <c r="F61" s="7">
        <v>192907.07527999999</v>
      </c>
      <c r="G61" s="7">
        <v>256436.27528</v>
      </c>
      <c r="I61">
        <v>2037</v>
      </c>
      <c r="J61" s="1">
        <v>8312162679.999999</v>
      </c>
      <c r="K61" s="1">
        <v>8700789600</v>
      </c>
      <c r="L61" s="1">
        <v>8359794340</v>
      </c>
      <c r="M61" s="1">
        <v>8312162679.999999</v>
      </c>
      <c r="N61" s="1">
        <v>8700789600</v>
      </c>
      <c r="O61" s="1">
        <v>8359794340</v>
      </c>
      <c r="Q61" s="1"/>
      <c r="R61" s="1"/>
      <c r="S61" s="1"/>
      <c r="T61" s="1"/>
      <c r="U61" s="1"/>
      <c r="V61" s="1"/>
    </row>
    <row r="62" spans="1:22" x14ac:dyDescent="0.2">
      <c r="A62">
        <v>2038</v>
      </c>
      <c r="B62" s="7">
        <v>228683.94227999999</v>
      </c>
      <c r="C62" s="7">
        <v>196534.91811999999</v>
      </c>
      <c r="D62" s="7">
        <v>265300.45552000002</v>
      </c>
      <c r="E62" s="7">
        <v>229220.99504000001</v>
      </c>
      <c r="F62" s="7">
        <v>197670.55372</v>
      </c>
      <c r="G62" s="7">
        <v>267084.97722</v>
      </c>
      <c r="I62">
        <v>2038</v>
      </c>
      <c r="J62" s="1">
        <v>8336772120</v>
      </c>
      <c r="K62" s="1">
        <v>8747388800</v>
      </c>
      <c r="L62" s="1">
        <v>8387498860</v>
      </c>
      <c r="M62" s="1">
        <v>8336772120</v>
      </c>
      <c r="N62" s="1">
        <v>8747388800</v>
      </c>
      <c r="O62" s="1">
        <v>8387498860</v>
      </c>
      <c r="Q62" s="1"/>
      <c r="R62" s="1"/>
      <c r="S62" s="1"/>
      <c r="T62" s="1"/>
      <c r="U62" s="1"/>
      <c r="V62" s="1"/>
    </row>
    <row r="63" spans="1:22" x14ac:dyDescent="0.2">
      <c r="A63">
        <v>2039</v>
      </c>
      <c r="B63" s="7">
        <v>236073.61593999999</v>
      </c>
      <c r="C63" s="7">
        <v>201204.95225999999</v>
      </c>
      <c r="D63" s="7">
        <v>275772.60836000001</v>
      </c>
      <c r="E63" s="7">
        <v>236650.48942</v>
      </c>
      <c r="F63" s="7">
        <v>202434.03216</v>
      </c>
      <c r="G63" s="7">
        <v>277733.67916</v>
      </c>
      <c r="I63">
        <v>2039</v>
      </c>
      <c r="J63" s="1">
        <v>8361381560</v>
      </c>
      <c r="K63" s="1">
        <v>8793988000</v>
      </c>
      <c r="L63" s="1">
        <v>8415203380.000001</v>
      </c>
      <c r="M63" s="1">
        <v>8361381560</v>
      </c>
      <c r="N63" s="1">
        <v>8793988000</v>
      </c>
      <c r="O63" s="1">
        <v>8415203380.000001</v>
      </c>
      <c r="Q63" s="1"/>
      <c r="R63" s="1"/>
      <c r="S63" s="1"/>
      <c r="T63" s="1"/>
      <c r="U63" s="1"/>
      <c r="V63" s="1"/>
    </row>
    <row r="64" spans="1:22" x14ac:dyDescent="0.2">
      <c r="A64">
        <v>2040</v>
      </c>
      <c r="B64" s="7">
        <v>243463.28959999999</v>
      </c>
      <c r="C64" s="7">
        <v>205874.98639999999</v>
      </c>
      <c r="D64" s="7">
        <v>286244.76120000001</v>
      </c>
      <c r="E64" s="7">
        <v>244079.98379999999</v>
      </c>
      <c r="F64" s="7">
        <v>207197.51060000001</v>
      </c>
      <c r="G64" s="7">
        <v>288382.3811</v>
      </c>
      <c r="I64">
        <v>2040</v>
      </c>
      <c r="J64" s="1">
        <v>8385991000</v>
      </c>
      <c r="K64" s="1">
        <v>8840587200</v>
      </c>
      <c r="L64" s="1">
        <v>8442907900</v>
      </c>
      <c r="M64" s="1">
        <v>8385991000</v>
      </c>
      <c r="N64" s="1">
        <v>8840587200</v>
      </c>
      <c r="O64" s="1">
        <v>8442907900</v>
      </c>
      <c r="Q64" s="1"/>
      <c r="R64" s="1"/>
      <c r="S64" s="1"/>
      <c r="T64" s="1"/>
      <c r="U64" s="1"/>
      <c r="V64" s="1"/>
    </row>
    <row r="65" spans="1:22" x14ac:dyDescent="0.2">
      <c r="A65">
        <v>2041</v>
      </c>
      <c r="B65" s="7">
        <v>251064.63876</v>
      </c>
      <c r="C65" s="7">
        <v>210812.08274000001</v>
      </c>
      <c r="D65" s="7">
        <v>297360.59321999998</v>
      </c>
      <c r="E65" s="7">
        <v>251672.68977999999</v>
      </c>
      <c r="F65" s="7">
        <v>212170.28276</v>
      </c>
      <c r="G65" s="7">
        <v>299747.47807999997</v>
      </c>
      <c r="I65">
        <v>2041</v>
      </c>
      <c r="J65" s="1">
        <v>8401176520.000001</v>
      </c>
      <c r="K65" s="1">
        <v>8879963600</v>
      </c>
      <c r="L65" s="1">
        <v>8461810939.999999</v>
      </c>
      <c r="M65" s="1">
        <v>8401176520.000001</v>
      </c>
      <c r="N65" s="1">
        <v>8879963600</v>
      </c>
      <c r="O65" s="1">
        <v>8461810939.999999</v>
      </c>
      <c r="Q65" s="1"/>
      <c r="R65" s="1"/>
      <c r="S65" s="1"/>
      <c r="T65" s="1"/>
      <c r="U65" s="1"/>
      <c r="V65" s="1"/>
    </row>
    <row r="66" spans="1:22" x14ac:dyDescent="0.2">
      <c r="A66">
        <v>2042</v>
      </c>
      <c r="B66" s="7">
        <v>258665.98792000001</v>
      </c>
      <c r="C66" s="7">
        <v>215749.17908</v>
      </c>
      <c r="D66" s="7">
        <v>308476.42524000001</v>
      </c>
      <c r="E66" s="7">
        <v>259265.39576000001</v>
      </c>
      <c r="F66" s="7">
        <v>217143.05492</v>
      </c>
      <c r="G66" s="7">
        <v>311112.57506</v>
      </c>
      <c r="I66">
        <v>2042</v>
      </c>
      <c r="J66" s="1">
        <v>8416362040</v>
      </c>
      <c r="K66" s="1">
        <v>8919340000</v>
      </c>
      <c r="L66" s="1">
        <v>8480713980</v>
      </c>
      <c r="M66" s="1">
        <v>8416362040</v>
      </c>
      <c r="N66" s="1">
        <v>8919340000</v>
      </c>
      <c r="O66" s="1">
        <v>8480713980</v>
      </c>
      <c r="Q66" s="1"/>
      <c r="R66" s="1"/>
      <c r="S66" s="1"/>
      <c r="T66" s="1"/>
      <c r="U66" s="1"/>
      <c r="V66" s="1"/>
    </row>
    <row r="67" spans="1:22" x14ac:dyDescent="0.2">
      <c r="A67">
        <v>2043</v>
      </c>
      <c r="B67" s="7">
        <v>266267.33708000003</v>
      </c>
      <c r="C67" s="7">
        <v>220686.27541999999</v>
      </c>
      <c r="D67" s="7">
        <v>319592.25725999998</v>
      </c>
      <c r="E67" s="7">
        <v>266858.10174000001</v>
      </c>
      <c r="F67" s="7">
        <v>222115.82707999999</v>
      </c>
      <c r="G67" s="7">
        <v>322477.67203999998</v>
      </c>
      <c r="I67">
        <v>2043</v>
      </c>
      <c r="J67" s="1">
        <v>8431547560.000001</v>
      </c>
      <c r="K67" s="1">
        <v>8958716400</v>
      </c>
      <c r="L67" s="1">
        <v>8499617020</v>
      </c>
      <c r="M67" s="1">
        <v>8431547560.000001</v>
      </c>
      <c r="N67" s="1">
        <v>8958716400</v>
      </c>
      <c r="O67" s="1">
        <v>8499617020</v>
      </c>
      <c r="Q67" s="1"/>
      <c r="R67" s="1"/>
      <c r="S67" s="1"/>
      <c r="T67" s="1"/>
      <c r="U67" s="1"/>
      <c r="V67" s="1"/>
    </row>
    <row r="68" spans="1:22" x14ac:dyDescent="0.2">
      <c r="A68">
        <v>2044</v>
      </c>
      <c r="B68" s="7">
        <v>273868.68624000001</v>
      </c>
      <c r="C68" s="7">
        <v>225623.37176000001</v>
      </c>
      <c r="D68" s="7">
        <v>330708.08928000001</v>
      </c>
      <c r="E68" s="7">
        <v>274450.80771999998</v>
      </c>
      <c r="F68" s="7">
        <v>227088.59924000001</v>
      </c>
      <c r="G68" s="7">
        <v>333842.76902000001</v>
      </c>
      <c r="I68">
        <v>2044</v>
      </c>
      <c r="J68" s="1">
        <v>8446733080</v>
      </c>
      <c r="K68" s="1">
        <v>8998092800</v>
      </c>
      <c r="L68" s="1">
        <v>8518520060.000001</v>
      </c>
      <c r="M68" s="1">
        <v>8446733080</v>
      </c>
      <c r="N68" s="1">
        <v>8998092800</v>
      </c>
      <c r="O68" s="1">
        <v>8518520060.000001</v>
      </c>
      <c r="Q68" s="1"/>
      <c r="R68" s="1"/>
      <c r="S68" s="1"/>
      <c r="T68" s="1"/>
      <c r="U68" s="1"/>
      <c r="V68" s="1"/>
    </row>
    <row r="69" spans="1:22" x14ac:dyDescent="0.2">
      <c r="A69">
        <v>2045</v>
      </c>
      <c r="B69" s="7">
        <v>281470.03539999999</v>
      </c>
      <c r="C69" s="7">
        <v>230560.4681</v>
      </c>
      <c r="D69" s="7">
        <v>341823.92129999999</v>
      </c>
      <c r="E69" s="7">
        <v>282043.51370000001</v>
      </c>
      <c r="F69" s="7">
        <v>232061.3714</v>
      </c>
      <c r="G69" s="7">
        <v>345207.86599999998</v>
      </c>
      <c r="I69">
        <v>2045</v>
      </c>
      <c r="J69" s="1">
        <v>8461918600.000001</v>
      </c>
      <c r="K69" s="1">
        <v>9037469200</v>
      </c>
      <c r="L69" s="1">
        <v>8537423100</v>
      </c>
      <c r="M69" s="1">
        <v>8461918600.000001</v>
      </c>
      <c r="N69" s="1">
        <v>9037469200</v>
      </c>
      <c r="O69" s="1">
        <v>8537423100</v>
      </c>
      <c r="Q69" s="1"/>
      <c r="R69" s="1"/>
      <c r="S69" s="1"/>
      <c r="T69" s="1"/>
      <c r="U69" s="1"/>
      <c r="V69" s="1"/>
    </row>
    <row r="70" spans="1:22" x14ac:dyDescent="0.2">
      <c r="A70">
        <v>2046</v>
      </c>
      <c r="B70" s="7">
        <v>289019.63740000001</v>
      </c>
      <c r="C70" s="7">
        <v>235653.12437999999</v>
      </c>
      <c r="D70" s="7">
        <v>353499.77638</v>
      </c>
      <c r="E70" s="7">
        <v>289535.98973999999</v>
      </c>
      <c r="F70" s="7">
        <v>237152.24463999999</v>
      </c>
      <c r="G70" s="7">
        <v>357067.11395999999</v>
      </c>
      <c r="I70">
        <v>2046</v>
      </c>
      <c r="J70" s="1">
        <v>8467156480.0000019</v>
      </c>
      <c r="K70" s="1">
        <v>9068780740</v>
      </c>
      <c r="L70" s="1">
        <v>8547201620</v>
      </c>
      <c r="M70" s="1">
        <v>8467156480.0000019</v>
      </c>
      <c r="N70" s="1">
        <v>9068780740</v>
      </c>
      <c r="O70" s="1">
        <v>8547201620</v>
      </c>
      <c r="Q70" s="1"/>
      <c r="R70" s="1"/>
      <c r="S70" s="1"/>
      <c r="T70" s="1"/>
      <c r="U70" s="1"/>
      <c r="V70" s="1"/>
    </row>
    <row r="71" spans="1:22" x14ac:dyDescent="0.2">
      <c r="A71">
        <v>2047</v>
      </c>
      <c r="B71" s="7">
        <v>296569.23940000002</v>
      </c>
      <c r="C71" s="7">
        <v>240745.78065999999</v>
      </c>
      <c r="D71" s="7">
        <v>365175.63146</v>
      </c>
      <c r="E71" s="7">
        <v>297028.46578000003</v>
      </c>
      <c r="F71" s="7">
        <v>242243.11788000001</v>
      </c>
      <c r="G71" s="7">
        <v>368926.36192</v>
      </c>
      <c r="I71">
        <v>2047</v>
      </c>
      <c r="J71" s="1">
        <v>8472394360</v>
      </c>
      <c r="K71" s="1">
        <v>9100092280</v>
      </c>
      <c r="L71" s="1">
        <v>8556980140</v>
      </c>
      <c r="M71" s="1">
        <v>8472394360</v>
      </c>
      <c r="N71" s="1">
        <v>9100092280</v>
      </c>
      <c r="O71" s="1">
        <v>8556980140</v>
      </c>
      <c r="Q71" s="1"/>
      <c r="R71" s="1"/>
      <c r="S71" s="1"/>
      <c r="T71" s="1"/>
      <c r="U71" s="1"/>
      <c r="V71" s="1"/>
    </row>
    <row r="72" spans="1:22" x14ac:dyDescent="0.2">
      <c r="A72">
        <v>2048</v>
      </c>
      <c r="B72" s="7">
        <v>304118.84139999998</v>
      </c>
      <c r="C72" s="7">
        <v>245838.43694000001</v>
      </c>
      <c r="D72" s="7">
        <v>376851.48654000001</v>
      </c>
      <c r="E72" s="7">
        <v>304520.94182000001</v>
      </c>
      <c r="F72" s="7">
        <v>247333.99111999999</v>
      </c>
      <c r="G72" s="7">
        <v>380785.60988</v>
      </c>
      <c r="I72">
        <v>2048</v>
      </c>
      <c r="J72" s="1">
        <v>8477632240.000001</v>
      </c>
      <c r="K72" s="1">
        <v>9131403820</v>
      </c>
      <c r="L72" s="1">
        <v>8566758659.999999</v>
      </c>
      <c r="M72" s="1">
        <v>8477632240.000001</v>
      </c>
      <c r="N72" s="1">
        <v>9131403820</v>
      </c>
      <c r="O72" s="1">
        <v>8566758659.999999</v>
      </c>
      <c r="Q72" s="1"/>
      <c r="R72" s="1"/>
      <c r="S72" s="1"/>
      <c r="T72" s="1"/>
      <c r="U72" s="1"/>
      <c r="V72" s="1"/>
    </row>
    <row r="73" spans="1:22" x14ac:dyDescent="0.2">
      <c r="A73">
        <v>2049</v>
      </c>
      <c r="B73" s="7">
        <v>311668.44339999999</v>
      </c>
      <c r="C73" s="7">
        <v>250931.09322000001</v>
      </c>
      <c r="D73" s="7">
        <v>388527.34162000002</v>
      </c>
      <c r="E73" s="7">
        <v>312013.41785999999</v>
      </c>
      <c r="F73" s="7">
        <v>252424.86436000001</v>
      </c>
      <c r="G73" s="7">
        <v>392644.85784000001</v>
      </c>
      <c r="I73">
        <v>2049</v>
      </c>
      <c r="J73" s="1">
        <v>8482870120</v>
      </c>
      <c r="K73" s="1">
        <v>9162715360</v>
      </c>
      <c r="L73" s="1">
        <v>8576537179.999999</v>
      </c>
      <c r="M73" s="1">
        <v>8482870120</v>
      </c>
      <c r="N73" s="1">
        <v>9162715360</v>
      </c>
      <c r="O73" s="1">
        <v>8576537179.999999</v>
      </c>
      <c r="Q73" s="1"/>
      <c r="R73" s="1"/>
      <c r="S73" s="1"/>
      <c r="T73" s="1"/>
      <c r="U73" s="1"/>
      <c r="V73" s="1"/>
    </row>
    <row r="74" spans="1:22" x14ac:dyDescent="0.2">
      <c r="A74">
        <v>2050</v>
      </c>
      <c r="B74" s="7">
        <v>319218.0454</v>
      </c>
      <c r="C74" s="7">
        <v>256023.74950000001</v>
      </c>
      <c r="D74" s="7">
        <v>400203.19669999997</v>
      </c>
      <c r="E74" s="7">
        <v>319505.89390000002</v>
      </c>
      <c r="F74" s="7">
        <v>257515.73759999999</v>
      </c>
      <c r="G74" s="7">
        <v>404504.10580000002</v>
      </c>
      <c r="I74">
        <v>2050</v>
      </c>
      <c r="J74" s="1">
        <v>8488108000</v>
      </c>
      <c r="K74" s="1">
        <v>9194026900</v>
      </c>
      <c r="L74" s="1">
        <v>8586315699.999999</v>
      </c>
      <c r="M74" s="1">
        <v>8488108000</v>
      </c>
      <c r="N74" s="1">
        <v>9194026900</v>
      </c>
      <c r="O74" s="1">
        <v>8586315699.999999</v>
      </c>
      <c r="Q74" s="1"/>
      <c r="R74" s="1"/>
      <c r="S74" s="1"/>
      <c r="T74" s="1"/>
      <c r="U74" s="1"/>
      <c r="V74" s="1"/>
    </row>
    <row r="75" spans="1:22" x14ac:dyDescent="0.2">
      <c r="I75">
        <v>2051</v>
      </c>
      <c r="J75" s="1">
        <v>8487807420.000001</v>
      </c>
      <c r="K75" s="1">
        <v>9219049520</v>
      </c>
      <c r="L75" s="1">
        <v>8591179360</v>
      </c>
      <c r="M75" s="1">
        <v>8487807420.000001</v>
      </c>
      <c r="N75" s="1">
        <v>9219049520</v>
      </c>
      <c r="O75" s="1">
        <v>8591179360</v>
      </c>
      <c r="Q75" s="1"/>
      <c r="R75" s="1"/>
      <c r="S75" s="1"/>
      <c r="T75" s="1"/>
      <c r="U75" s="1"/>
      <c r="V75" s="1"/>
    </row>
    <row r="76" spans="1:22" x14ac:dyDescent="0.2">
      <c r="B76" s="7"/>
      <c r="C76" s="7"/>
      <c r="D76" s="7"/>
      <c r="E76" s="7"/>
      <c r="F76" s="7"/>
      <c r="G76" s="7"/>
      <c r="I76">
        <v>2052</v>
      </c>
      <c r="J76" s="1">
        <v>8487506840</v>
      </c>
      <c r="K76" s="1">
        <v>9244072140</v>
      </c>
      <c r="L76" s="1">
        <v>8596043020</v>
      </c>
      <c r="M76" s="1">
        <v>8487506840</v>
      </c>
      <c r="N76" s="1">
        <v>9244072140</v>
      </c>
      <c r="O76" s="1">
        <v>8596043020</v>
      </c>
      <c r="Q76" s="1"/>
      <c r="R76" s="1"/>
      <c r="S76" s="1"/>
      <c r="T76" s="1"/>
      <c r="U76" s="1"/>
      <c r="V76" s="1"/>
    </row>
    <row r="77" spans="1:22" x14ac:dyDescent="0.2">
      <c r="B77" s="7"/>
      <c r="C77" s="7"/>
      <c r="D77" s="7"/>
      <c r="E77" s="7"/>
      <c r="F77" s="7"/>
      <c r="G77" s="7"/>
      <c r="I77">
        <v>2053</v>
      </c>
      <c r="J77" s="1">
        <v>8487206260.000001</v>
      </c>
      <c r="K77" s="1">
        <v>9269094760</v>
      </c>
      <c r="L77" s="1">
        <v>8600906680</v>
      </c>
      <c r="M77" s="1">
        <v>8487206260.000001</v>
      </c>
      <c r="N77" s="1">
        <v>9269094760</v>
      </c>
      <c r="O77" s="1">
        <v>8600906680</v>
      </c>
      <c r="Q77" s="1"/>
      <c r="R77" s="1"/>
      <c r="S77" s="1"/>
      <c r="T77" s="1"/>
      <c r="U77" s="1"/>
      <c r="V77" s="1"/>
    </row>
    <row r="78" spans="1:22" x14ac:dyDescent="0.2">
      <c r="B78" s="7"/>
      <c r="C78" s="7"/>
      <c r="D78" s="7"/>
      <c r="E78" s="7"/>
      <c r="F78" s="7"/>
      <c r="G78" s="7"/>
      <c r="I78">
        <v>2054</v>
      </c>
      <c r="J78" s="1">
        <v>8486905680</v>
      </c>
      <c r="K78" s="1">
        <v>9294117380</v>
      </c>
      <c r="L78" s="1">
        <v>8605770340</v>
      </c>
      <c r="M78" s="1">
        <v>8486905680</v>
      </c>
      <c r="N78" s="1">
        <v>9294117380</v>
      </c>
      <c r="O78" s="1">
        <v>8605770340</v>
      </c>
      <c r="Q78" s="1"/>
      <c r="R78" s="1"/>
      <c r="S78" s="1"/>
      <c r="T78" s="1"/>
      <c r="U78" s="1"/>
      <c r="V78" s="1"/>
    </row>
    <row r="79" spans="1:22" x14ac:dyDescent="0.2">
      <c r="B79" s="7"/>
      <c r="C79" s="7"/>
      <c r="D79" s="7"/>
      <c r="E79" s="7"/>
      <c r="F79" s="7"/>
      <c r="G79" s="7"/>
      <c r="I79">
        <v>2055</v>
      </c>
      <c r="J79" s="1">
        <v>8486605100.000001</v>
      </c>
      <c r="K79" s="1">
        <v>9319140000</v>
      </c>
      <c r="L79" s="1">
        <v>8610634000</v>
      </c>
      <c r="M79" s="1">
        <v>8486605100.000001</v>
      </c>
      <c r="N79" s="1">
        <v>9319140000</v>
      </c>
      <c r="O79" s="1">
        <v>8610634000</v>
      </c>
      <c r="Q79" s="1"/>
      <c r="R79" s="1"/>
      <c r="S79" s="1"/>
      <c r="T79" s="1"/>
      <c r="U79" s="1"/>
      <c r="V79" s="1"/>
    </row>
    <row r="80" spans="1:22" x14ac:dyDescent="0.2">
      <c r="B80" s="7"/>
      <c r="C80" s="7"/>
      <c r="D80" s="7"/>
      <c r="E80" s="7"/>
      <c r="F80" s="7"/>
      <c r="G80" s="7"/>
      <c r="I80">
        <v>2056</v>
      </c>
      <c r="J80" s="1">
        <v>8478013520</v>
      </c>
      <c r="K80" s="1">
        <v>9335829880</v>
      </c>
      <c r="L80" s="1">
        <v>8607845800</v>
      </c>
      <c r="M80" s="1">
        <v>8478013520</v>
      </c>
      <c r="N80" s="1">
        <v>9335829880</v>
      </c>
      <c r="O80" s="1">
        <v>8607845800</v>
      </c>
      <c r="Q80" s="1"/>
      <c r="R80" s="1"/>
      <c r="S80" s="1"/>
      <c r="T80" s="1"/>
      <c r="U80" s="1"/>
      <c r="V80" s="1"/>
    </row>
    <row r="81" spans="2:22" x14ac:dyDescent="0.2">
      <c r="B81" s="7"/>
      <c r="C81" s="7"/>
      <c r="D81" s="7"/>
      <c r="E81" s="7"/>
      <c r="F81" s="7"/>
      <c r="G81" s="7"/>
      <c r="I81">
        <v>2057</v>
      </c>
      <c r="J81" s="1">
        <v>8469421940</v>
      </c>
      <c r="K81" s="1">
        <v>9352519760</v>
      </c>
      <c r="L81" s="1">
        <v>8605057600</v>
      </c>
      <c r="M81" s="1">
        <v>8469421940</v>
      </c>
      <c r="N81" s="1">
        <v>9352519760</v>
      </c>
      <c r="O81" s="1">
        <v>8605057600</v>
      </c>
      <c r="Q81" s="1"/>
      <c r="R81" s="1"/>
      <c r="S81" s="1"/>
      <c r="T81" s="1"/>
      <c r="U81" s="1"/>
      <c r="V81" s="1"/>
    </row>
    <row r="82" spans="2:22" x14ac:dyDescent="0.2">
      <c r="B82" s="7"/>
      <c r="C82" s="7"/>
      <c r="D82" s="7"/>
      <c r="E82" s="7"/>
      <c r="F82" s="7"/>
      <c r="G82" s="7"/>
      <c r="I82">
        <v>2058</v>
      </c>
      <c r="J82" s="1">
        <v>8460830360</v>
      </c>
      <c r="K82" s="1">
        <v>9369209640</v>
      </c>
      <c r="L82" s="1">
        <v>8602269400</v>
      </c>
      <c r="M82" s="1">
        <v>8460830360</v>
      </c>
      <c r="N82" s="1">
        <v>9369209640</v>
      </c>
      <c r="O82" s="1">
        <v>8602269400</v>
      </c>
      <c r="Q82" s="1"/>
      <c r="R82" s="1"/>
      <c r="S82" s="1"/>
      <c r="T82" s="1"/>
      <c r="U82" s="1"/>
      <c r="V82" s="1"/>
    </row>
    <row r="83" spans="2:22" x14ac:dyDescent="0.2">
      <c r="B83" s="7"/>
      <c r="C83" s="7"/>
      <c r="D83" s="7"/>
      <c r="E83" s="7"/>
      <c r="F83" s="7"/>
      <c r="G83" s="7"/>
      <c r="I83">
        <v>2059</v>
      </c>
      <c r="J83" s="1">
        <v>8452238780</v>
      </c>
      <c r="K83" s="1">
        <v>9385899520</v>
      </c>
      <c r="L83" s="1">
        <v>8599481200</v>
      </c>
      <c r="M83" s="1">
        <v>8452238780</v>
      </c>
      <c r="N83" s="1">
        <v>9385899520</v>
      </c>
      <c r="O83" s="1">
        <v>8599481200</v>
      </c>
      <c r="Q83" s="1"/>
      <c r="R83" s="1"/>
      <c r="S83" s="1"/>
      <c r="T83" s="1"/>
      <c r="U83" s="1"/>
      <c r="V83" s="1"/>
    </row>
    <row r="84" spans="2:22" x14ac:dyDescent="0.2">
      <c r="B84" s="7"/>
      <c r="C84" s="7"/>
      <c r="D84" s="7"/>
      <c r="E84" s="7"/>
      <c r="F84" s="7"/>
      <c r="G84" s="7"/>
      <c r="I84">
        <v>2060</v>
      </c>
      <c r="J84" s="1">
        <v>8443647199.999999</v>
      </c>
      <c r="K84" s="1">
        <v>9402589400</v>
      </c>
      <c r="L84" s="1">
        <v>8596693000</v>
      </c>
      <c r="M84" s="1">
        <v>8443647199.999999</v>
      </c>
      <c r="N84" s="1">
        <v>9402589400</v>
      </c>
      <c r="O84" s="1">
        <v>8596693000</v>
      </c>
      <c r="Q84" s="1"/>
      <c r="R84" s="1"/>
      <c r="S84" s="1"/>
      <c r="T84" s="1"/>
      <c r="U84" s="1"/>
      <c r="V84" s="1"/>
    </row>
    <row r="85" spans="2:22" x14ac:dyDescent="0.2">
      <c r="B85" s="7"/>
      <c r="C85" s="7"/>
      <c r="D85" s="7"/>
      <c r="E85" s="7"/>
      <c r="F85" s="7"/>
      <c r="G85" s="7"/>
      <c r="I85">
        <v>2061</v>
      </c>
      <c r="J85" s="1">
        <v>8423830179.999999</v>
      </c>
      <c r="K85" s="1">
        <v>9408871550</v>
      </c>
      <c r="L85" s="1">
        <v>8583466569.999999</v>
      </c>
      <c r="M85" s="1">
        <v>8423830179.999999</v>
      </c>
      <c r="N85" s="1">
        <v>9408871550</v>
      </c>
      <c r="O85" s="1">
        <v>8583466569.999999</v>
      </c>
      <c r="Q85" s="1"/>
      <c r="R85" s="1"/>
      <c r="S85" s="1"/>
      <c r="T85" s="1"/>
      <c r="U85" s="1"/>
      <c r="V85" s="1"/>
    </row>
    <row r="86" spans="2:22" x14ac:dyDescent="0.2">
      <c r="B86" s="7"/>
      <c r="C86" s="7"/>
      <c r="D86" s="7"/>
      <c r="E86" s="7"/>
      <c r="F86" s="7"/>
      <c r="G86" s="7"/>
      <c r="I86">
        <v>2062</v>
      </c>
      <c r="J86" s="1">
        <v>8404013160</v>
      </c>
      <c r="K86" s="1">
        <v>9415153700</v>
      </c>
      <c r="L86" s="1">
        <v>8570240140</v>
      </c>
      <c r="M86" s="1">
        <v>8404013160</v>
      </c>
      <c r="N86" s="1">
        <v>9415153700</v>
      </c>
      <c r="O86" s="1">
        <v>8570240140</v>
      </c>
      <c r="Q86" s="1"/>
      <c r="R86" s="1"/>
      <c r="S86" s="1"/>
      <c r="T86" s="1"/>
      <c r="U86" s="1"/>
      <c r="V86" s="1"/>
    </row>
    <row r="87" spans="2:22" x14ac:dyDescent="0.2">
      <c r="B87" s="7"/>
      <c r="C87" s="7"/>
      <c r="D87" s="7"/>
      <c r="E87" s="7"/>
      <c r="F87" s="7"/>
      <c r="G87" s="7"/>
      <c r="I87">
        <v>2063</v>
      </c>
      <c r="J87" s="1">
        <v>8384196140</v>
      </c>
      <c r="K87" s="1">
        <v>9421435850.0000019</v>
      </c>
      <c r="L87" s="1">
        <v>8557013709.999999</v>
      </c>
      <c r="M87" s="1">
        <v>8384196140</v>
      </c>
      <c r="N87" s="1">
        <v>9421435850.0000019</v>
      </c>
      <c r="O87" s="1">
        <v>8557013709.999999</v>
      </c>
      <c r="Q87" s="1"/>
      <c r="R87" s="1"/>
      <c r="S87" s="1"/>
      <c r="T87" s="1"/>
      <c r="U87" s="1"/>
      <c r="V87" s="1"/>
    </row>
    <row r="88" spans="2:22" x14ac:dyDescent="0.2">
      <c r="B88" s="7"/>
      <c r="C88" s="7"/>
      <c r="D88" s="7"/>
      <c r="E88" s="7"/>
      <c r="F88" s="7"/>
      <c r="G88" s="7"/>
      <c r="I88">
        <v>2064</v>
      </c>
      <c r="J88" s="1">
        <v>8364379120</v>
      </c>
      <c r="K88" s="1">
        <v>9427718000</v>
      </c>
      <c r="L88" s="1">
        <v>8543787280</v>
      </c>
      <c r="M88" s="1">
        <v>8364379120</v>
      </c>
      <c r="N88" s="1">
        <v>9427718000</v>
      </c>
      <c r="O88" s="1">
        <v>8543787280</v>
      </c>
      <c r="Q88" s="1"/>
      <c r="R88" s="1"/>
      <c r="S88" s="1"/>
      <c r="T88" s="1"/>
      <c r="U88" s="1"/>
      <c r="V88" s="1"/>
    </row>
    <row r="89" spans="2:22" x14ac:dyDescent="0.2">
      <c r="B89" s="7"/>
      <c r="C89" s="7"/>
      <c r="D89" s="7"/>
      <c r="E89" s="7"/>
      <c r="F89" s="7"/>
      <c r="G89" s="7"/>
      <c r="I89">
        <v>2065</v>
      </c>
      <c r="J89" s="1">
        <v>8344562100.000001</v>
      </c>
      <c r="K89" s="1">
        <v>9434000150</v>
      </c>
      <c r="L89" s="1">
        <v>8530560850</v>
      </c>
      <c r="M89" s="1">
        <v>8344562100.000001</v>
      </c>
      <c r="N89" s="1">
        <v>9434000150</v>
      </c>
      <c r="O89" s="1">
        <v>8530560850</v>
      </c>
      <c r="Q89" s="1"/>
      <c r="R89" s="1"/>
      <c r="S89" s="1"/>
      <c r="T89" s="1"/>
      <c r="U89" s="1"/>
      <c r="V89" s="1"/>
    </row>
    <row r="90" spans="2:22" x14ac:dyDescent="0.2">
      <c r="B90" s="7"/>
      <c r="C90" s="7"/>
      <c r="D90" s="7"/>
      <c r="E90" s="7"/>
      <c r="F90" s="7"/>
      <c r="G90" s="7"/>
      <c r="I90">
        <v>2066</v>
      </c>
      <c r="J90" s="1">
        <v>8324745080.000001</v>
      </c>
      <c r="K90" s="1">
        <v>9440282300</v>
      </c>
      <c r="L90" s="1">
        <v>8517334419.999999</v>
      </c>
      <c r="M90" s="1">
        <v>8324745080.000001</v>
      </c>
      <c r="N90" s="1">
        <v>9440282300</v>
      </c>
      <c r="O90" s="1">
        <v>8517334419.999999</v>
      </c>
      <c r="Q90" s="1"/>
      <c r="R90" s="1"/>
      <c r="S90" s="1"/>
      <c r="T90" s="1"/>
      <c r="U90" s="1"/>
      <c r="V90" s="1"/>
    </row>
    <row r="91" spans="2:22" x14ac:dyDescent="0.2">
      <c r="B91" s="7"/>
      <c r="C91" s="7"/>
      <c r="D91" s="7"/>
      <c r="E91" s="7"/>
      <c r="F91" s="7"/>
      <c r="G91" s="7"/>
      <c r="I91">
        <v>2067</v>
      </c>
      <c r="J91" s="1">
        <v>8304928060</v>
      </c>
      <c r="K91" s="1">
        <v>9446564450.0000019</v>
      </c>
      <c r="L91" s="1">
        <v>8504107990</v>
      </c>
      <c r="M91" s="1">
        <v>8304928060</v>
      </c>
      <c r="N91" s="1">
        <v>9446564450.0000019</v>
      </c>
      <c r="O91" s="1">
        <v>8504107990</v>
      </c>
      <c r="Q91" s="1"/>
      <c r="R91" s="1"/>
      <c r="S91" s="1"/>
      <c r="T91" s="1"/>
      <c r="U91" s="1"/>
      <c r="V91" s="1"/>
    </row>
    <row r="92" spans="2:22" x14ac:dyDescent="0.2">
      <c r="B92" s="7"/>
      <c r="C92" s="7"/>
      <c r="D92" s="7"/>
      <c r="E92" s="7"/>
      <c r="F92" s="7"/>
      <c r="G92" s="7"/>
      <c r="I92">
        <v>2068</v>
      </c>
      <c r="J92" s="1">
        <v>8285111040</v>
      </c>
      <c r="K92" s="1">
        <v>9452846600</v>
      </c>
      <c r="L92" s="1">
        <v>8490881560</v>
      </c>
      <c r="M92" s="1">
        <v>8285111040</v>
      </c>
      <c r="N92" s="1">
        <v>9452846600</v>
      </c>
      <c r="O92" s="1">
        <v>8490881560</v>
      </c>
      <c r="Q92" s="1"/>
      <c r="R92" s="1"/>
      <c r="S92" s="1"/>
      <c r="T92" s="1"/>
      <c r="U92" s="1"/>
      <c r="V92" s="1"/>
    </row>
    <row r="93" spans="2:22" x14ac:dyDescent="0.2">
      <c r="B93" s="7"/>
      <c r="C93" s="7"/>
      <c r="D93" s="7"/>
      <c r="E93" s="7"/>
      <c r="F93" s="7"/>
      <c r="G93" s="7"/>
      <c r="I93">
        <v>2069</v>
      </c>
      <c r="J93" s="1">
        <v>8265294020.000001</v>
      </c>
      <c r="K93" s="1">
        <v>9459128750</v>
      </c>
      <c r="L93" s="1">
        <v>8477655130.000001</v>
      </c>
      <c r="M93" s="1">
        <v>8265294020.000001</v>
      </c>
      <c r="N93" s="1">
        <v>9459128750</v>
      </c>
      <c r="O93" s="1">
        <v>8477655130.000001</v>
      </c>
      <c r="Q93" s="1"/>
      <c r="R93" s="1"/>
      <c r="S93" s="1"/>
      <c r="T93" s="1"/>
      <c r="U93" s="1"/>
      <c r="V93" s="1"/>
    </row>
    <row r="94" spans="2:22" x14ac:dyDescent="0.2">
      <c r="B94" s="7"/>
      <c r="C94" s="7"/>
      <c r="D94" s="7"/>
      <c r="E94" s="7"/>
      <c r="F94" s="7"/>
      <c r="G94" s="7"/>
      <c r="I94">
        <v>2070</v>
      </c>
      <c r="J94" s="1">
        <v>8245477000.000001</v>
      </c>
      <c r="K94" s="1">
        <v>9465410900</v>
      </c>
      <c r="L94" s="1">
        <v>8464428700</v>
      </c>
      <c r="M94" s="1">
        <v>8245477000.000001</v>
      </c>
      <c r="N94" s="1">
        <v>9465410900</v>
      </c>
      <c r="O94" s="1">
        <v>8464428700</v>
      </c>
      <c r="Q94" s="1"/>
      <c r="R94" s="1"/>
      <c r="S94" s="1"/>
      <c r="T94" s="1"/>
      <c r="U94" s="1"/>
      <c r="V94" s="1"/>
    </row>
    <row r="95" spans="2:22" x14ac:dyDescent="0.2">
      <c r="B95" s="7"/>
      <c r="C95" s="7"/>
      <c r="D95" s="7"/>
      <c r="E95" s="7"/>
      <c r="F95" s="7"/>
      <c r="G95" s="7"/>
      <c r="I95">
        <v>2071</v>
      </c>
      <c r="J95" s="1">
        <v>8212004140.000001</v>
      </c>
      <c r="K95" s="1">
        <v>9459603400</v>
      </c>
      <c r="L95" s="1">
        <v>8438714410.000001</v>
      </c>
      <c r="M95" s="1">
        <v>8212004140.000001</v>
      </c>
      <c r="N95" s="1">
        <v>9459603400</v>
      </c>
      <c r="O95" s="1">
        <v>8438714410.000001</v>
      </c>
      <c r="Q95" s="1"/>
      <c r="R95" s="1"/>
      <c r="S95" s="1"/>
      <c r="T95" s="1"/>
      <c r="U95" s="1"/>
      <c r="V95" s="1"/>
    </row>
    <row r="96" spans="2:22" x14ac:dyDescent="0.2">
      <c r="B96" s="7"/>
      <c r="C96" s="7"/>
      <c r="D96" s="7"/>
      <c r="E96" s="7"/>
      <c r="F96" s="7"/>
      <c r="G96" s="7"/>
      <c r="I96">
        <v>2072</v>
      </c>
      <c r="J96" s="1">
        <v>8178531280.000001</v>
      </c>
      <c r="K96" s="1">
        <v>9453795900.0000019</v>
      </c>
      <c r="L96" s="1">
        <v>8413000120.000001</v>
      </c>
      <c r="M96" s="1">
        <v>8178531280.000001</v>
      </c>
      <c r="N96" s="1">
        <v>9453795900.0000019</v>
      </c>
      <c r="O96" s="1">
        <v>8413000120.000001</v>
      </c>
      <c r="Q96" s="1"/>
      <c r="R96" s="1"/>
      <c r="S96" s="1"/>
      <c r="T96" s="1"/>
      <c r="U96" s="1"/>
      <c r="V96" s="1"/>
    </row>
    <row r="97" spans="2:22" x14ac:dyDescent="0.2">
      <c r="B97" s="7"/>
      <c r="C97" s="7"/>
      <c r="D97" s="7"/>
      <c r="E97" s="7"/>
      <c r="F97" s="7"/>
      <c r="G97" s="7"/>
      <c r="I97">
        <v>2073</v>
      </c>
      <c r="J97" s="1">
        <v>8145058420</v>
      </c>
      <c r="K97" s="1">
        <v>9447988400</v>
      </c>
      <c r="L97" s="1">
        <v>8387285830.000001</v>
      </c>
      <c r="M97" s="1">
        <v>8145058420</v>
      </c>
      <c r="N97" s="1">
        <v>9447988400</v>
      </c>
      <c r="O97" s="1">
        <v>8387285830.000001</v>
      </c>
      <c r="Q97" s="1"/>
      <c r="R97" s="1"/>
      <c r="S97" s="1"/>
      <c r="T97" s="1"/>
      <c r="U97" s="1"/>
      <c r="V97" s="1"/>
    </row>
    <row r="98" spans="2:22" x14ac:dyDescent="0.2">
      <c r="B98" s="7"/>
      <c r="C98" s="7"/>
      <c r="D98" s="7"/>
      <c r="E98" s="7"/>
      <c r="F98" s="7"/>
      <c r="G98" s="7"/>
      <c r="I98">
        <v>2074</v>
      </c>
      <c r="J98" s="1">
        <v>8111585560</v>
      </c>
      <c r="K98" s="1">
        <v>9442180900.0000019</v>
      </c>
      <c r="L98" s="1">
        <v>8361571540.000001</v>
      </c>
      <c r="M98" s="1">
        <v>8111585560</v>
      </c>
      <c r="N98" s="1">
        <v>9442180900.0000019</v>
      </c>
      <c r="O98" s="1">
        <v>8361571540.000001</v>
      </c>
      <c r="Q98" s="1"/>
      <c r="R98" s="1"/>
      <c r="S98" s="1"/>
      <c r="T98" s="1"/>
      <c r="U98" s="1"/>
      <c r="V98" s="1"/>
    </row>
    <row r="99" spans="2:22" x14ac:dyDescent="0.2">
      <c r="B99" s="7"/>
      <c r="C99" s="7"/>
      <c r="D99" s="7"/>
      <c r="E99" s="7"/>
      <c r="F99" s="7"/>
      <c r="G99" s="7"/>
      <c r="I99">
        <v>2075</v>
      </c>
      <c r="J99" s="1">
        <v>8078112700.000001</v>
      </c>
      <c r="K99" s="1">
        <v>9436373400</v>
      </c>
      <c r="L99" s="1">
        <v>8335857250.000001</v>
      </c>
      <c r="M99" s="1">
        <v>8078112700.000001</v>
      </c>
      <c r="N99" s="1">
        <v>9436373400</v>
      </c>
      <c r="O99" s="1">
        <v>8335857250.000001</v>
      </c>
      <c r="Q99" s="1"/>
      <c r="R99" s="1"/>
      <c r="S99" s="1"/>
      <c r="T99" s="1"/>
      <c r="U99" s="1"/>
      <c r="V99" s="1"/>
    </row>
    <row r="100" spans="2:22" x14ac:dyDescent="0.2">
      <c r="B100" s="7"/>
      <c r="C100" s="7"/>
      <c r="D100" s="7"/>
      <c r="E100" s="7"/>
      <c r="F100" s="7"/>
      <c r="G100" s="7"/>
      <c r="I100">
        <v>2076</v>
      </c>
      <c r="J100" s="1">
        <v>8044639840.000001</v>
      </c>
      <c r="K100" s="1">
        <v>9430565900</v>
      </c>
      <c r="L100" s="1">
        <v>8310142959.999999</v>
      </c>
      <c r="M100" s="1">
        <v>8044639840.000001</v>
      </c>
      <c r="N100" s="1">
        <v>9430565900</v>
      </c>
      <c r="O100" s="1">
        <v>8310142959.999999</v>
      </c>
      <c r="Q100" s="1"/>
      <c r="R100" s="1"/>
      <c r="S100" s="1"/>
      <c r="T100" s="1"/>
      <c r="U100" s="1"/>
      <c r="V100" s="1"/>
    </row>
    <row r="101" spans="2:22" x14ac:dyDescent="0.2">
      <c r="B101" s="7"/>
      <c r="C101" s="7"/>
      <c r="D101" s="7"/>
      <c r="E101" s="7"/>
      <c r="F101" s="7"/>
      <c r="G101" s="7"/>
      <c r="I101">
        <v>2077</v>
      </c>
      <c r="J101" s="1">
        <v>8011166980.000001</v>
      </c>
      <c r="K101" s="1">
        <v>9424758400</v>
      </c>
      <c r="L101" s="1">
        <v>8284428669.999999</v>
      </c>
      <c r="M101" s="1">
        <v>8011166980.000001</v>
      </c>
      <c r="N101" s="1">
        <v>9424758400</v>
      </c>
      <c r="O101" s="1">
        <v>8284428669.999999</v>
      </c>
      <c r="Q101" s="1"/>
      <c r="R101" s="1"/>
      <c r="S101" s="1"/>
      <c r="T101" s="1"/>
      <c r="U101" s="1"/>
      <c r="V101" s="1"/>
    </row>
    <row r="102" spans="2:22" x14ac:dyDescent="0.2">
      <c r="B102" s="7"/>
      <c r="C102" s="7"/>
      <c r="D102" s="7"/>
      <c r="E102" s="7"/>
      <c r="F102" s="7"/>
      <c r="G102" s="7"/>
      <c r="I102">
        <v>2078</v>
      </c>
      <c r="J102" s="1">
        <v>7977694120</v>
      </c>
      <c r="K102" s="1">
        <v>9418950900</v>
      </c>
      <c r="L102" s="1">
        <v>8258714379.999999</v>
      </c>
      <c r="M102" s="1">
        <v>7977694120</v>
      </c>
      <c r="N102" s="1">
        <v>9418950900</v>
      </c>
      <c r="O102" s="1">
        <v>8258714379.999999</v>
      </c>
      <c r="Q102" s="1"/>
      <c r="R102" s="1"/>
      <c r="S102" s="1"/>
      <c r="T102" s="1"/>
      <c r="U102" s="1"/>
      <c r="V102" s="1"/>
    </row>
    <row r="103" spans="2:22" x14ac:dyDescent="0.2">
      <c r="B103" s="7"/>
      <c r="C103" s="7"/>
      <c r="D103" s="7"/>
      <c r="E103" s="7"/>
      <c r="F103" s="7"/>
      <c r="G103" s="7"/>
      <c r="I103">
        <v>2079</v>
      </c>
      <c r="J103" s="1">
        <v>7944221260</v>
      </c>
      <c r="K103" s="1">
        <v>9413143400</v>
      </c>
      <c r="L103" s="1">
        <v>8233000090</v>
      </c>
      <c r="M103" s="1">
        <v>7944221260</v>
      </c>
      <c r="N103" s="1">
        <v>9413143400</v>
      </c>
      <c r="O103" s="1">
        <v>8233000090</v>
      </c>
      <c r="Q103" s="1"/>
      <c r="R103" s="1"/>
      <c r="S103" s="1"/>
      <c r="T103" s="1"/>
      <c r="U103" s="1"/>
      <c r="V103" s="1"/>
    </row>
    <row r="104" spans="2:22" x14ac:dyDescent="0.2">
      <c r="B104" s="7"/>
      <c r="C104" s="7"/>
      <c r="D104" s="7"/>
      <c r="E104" s="7"/>
      <c r="F104" s="7"/>
      <c r="G104" s="7"/>
      <c r="I104">
        <v>2080</v>
      </c>
      <c r="J104" s="1">
        <v>7910748400</v>
      </c>
      <c r="K104" s="1">
        <v>9407335900</v>
      </c>
      <c r="L104" s="1">
        <v>8207285800</v>
      </c>
      <c r="M104" s="1">
        <v>7910748400</v>
      </c>
      <c r="N104" s="1">
        <v>9407335900</v>
      </c>
      <c r="O104" s="1">
        <v>8207285800</v>
      </c>
      <c r="Q104" s="1"/>
      <c r="R104" s="1"/>
      <c r="S104" s="1"/>
      <c r="T104" s="1"/>
      <c r="U104" s="1"/>
      <c r="V104" s="1"/>
    </row>
    <row r="105" spans="2:22" x14ac:dyDescent="0.2">
      <c r="B105" s="7"/>
      <c r="C105" s="7"/>
      <c r="D105" s="7"/>
      <c r="E105" s="7"/>
      <c r="F105" s="7"/>
      <c r="G105" s="7"/>
      <c r="I105">
        <v>2081</v>
      </c>
      <c r="J105" s="1">
        <v>7864896550</v>
      </c>
      <c r="K105" s="1">
        <v>9391301850</v>
      </c>
      <c r="L105" s="1">
        <v>8170357290</v>
      </c>
      <c r="M105" s="1">
        <v>7864896550</v>
      </c>
      <c r="N105" s="1">
        <v>9391301850</v>
      </c>
      <c r="O105" s="1">
        <v>8170357290</v>
      </c>
      <c r="Q105" s="1"/>
      <c r="R105" s="1"/>
      <c r="S105" s="1"/>
      <c r="T105" s="1"/>
      <c r="U105" s="1"/>
      <c r="V105" s="1"/>
    </row>
    <row r="106" spans="2:22" x14ac:dyDescent="0.2">
      <c r="B106" s="7"/>
      <c r="C106" s="7"/>
      <c r="D106" s="7"/>
      <c r="E106" s="7"/>
      <c r="F106" s="7"/>
      <c r="G106" s="7"/>
      <c r="I106">
        <v>2082</v>
      </c>
      <c r="J106" s="1">
        <v>7819044700</v>
      </c>
      <c r="K106" s="1">
        <v>9375267800</v>
      </c>
      <c r="L106" s="1">
        <v>8133428779.999999</v>
      </c>
      <c r="M106" s="1">
        <v>7819044700</v>
      </c>
      <c r="N106" s="1">
        <v>9375267800</v>
      </c>
      <c r="O106" s="1">
        <v>8133428779.999999</v>
      </c>
      <c r="Q106" s="1"/>
      <c r="R106" s="1"/>
      <c r="S106" s="1"/>
      <c r="T106" s="1"/>
      <c r="U106" s="1"/>
      <c r="V106" s="1"/>
    </row>
    <row r="107" spans="2:22" x14ac:dyDescent="0.2">
      <c r="B107" s="7"/>
      <c r="C107" s="7"/>
      <c r="D107" s="7"/>
      <c r="E107" s="7"/>
      <c r="F107" s="7"/>
      <c r="G107" s="7"/>
      <c r="I107">
        <v>2083</v>
      </c>
      <c r="J107" s="1">
        <v>7773192850</v>
      </c>
      <c r="K107" s="1">
        <v>9359233750</v>
      </c>
      <c r="L107" s="1">
        <v>8096500270</v>
      </c>
      <c r="M107" s="1">
        <v>7773192850</v>
      </c>
      <c r="N107" s="1">
        <v>9359233750</v>
      </c>
      <c r="O107" s="1">
        <v>8096500270</v>
      </c>
      <c r="Q107" s="1"/>
      <c r="R107" s="1"/>
      <c r="S107" s="1"/>
      <c r="T107" s="1"/>
      <c r="U107" s="1"/>
      <c r="V107" s="1"/>
    </row>
    <row r="108" spans="2:22" x14ac:dyDescent="0.2">
      <c r="B108" s="7"/>
      <c r="C108" s="7"/>
      <c r="D108" s="7"/>
      <c r="E108" s="7"/>
      <c r="F108" s="7"/>
      <c r="G108" s="7"/>
      <c r="I108">
        <v>2084</v>
      </c>
      <c r="J108" s="1">
        <v>7727341000</v>
      </c>
      <c r="K108" s="1">
        <v>9343199700</v>
      </c>
      <c r="L108" s="1">
        <v>8059571760</v>
      </c>
      <c r="M108" s="1">
        <v>7727341000</v>
      </c>
      <c r="N108" s="1">
        <v>9343199700</v>
      </c>
      <c r="O108" s="1">
        <v>8059571760</v>
      </c>
      <c r="Q108" s="1"/>
      <c r="R108" s="1"/>
      <c r="S108" s="1"/>
      <c r="T108" s="1"/>
      <c r="U108" s="1"/>
      <c r="V108" s="1"/>
    </row>
    <row r="109" spans="2:22" x14ac:dyDescent="0.2">
      <c r="B109" s="7"/>
      <c r="C109" s="7"/>
      <c r="D109" s="7"/>
      <c r="E109" s="7"/>
      <c r="F109" s="7"/>
      <c r="G109" s="7"/>
      <c r="I109">
        <v>2085</v>
      </c>
      <c r="J109" s="1">
        <v>7681489150</v>
      </c>
      <c r="K109" s="1">
        <v>9327165649.9999981</v>
      </c>
      <c r="L109" s="1">
        <v>8022643250</v>
      </c>
      <c r="M109" s="1">
        <v>7681489150</v>
      </c>
      <c r="N109" s="1">
        <v>9327165649.9999981</v>
      </c>
      <c r="O109" s="1">
        <v>8022643250</v>
      </c>
      <c r="Q109" s="1"/>
      <c r="R109" s="1"/>
      <c r="S109" s="1"/>
      <c r="T109" s="1"/>
      <c r="U109" s="1"/>
      <c r="V109" s="1"/>
    </row>
    <row r="110" spans="2:22" x14ac:dyDescent="0.2">
      <c r="B110" s="7"/>
      <c r="C110" s="7"/>
      <c r="D110" s="7"/>
      <c r="E110" s="7"/>
      <c r="F110" s="7"/>
      <c r="G110" s="7"/>
      <c r="I110">
        <v>2086</v>
      </c>
      <c r="J110" s="1">
        <v>7635637300</v>
      </c>
      <c r="K110" s="1">
        <v>9311131600</v>
      </c>
      <c r="L110" s="1">
        <v>7985714739.999999</v>
      </c>
      <c r="M110" s="1">
        <v>7635637300</v>
      </c>
      <c r="N110" s="1">
        <v>9311131600</v>
      </c>
      <c r="O110" s="1">
        <v>7985714739.999999</v>
      </c>
      <c r="Q110" s="1"/>
      <c r="R110" s="1"/>
      <c r="S110" s="1"/>
      <c r="T110" s="1"/>
      <c r="U110" s="1"/>
      <c r="V110" s="1"/>
    </row>
    <row r="111" spans="2:22" x14ac:dyDescent="0.2">
      <c r="B111" s="7"/>
      <c r="C111" s="7"/>
      <c r="D111" s="7"/>
      <c r="E111" s="7"/>
      <c r="F111" s="7"/>
      <c r="G111" s="7"/>
      <c r="I111">
        <v>2087</v>
      </c>
      <c r="J111" s="1">
        <v>7589785450</v>
      </c>
      <c r="K111" s="1">
        <v>9295097550</v>
      </c>
      <c r="L111" s="1">
        <v>7948786230</v>
      </c>
      <c r="M111" s="1">
        <v>7589785450</v>
      </c>
      <c r="N111" s="1">
        <v>9295097550</v>
      </c>
      <c r="O111" s="1">
        <v>7948786230</v>
      </c>
      <c r="Q111" s="1"/>
      <c r="R111" s="1"/>
      <c r="S111" s="1"/>
      <c r="T111" s="1"/>
      <c r="U111" s="1"/>
      <c r="V111" s="1"/>
    </row>
    <row r="112" spans="2:22" x14ac:dyDescent="0.2">
      <c r="B112" s="7"/>
      <c r="C112" s="7"/>
      <c r="D112" s="7"/>
      <c r="E112" s="7"/>
      <c r="F112" s="7"/>
      <c r="G112" s="7"/>
      <c r="I112">
        <v>2088</v>
      </c>
      <c r="J112" s="1">
        <v>7543933600</v>
      </c>
      <c r="K112" s="1">
        <v>9279063500</v>
      </c>
      <c r="L112" s="1">
        <v>7911857720</v>
      </c>
      <c r="M112" s="1">
        <v>7543933600</v>
      </c>
      <c r="N112" s="1">
        <v>9279063500</v>
      </c>
      <c r="O112" s="1">
        <v>7911857720</v>
      </c>
      <c r="Q112" s="1"/>
      <c r="R112" s="1"/>
      <c r="S112" s="1"/>
      <c r="T112" s="1"/>
      <c r="U112" s="1"/>
      <c r="V112" s="1"/>
    </row>
    <row r="113" spans="2:22" x14ac:dyDescent="0.2">
      <c r="B113" s="7"/>
      <c r="C113" s="7"/>
      <c r="D113" s="7"/>
      <c r="E113" s="7"/>
      <c r="F113" s="7"/>
      <c r="G113" s="7"/>
      <c r="I113">
        <v>2089</v>
      </c>
      <c r="J113" s="1">
        <v>7498081750</v>
      </c>
      <c r="K113" s="1">
        <v>9263029450</v>
      </c>
      <c r="L113" s="1">
        <v>7874929209.999999</v>
      </c>
      <c r="M113" s="1">
        <v>7498081750</v>
      </c>
      <c r="N113" s="1">
        <v>9263029450</v>
      </c>
      <c r="O113" s="1">
        <v>7874929209.999999</v>
      </c>
      <c r="Q113" s="1"/>
      <c r="R113" s="1"/>
      <c r="S113" s="1"/>
      <c r="T113" s="1"/>
      <c r="U113" s="1"/>
      <c r="V113" s="1"/>
    </row>
    <row r="114" spans="2:22" x14ac:dyDescent="0.2">
      <c r="B114" s="7"/>
      <c r="C114" s="7"/>
      <c r="D114" s="7"/>
      <c r="E114" s="7"/>
      <c r="F114" s="7"/>
      <c r="G114" s="7"/>
      <c r="I114">
        <v>2090</v>
      </c>
      <c r="J114" s="1">
        <v>7452229900</v>
      </c>
      <c r="K114" s="1">
        <v>9246995400</v>
      </c>
      <c r="L114" s="1">
        <v>7838000700</v>
      </c>
      <c r="M114" s="1">
        <v>7452229900</v>
      </c>
      <c r="N114" s="1">
        <v>9246995400</v>
      </c>
      <c r="O114" s="1">
        <v>7838000700</v>
      </c>
      <c r="Q114" s="1"/>
      <c r="R114" s="1"/>
      <c r="S114" s="1"/>
      <c r="T114" s="1"/>
      <c r="U114" s="1"/>
      <c r="V114" s="1"/>
    </row>
    <row r="115" spans="2:22" x14ac:dyDescent="0.2">
      <c r="B115" s="7"/>
      <c r="C115" s="7"/>
      <c r="D115" s="7"/>
      <c r="E115" s="7"/>
      <c r="F115" s="7"/>
      <c r="G115" s="7"/>
      <c r="I115">
        <v>2091</v>
      </c>
      <c r="J115" s="1">
        <v>7396942680</v>
      </c>
      <c r="K115" s="1">
        <v>9224263630</v>
      </c>
      <c r="L115" s="1">
        <v>7792374030</v>
      </c>
      <c r="M115" s="1">
        <v>7396942680</v>
      </c>
      <c r="N115" s="1">
        <v>9224263630</v>
      </c>
      <c r="O115" s="1">
        <v>7792374030</v>
      </c>
      <c r="Q115" s="1"/>
      <c r="R115" s="1"/>
      <c r="S115" s="1"/>
      <c r="T115" s="1"/>
      <c r="U115" s="1"/>
      <c r="V115" s="1"/>
    </row>
    <row r="116" spans="2:22" x14ac:dyDescent="0.2">
      <c r="B116" s="7"/>
      <c r="C116" s="7"/>
      <c r="D116" s="7"/>
      <c r="E116" s="7"/>
      <c r="F116" s="7"/>
      <c r="G116" s="7"/>
      <c r="I116">
        <v>2092</v>
      </c>
      <c r="J116" s="1">
        <v>7341655460</v>
      </c>
      <c r="K116" s="1">
        <v>9201531860</v>
      </c>
      <c r="L116" s="1">
        <v>7746747359.999999</v>
      </c>
      <c r="M116" s="1">
        <v>7341655460</v>
      </c>
      <c r="N116" s="1">
        <v>9201531860</v>
      </c>
      <c r="O116" s="1">
        <v>7746747359.999999</v>
      </c>
      <c r="Q116" s="1"/>
      <c r="R116" s="1"/>
      <c r="S116" s="1"/>
      <c r="T116" s="1"/>
      <c r="U116" s="1"/>
      <c r="V116" s="1"/>
    </row>
    <row r="117" spans="2:22" x14ac:dyDescent="0.2">
      <c r="B117" s="7"/>
      <c r="C117" s="7"/>
      <c r="D117" s="7"/>
      <c r="E117" s="7"/>
      <c r="F117" s="7"/>
      <c r="G117" s="7"/>
      <c r="I117">
        <v>2093</v>
      </c>
      <c r="J117" s="1">
        <v>7286368240</v>
      </c>
      <c r="K117" s="1">
        <v>9178800090</v>
      </c>
      <c r="L117" s="1">
        <v>7701120690</v>
      </c>
      <c r="M117" s="1">
        <v>7286368240</v>
      </c>
      <c r="N117" s="1">
        <v>9178800090</v>
      </c>
      <c r="O117" s="1">
        <v>7701120690</v>
      </c>
      <c r="Q117" s="1"/>
      <c r="R117" s="1"/>
      <c r="S117" s="1"/>
      <c r="T117" s="1"/>
      <c r="U117" s="1"/>
      <c r="V117" s="1"/>
    </row>
    <row r="118" spans="2:22" x14ac:dyDescent="0.2">
      <c r="B118" s="7"/>
      <c r="C118" s="7"/>
      <c r="D118" s="7"/>
      <c r="E118" s="7"/>
      <c r="F118" s="7"/>
      <c r="G118" s="7"/>
      <c r="I118">
        <v>2094</v>
      </c>
      <c r="J118" s="1">
        <v>7231081020</v>
      </c>
      <c r="K118" s="1">
        <v>9156068320</v>
      </c>
      <c r="L118" s="1">
        <v>7655494020</v>
      </c>
      <c r="M118" s="1">
        <v>7231081020</v>
      </c>
      <c r="N118" s="1">
        <v>9156068320</v>
      </c>
      <c r="O118" s="1">
        <v>7655494020</v>
      </c>
      <c r="Q118" s="1"/>
      <c r="R118" s="1"/>
      <c r="S118" s="1"/>
      <c r="T118" s="1"/>
      <c r="U118" s="1"/>
      <c r="V118" s="1"/>
    </row>
    <row r="119" spans="2:22" x14ac:dyDescent="0.2">
      <c r="B119" s="7"/>
      <c r="C119" s="7"/>
      <c r="D119" s="7"/>
      <c r="E119" s="7"/>
      <c r="F119" s="7"/>
      <c r="G119" s="7"/>
      <c r="I119">
        <v>2095</v>
      </c>
      <c r="J119" s="1">
        <v>7175793800</v>
      </c>
      <c r="K119" s="1">
        <v>9133336550</v>
      </c>
      <c r="L119" s="1">
        <v>7609867350</v>
      </c>
      <c r="M119" s="1">
        <v>7175793800</v>
      </c>
      <c r="N119" s="1">
        <v>9133336550</v>
      </c>
      <c r="O119" s="1">
        <v>7609867350</v>
      </c>
      <c r="Q119" s="1"/>
      <c r="R119" s="1"/>
      <c r="S119" s="1"/>
      <c r="T119" s="1"/>
      <c r="U119" s="1"/>
      <c r="V119" s="1"/>
    </row>
    <row r="120" spans="2:22" x14ac:dyDescent="0.2">
      <c r="B120" s="7"/>
      <c r="C120" s="7"/>
      <c r="D120" s="7"/>
      <c r="E120" s="7"/>
      <c r="F120" s="7"/>
      <c r="G120" s="7"/>
      <c r="I120">
        <v>2096</v>
      </c>
      <c r="J120" s="1">
        <v>7120506580</v>
      </c>
      <c r="K120" s="1">
        <v>9110604780</v>
      </c>
      <c r="L120" s="1">
        <v>7564240680</v>
      </c>
      <c r="M120" s="1">
        <v>7120506580</v>
      </c>
      <c r="N120" s="1">
        <v>9110604780</v>
      </c>
      <c r="O120" s="1">
        <v>7564240680</v>
      </c>
      <c r="Q120" s="1"/>
      <c r="R120" s="1"/>
      <c r="S120" s="1"/>
      <c r="T120" s="1"/>
      <c r="U120" s="1"/>
      <c r="V120" s="1"/>
    </row>
    <row r="121" spans="2:22" x14ac:dyDescent="0.2">
      <c r="B121" s="7"/>
      <c r="C121" s="7"/>
      <c r="D121" s="7"/>
      <c r="E121" s="7"/>
      <c r="F121" s="7"/>
      <c r="G121" s="7"/>
      <c r="I121">
        <v>2097</v>
      </c>
      <c r="J121" s="1">
        <v>7065219360</v>
      </c>
      <c r="K121" s="1">
        <v>9087873010</v>
      </c>
      <c r="L121" s="1">
        <v>7518614010</v>
      </c>
      <c r="M121" s="1">
        <v>7065219360</v>
      </c>
      <c r="N121" s="1">
        <v>9087873010</v>
      </c>
      <c r="O121" s="1">
        <v>7518614010</v>
      </c>
      <c r="Q121" s="1"/>
      <c r="R121" s="1"/>
      <c r="S121" s="1"/>
      <c r="T121" s="1"/>
      <c r="U121" s="1"/>
      <c r="V121" s="1"/>
    </row>
    <row r="122" spans="2:22" x14ac:dyDescent="0.2">
      <c r="B122" s="7"/>
      <c r="C122" s="7"/>
      <c r="D122" s="7"/>
      <c r="E122" s="7"/>
      <c r="F122" s="7"/>
      <c r="G122" s="7"/>
      <c r="I122">
        <v>2098</v>
      </c>
      <c r="J122" s="1">
        <v>7009932140</v>
      </c>
      <c r="K122" s="1">
        <v>9065141240</v>
      </c>
      <c r="L122" s="1">
        <v>7472987340.000001</v>
      </c>
      <c r="M122" s="1">
        <v>7009932140</v>
      </c>
      <c r="N122" s="1">
        <v>9065141240</v>
      </c>
      <c r="O122" s="1">
        <v>7472987340.000001</v>
      </c>
      <c r="Q122" s="1"/>
      <c r="R122" s="1"/>
      <c r="S122" s="1"/>
      <c r="T122" s="1"/>
      <c r="U122" s="1"/>
      <c r="V122" s="1"/>
    </row>
    <row r="123" spans="2:22" x14ac:dyDescent="0.2">
      <c r="B123" s="7"/>
      <c r="C123" s="7"/>
      <c r="D123" s="7"/>
      <c r="E123" s="7"/>
      <c r="F123" s="7"/>
      <c r="G123" s="7"/>
      <c r="I123">
        <v>2099</v>
      </c>
      <c r="J123" s="1">
        <v>6954644920</v>
      </c>
      <c r="K123" s="1">
        <v>9042409470</v>
      </c>
      <c r="L123" s="1">
        <v>7427360670</v>
      </c>
      <c r="M123" s="1">
        <v>6954644920</v>
      </c>
      <c r="N123" s="1">
        <v>9042409470</v>
      </c>
      <c r="O123" s="1">
        <v>7427360670</v>
      </c>
      <c r="Q123" s="1"/>
      <c r="R123" s="1"/>
      <c r="S123" s="1"/>
      <c r="T123" s="1"/>
      <c r="U123" s="1"/>
      <c r="V123" s="1"/>
    </row>
    <row r="124" spans="2:22" x14ac:dyDescent="0.2">
      <c r="B124" s="7"/>
      <c r="C124" s="7"/>
      <c r="D124" s="7"/>
      <c r="E124" s="7"/>
      <c r="F124" s="7"/>
      <c r="G124" s="7"/>
      <c r="I124">
        <v>2100</v>
      </c>
      <c r="J124" s="1">
        <v>6899357700</v>
      </c>
      <c r="K124" s="1">
        <v>9019677700</v>
      </c>
      <c r="L124" s="1">
        <v>7381734000</v>
      </c>
      <c r="M124" s="1">
        <v>6899357700</v>
      </c>
      <c r="N124" s="1">
        <v>9019677700</v>
      </c>
      <c r="O124" s="1">
        <v>7381734000</v>
      </c>
      <c r="Q124" s="1"/>
      <c r="R124" s="1"/>
      <c r="S124" s="1"/>
      <c r="T124" s="1"/>
      <c r="U124" s="1"/>
      <c r="V124" s="1"/>
    </row>
    <row r="125" spans="2:22" x14ac:dyDescent="0.2">
      <c r="B125" s="7"/>
      <c r="C125" s="7"/>
      <c r="D125" s="7"/>
      <c r="E125" s="7"/>
      <c r="F125" s="7"/>
      <c r="G125" s="7"/>
    </row>
    <row r="126" spans="2:22" x14ac:dyDescent="0.2">
      <c r="B126" s="7"/>
      <c r="C126" s="7"/>
      <c r="D126" s="7"/>
      <c r="E126" s="7"/>
      <c r="F126" s="7"/>
      <c r="G126" s="7"/>
    </row>
    <row r="127" spans="2:22" x14ac:dyDescent="0.2">
      <c r="B127" s="7"/>
      <c r="C127" s="7"/>
      <c r="D127" s="7"/>
      <c r="E127" s="7"/>
      <c r="F127" s="7"/>
      <c r="G127" s="7"/>
    </row>
    <row r="128" spans="2:22" x14ac:dyDescent="0.2">
      <c r="B128" s="7"/>
      <c r="C128" s="7"/>
      <c r="D128" s="7"/>
      <c r="E128" s="7"/>
      <c r="F128" s="7"/>
      <c r="G128" s="7"/>
    </row>
    <row r="129" spans="2:7" x14ac:dyDescent="0.2">
      <c r="B129" s="7"/>
      <c r="C129" s="7"/>
      <c r="D129" s="7"/>
      <c r="E129" s="7"/>
      <c r="F129" s="7"/>
      <c r="G129" s="7"/>
    </row>
    <row r="130" spans="2:7" x14ac:dyDescent="0.2">
      <c r="B130" s="7"/>
      <c r="C130" s="7"/>
      <c r="D130" s="7"/>
      <c r="E130" s="7"/>
      <c r="F130" s="7"/>
      <c r="G130" s="7"/>
    </row>
    <row r="131" spans="2:7" x14ac:dyDescent="0.2">
      <c r="B131" s="7"/>
      <c r="C131" s="7"/>
      <c r="D131" s="7"/>
      <c r="E131" s="7"/>
      <c r="F131" s="7"/>
      <c r="G131" s="7"/>
    </row>
    <row r="132" spans="2:7" x14ac:dyDescent="0.2">
      <c r="B132" s="7"/>
      <c r="C132" s="7"/>
      <c r="D132" s="7"/>
      <c r="E132" s="7"/>
      <c r="F132" s="7"/>
      <c r="G132" s="7"/>
    </row>
    <row r="133" spans="2:7" x14ac:dyDescent="0.2">
      <c r="B133" s="7"/>
      <c r="C133" s="7"/>
      <c r="D133" s="7"/>
      <c r="E133" s="7"/>
      <c r="F133" s="7"/>
      <c r="G133" s="7"/>
    </row>
    <row r="134" spans="2:7" x14ac:dyDescent="0.2">
      <c r="B134" s="7"/>
      <c r="C134" s="7"/>
      <c r="D134" s="7"/>
      <c r="E134" s="7"/>
      <c r="F134" s="7"/>
      <c r="G134" s="7"/>
    </row>
    <row r="135" spans="2:7" x14ac:dyDescent="0.2">
      <c r="B135" s="7"/>
      <c r="C135" s="7"/>
      <c r="D135" s="7"/>
      <c r="E135" s="7"/>
      <c r="F135" s="7"/>
      <c r="G135" s="7"/>
    </row>
    <row r="136" spans="2:7" x14ac:dyDescent="0.2">
      <c r="B136" s="7"/>
      <c r="C136" s="7"/>
      <c r="D136" s="7"/>
      <c r="E136" s="7"/>
      <c r="F136" s="7"/>
      <c r="G136" s="7"/>
    </row>
    <row r="137" spans="2:7" x14ac:dyDescent="0.2">
      <c r="B137" s="7"/>
      <c r="C137" s="7"/>
      <c r="D137" s="7"/>
      <c r="E137" s="7"/>
      <c r="F137" s="7"/>
      <c r="G137" s="7"/>
    </row>
    <row r="138" spans="2:7" x14ac:dyDescent="0.2">
      <c r="B138" s="7"/>
      <c r="C138" s="7"/>
      <c r="D138" s="7"/>
      <c r="E138" s="7"/>
      <c r="F138" s="7"/>
      <c r="G138" s="7"/>
    </row>
    <row r="139" spans="2:7" x14ac:dyDescent="0.2">
      <c r="B139" s="7"/>
      <c r="C139" s="7"/>
      <c r="D139" s="7"/>
      <c r="E139" s="7"/>
      <c r="F139" s="7"/>
      <c r="G139" s="7"/>
    </row>
    <row r="140" spans="2:7" x14ac:dyDescent="0.2">
      <c r="B140" s="7"/>
      <c r="C140" s="7"/>
      <c r="D140" s="7"/>
      <c r="E140" s="7"/>
      <c r="F140" s="7"/>
      <c r="G140" s="7"/>
    </row>
    <row r="141" spans="2:7" x14ac:dyDescent="0.2">
      <c r="B141" s="7"/>
      <c r="C141" s="7"/>
      <c r="D141" s="7"/>
      <c r="E141" s="7"/>
      <c r="F141" s="7"/>
      <c r="G141" s="7"/>
    </row>
    <row r="142" spans="2:7" x14ac:dyDescent="0.2">
      <c r="B142" s="7"/>
      <c r="C142" s="7"/>
      <c r="D142" s="7"/>
      <c r="E142" s="7"/>
      <c r="F142" s="7"/>
      <c r="G142" s="7"/>
    </row>
    <row r="143" spans="2:7" x14ac:dyDescent="0.2">
      <c r="B143" s="7"/>
      <c r="C143" s="7"/>
      <c r="D143" s="7"/>
      <c r="E143" s="7"/>
      <c r="F143" s="7"/>
      <c r="G143" s="7"/>
    </row>
    <row r="144" spans="2:7" x14ac:dyDescent="0.2">
      <c r="B144" s="7"/>
      <c r="C144" s="7"/>
      <c r="D144" s="7"/>
      <c r="E144" s="7"/>
      <c r="F144" s="7"/>
      <c r="G144" s="7"/>
    </row>
    <row r="145" spans="2:7" x14ac:dyDescent="0.2">
      <c r="B145" s="7"/>
      <c r="C145" s="7"/>
      <c r="D145" s="7"/>
      <c r="E145" s="7"/>
      <c r="F145" s="7"/>
      <c r="G145" s="7"/>
    </row>
    <row r="146" spans="2:7" x14ac:dyDescent="0.2">
      <c r="B146" s="7"/>
      <c r="C146" s="7"/>
      <c r="D146" s="7"/>
      <c r="E146" s="7"/>
      <c r="F146" s="7"/>
      <c r="G146" s="7"/>
    </row>
  </sheetData>
  <mergeCells count="6">
    <mergeCell ref="B1:G1"/>
    <mergeCell ref="B2:D2"/>
    <mergeCell ref="E2:G2"/>
    <mergeCell ref="J1:O1"/>
    <mergeCell ref="J2:L2"/>
    <mergeCell ref="M2:O2"/>
  </mergeCells>
  <phoneticPr fontId="4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f_m</vt:lpstr>
      <vt:lpstr>f_m_calc</vt:lpstr>
      <vt:lpstr>boe_calc</vt:lpstr>
      <vt:lpstr>historical</vt:lpstr>
      <vt:lpstr>GDP_per_capita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2025-02-02T17:21:46Z</dcterms:modified>
</cp:coreProperties>
</file>