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vrahamkudish/Desktop/BS-NZ-Global and DBT trends/Tables NZ &amp; BS/Table manuscript/"/>
    </mc:Choice>
  </mc:AlternateContent>
  <xr:revisionPtr revIDLastSave="0" documentId="13_ncr:1_{75982ADE-48BD-7044-BBE0-BE98D2141A0F}" xr6:coauthVersionLast="47" xr6:coauthVersionMax="47" xr10:uidLastSave="{00000000-0000-0000-0000-000000000000}"/>
  <bookViews>
    <workbookView xWindow="460" yWindow="500" windowWidth="24980" windowHeight="1602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I31" i="1" l="1"/>
  <c r="K33" i="1"/>
  <c r="K31" i="1"/>
  <c r="E33" i="1"/>
  <c r="E31" i="1"/>
  <c r="M31" i="1"/>
  <c r="C31" i="1"/>
  <c r="D31" i="1"/>
  <c r="F31" i="1"/>
  <c r="G31" i="1"/>
  <c r="H31" i="1"/>
  <c r="J31" i="1"/>
  <c r="L31" i="1"/>
  <c r="C32" i="1"/>
  <c r="D32" i="1"/>
  <c r="E32" i="1"/>
  <c r="F32" i="1"/>
  <c r="G32" i="1"/>
  <c r="H32" i="1"/>
  <c r="I32" i="1"/>
  <c r="J32" i="1"/>
  <c r="K32" i="1"/>
  <c r="L32" i="1"/>
  <c r="M32" i="1"/>
  <c r="C33" i="1"/>
  <c r="D33" i="1"/>
  <c r="F33" i="1"/>
  <c r="G33" i="1"/>
  <c r="G34" i="1" s="1"/>
  <c r="H33" i="1"/>
  <c r="I33" i="1"/>
  <c r="J33" i="1"/>
  <c r="L33" i="1"/>
  <c r="L34" i="1" s="1"/>
  <c r="M33" i="1"/>
  <c r="C35" i="1"/>
  <c r="D35" i="1"/>
  <c r="E35" i="1"/>
  <c r="F35" i="1"/>
  <c r="G35" i="1"/>
  <c r="H35" i="1"/>
  <c r="I35" i="1"/>
  <c r="J35" i="1"/>
  <c r="K35" i="1"/>
  <c r="L35" i="1"/>
  <c r="M35" i="1"/>
  <c r="C36" i="1"/>
  <c r="D36" i="1"/>
  <c r="E36" i="1"/>
  <c r="F36" i="1"/>
  <c r="G36" i="1"/>
  <c r="H36" i="1"/>
  <c r="J36" i="1"/>
  <c r="K36" i="1"/>
  <c r="L36" i="1"/>
  <c r="M36" i="1"/>
  <c r="B36" i="1"/>
  <c r="B35" i="1"/>
  <c r="B33" i="1"/>
  <c r="B31" i="1"/>
  <c r="B32" i="1"/>
  <c r="I36" i="1"/>
  <c r="K34" i="1" l="1"/>
  <c r="D34" i="1"/>
  <c r="J34" i="1"/>
  <c r="F34" i="1"/>
  <c r="I34" i="1"/>
  <c r="E34" i="1"/>
  <c r="M34" i="1"/>
  <c r="C34" i="1"/>
  <c r="H34" i="1"/>
  <c r="B34" i="1"/>
</calcChain>
</file>

<file path=xl/sharedStrings.xml><?xml version="1.0" encoding="utf-8"?>
<sst xmlns="http://schemas.openxmlformats.org/spreadsheetml/2006/main" count="21" uniqueCount="21">
  <si>
    <t>Average</t>
  </si>
  <si>
    <t>Median</t>
  </si>
  <si>
    <t>Stdev</t>
  </si>
  <si>
    <t>Cv%</t>
  </si>
  <si>
    <t>Max</t>
  </si>
  <si>
    <t>Min</t>
  </si>
  <si>
    <t>p-value</t>
  </si>
  <si>
    <t xml:space="preserve">Year           </t>
  </si>
  <si>
    <t>Jan (805 d)</t>
  </si>
  <si>
    <t>Feb (727 d)</t>
  </si>
  <si>
    <t>Mar (802 d)</t>
  </si>
  <si>
    <t>Apr (745 d)</t>
  </si>
  <si>
    <t>May (804 d)</t>
  </si>
  <si>
    <t>June (773 d)</t>
  </si>
  <si>
    <t>July (803 d)</t>
  </si>
  <si>
    <t>Aug (791 d)</t>
  </si>
  <si>
    <t>Sept (780 d)</t>
  </si>
  <si>
    <t>Oct (796 d)</t>
  </si>
  <si>
    <t>Nov (738 d)</t>
  </si>
  <si>
    <t>Dec (793 d)</t>
  </si>
  <si>
    <t>Table 5. Beer Sheva- Global trends between 1995-2020; average daily global irradiation (Wh/m^2)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</si>
</sst>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8" x14ac:knownFonts="1">
    <font>
      <sz val="10"/>
      <name val="Arial"/>
      <charset val="177"/>
    </font>
    <font>
      <b/>
      <sz val="12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b/>
      <sz val="9"/>
      <name val="Times New Roman"/>
      <family val="1"/>
    </font>
    <font>
      <sz val="9"/>
      <name val="Times New Roman"/>
      <family val="1"/>
    </font>
    <font>
      <sz val="12"/>
      <color theme="1"/>
      <name val="Arial"/>
      <family val="2"/>
    </font>
    <font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37">
    <xf numFmtId="0" fontId="0" fillId="0" borderId="0" xfId="0"/>
    <xf numFmtId="0" fontId="1" fillId="0" borderId="0" xfId="0" applyFont="1" applyAlignment="1">
      <alignment horizontal="center" wrapText="1"/>
    </xf>
    <xf numFmtId="1" fontId="1" fillId="0" borderId="0" xfId="0" applyNumberFormat="1" applyFont="1" applyAlignment="1">
      <alignment horizontal="center" vertical="center" wrapText="1"/>
    </xf>
    <xf numFmtId="164" fontId="0" fillId="0" borderId="0" xfId="0" applyNumberFormat="1"/>
    <xf numFmtId="0" fontId="1" fillId="0" borderId="0" xfId="0" applyFont="1" applyBorder="1" applyAlignment="1">
      <alignment horizontal="center" wrapText="1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Border="1"/>
    <xf numFmtId="0" fontId="5" fillId="0" borderId="0" xfId="0" applyFont="1" applyFill="1" applyBorder="1" applyAlignment="1"/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/>
    <xf numFmtId="0" fontId="2" fillId="0" borderId="0" xfId="0" applyFont="1" applyFill="1" applyBorder="1" applyAlignment="1"/>
    <xf numFmtId="164" fontId="0" fillId="0" borderId="0" xfId="0" applyNumberFormat="1" applyBorder="1"/>
    <xf numFmtId="0" fontId="0" fillId="0" borderId="0" xfId="0" applyBorder="1"/>
    <xf numFmtId="0" fontId="2" fillId="0" borderId="0" xfId="0" applyFont="1" applyBorder="1" applyAlignment="1">
      <alignment horizontal="center" wrapText="1"/>
    </xf>
    <xf numFmtId="0" fontId="3" fillId="0" borderId="0" xfId="0" applyFont="1" applyBorder="1"/>
    <xf numFmtId="1" fontId="2" fillId="0" borderId="0" xfId="0" applyNumberFormat="1" applyFont="1" applyBorder="1" applyAlignment="1">
      <alignment horizontal="center" wrapText="1"/>
    </xf>
    <xf numFmtId="1" fontId="1" fillId="0" borderId="0" xfId="0" applyNumberFormat="1" applyFont="1" applyBorder="1" applyAlignment="1">
      <alignment horizontal="center" wrapText="1"/>
    </xf>
    <xf numFmtId="164" fontId="1" fillId="0" borderId="0" xfId="0" applyNumberFormat="1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/>
    <xf numFmtId="165" fontId="2" fillId="0" borderId="0" xfId="0" applyNumberFormat="1" applyFont="1" applyAlignment="1">
      <alignment horizontal="center" wrapText="1"/>
    </xf>
    <xf numFmtId="165" fontId="7" fillId="0" borderId="0" xfId="0" applyNumberFormat="1" applyFont="1" applyAlignment="1">
      <alignment horizontal="center" wrapText="1"/>
    </xf>
    <xf numFmtId="165" fontId="2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wrapText="1"/>
    </xf>
    <xf numFmtId="164" fontId="2" fillId="0" borderId="0" xfId="0" applyNumberFormat="1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1" fontId="1" fillId="0" borderId="0" xfId="0" applyNumberFormat="1" applyFont="1" applyAlignment="1">
      <alignment horizontal="center" wrapText="1"/>
    </xf>
    <xf numFmtId="0" fontId="1" fillId="0" borderId="0" xfId="0" applyFont="1" applyBorder="1" applyAlignment="1">
      <alignment horizontal="center" vertical="top" wrapText="1"/>
    </xf>
    <xf numFmtId="0" fontId="2" fillId="0" borderId="1" xfId="0" applyFont="1" applyBorder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61"/>
  <sheetViews>
    <sheetView tabSelected="1" workbookViewId="0">
      <selection activeCell="A39" sqref="A39:XFD39"/>
    </sheetView>
  </sheetViews>
  <sheetFormatPr baseColWidth="10" defaultRowHeight="16" x14ac:dyDescent="0.2"/>
  <cols>
    <col min="1" max="1" width="9.1640625" style="6" customWidth="1"/>
    <col min="2" max="2" width="11.83203125" style="6" customWidth="1"/>
    <col min="3" max="4" width="12.33203125" style="6" customWidth="1"/>
    <col min="5" max="5" width="12.5" style="6" customWidth="1"/>
    <col min="6" max="6" width="11.83203125" style="6" customWidth="1"/>
    <col min="7" max="7" width="12.1640625" style="6" customWidth="1"/>
    <col min="8" max="8" width="11.5" style="6" customWidth="1"/>
    <col min="9" max="9" width="12.83203125" style="10" customWidth="1"/>
    <col min="10" max="10" width="11.5" style="10" customWidth="1"/>
    <col min="11" max="11" width="12" style="10" customWidth="1"/>
    <col min="12" max="12" width="11.6640625" style="10" customWidth="1"/>
    <col min="13" max="13" width="11.5" style="10" customWidth="1"/>
    <col min="14" max="14" width="9.1640625" style="3" customWidth="1"/>
    <col min="15" max="256" width="8.83203125" customWidth="1"/>
  </cols>
  <sheetData>
    <row r="1" spans="1:30" x14ac:dyDescent="0.2">
      <c r="A1" s="10" t="s">
        <v>20</v>
      </c>
      <c r="B1" s="11"/>
      <c r="C1" s="10"/>
      <c r="D1" s="11"/>
      <c r="E1" s="10"/>
      <c r="F1" s="10"/>
      <c r="G1" s="10"/>
      <c r="H1" s="10"/>
      <c r="N1" s="14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0" s="15" customFormat="1" x14ac:dyDescent="0.2">
      <c r="A2" s="30"/>
      <c r="B2" s="31"/>
      <c r="C2" s="30"/>
      <c r="D2" s="31"/>
      <c r="E2" s="30"/>
      <c r="F2" s="30"/>
      <c r="G2" s="30"/>
      <c r="H2" s="30"/>
      <c r="I2" s="30"/>
      <c r="J2" s="30"/>
      <c r="K2" s="30"/>
      <c r="L2" s="30"/>
      <c r="M2" s="30"/>
      <c r="N2" s="14"/>
    </row>
    <row r="3" spans="1:30" s="15" customFormat="1" ht="18" thickBot="1" x14ac:dyDescent="0.25">
      <c r="A3" s="35" t="s">
        <v>7</v>
      </c>
      <c r="B3" s="36" t="s">
        <v>8</v>
      </c>
      <c r="C3" s="36" t="s">
        <v>9</v>
      </c>
      <c r="D3" s="36" t="s">
        <v>10</v>
      </c>
      <c r="E3" s="36" t="s">
        <v>11</v>
      </c>
      <c r="F3" s="36" t="s">
        <v>12</v>
      </c>
      <c r="G3" s="36" t="s">
        <v>13</v>
      </c>
      <c r="H3" s="36" t="s">
        <v>14</v>
      </c>
      <c r="I3" s="36" t="s">
        <v>15</v>
      </c>
      <c r="J3" s="36" t="s">
        <v>16</v>
      </c>
      <c r="K3" s="36" t="s">
        <v>17</v>
      </c>
      <c r="L3" s="36" t="s">
        <v>18</v>
      </c>
      <c r="M3" s="36" t="s">
        <v>19</v>
      </c>
      <c r="N3" s="14"/>
      <c r="O3" s="33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</row>
    <row r="4" spans="1:30" x14ac:dyDescent="0.2">
      <c r="A4" s="1">
        <v>1995</v>
      </c>
      <c r="B4" s="23">
        <v>3259.5830000000001</v>
      </c>
      <c r="C4" s="23">
        <v>3826.8530000000001</v>
      </c>
      <c r="D4" s="23">
        <v>3259.8530000000001</v>
      </c>
      <c r="E4" s="23">
        <v>6132.7079999999996</v>
      </c>
      <c r="F4" s="23">
        <v>7493</v>
      </c>
      <c r="G4" s="23">
        <v>8048.5749999999998</v>
      </c>
      <c r="H4" s="23">
        <v>7528.643</v>
      </c>
      <c r="I4" s="23">
        <v>7158.0789999999997</v>
      </c>
      <c r="J4" s="23">
        <v>6002.2550000000001</v>
      </c>
      <c r="K4" s="24">
        <v>4877.2449999999999</v>
      </c>
      <c r="L4" s="24">
        <v>3620.9279999999999</v>
      </c>
      <c r="M4" s="23">
        <v>2919.5830000000001</v>
      </c>
      <c r="N4" s="14"/>
      <c r="O4" s="4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1:30" x14ac:dyDescent="0.2">
      <c r="A5" s="1">
        <v>1996</v>
      </c>
      <c r="B5" s="23">
        <v>2985.8589999999999</v>
      </c>
      <c r="C5" s="23">
        <v>3667.848</v>
      </c>
      <c r="D5" s="23">
        <v>4631.7309999999998</v>
      </c>
      <c r="E5" s="23">
        <v>6109.1589999999997</v>
      </c>
      <c r="F5" s="23">
        <v>7325.799</v>
      </c>
      <c r="G5" s="23">
        <v>7992.7749999999996</v>
      </c>
      <c r="H5" s="23">
        <v>7393.3029999999999</v>
      </c>
      <c r="I5" s="23">
        <v>7043.2839999999997</v>
      </c>
      <c r="J5" s="23">
        <v>6083.94</v>
      </c>
      <c r="K5" s="24">
        <v>4645.9920000000002</v>
      </c>
      <c r="L5" s="24">
        <v>3402.48</v>
      </c>
      <c r="M5" s="23">
        <v>2808.009</v>
      </c>
      <c r="N5" s="14"/>
      <c r="O5" s="4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</row>
    <row r="6" spans="1:30" x14ac:dyDescent="0.2">
      <c r="A6" s="1">
        <v>1997</v>
      </c>
      <c r="B6" s="23">
        <v>2959.6909999999998</v>
      </c>
      <c r="C6" s="23">
        <v>3895.4009999999998</v>
      </c>
      <c r="D6" s="23">
        <v>4745.7749999999996</v>
      </c>
      <c r="E6" s="23">
        <v>6024.6589999999997</v>
      </c>
      <c r="F6" s="23">
        <v>7552.61</v>
      </c>
      <c r="G6" s="23">
        <v>7932.2809999999999</v>
      </c>
      <c r="H6" s="23">
        <v>7708.3969999999999</v>
      </c>
      <c r="I6" s="23">
        <v>6989.8909999999996</v>
      </c>
      <c r="J6" s="23">
        <v>6052.8649999999998</v>
      </c>
      <c r="K6" s="24">
        <v>4468.451</v>
      </c>
      <c r="L6" s="24">
        <v>3479</v>
      </c>
      <c r="M6" s="23">
        <v>2741.1959999999999</v>
      </c>
      <c r="N6" s="14"/>
      <c r="O6" s="4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x14ac:dyDescent="0.2">
      <c r="A7" s="1">
        <v>1998</v>
      </c>
      <c r="B7" s="23">
        <v>2809.8429999999998</v>
      </c>
      <c r="C7" s="23">
        <v>3824.884</v>
      </c>
      <c r="D7" s="23">
        <v>4713.5140000000001</v>
      </c>
      <c r="E7" s="23">
        <v>5831.7879999999996</v>
      </c>
      <c r="F7" s="23">
        <v>6721.4229999999998</v>
      </c>
      <c r="G7" s="23">
        <v>7951.598</v>
      </c>
      <c r="H7" s="23">
        <v>7748.9750000000004</v>
      </c>
      <c r="I7" s="25">
        <v>6825.4279999999999</v>
      </c>
      <c r="J7" s="23">
        <v>5857.335</v>
      </c>
      <c r="K7" s="24">
        <v>4866.3339999999998</v>
      </c>
      <c r="L7" s="24">
        <v>3483.8470000000002</v>
      </c>
      <c r="M7" s="23">
        <v>2821.6260000000002</v>
      </c>
      <c r="N7" s="14"/>
      <c r="O7" s="4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</row>
    <row r="8" spans="1:30" x14ac:dyDescent="0.2">
      <c r="A8" s="1">
        <v>1999</v>
      </c>
      <c r="B8" s="23">
        <v>2975.6439999999998</v>
      </c>
      <c r="C8" s="23">
        <v>3290.489</v>
      </c>
      <c r="D8" s="23">
        <v>5278.6840000000002</v>
      </c>
      <c r="E8" s="23">
        <v>6390.8720000000003</v>
      </c>
      <c r="F8" s="23">
        <v>7362.91</v>
      </c>
      <c r="G8" s="23">
        <v>7674.741</v>
      </c>
      <c r="H8" s="23">
        <v>7813.4830000000002</v>
      </c>
      <c r="I8" s="23">
        <v>7215.8909999999996</v>
      </c>
      <c r="J8" s="23">
        <v>6225.9679999999998</v>
      </c>
      <c r="K8" s="24">
        <v>4807.9440000000004</v>
      </c>
      <c r="L8" s="24">
        <v>3635.143</v>
      </c>
      <c r="M8" s="23">
        <v>3129.27</v>
      </c>
      <c r="N8" s="14"/>
      <c r="O8" s="4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</row>
    <row r="9" spans="1:30" x14ac:dyDescent="0.2">
      <c r="A9" s="1">
        <v>2000</v>
      </c>
      <c r="B9" s="23">
        <v>2729.4349999999999</v>
      </c>
      <c r="C9" s="23">
        <v>4039.8679999999999</v>
      </c>
      <c r="D9" s="23">
        <v>4996.3959999999997</v>
      </c>
      <c r="E9" s="23">
        <v>6450.0510000000004</v>
      </c>
      <c r="F9" s="23">
        <v>7806.5749999999998</v>
      </c>
      <c r="G9" s="23">
        <v>8126.0720000000001</v>
      </c>
      <c r="H9" s="23">
        <v>7488.5780000000004</v>
      </c>
      <c r="I9" s="23">
        <v>6906.4369999999999</v>
      </c>
      <c r="J9" s="23">
        <v>5954.5169999999998</v>
      </c>
      <c r="K9" s="24">
        <v>4305.4780000000001</v>
      </c>
      <c r="L9" s="24">
        <v>3540.8539999999998</v>
      </c>
      <c r="M9" s="23">
        <v>2627.3240000000001</v>
      </c>
      <c r="N9" s="14"/>
      <c r="O9" s="4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0" x14ac:dyDescent="0.2">
      <c r="A10" s="1">
        <v>2001</v>
      </c>
      <c r="B10" s="23">
        <v>3232.306</v>
      </c>
      <c r="C10" s="23">
        <v>3985.86</v>
      </c>
      <c r="D10" s="23">
        <v>5499.4849999999997</v>
      </c>
      <c r="E10" s="23">
        <v>6135.125</v>
      </c>
      <c r="F10" s="23">
        <v>7159.8549999999996</v>
      </c>
      <c r="G10" s="23">
        <v>7788.0990000000002</v>
      </c>
      <c r="H10" s="23">
        <v>7821.2370000000001</v>
      </c>
      <c r="I10" s="23">
        <v>6980.5190000000002</v>
      </c>
      <c r="J10" s="23">
        <v>6075.2070000000003</v>
      </c>
      <c r="K10" s="24">
        <v>4667.9489999999996</v>
      </c>
      <c r="L10" s="24">
        <v>3545.6190000000001</v>
      </c>
      <c r="M10" s="23">
        <v>2746.4589999999998</v>
      </c>
      <c r="N10" s="14"/>
      <c r="O10" s="16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x14ac:dyDescent="0.2">
      <c r="A11" s="1">
        <v>2002</v>
      </c>
      <c r="B11" s="23">
        <v>2787.8380000000002</v>
      </c>
      <c r="C11" s="23">
        <v>4110.4949999999999</v>
      </c>
      <c r="D11" s="23">
        <v>4982.2340000000004</v>
      </c>
      <c r="E11" s="23">
        <v>5883.6890000000003</v>
      </c>
      <c r="F11" s="23">
        <v>7567.0810000000001</v>
      </c>
      <c r="G11" s="23">
        <v>7976.2030000000004</v>
      </c>
      <c r="H11" s="23">
        <v>7658.6390000000001</v>
      </c>
      <c r="I11" s="25">
        <v>7058.0739999999996</v>
      </c>
      <c r="J11" s="23">
        <v>6062.2079999999996</v>
      </c>
      <c r="K11" s="24">
        <v>4437.8119999999999</v>
      </c>
      <c r="L11" s="24">
        <v>3460.9319999999998</v>
      </c>
      <c r="M11" s="23">
        <v>2651.5889999999999</v>
      </c>
      <c r="N11" s="14"/>
      <c r="O11" s="4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x14ac:dyDescent="0.2">
      <c r="A12" s="1">
        <v>2003</v>
      </c>
      <c r="B12" s="23">
        <v>3016.66</v>
      </c>
      <c r="C12" s="23">
        <v>3628.326</v>
      </c>
      <c r="D12" s="23">
        <v>4520.0659999999998</v>
      </c>
      <c r="E12" s="23">
        <v>6317.8459999999995</v>
      </c>
      <c r="F12" s="23">
        <v>7482.0370000000003</v>
      </c>
      <c r="G12" s="23">
        <v>8301.2119999999995</v>
      </c>
      <c r="H12" s="23">
        <v>8053.1</v>
      </c>
      <c r="I12" s="23">
        <v>7361.366</v>
      </c>
      <c r="J12" s="23">
        <v>6411.8130000000001</v>
      </c>
      <c r="K12" s="24">
        <v>4864.0540000000001</v>
      </c>
      <c r="L12" s="24">
        <v>3715.7689999999998</v>
      </c>
      <c r="M12" s="23">
        <v>2923.6790000000001</v>
      </c>
      <c r="N12" s="14"/>
      <c r="O12" s="16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x14ac:dyDescent="0.2">
      <c r="A13" s="1">
        <v>2004</v>
      </c>
      <c r="B13" s="25">
        <v>2998.2539999999999</v>
      </c>
      <c r="C13" s="25">
        <v>3960.1860000000001</v>
      </c>
      <c r="D13" s="25">
        <v>5507.8829999999998</v>
      </c>
      <c r="E13" s="25">
        <v>6664.6059999999998</v>
      </c>
      <c r="F13" s="23">
        <v>7337.4390000000003</v>
      </c>
      <c r="G13" s="23">
        <v>8317.4210000000003</v>
      </c>
      <c r="H13" s="23">
        <v>8043.0680000000002</v>
      </c>
      <c r="I13" s="25">
        <v>7374.067</v>
      </c>
      <c r="J13" s="23">
        <v>6400.3530000000001</v>
      </c>
      <c r="K13" s="24">
        <v>4672.7139999999999</v>
      </c>
      <c r="L13" s="24">
        <v>3207.3130000000001</v>
      </c>
      <c r="M13" s="23">
        <v>3058.8670000000002</v>
      </c>
      <c r="N13" s="14"/>
      <c r="O13" s="4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</row>
    <row r="14" spans="1:30" x14ac:dyDescent="0.2">
      <c r="A14" s="1">
        <v>2005</v>
      </c>
      <c r="B14" s="23">
        <v>3068.652</v>
      </c>
      <c r="C14" s="23">
        <v>3809.2710000000002</v>
      </c>
      <c r="D14" s="23">
        <v>5308.1229999999996</v>
      </c>
      <c r="E14" s="23">
        <v>6264.509</v>
      </c>
      <c r="F14" s="23">
        <v>7421.308</v>
      </c>
      <c r="G14" s="23">
        <v>8124.9160000000002</v>
      </c>
      <c r="H14" s="23">
        <v>7988.6189999999997</v>
      </c>
      <c r="I14" s="23">
        <v>7239.6629999999996</v>
      </c>
      <c r="J14" s="23">
        <v>6330.6390000000001</v>
      </c>
      <c r="K14" s="24">
        <v>4960.2569999999996</v>
      </c>
      <c r="L14" s="24">
        <v>3543.53</v>
      </c>
      <c r="M14" s="23">
        <v>2987.4789999999998</v>
      </c>
      <c r="N14" s="14"/>
      <c r="O14" s="16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</row>
    <row r="15" spans="1:30" x14ac:dyDescent="0.2">
      <c r="A15" s="1">
        <v>2006</v>
      </c>
      <c r="B15" s="23">
        <v>3048.59</v>
      </c>
      <c r="C15" s="23">
        <v>3466.038</v>
      </c>
      <c r="D15" s="23">
        <v>5509.7749999999996</v>
      </c>
      <c r="E15" s="23">
        <v>5937.7489999999998</v>
      </c>
      <c r="F15" s="23">
        <v>7736.2529999999997</v>
      </c>
      <c r="G15" s="23">
        <v>8263.5259999999998</v>
      </c>
      <c r="H15" s="23">
        <v>7883.5969999999998</v>
      </c>
      <c r="I15" s="23">
        <v>7184.7650000000003</v>
      </c>
      <c r="J15" s="23">
        <v>6208.7340000000004</v>
      </c>
      <c r="K15" s="24">
        <v>4667.357</v>
      </c>
      <c r="L15" s="24">
        <v>3695.7719999999999</v>
      </c>
      <c r="M15" s="23">
        <v>2949.375</v>
      </c>
      <c r="N15" s="14"/>
      <c r="O15" s="4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x14ac:dyDescent="0.2">
      <c r="A16" s="1">
        <v>2007</v>
      </c>
      <c r="B16" s="23">
        <v>3299.29</v>
      </c>
      <c r="C16" s="23">
        <v>3617.68</v>
      </c>
      <c r="D16" s="23">
        <v>4835.701</v>
      </c>
      <c r="E16" s="23">
        <v>6142.3410000000003</v>
      </c>
      <c r="F16" s="23">
        <v>6960.5540000000001</v>
      </c>
      <c r="G16" s="23">
        <v>8002.1970000000001</v>
      </c>
      <c r="H16" s="23">
        <v>7735.7619999999997</v>
      </c>
      <c r="I16" s="23">
        <v>7175.58</v>
      </c>
      <c r="J16" s="23">
        <v>5954.3149999999996</v>
      </c>
      <c r="K16" s="25">
        <v>4705.4189999999999</v>
      </c>
      <c r="L16" s="24">
        <v>3707.1109999999999</v>
      </c>
      <c r="M16" s="23">
        <v>3037.1280000000002</v>
      </c>
      <c r="N16" s="14"/>
      <c r="O16" s="4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x14ac:dyDescent="0.2">
      <c r="A17" s="1">
        <v>2008</v>
      </c>
      <c r="B17" s="23">
        <v>2987.59</v>
      </c>
      <c r="C17" s="23">
        <v>4012.7280000000001</v>
      </c>
      <c r="D17" s="23">
        <v>5667.8919999999998</v>
      </c>
      <c r="E17" s="23">
        <v>6712.6189999999997</v>
      </c>
      <c r="F17" s="23">
        <v>7846.6540000000005</v>
      </c>
      <c r="G17" s="23">
        <v>8300.9259999999995</v>
      </c>
      <c r="H17" s="23">
        <v>8002.4229999999998</v>
      </c>
      <c r="I17" s="23">
        <v>7118.1859999999997</v>
      </c>
      <c r="J17" s="23">
        <v>5922.4179999999997</v>
      </c>
      <c r="K17" s="24">
        <v>4563.4350000000004</v>
      </c>
      <c r="L17" s="24">
        <v>3689.3209999999999</v>
      </c>
      <c r="M17" s="23">
        <v>3012.866</v>
      </c>
      <c r="N17" s="14"/>
      <c r="O17" s="4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x14ac:dyDescent="0.2">
      <c r="A18" s="1">
        <v>2009</v>
      </c>
      <c r="B18" s="23">
        <v>3341.5360000000001</v>
      </c>
      <c r="C18" s="25">
        <v>3920.616</v>
      </c>
      <c r="D18" s="23">
        <v>5244.4480000000003</v>
      </c>
      <c r="E18" s="23">
        <v>6325.6149999999998</v>
      </c>
      <c r="F18" s="23">
        <v>7103.7359999999999</v>
      </c>
      <c r="G18" s="23">
        <v>8126.951</v>
      </c>
      <c r="H18" s="23">
        <v>7780.5659999999998</v>
      </c>
      <c r="I18" s="25">
        <v>7198.0309999999999</v>
      </c>
      <c r="J18" s="23">
        <v>5953</v>
      </c>
      <c r="K18" s="24">
        <v>4560.8389999999999</v>
      </c>
      <c r="L18" s="24"/>
      <c r="M18" s="23">
        <v>2604.855</v>
      </c>
      <c r="N18" s="14"/>
      <c r="O18" s="4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x14ac:dyDescent="0.2">
      <c r="A19" s="1">
        <v>2010</v>
      </c>
      <c r="B19" s="23">
        <v>3263.3209999999999</v>
      </c>
      <c r="C19" s="23">
        <v>3858.893</v>
      </c>
      <c r="D19" s="23">
        <v>5249.3450000000003</v>
      </c>
      <c r="E19" s="23">
        <v>6460.6090000000004</v>
      </c>
      <c r="F19" s="23">
        <v>7357.0630000000001</v>
      </c>
      <c r="G19" s="23">
        <v>7935.5649999999996</v>
      </c>
      <c r="H19" s="23">
        <v>7687.91</v>
      </c>
      <c r="I19" s="23">
        <v>6766.2290000000003</v>
      </c>
      <c r="J19" s="23">
        <v>5679.8919999999998</v>
      </c>
      <c r="K19" s="24">
        <v>4714.8689999999997</v>
      </c>
      <c r="L19" s="25">
        <v>3778.8609999999999</v>
      </c>
      <c r="M19" s="23">
        <v>2984.7869999999998</v>
      </c>
      <c r="N19" s="14"/>
      <c r="O19" s="4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x14ac:dyDescent="0.2">
      <c r="A20" s="1">
        <v>2011</v>
      </c>
      <c r="B20" s="23">
        <v>2933.5540000000001</v>
      </c>
      <c r="C20" s="23">
        <v>3423.1170000000002</v>
      </c>
      <c r="D20" s="23">
        <v>5458.78</v>
      </c>
      <c r="E20" s="23">
        <v>6079.3509999999997</v>
      </c>
      <c r="F20" s="23">
        <v>7142.598</v>
      </c>
      <c r="G20" s="23">
        <v>8061.6729999999998</v>
      </c>
      <c r="H20" s="23">
        <v>7816.1109999999999</v>
      </c>
      <c r="I20" s="23">
        <v>7082.2479999999996</v>
      </c>
      <c r="J20" s="23">
        <v>6030.7669999999998</v>
      </c>
      <c r="K20" s="24">
        <v>4680.1000000000004</v>
      </c>
      <c r="L20" s="25">
        <v>3499.5309999999999</v>
      </c>
      <c r="M20" s="25">
        <v>3066.0749999999998</v>
      </c>
      <c r="N20" s="14"/>
      <c r="O20" s="4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</row>
    <row r="21" spans="1:30" x14ac:dyDescent="0.2">
      <c r="A21" s="1">
        <v>2012</v>
      </c>
      <c r="B21" s="23">
        <v>2821.797</v>
      </c>
      <c r="C21" s="23">
        <v>3436.4560000000001</v>
      </c>
      <c r="D21" s="23">
        <v>4908.6229999999996</v>
      </c>
      <c r="E21" s="23">
        <v>6752.5389999999998</v>
      </c>
      <c r="F21" s="23">
        <v>7168.857</v>
      </c>
      <c r="G21" s="23">
        <v>7838.4979999999996</v>
      </c>
      <c r="H21" s="23">
        <v>7616.2669999999998</v>
      </c>
      <c r="I21" s="23">
        <v>7064.0280000000002</v>
      </c>
      <c r="J21" s="23">
        <v>5950.5839999999998</v>
      </c>
      <c r="K21" s="24">
        <v>4504.9359999999997</v>
      </c>
      <c r="L21" s="25">
        <v>3161.223</v>
      </c>
      <c r="M21" s="23">
        <v>2858.6869999999999</v>
      </c>
      <c r="N21" s="14"/>
      <c r="O21" s="4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</row>
    <row r="22" spans="1:30" x14ac:dyDescent="0.2">
      <c r="A22" s="1">
        <v>2013</v>
      </c>
      <c r="B22" s="23">
        <v>2819.7620000000002</v>
      </c>
      <c r="C22" s="23">
        <v>3932.1509999999998</v>
      </c>
      <c r="D22" s="23">
        <v>5261.7089999999998</v>
      </c>
      <c r="E22" s="23">
        <v>6297.9340000000002</v>
      </c>
      <c r="F22" s="23">
        <v>7157.0029999999997</v>
      </c>
      <c r="G22" s="23">
        <v>7778.6880000000001</v>
      </c>
      <c r="H22" s="23">
        <v>7528.1540000000005</v>
      </c>
      <c r="I22" s="23">
        <v>6966.7190000000001</v>
      </c>
      <c r="J22" s="23">
        <v>5823.4229999999998</v>
      </c>
      <c r="K22" s="24">
        <v>4664.585</v>
      </c>
      <c r="L22" s="25">
        <v>3267.9189999999999</v>
      </c>
      <c r="M22" s="23">
        <v>2538.3371612903229</v>
      </c>
      <c r="N22" s="14"/>
      <c r="O22" s="4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7"/>
      <c r="AA22" s="15"/>
      <c r="AB22" s="15"/>
      <c r="AC22" s="15"/>
      <c r="AD22" s="15"/>
    </row>
    <row r="23" spans="1:30" x14ac:dyDescent="0.2">
      <c r="A23" s="1">
        <v>2014</v>
      </c>
      <c r="B23" s="25">
        <v>3137.0067032258071</v>
      </c>
      <c r="C23" s="23">
        <v>4005.819</v>
      </c>
      <c r="D23" s="23">
        <v>4735.7240000000002</v>
      </c>
      <c r="E23" s="23">
        <v>6477.9210000000003</v>
      </c>
      <c r="F23" s="23">
        <v>6838.5649999999996</v>
      </c>
      <c r="G23" s="23">
        <v>7545.28</v>
      </c>
      <c r="H23" s="23">
        <v>7446.1660000000002</v>
      </c>
      <c r="I23" s="23">
        <v>6759.9949999999999</v>
      </c>
      <c r="J23" s="23">
        <v>6007.5249999999996</v>
      </c>
      <c r="K23" s="24">
        <v>4689.5190000000002</v>
      </c>
      <c r="L23" s="24">
        <v>3395.3820000000001</v>
      </c>
      <c r="M23" s="25">
        <v>3046.4670000000001</v>
      </c>
      <c r="N23" s="14"/>
      <c r="O23" s="4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</row>
    <row r="24" spans="1:30" x14ac:dyDescent="0.2">
      <c r="A24" s="32">
        <v>2015</v>
      </c>
      <c r="B24" s="25">
        <v>3020.6</v>
      </c>
      <c r="C24" s="25">
        <v>3790.5</v>
      </c>
      <c r="D24" s="25">
        <v>5134.2</v>
      </c>
      <c r="E24" s="25">
        <v>6322.4</v>
      </c>
      <c r="F24" s="25">
        <v>7332.1</v>
      </c>
      <c r="G24" s="25">
        <v>7999.7</v>
      </c>
      <c r="H24" s="25">
        <v>7742.8</v>
      </c>
      <c r="I24" s="25">
        <v>7090</v>
      </c>
      <c r="J24" s="25">
        <v>6029.6</v>
      </c>
      <c r="K24" s="25">
        <v>4633.8</v>
      </c>
      <c r="L24" s="25">
        <v>3485.6</v>
      </c>
      <c r="M24" s="25">
        <v>2891.7</v>
      </c>
      <c r="N24" s="14"/>
      <c r="O24" s="18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x14ac:dyDescent="0.2">
      <c r="A25" s="32">
        <v>2016</v>
      </c>
      <c r="B25" s="25">
        <v>3112.1</v>
      </c>
      <c r="C25" s="25">
        <v>3994.9</v>
      </c>
      <c r="D25" s="25">
        <v>5280.7</v>
      </c>
      <c r="E25" s="25">
        <v>6375</v>
      </c>
      <c r="F25" s="25">
        <v>7302.6</v>
      </c>
      <c r="G25" s="25">
        <v>7942.7</v>
      </c>
      <c r="H25" s="25">
        <v>7709.3</v>
      </c>
      <c r="I25" s="25">
        <v>7091.8</v>
      </c>
      <c r="J25" s="25">
        <v>6108.6</v>
      </c>
      <c r="K25" s="25">
        <v>4720.2</v>
      </c>
      <c r="L25" s="25">
        <v>3581.7</v>
      </c>
      <c r="M25" s="25">
        <v>2946.8</v>
      </c>
      <c r="N25" s="14"/>
      <c r="O25" s="18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x14ac:dyDescent="0.2">
      <c r="A26" s="32">
        <v>2017</v>
      </c>
      <c r="B26" s="25">
        <v>3015.8</v>
      </c>
      <c r="C26" s="25">
        <v>3815.1</v>
      </c>
      <c r="D26" s="25">
        <v>5118.8999999999996</v>
      </c>
      <c r="E26" s="25">
        <v>6341.8</v>
      </c>
      <c r="F26" s="25">
        <v>7340.1</v>
      </c>
      <c r="G26" s="25">
        <v>8004.1</v>
      </c>
      <c r="H26" s="25">
        <v>7762.7</v>
      </c>
      <c r="I26" s="25">
        <v>7083.8119999999999</v>
      </c>
      <c r="J26" s="25">
        <v>6034.5251333333299</v>
      </c>
      <c r="K26" s="23">
        <v>4689.5186129032254</v>
      </c>
      <c r="L26" s="24">
        <v>3347.3816333333298</v>
      </c>
      <c r="M26" s="25">
        <v>2875.299</v>
      </c>
      <c r="N26" s="14"/>
      <c r="O26" s="19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</row>
    <row r="27" spans="1:30" x14ac:dyDescent="0.2">
      <c r="A27" s="32">
        <v>2018</v>
      </c>
      <c r="B27" s="25">
        <v>2705.91</v>
      </c>
      <c r="C27" s="25">
        <v>3925.3240000000001</v>
      </c>
      <c r="D27" s="25">
        <v>5504.1180000000004</v>
      </c>
      <c r="E27" s="25">
        <v>6305.9480000000003</v>
      </c>
      <c r="F27" s="25">
        <v>6471.2179999999998</v>
      </c>
      <c r="G27" s="25">
        <v>7784.4040000000005</v>
      </c>
      <c r="H27" s="25">
        <v>7656.4560000000001</v>
      </c>
      <c r="I27" s="25">
        <v>6940.8289999999997</v>
      </c>
      <c r="J27" s="25">
        <v>5779.4269999999997</v>
      </c>
      <c r="K27" s="25">
        <v>4493</v>
      </c>
      <c r="L27" s="25">
        <v>3149.549</v>
      </c>
      <c r="M27" s="25">
        <v>2893.7660000000001</v>
      </c>
      <c r="N27" s="14"/>
      <c r="O27" s="19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</row>
    <row r="28" spans="1:30" x14ac:dyDescent="0.2">
      <c r="A28" s="32">
        <v>2019</v>
      </c>
      <c r="B28" s="25">
        <v>3225.8</v>
      </c>
      <c r="C28" s="25">
        <v>3761</v>
      </c>
      <c r="D28" s="25">
        <v>4497.8999999999996</v>
      </c>
      <c r="E28" s="25">
        <v>6142.9</v>
      </c>
      <c r="F28" s="25">
        <v>7335.8</v>
      </c>
      <c r="G28" s="25">
        <v>7696.8</v>
      </c>
      <c r="H28" s="25">
        <v>7730</v>
      </c>
      <c r="I28" s="25">
        <v>7077.1</v>
      </c>
      <c r="J28" s="25">
        <v>5999.1</v>
      </c>
      <c r="K28" s="25">
        <v>4498.5</v>
      </c>
      <c r="L28" s="25">
        <v>3657.1</v>
      </c>
      <c r="M28" s="25">
        <v>3225.8</v>
      </c>
      <c r="N28" s="14"/>
      <c r="O28" s="19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</row>
    <row r="29" spans="1:30" x14ac:dyDescent="0.15">
      <c r="A29" s="2">
        <v>2020</v>
      </c>
      <c r="B29" s="26">
        <v>2599.3000000000002</v>
      </c>
      <c r="C29" s="26">
        <v>3348.5</v>
      </c>
      <c r="D29" s="26">
        <v>1911.3</v>
      </c>
      <c r="E29" s="26">
        <v>6567.4</v>
      </c>
      <c r="F29" s="26">
        <v>7649.6</v>
      </c>
      <c r="G29" s="26">
        <v>8296.5</v>
      </c>
      <c r="H29" s="26">
        <v>8003.2</v>
      </c>
      <c r="I29" s="26">
        <v>7443.1</v>
      </c>
      <c r="J29" s="26">
        <v>6217.4</v>
      </c>
      <c r="K29" s="26">
        <v>5084.5</v>
      </c>
      <c r="L29" s="26">
        <v>3626.7</v>
      </c>
      <c r="M29" s="26">
        <v>3150.8</v>
      </c>
      <c r="O29" s="2"/>
    </row>
    <row r="30" spans="1:30" ht="17" thickBot="1" x14ac:dyDescent="0.25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</row>
    <row r="31" spans="1:30" ht="17" x14ac:dyDescent="0.2">
      <c r="A31" s="1" t="s">
        <v>0</v>
      </c>
      <c r="B31" s="23">
        <f>AVERAGE(B4:B29)</f>
        <v>3005.9892962779168</v>
      </c>
      <c r="C31" s="23">
        <f t="shared" ref="C31:L31" si="0">AVERAGE(C4:C29)</f>
        <v>3782.6270384615386</v>
      </c>
      <c r="D31" s="23">
        <f t="shared" si="0"/>
        <v>4913.9561153846162</v>
      </c>
      <c r="E31" s="23">
        <f t="shared" si="0"/>
        <v>6286.4283846153839</v>
      </c>
      <c r="F31" s="23">
        <f t="shared" si="0"/>
        <v>7306.6437692307682</v>
      </c>
      <c r="G31" s="23">
        <f t="shared" si="0"/>
        <v>7992.7461923076935</v>
      </c>
      <c r="H31" s="23">
        <f t="shared" si="0"/>
        <v>7744.1328461538469</v>
      </c>
      <c r="I31" s="23">
        <f t="shared" si="0"/>
        <v>7084.4277307692309</v>
      </c>
      <c r="J31" s="23">
        <f t="shared" si="0"/>
        <v>6044.4773128205125</v>
      </c>
      <c r="K31" s="23">
        <f t="shared" si="0"/>
        <v>4670.9541389578171</v>
      </c>
      <c r="L31" s="23">
        <f t="shared" si="0"/>
        <v>3507.1426253333325</v>
      </c>
      <c r="M31" s="23">
        <f>AVERAGE(M4:M29)</f>
        <v>2903.7624292803966</v>
      </c>
    </row>
    <row r="32" spans="1:30" ht="17" x14ac:dyDescent="0.2">
      <c r="A32" s="1" t="s">
        <v>1</v>
      </c>
      <c r="B32" s="23">
        <f>MEDIAN(B4:B29)</f>
        <v>3007.027</v>
      </c>
      <c r="C32" s="23">
        <f t="shared" ref="C32:M32" si="1">MEDIAN(C4:C29)</f>
        <v>3825.8685</v>
      </c>
      <c r="D32" s="23">
        <f t="shared" si="1"/>
        <v>5126.5499999999993</v>
      </c>
      <c r="E32" s="23">
        <f t="shared" si="1"/>
        <v>6311.8969999999999</v>
      </c>
      <c r="F32" s="23">
        <f t="shared" si="1"/>
        <v>7336.6195000000007</v>
      </c>
      <c r="G32" s="23">
        <f t="shared" si="1"/>
        <v>7996.2374999999993</v>
      </c>
      <c r="H32" s="23">
        <f t="shared" si="1"/>
        <v>7739.2809999999999</v>
      </c>
      <c r="I32" s="23">
        <f t="shared" si="1"/>
        <v>7083.03</v>
      </c>
      <c r="J32" s="23">
        <f t="shared" si="1"/>
        <v>6030.1835000000001</v>
      </c>
      <c r="K32" s="23">
        <f t="shared" si="1"/>
        <v>4670.3315000000002</v>
      </c>
      <c r="L32" s="23">
        <f t="shared" si="1"/>
        <v>3540.8539999999998</v>
      </c>
      <c r="M32" s="23">
        <f t="shared" si="1"/>
        <v>2921.6310000000003</v>
      </c>
    </row>
    <row r="33" spans="1:14" ht="17" x14ac:dyDescent="0.2">
      <c r="A33" s="1" t="s">
        <v>2</v>
      </c>
      <c r="B33" s="23">
        <f>STDEV(B4:B29)</f>
        <v>195.85545443293464</v>
      </c>
      <c r="C33" s="23">
        <f t="shared" ref="C33:M33" si="2">STDEV(C4:C29)</f>
        <v>230.20166539284298</v>
      </c>
      <c r="D33" s="23">
        <f t="shared" si="2"/>
        <v>784.80384752560064</v>
      </c>
      <c r="E33" s="23">
        <f t="shared" si="2"/>
        <v>241.8643084341428</v>
      </c>
      <c r="F33" s="23">
        <f t="shared" si="2"/>
        <v>320.6650052876127</v>
      </c>
      <c r="G33" s="23">
        <f t="shared" si="2"/>
        <v>207.62973428042895</v>
      </c>
      <c r="H33" s="23">
        <f t="shared" si="2"/>
        <v>181.44234032280164</v>
      </c>
      <c r="I33" s="23">
        <f t="shared" si="2"/>
        <v>170.98358685571145</v>
      </c>
      <c r="J33" s="23">
        <f t="shared" si="2"/>
        <v>176.7905684791593</v>
      </c>
      <c r="K33" s="23">
        <f t="shared" si="2"/>
        <v>172.21780915001148</v>
      </c>
      <c r="L33" s="23">
        <f t="shared" si="2"/>
        <v>176.69949295386746</v>
      </c>
      <c r="M33" s="23">
        <f t="shared" si="2"/>
        <v>175.18739261570195</v>
      </c>
    </row>
    <row r="34" spans="1:14" ht="17" x14ac:dyDescent="0.2">
      <c r="A34" s="1" t="s">
        <v>3</v>
      </c>
      <c r="B34" s="27">
        <f>+B33*100/B31</f>
        <v>6.5155073797317655</v>
      </c>
      <c r="C34" s="27">
        <f t="shared" ref="C34:M34" si="3">+C33*100/C31</f>
        <v>6.085761642693436</v>
      </c>
      <c r="D34" s="27">
        <f t="shared" si="3"/>
        <v>15.970916896643343</v>
      </c>
      <c r="E34" s="27">
        <f>+E33*100/E31</f>
        <v>3.8474041798686702</v>
      </c>
      <c r="F34" s="27">
        <f t="shared" si="3"/>
        <v>4.3886771466535013</v>
      </c>
      <c r="G34" s="27">
        <f t="shared" si="3"/>
        <v>2.5977271051125594</v>
      </c>
      <c r="H34" s="27">
        <f t="shared" si="3"/>
        <v>2.3429652348089003</v>
      </c>
      <c r="I34" s="27">
        <f t="shared" si="3"/>
        <v>2.4135130366718549</v>
      </c>
      <c r="J34" s="27">
        <f t="shared" si="3"/>
        <v>2.9248280592298919</v>
      </c>
      <c r="K34" s="27">
        <f>+K33*100/K31</f>
        <v>3.686994220594868</v>
      </c>
      <c r="L34" s="27">
        <f t="shared" si="3"/>
        <v>5.0382750811873027</v>
      </c>
      <c r="M34" s="27">
        <f t="shared" si="3"/>
        <v>6.0331172705170806</v>
      </c>
    </row>
    <row r="35" spans="1:14" ht="17" x14ac:dyDescent="0.2">
      <c r="A35" s="1" t="s">
        <v>4</v>
      </c>
      <c r="B35" s="23">
        <f>MAX(B4:B29)</f>
        <v>3341.5360000000001</v>
      </c>
      <c r="C35" s="23">
        <f t="shared" ref="C35:M35" si="4">MAX(C4:C29)</f>
        <v>4110.4949999999999</v>
      </c>
      <c r="D35" s="23">
        <f t="shared" si="4"/>
        <v>5667.8919999999998</v>
      </c>
      <c r="E35" s="23">
        <f t="shared" si="4"/>
        <v>6752.5389999999998</v>
      </c>
      <c r="F35" s="23">
        <f t="shared" si="4"/>
        <v>7846.6540000000005</v>
      </c>
      <c r="G35" s="23">
        <f t="shared" si="4"/>
        <v>8317.4210000000003</v>
      </c>
      <c r="H35" s="23">
        <f t="shared" si="4"/>
        <v>8053.1</v>
      </c>
      <c r="I35" s="23">
        <f t="shared" si="4"/>
        <v>7443.1</v>
      </c>
      <c r="J35" s="23">
        <f t="shared" si="4"/>
        <v>6411.8130000000001</v>
      </c>
      <c r="K35" s="23">
        <f t="shared" si="4"/>
        <v>5084.5</v>
      </c>
      <c r="L35" s="23">
        <f t="shared" si="4"/>
        <v>3778.8609999999999</v>
      </c>
      <c r="M35" s="23">
        <f t="shared" si="4"/>
        <v>3225.8</v>
      </c>
    </row>
    <row r="36" spans="1:14" ht="17" x14ac:dyDescent="0.2">
      <c r="A36" s="1" t="s">
        <v>5</v>
      </c>
      <c r="B36" s="23">
        <f>MIN(B4:B29)</f>
        <v>2599.3000000000002</v>
      </c>
      <c r="C36" s="23">
        <f t="shared" ref="C36:M36" si="5">MIN(C4:C29)</f>
        <v>3290.489</v>
      </c>
      <c r="D36" s="23">
        <f t="shared" si="5"/>
        <v>1911.3</v>
      </c>
      <c r="E36" s="23">
        <f t="shared" si="5"/>
        <v>5831.7879999999996</v>
      </c>
      <c r="F36" s="23">
        <f t="shared" si="5"/>
        <v>6471.2179999999998</v>
      </c>
      <c r="G36" s="23">
        <f t="shared" si="5"/>
        <v>7545.28</v>
      </c>
      <c r="H36" s="23">
        <f t="shared" si="5"/>
        <v>7393.3029999999999</v>
      </c>
      <c r="I36" s="23">
        <f t="shared" si="5"/>
        <v>6759.9949999999999</v>
      </c>
      <c r="J36" s="23">
        <f t="shared" si="5"/>
        <v>5679.8919999999998</v>
      </c>
      <c r="K36" s="23">
        <f t="shared" si="5"/>
        <v>4305.4780000000001</v>
      </c>
      <c r="L36" s="23">
        <f t="shared" si="5"/>
        <v>3149.549</v>
      </c>
      <c r="M36" s="23">
        <f t="shared" si="5"/>
        <v>2538.3371612903229</v>
      </c>
    </row>
    <row r="37" spans="1:14" ht="13" customHeight="1" x14ac:dyDescent="0.2">
      <c r="A37" s="10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spans="1:14" s="3" customFormat="1" ht="17" x14ac:dyDescent="0.2">
      <c r="A38" s="20" t="s">
        <v>6</v>
      </c>
      <c r="B38" s="28">
        <v>0.63708001352467603</v>
      </c>
      <c r="C38" s="28">
        <v>0.72741629621027659</v>
      </c>
      <c r="D38" s="28">
        <v>0.80814738347755033</v>
      </c>
      <c r="E38" s="28">
        <v>4.5404854819627673E-2</v>
      </c>
      <c r="F38" s="28">
        <v>0.24220396241897979</v>
      </c>
      <c r="G38" s="28">
        <v>0.44619837224668002</v>
      </c>
      <c r="H38" s="28">
        <v>0.60198866727761202</v>
      </c>
      <c r="I38" s="28">
        <v>0.91431936178832274</v>
      </c>
      <c r="J38" s="28">
        <v>0.30607138521073651</v>
      </c>
      <c r="K38" s="28">
        <v>0.98329968434898096</v>
      </c>
      <c r="L38" s="28">
        <v>0.39867779478306131</v>
      </c>
      <c r="M38" s="28">
        <v>0.1094907823535507</v>
      </c>
      <c r="N38" s="14"/>
    </row>
    <row r="39" spans="1:14" x14ac:dyDescent="0.2">
      <c r="A39" s="21"/>
      <c r="B39" s="21"/>
      <c r="C39" s="21"/>
      <c r="D39" s="21"/>
      <c r="E39" s="21"/>
      <c r="F39" s="21"/>
      <c r="G39" s="21"/>
      <c r="H39" s="21"/>
      <c r="I39" s="4"/>
      <c r="J39" s="4"/>
      <c r="K39" s="4"/>
      <c r="L39" s="4"/>
      <c r="M39" s="4"/>
      <c r="N39" s="14"/>
    </row>
    <row r="40" spans="1:14" x14ac:dyDescent="0.2">
      <c r="A40" s="5"/>
      <c r="B40" s="7"/>
      <c r="F40" s="8"/>
    </row>
    <row r="41" spans="1:14" x14ac:dyDescent="0.2">
      <c r="A41" s="8"/>
      <c r="B41" s="29"/>
      <c r="C41" s="8"/>
      <c r="D41" s="29"/>
      <c r="E41" s="29"/>
      <c r="F41" s="29"/>
      <c r="G41" s="9"/>
      <c r="H41" s="9"/>
      <c r="I41" s="13"/>
      <c r="J41" s="13"/>
      <c r="K41" s="30"/>
    </row>
    <row r="42" spans="1:14" x14ac:dyDescent="0.2">
      <c r="A42" s="8"/>
      <c r="B42" s="29"/>
      <c r="C42" s="8"/>
      <c r="D42" s="29"/>
      <c r="E42" s="29"/>
      <c r="F42" s="29"/>
      <c r="G42" s="9"/>
      <c r="H42" s="9"/>
      <c r="I42" s="13"/>
      <c r="J42" s="13"/>
      <c r="K42" s="30"/>
    </row>
    <row r="43" spans="1:14" x14ac:dyDescent="0.2">
      <c r="A43" s="8"/>
      <c r="B43" s="8"/>
      <c r="C43" s="8"/>
      <c r="D43" s="8"/>
      <c r="E43" s="8"/>
      <c r="F43" s="8"/>
      <c r="G43" s="9"/>
      <c r="H43" s="9"/>
      <c r="I43" s="13"/>
      <c r="J43" s="13"/>
      <c r="K43" s="30"/>
    </row>
    <row r="44" spans="1:14" x14ac:dyDescent="0.2">
      <c r="A44" s="22"/>
      <c r="B44" s="29"/>
      <c r="C44" s="8"/>
      <c r="D44" s="8"/>
      <c r="E44" s="8"/>
      <c r="F44" s="8"/>
      <c r="G44" s="8"/>
      <c r="H44" s="8"/>
      <c r="I44" s="30"/>
      <c r="J44" s="30"/>
      <c r="K44" s="30"/>
    </row>
    <row r="45" spans="1:14" x14ac:dyDescent="0.2">
      <c r="A45" s="8"/>
      <c r="B45" s="9"/>
      <c r="C45" s="8"/>
      <c r="D45" s="29"/>
      <c r="E45" s="29"/>
      <c r="F45" s="29"/>
      <c r="G45" s="9"/>
      <c r="H45" s="9"/>
      <c r="I45" s="13"/>
      <c r="J45" s="13"/>
      <c r="K45" s="30"/>
    </row>
    <row r="46" spans="1:14" x14ac:dyDescent="0.2">
      <c r="A46" s="8"/>
      <c r="B46" s="29"/>
      <c r="C46" s="8"/>
      <c r="D46" s="29"/>
      <c r="E46" s="29"/>
      <c r="F46" s="29"/>
      <c r="G46" s="29"/>
      <c r="H46" s="29"/>
      <c r="I46" s="13"/>
      <c r="J46" s="31"/>
      <c r="K46" s="30"/>
    </row>
    <row r="47" spans="1:14" x14ac:dyDescent="0.2">
      <c r="A47" s="8"/>
      <c r="B47" s="8"/>
      <c r="C47" s="8"/>
      <c r="D47" s="8"/>
      <c r="E47" s="8"/>
      <c r="F47" s="8"/>
      <c r="G47" s="8"/>
      <c r="H47" s="8"/>
      <c r="I47" s="13"/>
      <c r="J47" s="30"/>
      <c r="K47" s="30"/>
    </row>
    <row r="48" spans="1:14" x14ac:dyDescent="0.2">
      <c r="A48" s="8"/>
      <c r="B48" s="8"/>
      <c r="C48" s="8"/>
      <c r="D48" s="8"/>
      <c r="E48" s="8"/>
      <c r="F48" s="8"/>
      <c r="G48" s="8"/>
      <c r="H48" s="8"/>
      <c r="I48" s="30"/>
      <c r="J48" s="30"/>
      <c r="K48" s="30"/>
    </row>
    <row r="49" spans="1:11" x14ac:dyDescent="0.2">
      <c r="A49" s="8"/>
      <c r="B49" s="8"/>
      <c r="C49" s="8"/>
      <c r="D49" s="8"/>
      <c r="E49" s="8"/>
      <c r="F49" s="8"/>
      <c r="G49" s="8"/>
      <c r="H49" s="8"/>
      <c r="I49" s="30"/>
      <c r="J49" s="30"/>
      <c r="K49" s="30"/>
    </row>
    <row r="50" spans="1:11" x14ac:dyDescent="0.2">
      <c r="A50" s="8"/>
      <c r="B50" s="8"/>
      <c r="C50" s="8"/>
      <c r="D50" s="8"/>
      <c r="E50" s="8"/>
      <c r="F50" s="8"/>
      <c r="G50" s="8"/>
      <c r="H50" s="8"/>
      <c r="I50" s="30"/>
      <c r="J50" s="30"/>
      <c r="K50" s="30"/>
    </row>
    <row r="51" spans="1:11" x14ac:dyDescent="0.2">
      <c r="A51" s="8"/>
      <c r="B51" s="8"/>
      <c r="C51" s="8"/>
      <c r="D51" s="8"/>
      <c r="E51" s="8"/>
      <c r="F51" s="8"/>
      <c r="G51" s="8"/>
      <c r="H51" s="8"/>
      <c r="I51" s="30"/>
      <c r="J51" s="30"/>
      <c r="K51" s="30"/>
    </row>
    <row r="52" spans="1:11" x14ac:dyDescent="0.2">
      <c r="A52" s="8"/>
      <c r="B52" s="8"/>
      <c r="C52" s="8"/>
      <c r="D52" s="8"/>
      <c r="E52" s="8"/>
      <c r="F52" s="8"/>
      <c r="G52" s="8"/>
      <c r="H52" s="8"/>
      <c r="I52" s="30"/>
      <c r="J52" s="30"/>
      <c r="K52" s="30"/>
    </row>
    <row r="53" spans="1:11" x14ac:dyDescent="0.2">
      <c r="A53" s="8"/>
      <c r="B53" s="8"/>
      <c r="C53" s="8"/>
      <c r="D53" s="8"/>
      <c r="E53" s="8"/>
      <c r="F53" s="8"/>
      <c r="G53" s="8"/>
      <c r="H53" s="8"/>
      <c r="I53" s="30"/>
      <c r="J53" s="30"/>
      <c r="K53" s="30"/>
    </row>
    <row r="54" spans="1:11" x14ac:dyDescent="0.2">
      <c r="A54" s="8"/>
      <c r="B54" s="8"/>
      <c r="C54" s="8"/>
      <c r="D54" s="8"/>
      <c r="E54" s="8"/>
      <c r="F54" s="8"/>
      <c r="G54" s="8"/>
      <c r="H54" s="8"/>
      <c r="I54" s="30"/>
      <c r="J54" s="30"/>
      <c r="K54" s="30"/>
    </row>
    <row r="55" spans="1:11" x14ac:dyDescent="0.2">
      <c r="A55" s="8"/>
      <c r="B55" s="8"/>
      <c r="C55" s="8"/>
      <c r="D55" s="8"/>
      <c r="E55" s="8"/>
      <c r="F55" s="8"/>
      <c r="G55" s="8"/>
      <c r="H55" s="8"/>
      <c r="I55" s="30"/>
      <c r="J55" s="30"/>
      <c r="K55" s="30"/>
    </row>
    <row r="56" spans="1:11" x14ac:dyDescent="0.2">
      <c r="A56" s="8"/>
      <c r="B56" s="8"/>
      <c r="C56" s="8"/>
      <c r="D56" s="8"/>
      <c r="E56" s="8"/>
      <c r="F56" s="8"/>
      <c r="G56" s="8"/>
      <c r="H56" s="8"/>
      <c r="I56" s="30"/>
      <c r="J56" s="30"/>
      <c r="K56" s="30"/>
    </row>
    <row r="57" spans="1:11" x14ac:dyDescent="0.2">
      <c r="A57" s="8"/>
      <c r="B57" s="8"/>
      <c r="C57" s="8"/>
      <c r="D57" s="8"/>
      <c r="E57" s="8"/>
      <c r="F57" s="8"/>
      <c r="G57" s="8"/>
      <c r="H57" s="8"/>
      <c r="I57" s="30"/>
      <c r="J57" s="30"/>
      <c r="K57" s="30"/>
    </row>
    <row r="58" spans="1:11" x14ac:dyDescent="0.2">
      <c r="A58" s="8"/>
      <c r="B58" s="8"/>
      <c r="C58" s="8"/>
      <c r="D58" s="8"/>
      <c r="E58" s="8"/>
      <c r="F58" s="8"/>
      <c r="G58" s="8"/>
      <c r="H58" s="8"/>
      <c r="I58" s="30"/>
      <c r="J58" s="30"/>
      <c r="K58" s="30"/>
    </row>
    <row r="59" spans="1:11" x14ac:dyDescent="0.2">
      <c r="A59" s="8"/>
      <c r="B59" s="8"/>
      <c r="C59" s="8"/>
      <c r="D59" s="8"/>
      <c r="E59" s="8"/>
      <c r="F59" s="8"/>
      <c r="G59" s="8"/>
      <c r="H59" s="8"/>
      <c r="I59" s="30"/>
      <c r="J59" s="30"/>
      <c r="K59" s="30"/>
    </row>
    <row r="60" spans="1:11" x14ac:dyDescent="0.2">
      <c r="A60" s="8"/>
      <c r="B60" s="8"/>
      <c r="C60" s="8"/>
      <c r="D60" s="8"/>
      <c r="E60" s="8"/>
      <c r="F60" s="8"/>
      <c r="G60" s="8"/>
      <c r="H60" s="8"/>
      <c r="I60" s="30"/>
      <c r="J60" s="30"/>
      <c r="K60" s="30"/>
    </row>
    <row r="61" spans="1:11" x14ac:dyDescent="0.2">
      <c r="A61" s="8"/>
      <c r="B61" s="8"/>
      <c r="C61" s="8"/>
      <c r="D61" s="8"/>
      <c r="E61" s="8"/>
      <c r="F61" s="8"/>
      <c r="G61" s="8"/>
      <c r="H61" s="8"/>
      <c r="I61" s="30"/>
      <c r="J61" s="30"/>
      <c r="K61" s="30"/>
    </row>
  </sheetData>
  <phoneticPr fontId="0" type="noConversion"/>
  <pageMargins left="0.75" right="0.75" top="1" bottom="1" header="0.5" footer="0.5"/>
  <pageSetup paperSize="9" scale="69" orientation="landscape" horizontalDpi="429496729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BGU_APPLIED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Microsoft Office User</cp:lastModifiedBy>
  <cp:lastPrinted>2021-06-08T07:02:39Z</cp:lastPrinted>
  <dcterms:created xsi:type="dcterms:W3CDTF">2020-10-25T09:21:43Z</dcterms:created>
  <dcterms:modified xsi:type="dcterms:W3CDTF">2021-06-15T10:31:28Z</dcterms:modified>
</cp:coreProperties>
</file>