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4" r:id="rId3"/>
  </sheets>
  <calcPr calcId="124519"/>
</workbook>
</file>

<file path=xl/calcChain.xml><?xml version="1.0" encoding="utf-8"?>
<calcChain xmlns="http://schemas.openxmlformats.org/spreadsheetml/2006/main">
  <c r="S62" i="1"/>
  <c r="R62"/>
  <c r="O62"/>
  <c r="N62"/>
  <c r="K62"/>
  <c r="J62"/>
  <c r="G62"/>
  <c r="F62"/>
  <c r="S61"/>
  <c r="R61"/>
  <c r="P61"/>
  <c r="O61"/>
  <c r="N61"/>
  <c r="L61"/>
  <c r="K61"/>
  <c r="J61"/>
  <c r="H61"/>
  <c r="G61"/>
  <c r="F61"/>
  <c r="D61"/>
  <c r="S60"/>
  <c r="R60"/>
  <c r="Q60"/>
  <c r="P60"/>
  <c r="O60"/>
  <c r="N60"/>
  <c r="M60"/>
  <c r="L60"/>
  <c r="K60"/>
  <c r="J60"/>
  <c r="I60"/>
  <c r="H60"/>
  <c r="G60"/>
  <c r="F60"/>
  <c r="E60"/>
  <c r="D60"/>
  <c r="S57"/>
  <c r="R57"/>
  <c r="Q57"/>
  <c r="Q62" s="1"/>
  <c r="P57"/>
  <c r="P62" s="1"/>
  <c r="O57"/>
  <c r="N57"/>
  <c r="M57"/>
  <c r="M62" s="1"/>
  <c r="L57"/>
  <c r="L62" s="1"/>
  <c r="K57"/>
  <c r="J57"/>
  <c r="I57"/>
  <c r="I62" s="1"/>
  <c r="H57"/>
  <c r="H62" s="1"/>
  <c r="G57"/>
  <c r="F57"/>
  <c r="E57"/>
  <c r="E62" s="1"/>
  <c r="D57"/>
  <c r="D62" s="1"/>
  <c r="S30"/>
  <c r="R30"/>
  <c r="Q30"/>
  <c r="P30"/>
  <c r="O30"/>
  <c r="N30"/>
  <c r="M30"/>
  <c r="L30"/>
  <c r="K30"/>
  <c r="J30"/>
  <c r="I30"/>
  <c r="H30"/>
  <c r="G30"/>
  <c r="F30"/>
  <c r="E30"/>
  <c r="D30"/>
  <c r="S20"/>
  <c r="R20"/>
  <c r="Q20"/>
  <c r="P20"/>
  <c r="O20"/>
  <c r="N20"/>
  <c r="M20"/>
  <c r="L20"/>
  <c r="K20"/>
  <c r="J20"/>
  <c r="I20"/>
  <c r="H20"/>
  <c r="G20"/>
  <c r="F20"/>
  <c r="E20"/>
  <c r="D20"/>
  <c r="S10"/>
  <c r="R10"/>
  <c r="Q10"/>
  <c r="P10"/>
  <c r="O10"/>
  <c r="N10"/>
  <c r="M10"/>
  <c r="L10"/>
  <c r="K10"/>
  <c r="J10"/>
  <c r="I10"/>
  <c r="H10"/>
  <c r="G10"/>
  <c r="F10"/>
  <c r="E10"/>
  <c r="D10"/>
  <c r="S4"/>
  <c r="R4"/>
  <c r="Q4"/>
  <c r="P4"/>
  <c r="O4"/>
  <c r="N4"/>
  <c r="M4"/>
  <c r="L4"/>
  <c r="K4"/>
  <c r="J4"/>
  <c r="I4"/>
  <c r="H4"/>
  <c r="G4"/>
  <c r="F4"/>
  <c r="E4"/>
  <c r="D4"/>
  <c r="E63" l="1"/>
  <c r="G63"/>
  <c r="D65"/>
  <c r="T62"/>
  <c r="L65"/>
  <c r="P65"/>
  <c r="L63"/>
  <c r="T60"/>
  <c r="E61"/>
  <c r="I61"/>
  <c r="M61"/>
  <c r="T61" s="1"/>
  <c r="Q61"/>
  <c r="R64" l="1"/>
  <c r="N64"/>
  <c r="J64"/>
  <c r="F64"/>
  <c r="D64"/>
  <c r="L64"/>
  <c r="G64"/>
  <c r="O64"/>
  <c r="P64"/>
  <c r="S64"/>
  <c r="K64"/>
  <c r="H64"/>
  <c r="R63"/>
  <c r="J63"/>
  <c r="N63"/>
  <c r="F63"/>
  <c r="N65"/>
  <c r="R65"/>
  <c r="J65"/>
  <c r="F65"/>
  <c r="Q64"/>
  <c r="P63"/>
  <c r="K63"/>
  <c r="I63"/>
  <c r="I65"/>
  <c r="E64"/>
  <c r="D63"/>
  <c r="E65"/>
  <c r="K65"/>
  <c r="G65"/>
  <c r="M65"/>
  <c r="I64"/>
  <c r="H63"/>
  <c r="H65"/>
  <c r="S65"/>
  <c r="S63"/>
  <c r="O65"/>
  <c r="Q63"/>
  <c r="Q65"/>
  <c r="M64"/>
  <c r="O63"/>
  <c r="M63"/>
</calcChain>
</file>

<file path=xl/sharedStrings.xml><?xml version="1.0" encoding="utf-8"?>
<sst xmlns="http://schemas.openxmlformats.org/spreadsheetml/2006/main" count="161" uniqueCount="85">
  <si>
    <t>Sites</t>
  </si>
  <si>
    <t>Months</t>
  </si>
  <si>
    <t>Site 1</t>
  </si>
  <si>
    <t>Site 2</t>
  </si>
  <si>
    <t>Site 3</t>
  </si>
  <si>
    <t>Total</t>
  </si>
  <si>
    <r>
      <t>Pistia stratiotes</t>
    </r>
    <r>
      <rPr>
        <sz val="12"/>
        <color theme="1"/>
        <rFont val="Times New Roman"/>
        <family val="1"/>
      </rPr>
      <t xml:space="preserve"> </t>
    </r>
  </si>
  <si>
    <t>Nymphoides peltata</t>
  </si>
  <si>
    <r>
      <t>Persicaria senegalensis</t>
    </r>
    <r>
      <rPr>
        <sz val="12"/>
        <color theme="1"/>
        <rFont val="Times New Roman"/>
        <family val="1"/>
      </rPr>
      <t xml:space="preserve"> </t>
    </r>
  </si>
  <si>
    <r>
      <t>Ludwigia stolonifera</t>
    </r>
    <r>
      <rPr>
        <sz val="12"/>
        <color theme="1"/>
        <rFont val="Times New Roman"/>
        <family val="1"/>
      </rPr>
      <t xml:space="preserve"> </t>
    </r>
  </si>
  <si>
    <t>Antheranthera sessilis</t>
  </si>
  <si>
    <t xml:space="preserve">Ipomoea aquatic </t>
  </si>
  <si>
    <t>Azolla nilotica</t>
  </si>
  <si>
    <r>
      <t>Cyperus papyrus</t>
    </r>
    <r>
      <rPr>
        <sz val="12"/>
        <color theme="1"/>
        <rFont val="Times New Roman"/>
        <family val="1"/>
      </rPr>
      <t xml:space="preserve"> </t>
    </r>
  </si>
  <si>
    <t>Typha latifolia</t>
  </si>
  <si>
    <r>
      <t>Echinochloa stagnina</t>
    </r>
    <r>
      <rPr>
        <sz val="12"/>
        <color theme="1"/>
        <rFont val="Times New Roman"/>
        <family val="1"/>
      </rPr>
      <t xml:space="preserve"> </t>
    </r>
  </si>
  <si>
    <r>
      <t>Limnocharis flava</t>
    </r>
    <r>
      <rPr>
        <sz val="12"/>
        <color theme="1"/>
        <rFont val="Times New Roman"/>
        <family val="1"/>
      </rPr>
      <t xml:space="preserve"> </t>
    </r>
  </si>
  <si>
    <r>
      <t>Asteracantha longofolia</t>
    </r>
    <r>
      <rPr>
        <sz val="12"/>
        <color theme="1"/>
        <rFont val="Times New Roman"/>
        <family val="1"/>
      </rPr>
      <t xml:space="preserve"> </t>
    </r>
  </si>
  <si>
    <t>Commelina latifolia</t>
  </si>
  <si>
    <t>Cyperus dives</t>
  </si>
  <si>
    <r>
      <t>Nymphaea lotus</t>
    </r>
    <r>
      <rPr>
        <sz val="12"/>
        <color theme="1"/>
        <rFont val="Times New Roman"/>
        <family val="1"/>
      </rPr>
      <t xml:space="preserve"> </t>
    </r>
  </si>
  <si>
    <t>Phragmites australis</t>
  </si>
  <si>
    <t>Taxa_S</t>
  </si>
  <si>
    <t>Individuals</t>
  </si>
  <si>
    <t>Dominance_D</t>
  </si>
  <si>
    <t>Simpson_1-D</t>
  </si>
  <si>
    <t>Shannon_H</t>
  </si>
  <si>
    <t>Evenness_e^H/S</t>
  </si>
  <si>
    <t>Brillouin</t>
  </si>
  <si>
    <t>Menhinick</t>
  </si>
  <si>
    <t>Margalef</t>
  </si>
  <si>
    <t>Equitability_J</t>
  </si>
  <si>
    <t>Fisher_alpha</t>
  </si>
  <si>
    <t>Berger-Parker</t>
  </si>
  <si>
    <t>Chao-1</t>
  </si>
  <si>
    <t>quad 1</t>
  </si>
  <si>
    <t xml:space="preserve">        </t>
  </si>
  <si>
    <t>Quad 2</t>
  </si>
  <si>
    <t>Dec,2017</t>
  </si>
  <si>
    <t>Quad 3</t>
  </si>
  <si>
    <t>Jan,2018</t>
  </si>
  <si>
    <t>Quad 1</t>
  </si>
  <si>
    <t>Feb,2018</t>
  </si>
  <si>
    <t>Q 1</t>
  </si>
  <si>
    <t>Mar,2018</t>
  </si>
  <si>
    <t>q1</t>
  </si>
  <si>
    <t>q2</t>
  </si>
  <si>
    <t>q3</t>
  </si>
  <si>
    <t>Apr,2018</t>
  </si>
  <si>
    <t>May,2018</t>
  </si>
  <si>
    <t>Q1</t>
  </si>
  <si>
    <t>Q2</t>
  </si>
  <si>
    <t>Q3</t>
  </si>
  <si>
    <t>Oct,2018</t>
  </si>
  <si>
    <t>Nov,2018</t>
  </si>
  <si>
    <t>q4</t>
  </si>
  <si>
    <t>No. quad/51</t>
  </si>
  <si>
    <t>23/51</t>
  </si>
  <si>
    <t>28/51</t>
  </si>
  <si>
    <t>37/51</t>
  </si>
  <si>
    <t>29/51</t>
  </si>
  <si>
    <t>13/51</t>
  </si>
  <si>
    <t>19/51</t>
  </si>
  <si>
    <t>21/51</t>
  </si>
  <si>
    <t>35/51</t>
  </si>
  <si>
    <t>N.Quad</t>
  </si>
  <si>
    <t>Freq</t>
  </si>
  <si>
    <t>Density</t>
  </si>
  <si>
    <t>Abundance</t>
  </si>
  <si>
    <t>Rel.freq</t>
  </si>
  <si>
    <t>Rel. Densi</t>
  </si>
  <si>
    <t>Rel.Abunda</t>
  </si>
  <si>
    <t>Site a</t>
  </si>
  <si>
    <t>Quad</t>
  </si>
  <si>
    <t>pH</t>
  </si>
  <si>
    <t>Temp</t>
  </si>
  <si>
    <t>EC</t>
  </si>
  <si>
    <t>DO</t>
  </si>
  <si>
    <t>NO2</t>
  </si>
  <si>
    <t>NO3</t>
  </si>
  <si>
    <t>NH4</t>
  </si>
  <si>
    <t>TP</t>
  </si>
  <si>
    <t>TSS</t>
  </si>
  <si>
    <t>Physico-chemical parameters</t>
  </si>
  <si>
    <t>Result of PAST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</si>
</sst>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0" borderId="0" xfId="0" applyFont="1"/>
    <xf numFmtId="17" fontId="0" fillId="0" borderId="0" xfId="0" applyNumberFormat="1"/>
    <xf numFmtId="0" fontId="2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5"/>
  <sheetViews>
    <sheetView workbookViewId="0">
      <selection sqref="A1:T65"/>
    </sheetView>
  </sheetViews>
  <sheetFormatPr defaultRowHeight="15"/>
  <cols>
    <col min="4" max="4" width="16.42578125" customWidth="1"/>
    <col min="5" max="5" width="19.140625" customWidth="1"/>
    <col min="6" max="6" width="16.85546875" customWidth="1"/>
    <col min="7" max="7" width="14" customWidth="1"/>
    <col min="8" max="8" width="18.28515625" customWidth="1"/>
    <col min="9" max="9" width="12.5703125" customWidth="1"/>
    <col min="10" max="10" width="11.85546875" customWidth="1"/>
    <col min="11" max="11" width="11.42578125" customWidth="1"/>
    <col min="12" max="12" width="10.85546875" customWidth="1"/>
    <col min="13" max="13" width="13" customWidth="1"/>
    <col min="14" max="14" width="11.85546875" customWidth="1"/>
    <col min="15" max="15" width="14.140625" customWidth="1"/>
    <col min="16" max="16" width="13.140625" customWidth="1"/>
    <col min="17" max="17" width="12.42578125" customWidth="1"/>
    <col min="18" max="18" width="12.5703125" customWidth="1"/>
    <col min="19" max="19" width="15" customWidth="1"/>
  </cols>
  <sheetData>
    <row r="1" spans="1:19" ht="15.75">
      <c r="A1" t="s">
        <v>0</v>
      </c>
      <c r="B1" t="s">
        <v>73</v>
      </c>
      <c r="C1" t="s">
        <v>1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</row>
    <row r="2" spans="1:19">
      <c r="A2" t="s">
        <v>72</v>
      </c>
      <c r="B2" t="s">
        <v>35</v>
      </c>
      <c r="C2" t="s">
        <v>36</v>
      </c>
      <c r="D2">
        <v>0</v>
      </c>
      <c r="E2">
        <v>0</v>
      </c>
      <c r="F2">
        <v>40</v>
      </c>
      <c r="G2">
        <v>0</v>
      </c>
      <c r="H2">
        <v>9</v>
      </c>
      <c r="I2">
        <v>0</v>
      </c>
      <c r="J2">
        <v>167</v>
      </c>
      <c r="K2">
        <v>0</v>
      </c>
      <c r="L2">
        <v>0</v>
      </c>
      <c r="M2">
        <v>8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>
      <c r="B3" t="s">
        <v>37</v>
      </c>
      <c r="D3">
        <v>0</v>
      </c>
      <c r="E3">
        <v>0</v>
      </c>
      <c r="F3">
        <v>18</v>
      </c>
      <c r="G3">
        <v>0</v>
      </c>
      <c r="H3">
        <v>0</v>
      </c>
      <c r="I3">
        <v>0</v>
      </c>
      <c r="J3">
        <v>132</v>
      </c>
      <c r="K3">
        <v>0</v>
      </c>
      <c r="L3">
        <v>0</v>
      </c>
      <c r="M3">
        <v>2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>
      <c r="D4">
        <f>((D2+D3)/2)</f>
        <v>0</v>
      </c>
      <c r="E4">
        <f t="shared" ref="E4:S4" si="0">((E2+E3)/2)</f>
        <v>0</v>
      </c>
      <c r="F4">
        <f t="shared" si="0"/>
        <v>29</v>
      </c>
      <c r="G4">
        <f t="shared" si="0"/>
        <v>0</v>
      </c>
      <c r="H4">
        <f t="shared" si="0"/>
        <v>4.5</v>
      </c>
      <c r="I4">
        <f t="shared" si="0"/>
        <v>0</v>
      </c>
      <c r="J4">
        <f>((J2+J3)/2)</f>
        <v>149.5</v>
      </c>
      <c r="K4">
        <f t="shared" si="0"/>
        <v>0</v>
      </c>
      <c r="L4">
        <f t="shared" si="0"/>
        <v>0</v>
      </c>
      <c r="M4">
        <f t="shared" si="0"/>
        <v>5</v>
      </c>
      <c r="N4">
        <f t="shared" si="0"/>
        <v>0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</row>
    <row r="5" spans="1:19">
      <c r="A5" t="s">
        <v>3</v>
      </c>
      <c r="B5" t="s">
        <v>35</v>
      </c>
      <c r="C5" s="2" t="s">
        <v>38</v>
      </c>
      <c r="D5">
        <v>0</v>
      </c>
      <c r="E5">
        <v>0</v>
      </c>
      <c r="F5">
        <v>10</v>
      </c>
      <c r="G5">
        <v>0</v>
      </c>
      <c r="H5">
        <v>0</v>
      </c>
      <c r="I5">
        <v>3</v>
      </c>
      <c r="J5">
        <v>87</v>
      </c>
      <c r="K5">
        <v>0</v>
      </c>
      <c r="L5">
        <v>0</v>
      </c>
      <c r="M5">
        <v>16</v>
      </c>
      <c r="N5">
        <v>0</v>
      </c>
      <c r="O5">
        <v>0</v>
      </c>
      <c r="P5">
        <v>0</v>
      </c>
      <c r="Q5">
        <v>30</v>
      </c>
      <c r="R5">
        <v>0</v>
      </c>
      <c r="S5">
        <v>0</v>
      </c>
    </row>
    <row r="6" spans="1:19">
      <c r="B6" t="s">
        <v>37</v>
      </c>
      <c r="C6" s="2"/>
      <c r="D6">
        <v>0</v>
      </c>
      <c r="E6">
        <v>0</v>
      </c>
      <c r="F6">
        <v>17</v>
      </c>
      <c r="G6">
        <v>0</v>
      </c>
      <c r="H6">
        <v>0</v>
      </c>
      <c r="I6">
        <v>8</v>
      </c>
      <c r="J6">
        <v>0</v>
      </c>
      <c r="K6">
        <v>0</v>
      </c>
      <c r="L6">
        <v>0</v>
      </c>
      <c r="M6">
        <v>37</v>
      </c>
      <c r="N6">
        <v>0</v>
      </c>
      <c r="O6">
        <v>0</v>
      </c>
      <c r="P6">
        <v>0</v>
      </c>
      <c r="Q6">
        <v>8</v>
      </c>
      <c r="R6">
        <v>0</v>
      </c>
      <c r="S6">
        <v>0</v>
      </c>
    </row>
    <row r="7" spans="1:19">
      <c r="A7" s="2" t="s">
        <v>4</v>
      </c>
      <c r="B7" t="s">
        <v>35</v>
      </c>
      <c r="C7" t="s">
        <v>36</v>
      </c>
      <c r="D7">
        <v>201</v>
      </c>
      <c r="E7">
        <v>29</v>
      </c>
      <c r="F7">
        <v>0</v>
      </c>
      <c r="G7">
        <v>69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17</v>
      </c>
      <c r="R7">
        <v>0</v>
      </c>
      <c r="S7">
        <v>0</v>
      </c>
    </row>
    <row r="8" spans="1:19">
      <c r="A8" s="2"/>
      <c r="B8" t="s">
        <v>37</v>
      </c>
      <c r="D8">
        <v>37</v>
      </c>
      <c r="E8">
        <v>57</v>
      </c>
      <c r="F8">
        <v>10</v>
      </c>
      <c r="G8">
        <v>39</v>
      </c>
      <c r="H8">
        <v>0</v>
      </c>
      <c r="I8">
        <v>0</v>
      </c>
      <c r="J8">
        <v>0</v>
      </c>
      <c r="K8">
        <v>5</v>
      </c>
      <c r="L8">
        <v>6</v>
      </c>
      <c r="M8">
        <v>0</v>
      </c>
      <c r="N8">
        <v>0</v>
      </c>
      <c r="O8">
        <v>0</v>
      </c>
      <c r="P8">
        <v>18</v>
      </c>
      <c r="Q8">
        <v>0</v>
      </c>
      <c r="R8">
        <v>0</v>
      </c>
      <c r="S8">
        <v>0</v>
      </c>
    </row>
    <row r="9" spans="1:19">
      <c r="A9" s="2"/>
      <c r="B9" t="s">
        <v>39</v>
      </c>
      <c r="D9">
        <v>33</v>
      </c>
      <c r="E9">
        <v>98</v>
      </c>
      <c r="F9">
        <v>0</v>
      </c>
      <c r="G9">
        <v>72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19">
      <c r="A10" s="2"/>
      <c r="D10">
        <f>((D7+D8+D9)/3)</f>
        <v>90.333333333333329</v>
      </c>
      <c r="E10">
        <f>((E7+E8+E9)/3)</f>
        <v>61.333333333333336</v>
      </c>
      <c r="F10">
        <f t="shared" ref="F10:S10" si="1">((F7+F8+F9)/3)</f>
        <v>3.3333333333333335</v>
      </c>
      <c r="G10">
        <f t="shared" si="1"/>
        <v>60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1.6666666666666667</v>
      </c>
      <c r="L10">
        <f t="shared" si="1"/>
        <v>2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6</v>
      </c>
      <c r="Q10">
        <f t="shared" si="1"/>
        <v>5.666666666666667</v>
      </c>
      <c r="R10">
        <f t="shared" si="1"/>
        <v>0</v>
      </c>
      <c r="S10">
        <f t="shared" si="1"/>
        <v>0</v>
      </c>
    </row>
    <row r="11" spans="1:19">
      <c r="A11" t="s">
        <v>2</v>
      </c>
      <c r="B11" t="s">
        <v>37</v>
      </c>
      <c r="C11" t="s">
        <v>36</v>
      </c>
      <c r="D11">
        <v>0</v>
      </c>
      <c r="E11">
        <v>0</v>
      </c>
      <c r="F11">
        <v>16</v>
      </c>
      <c r="G11">
        <v>0</v>
      </c>
      <c r="H11">
        <v>9</v>
      </c>
      <c r="I11">
        <v>0</v>
      </c>
      <c r="J11">
        <v>0</v>
      </c>
      <c r="K11">
        <v>0</v>
      </c>
      <c r="L11">
        <v>0</v>
      </c>
      <c r="M11">
        <v>9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>
      <c r="A12" t="s">
        <v>3</v>
      </c>
      <c r="B12" t="s">
        <v>35</v>
      </c>
      <c r="C12" t="s">
        <v>40</v>
      </c>
      <c r="D12">
        <v>0</v>
      </c>
      <c r="E12">
        <v>0</v>
      </c>
      <c r="F12">
        <v>27</v>
      </c>
      <c r="G12">
        <v>9</v>
      </c>
      <c r="H12">
        <v>0</v>
      </c>
      <c r="I12">
        <v>0</v>
      </c>
      <c r="J12">
        <v>255</v>
      </c>
      <c r="K12">
        <v>0</v>
      </c>
      <c r="L12">
        <v>0</v>
      </c>
      <c r="M12">
        <v>7</v>
      </c>
      <c r="N12">
        <v>0</v>
      </c>
      <c r="O12">
        <v>0</v>
      </c>
      <c r="P12">
        <v>0</v>
      </c>
      <c r="Q12">
        <v>4</v>
      </c>
      <c r="R12">
        <v>0</v>
      </c>
      <c r="S12">
        <v>0</v>
      </c>
    </row>
    <row r="13" spans="1:19">
      <c r="B13" t="s">
        <v>37</v>
      </c>
      <c r="D13">
        <v>0</v>
      </c>
      <c r="E13">
        <v>0</v>
      </c>
      <c r="F13">
        <v>14</v>
      </c>
      <c r="G13">
        <v>17</v>
      </c>
      <c r="H13">
        <v>0</v>
      </c>
      <c r="I13">
        <v>0</v>
      </c>
      <c r="J13">
        <v>265</v>
      </c>
      <c r="K13">
        <v>0</v>
      </c>
      <c r="L13">
        <v>0</v>
      </c>
      <c r="M13">
        <v>11</v>
      </c>
      <c r="N13">
        <v>0</v>
      </c>
      <c r="O13">
        <v>0</v>
      </c>
      <c r="P13">
        <v>0</v>
      </c>
      <c r="Q13">
        <v>9</v>
      </c>
      <c r="R13">
        <v>0</v>
      </c>
      <c r="S13">
        <v>0</v>
      </c>
    </row>
    <row r="14" spans="1:19">
      <c r="A14" s="2" t="s">
        <v>4</v>
      </c>
      <c r="B14" t="s">
        <v>35</v>
      </c>
      <c r="D14">
        <v>243</v>
      </c>
      <c r="E14">
        <v>17</v>
      </c>
      <c r="F14">
        <v>0</v>
      </c>
      <c r="G14">
        <v>93</v>
      </c>
      <c r="H14">
        <v>0</v>
      </c>
      <c r="I14">
        <v>0</v>
      </c>
      <c r="J14">
        <v>0</v>
      </c>
      <c r="K14">
        <v>6</v>
      </c>
      <c r="L14">
        <v>5</v>
      </c>
      <c r="M14">
        <v>15</v>
      </c>
      <c r="N14">
        <v>0</v>
      </c>
      <c r="O14">
        <v>0</v>
      </c>
      <c r="P14">
        <v>0</v>
      </c>
      <c r="Q14">
        <v>3</v>
      </c>
      <c r="R14">
        <v>0</v>
      </c>
      <c r="S14">
        <v>0</v>
      </c>
    </row>
    <row r="15" spans="1:19">
      <c r="B15" t="s">
        <v>37</v>
      </c>
      <c r="C15" t="s">
        <v>36</v>
      </c>
      <c r="D15">
        <v>86</v>
      </c>
      <c r="E15">
        <v>67</v>
      </c>
      <c r="F15">
        <v>4</v>
      </c>
      <c r="G15">
        <v>64</v>
      </c>
      <c r="H15">
        <v>0</v>
      </c>
      <c r="I15">
        <v>0</v>
      </c>
      <c r="J15">
        <v>0</v>
      </c>
      <c r="K15">
        <v>0</v>
      </c>
      <c r="L15">
        <v>3</v>
      </c>
      <c r="M15">
        <v>11</v>
      </c>
      <c r="N15">
        <v>0</v>
      </c>
      <c r="O15">
        <v>0</v>
      </c>
      <c r="P15">
        <v>12</v>
      </c>
      <c r="Q15">
        <v>1</v>
      </c>
      <c r="R15">
        <v>0</v>
      </c>
      <c r="S15">
        <v>0</v>
      </c>
    </row>
    <row r="16" spans="1:19">
      <c r="B16" t="s">
        <v>39</v>
      </c>
      <c r="D16">
        <v>77</v>
      </c>
      <c r="E16">
        <v>11</v>
      </c>
      <c r="F16">
        <v>11</v>
      </c>
      <c r="G16">
        <v>19</v>
      </c>
      <c r="H16">
        <v>0</v>
      </c>
      <c r="I16">
        <v>0</v>
      </c>
      <c r="J16">
        <v>0</v>
      </c>
      <c r="K16">
        <v>0</v>
      </c>
      <c r="L16">
        <v>0</v>
      </c>
      <c r="M16">
        <v>14</v>
      </c>
      <c r="N16">
        <v>0</v>
      </c>
      <c r="O16">
        <v>0</v>
      </c>
      <c r="P16">
        <v>17</v>
      </c>
      <c r="Q16">
        <v>0</v>
      </c>
      <c r="R16">
        <v>0</v>
      </c>
      <c r="S16">
        <v>0</v>
      </c>
    </row>
    <row r="17" spans="1:19">
      <c r="A17" t="s">
        <v>2</v>
      </c>
      <c r="B17" t="s">
        <v>41</v>
      </c>
      <c r="D17">
        <v>0</v>
      </c>
      <c r="E17">
        <v>0</v>
      </c>
      <c r="F17">
        <v>16</v>
      </c>
      <c r="G17">
        <v>0</v>
      </c>
      <c r="H17">
        <v>8</v>
      </c>
      <c r="I17">
        <v>0</v>
      </c>
      <c r="J17">
        <v>234</v>
      </c>
      <c r="K17">
        <v>0</v>
      </c>
      <c r="L17">
        <v>0</v>
      </c>
      <c r="M17">
        <v>0</v>
      </c>
      <c r="N17">
        <v>2</v>
      </c>
      <c r="O17">
        <v>2</v>
      </c>
      <c r="P17">
        <v>29</v>
      </c>
      <c r="Q17">
        <v>0</v>
      </c>
      <c r="R17">
        <v>2</v>
      </c>
      <c r="S17">
        <v>0</v>
      </c>
    </row>
    <row r="18" spans="1:19">
      <c r="A18" t="s">
        <v>3</v>
      </c>
      <c r="B18" t="s">
        <v>41</v>
      </c>
      <c r="C18" t="s">
        <v>42</v>
      </c>
      <c r="D18">
        <v>0</v>
      </c>
      <c r="E18">
        <v>0</v>
      </c>
      <c r="F18">
        <v>25</v>
      </c>
      <c r="G18">
        <v>8</v>
      </c>
      <c r="H18">
        <v>0</v>
      </c>
      <c r="I18">
        <v>3</v>
      </c>
      <c r="J18">
        <v>265</v>
      </c>
      <c r="K18">
        <v>0</v>
      </c>
      <c r="L18">
        <v>0</v>
      </c>
      <c r="M18">
        <v>2</v>
      </c>
      <c r="N18">
        <v>0</v>
      </c>
      <c r="O18">
        <v>3</v>
      </c>
      <c r="P18">
        <v>0</v>
      </c>
      <c r="Q18">
        <v>4</v>
      </c>
      <c r="R18">
        <v>0</v>
      </c>
      <c r="S18">
        <v>0</v>
      </c>
    </row>
    <row r="19" spans="1:19">
      <c r="B19" s="2" t="s">
        <v>37</v>
      </c>
      <c r="D19">
        <v>0</v>
      </c>
      <c r="E19">
        <v>12</v>
      </c>
      <c r="F19">
        <v>13</v>
      </c>
      <c r="G19">
        <v>16</v>
      </c>
      <c r="H19">
        <v>0</v>
      </c>
      <c r="I19">
        <v>8</v>
      </c>
      <c r="J19">
        <v>221</v>
      </c>
      <c r="K19">
        <v>0</v>
      </c>
      <c r="L19">
        <v>0</v>
      </c>
      <c r="M19">
        <v>11</v>
      </c>
      <c r="N19">
        <v>1</v>
      </c>
      <c r="O19">
        <v>0</v>
      </c>
      <c r="P19">
        <v>0</v>
      </c>
      <c r="Q19">
        <v>9</v>
      </c>
      <c r="R19">
        <v>0</v>
      </c>
      <c r="S19">
        <v>0</v>
      </c>
    </row>
    <row r="20" spans="1:19">
      <c r="B20" s="2"/>
      <c r="D20">
        <f>((D18+D19)/2)</f>
        <v>0</v>
      </c>
      <c r="E20">
        <f t="shared" ref="E20:S20" si="2">((E18+E19)/2)</f>
        <v>6</v>
      </c>
      <c r="F20">
        <f t="shared" si="2"/>
        <v>19</v>
      </c>
      <c r="G20">
        <f t="shared" si="2"/>
        <v>12</v>
      </c>
      <c r="H20">
        <f t="shared" si="2"/>
        <v>0</v>
      </c>
      <c r="I20">
        <f t="shared" si="2"/>
        <v>5.5</v>
      </c>
      <c r="J20">
        <f>((J18+J19)/2)</f>
        <v>243</v>
      </c>
      <c r="K20">
        <f t="shared" si="2"/>
        <v>0</v>
      </c>
      <c r="L20">
        <f t="shared" si="2"/>
        <v>0</v>
      </c>
      <c r="M20">
        <f t="shared" si="2"/>
        <v>6.5</v>
      </c>
      <c r="N20">
        <f t="shared" si="2"/>
        <v>0.5</v>
      </c>
      <c r="O20">
        <f t="shared" si="2"/>
        <v>1.5</v>
      </c>
      <c r="P20">
        <f t="shared" si="2"/>
        <v>0</v>
      </c>
      <c r="Q20">
        <f t="shared" si="2"/>
        <v>6.5</v>
      </c>
      <c r="R20">
        <f t="shared" si="2"/>
        <v>0</v>
      </c>
      <c r="S20">
        <f t="shared" si="2"/>
        <v>0</v>
      </c>
    </row>
    <row r="21" spans="1:19">
      <c r="A21" s="2" t="s">
        <v>4</v>
      </c>
      <c r="B21" s="2" t="s">
        <v>41</v>
      </c>
      <c r="D21">
        <v>243</v>
      </c>
      <c r="E21">
        <v>19</v>
      </c>
      <c r="F21">
        <v>22</v>
      </c>
      <c r="G21">
        <v>96</v>
      </c>
      <c r="H21">
        <v>0</v>
      </c>
      <c r="I21">
        <v>2</v>
      </c>
      <c r="J21">
        <v>0</v>
      </c>
      <c r="K21">
        <v>6</v>
      </c>
      <c r="L21">
        <v>3</v>
      </c>
      <c r="M21">
        <v>13</v>
      </c>
      <c r="N21">
        <v>0</v>
      </c>
      <c r="O21">
        <v>0</v>
      </c>
      <c r="P21">
        <v>5</v>
      </c>
      <c r="Q21">
        <v>3</v>
      </c>
      <c r="R21">
        <v>0</v>
      </c>
      <c r="S21">
        <v>0</v>
      </c>
    </row>
    <row r="22" spans="1:19">
      <c r="A22" s="2"/>
      <c r="B22" s="2" t="s">
        <v>37</v>
      </c>
      <c r="D22">
        <v>84</v>
      </c>
      <c r="E22">
        <v>26</v>
      </c>
      <c r="F22">
        <v>13</v>
      </c>
      <c r="G22">
        <v>67</v>
      </c>
      <c r="H22">
        <v>0</v>
      </c>
      <c r="I22">
        <v>0</v>
      </c>
      <c r="J22">
        <v>0</v>
      </c>
      <c r="K22">
        <v>0</v>
      </c>
      <c r="L22">
        <v>3</v>
      </c>
      <c r="M22">
        <v>14</v>
      </c>
      <c r="N22">
        <v>0</v>
      </c>
      <c r="O22">
        <v>0</v>
      </c>
      <c r="P22">
        <v>23</v>
      </c>
      <c r="Q22">
        <v>1</v>
      </c>
      <c r="R22">
        <v>0</v>
      </c>
      <c r="S22">
        <v>0</v>
      </c>
    </row>
    <row r="23" spans="1:19">
      <c r="A23" s="2"/>
      <c r="B23" s="2" t="s">
        <v>39</v>
      </c>
      <c r="D23">
        <v>80</v>
      </c>
      <c r="E23">
        <v>15</v>
      </c>
      <c r="F23">
        <v>0</v>
      </c>
      <c r="G23">
        <v>21</v>
      </c>
      <c r="H23">
        <v>0</v>
      </c>
      <c r="I23">
        <v>0</v>
      </c>
      <c r="J23">
        <v>0</v>
      </c>
      <c r="K23">
        <v>0</v>
      </c>
      <c r="L23">
        <v>0</v>
      </c>
      <c r="M23">
        <v>20</v>
      </c>
      <c r="N23">
        <v>0</v>
      </c>
      <c r="O23">
        <v>0</v>
      </c>
      <c r="P23">
        <v>10</v>
      </c>
      <c r="Q23">
        <v>0</v>
      </c>
      <c r="R23">
        <v>0</v>
      </c>
      <c r="S23">
        <v>0</v>
      </c>
    </row>
    <row r="24" spans="1:19">
      <c r="A24" t="s">
        <v>2</v>
      </c>
      <c r="B24" t="s">
        <v>43</v>
      </c>
      <c r="C24" t="s">
        <v>36</v>
      </c>
      <c r="D24">
        <v>0</v>
      </c>
      <c r="E24">
        <v>0</v>
      </c>
      <c r="F24">
        <v>21</v>
      </c>
      <c r="G24">
        <v>0</v>
      </c>
      <c r="H24">
        <v>17</v>
      </c>
      <c r="I24">
        <v>2</v>
      </c>
      <c r="J24">
        <v>289</v>
      </c>
      <c r="K24">
        <v>0</v>
      </c>
      <c r="L24">
        <v>0</v>
      </c>
      <c r="M24">
        <v>18</v>
      </c>
      <c r="N24">
        <v>2</v>
      </c>
      <c r="O24">
        <v>3</v>
      </c>
      <c r="P24">
        <v>17</v>
      </c>
      <c r="Q24">
        <v>0</v>
      </c>
      <c r="R24">
        <v>2</v>
      </c>
      <c r="S24">
        <v>0</v>
      </c>
    </row>
    <row r="25" spans="1:19">
      <c r="A25" t="s">
        <v>3</v>
      </c>
      <c r="B25" t="s">
        <v>35</v>
      </c>
      <c r="D25">
        <v>0</v>
      </c>
      <c r="E25">
        <v>0</v>
      </c>
      <c r="F25">
        <v>4</v>
      </c>
      <c r="G25">
        <v>27</v>
      </c>
      <c r="H25">
        <v>4</v>
      </c>
      <c r="I25">
        <v>14</v>
      </c>
      <c r="J25">
        <v>276</v>
      </c>
      <c r="K25">
        <v>0</v>
      </c>
      <c r="L25">
        <v>0</v>
      </c>
      <c r="M25">
        <v>21</v>
      </c>
      <c r="N25">
        <v>0</v>
      </c>
      <c r="O25">
        <v>3</v>
      </c>
      <c r="P25">
        <v>0</v>
      </c>
      <c r="Q25">
        <v>3</v>
      </c>
      <c r="R25">
        <v>0</v>
      </c>
      <c r="S25">
        <v>0</v>
      </c>
    </row>
    <row r="26" spans="1:19">
      <c r="B26" t="s">
        <v>37</v>
      </c>
      <c r="C26" s="2" t="s">
        <v>44</v>
      </c>
      <c r="D26">
        <v>0</v>
      </c>
      <c r="E26">
        <v>17</v>
      </c>
      <c r="F26">
        <v>18</v>
      </c>
      <c r="G26">
        <v>13</v>
      </c>
      <c r="H26">
        <v>0</v>
      </c>
      <c r="I26">
        <v>17</v>
      </c>
      <c r="J26">
        <v>231</v>
      </c>
      <c r="K26">
        <v>0</v>
      </c>
      <c r="L26">
        <v>0</v>
      </c>
      <c r="M26">
        <v>13</v>
      </c>
      <c r="N26">
        <v>1</v>
      </c>
      <c r="O26">
        <v>0</v>
      </c>
      <c r="P26">
        <v>0</v>
      </c>
      <c r="Q26">
        <v>1</v>
      </c>
      <c r="R26">
        <v>0</v>
      </c>
      <c r="S26">
        <v>0</v>
      </c>
    </row>
    <row r="27" spans="1:19">
      <c r="A27" s="2" t="s">
        <v>4</v>
      </c>
      <c r="B27" t="s">
        <v>45</v>
      </c>
      <c r="C27" t="s">
        <v>36</v>
      </c>
      <c r="D27">
        <v>181</v>
      </c>
      <c r="E27">
        <v>57</v>
      </c>
      <c r="F27">
        <v>10</v>
      </c>
      <c r="G27">
        <v>0</v>
      </c>
      <c r="H27">
        <v>0</v>
      </c>
      <c r="I27">
        <v>0</v>
      </c>
      <c r="J27">
        <v>211</v>
      </c>
      <c r="K27">
        <v>0</v>
      </c>
      <c r="L27">
        <v>0</v>
      </c>
      <c r="M27">
        <v>0</v>
      </c>
      <c r="N27">
        <v>0</v>
      </c>
      <c r="O27">
        <v>0</v>
      </c>
      <c r="P27">
        <v>13</v>
      </c>
      <c r="Q27">
        <v>0</v>
      </c>
      <c r="R27">
        <v>0</v>
      </c>
      <c r="S27">
        <v>0</v>
      </c>
    </row>
    <row r="28" spans="1:19">
      <c r="B28" t="s">
        <v>46</v>
      </c>
      <c r="D28">
        <v>268</v>
      </c>
      <c r="E28">
        <v>13</v>
      </c>
      <c r="F28">
        <v>6</v>
      </c>
      <c r="G28">
        <v>0</v>
      </c>
      <c r="H28">
        <v>0</v>
      </c>
      <c r="I28">
        <v>0</v>
      </c>
      <c r="J28">
        <v>357</v>
      </c>
      <c r="K28">
        <v>0</v>
      </c>
      <c r="L28">
        <v>0</v>
      </c>
      <c r="M28">
        <v>0</v>
      </c>
      <c r="N28">
        <v>0</v>
      </c>
      <c r="O28">
        <v>0</v>
      </c>
      <c r="P28">
        <v>7</v>
      </c>
      <c r="Q28">
        <v>0</v>
      </c>
      <c r="R28">
        <v>0</v>
      </c>
      <c r="S28">
        <v>0</v>
      </c>
    </row>
    <row r="29" spans="1:19">
      <c r="B29" t="s">
        <v>47</v>
      </c>
      <c r="D29">
        <v>284</v>
      </c>
      <c r="E29">
        <v>0</v>
      </c>
      <c r="F29">
        <v>0</v>
      </c>
      <c r="G29">
        <v>0</v>
      </c>
      <c r="H29">
        <v>0</v>
      </c>
      <c r="I29">
        <v>0</v>
      </c>
      <c r="J29">
        <v>355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</row>
    <row r="30" spans="1:19">
      <c r="D30">
        <f>((D27+D28+D29)/3)</f>
        <v>244.33333333333334</v>
      </c>
      <c r="E30">
        <f t="shared" ref="E30:S30" si="3">((E27+E28+E29)/3)</f>
        <v>23.333333333333332</v>
      </c>
      <c r="F30">
        <f t="shared" si="3"/>
        <v>5.333333333333333</v>
      </c>
      <c r="G30">
        <f t="shared" si="3"/>
        <v>0</v>
      </c>
      <c r="H30">
        <f t="shared" si="3"/>
        <v>0</v>
      </c>
      <c r="I30">
        <f t="shared" si="3"/>
        <v>0</v>
      </c>
      <c r="J30">
        <f t="shared" si="3"/>
        <v>307.66666666666669</v>
      </c>
      <c r="K30">
        <f t="shared" si="3"/>
        <v>0</v>
      </c>
      <c r="L30">
        <f t="shared" si="3"/>
        <v>0</v>
      </c>
      <c r="M30">
        <f t="shared" si="3"/>
        <v>0</v>
      </c>
      <c r="N30">
        <f t="shared" si="3"/>
        <v>0</v>
      </c>
      <c r="O30">
        <f t="shared" si="3"/>
        <v>0</v>
      </c>
      <c r="P30">
        <f t="shared" si="3"/>
        <v>6.666666666666667</v>
      </c>
      <c r="Q30">
        <f t="shared" si="3"/>
        <v>0</v>
      </c>
      <c r="R30">
        <f t="shared" si="3"/>
        <v>0</v>
      </c>
      <c r="S30">
        <f t="shared" si="3"/>
        <v>0</v>
      </c>
    </row>
    <row r="31" spans="1:19">
      <c r="A31" t="s">
        <v>2</v>
      </c>
      <c r="B31" t="s">
        <v>45</v>
      </c>
      <c r="C31" t="s">
        <v>36</v>
      </c>
      <c r="D31">
        <v>0</v>
      </c>
      <c r="E31">
        <v>0</v>
      </c>
      <c r="F31">
        <v>24</v>
      </c>
      <c r="G31">
        <v>0</v>
      </c>
      <c r="H31">
        <v>15</v>
      </c>
      <c r="I31">
        <v>2</v>
      </c>
      <c r="J31">
        <v>231</v>
      </c>
      <c r="K31">
        <v>0</v>
      </c>
      <c r="L31">
        <v>0</v>
      </c>
      <c r="M31">
        <v>36</v>
      </c>
      <c r="N31">
        <v>4</v>
      </c>
      <c r="O31">
        <v>3</v>
      </c>
      <c r="P31">
        <v>0</v>
      </c>
      <c r="Q31">
        <v>0</v>
      </c>
      <c r="R31">
        <v>8</v>
      </c>
      <c r="S31">
        <v>0</v>
      </c>
    </row>
    <row r="32" spans="1:19">
      <c r="A32" t="s">
        <v>3</v>
      </c>
      <c r="B32" t="s">
        <v>35</v>
      </c>
      <c r="C32" t="s">
        <v>48</v>
      </c>
      <c r="D32">
        <v>0</v>
      </c>
      <c r="E32">
        <v>0</v>
      </c>
      <c r="F32">
        <v>17</v>
      </c>
      <c r="G32">
        <v>23</v>
      </c>
      <c r="H32">
        <v>2</v>
      </c>
      <c r="I32">
        <v>36</v>
      </c>
      <c r="J32">
        <v>367</v>
      </c>
      <c r="K32">
        <v>0</v>
      </c>
      <c r="L32">
        <v>0</v>
      </c>
      <c r="M32">
        <v>7</v>
      </c>
      <c r="N32">
        <v>0</v>
      </c>
      <c r="O32">
        <v>2</v>
      </c>
      <c r="P32">
        <v>0</v>
      </c>
      <c r="Q32">
        <v>0</v>
      </c>
      <c r="R32">
        <v>0</v>
      </c>
      <c r="S32">
        <v>0</v>
      </c>
    </row>
    <row r="33" spans="1:19">
      <c r="B33" t="s">
        <v>37</v>
      </c>
      <c r="D33">
        <v>0</v>
      </c>
      <c r="E33">
        <v>0</v>
      </c>
      <c r="F33">
        <v>0</v>
      </c>
      <c r="G33">
        <v>0</v>
      </c>
      <c r="H33">
        <v>0</v>
      </c>
      <c r="I33">
        <v>33</v>
      </c>
      <c r="J33">
        <v>411</v>
      </c>
      <c r="K33">
        <v>0</v>
      </c>
      <c r="L33">
        <v>0</v>
      </c>
      <c r="M33">
        <v>27</v>
      </c>
      <c r="N33">
        <v>1</v>
      </c>
      <c r="O33">
        <v>0</v>
      </c>
      <c r="P33">
        <v>0</v>
      </c>
      <c r="Q33">
        <v>2</v>
      </c>
      <c r="R33">
        <v>0</v>
      </c>
      <c r="S33">
        <v>0</v>
      </c>
    </row>
    <row r="34" spans="1:19">
      <c r="A34" s="2" t="s">
        <v>4</v>
      </c>
      <c r="B34" t="s">
        <v>45</v>
      </c>
      <c r="D34">
        <v>7</v>
      </c>
      <c r="E34">
        <v>88</v>
      </c>
      <c r="F34">
        <v>0</v>
      </c>
      <c r="G34">
        <v>46</v>
      </c>
      <c r="H34">
        <v>0</v>
      </c>
      <c r="I34">
        <v>0</v>
      </c>
      <c r="J34">
        <v>0</v>
      </c>
      <c r="K34">
        <v>7</v>
      </c>
      <c r="L34">
        <v>2</v>
      </c>
      <c r="M34">
        <v>0</v>
      </c>
      <c r="N34">
        <v>0</v>
      </c>
      <c r="O34">
        <v>0</v>
      </c>
      <c r="P34">
        <v>0</v>
      </c>
      <c r="Q34">
        <v>4</v>
      </c>
      <c r="R34">
        <v>0</v>
      </c>
      <c r="S34">
        <v>0</v>
      </c>
    </row>
    <row r="35" spans="1:19">
      <c r="A35" s="2"/>
      <c r="B35" t="s">
        <v>46</v>
      </c>
      <c r="D35">
        <v>93</v>
      </c>
      <c r="E35">
        <v>67</v>
      </c>
      <c r="F35">
        <v>17</v>
      </c>
      <c r="G35">
        <v>62</v>
      </c>
      <c r="H35">
        <v>0</v>
      </c>
      <c r="I35">
        <v>0</v>
      </c>
      <c r="J35">
        <v>0</v>
      </c>
      <c r="K35">
        <v>4</v>
      </c>
      <c r="L35">
        <v>1</v>
      </c>
      <c r="M35">
        <v>0</v>
      </c>
      <c r="N35">
        <v>0</v>
      </c>
      <c r="O35">
        <v>0</v>
      </c>
      <c r="P35">
        <v>15</v>
      </c>
      <c r="Q35">
        <v>0</v>
      </c>
      <c r="R35">
        <v>0</v>
      </c>
      <c r="S35">
        <v>0</v>
      </c>
    </row>
    <row r="36" spans="1:19">
      <c r="A36" s="2"/>
      <c r="B36" t="s">
        <v>47</v>
      </c>
      <c r="D36">
        <v>329</v>
      </c>
      <c r="E36">
        <v>11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19">
      <c r="A37" t="s">
        <v>2</v>
      </c>
      <c r="B37" t="s">
        <v>45</v>
      </c>
      <c r="C37" t="s">
        <v>49</v>
      </c>
      <c r="D37">
        <v>0</v>
      </c>
      <c r="E37">
        <v>0</v>
      </c>
      <c r="F37">
        <v>3</v>
      </c>
      <c r="G37">
        <v>0</v>
      </c>
      <c r="H37">
        <v>13</v>
      </c>
      <c r="I37">
        <v>1</v>
      </c>
      <c r="J37">
        <v>133</v>
      </c>
      <c r="K37">
        <v>0</v>
      </c>
      <c r="L37">
        <v>0</v>
      </c>
      <c r="M37">
        <v>31</v>
      </c>
      <c r="N37">
        <v>5</v>
      </c>
      <c r="O37">
        <v>3</v>
      </c>
      <c r="P37">
        <v>0</v>
      </c>
      <c r="Q37">
        <v>0</v>
      </c>
      <c r="R37">
        <v>3</v>
      </c>
      <c r="S37">
        <v>0</v>
      </c>
    </row>
    <row r="38" spans="1:19">
      <c r="B38" t="s">
        <v>46</v>
      </c>
      <c r="D38">
        <v>0</v>
      </c>
      <c r="E38">
        <v>0</v>
      </c>
      <c r="F38">
        <v>19</v>
      </c>
      <c r="G38">
        <v>0</v>
      </c>
      <c r="H38">
        <v>5</v>
      </c>
      <c r="I38">
        <v>4</v>
      </c>
      <c r="J38">
        <v>143</v>
      </c>
      <c r="K38">
        <v>0</v>
      </c>
      <c r="L38">
        <v>0</v>
      </c>
      <c r="M38">
        <v>9</v>
      </c>
      <c r="N38">
        <v>0</v>
      </c>
      <c r="O38">
        <v>2</v>
      </c>
      <c r="P38">
        <v>0</v>
      </c>
      <c r="Q38">
        <v>0</v>
      </c>
      <c r="R38">
        <v>9</v>
      </c>
      <c r="S38">
        <v>0</v>
      </c>
    </row>
    <row r="39" spans="1:19">
      <c r="A39" t="s">
        <v>3</v>
      </c>
      <c r="B39" t="s">
        <v>45</v>
      </c>
      <c r="D39">
        <v>0</v>
      </c>
      <c r="E39">
        <v>0</v>
      </c>
      <c r="F39">
        <v>15</v>
      </c>
      <c r="G39">
        <v>5</v>
      </c>
      <c r="H39">
        <v>0</v>
      </c>
      <c r="I39">
        <v>36</v>
      </c>
      <c r="J39">
        <v>322</v>
      </c>
      <c r="K39">
        <v>0</v>
      </c>
      <c r="L39">
        <v>0</v>
      </c>
      <c r="M39">
        <v>22</v>
      </c>
      <c r="N39">
        <v>3</v>
      </c>
      <c r="O39">
        <v>0</v>
      </c>
      <c r="P39">
        <v>0</v>
      </c>
      <c r="Q39">
        <v>2</v>
      </c>
      <c r="R39">
        <v>0</v>
      </c>
      <c r="S39">
        <v>0</v>
      </c>
    </row>
    <row r="40" spans="1:19">
      <c r="B40" t="s">
        <v>46</v>
      </c>
      <c r="C40" t="s">
        <v>36</v>
      </c>
      <c r="D40">
        <v>0</v>
      </c>
      <c r="E40">
        <v>15</v>
      </c>
      <c r="F40">
        <v>0</v>
      </c>
      <c r="G40">
        <v>22</v>
      </c>
      <c r="H40">
        <v>0</v>
      </c>
      <c r="I40">
        <v>33</v>
      </c>
      <c r="J40">
        <v>311</v>
      </c>
      <c r="K40">
        <v>0</v>
      </c>
      <c r="L40">
        <v>0</v>
      </c>
      <c r="M40">
        <v>32</v>
      </c>
      <c r="N40">
        <v>0</v>
      </c>
      <c r="O40">
        <v>0</v>
      </c>
      <c r="P40">
        <v>0</v>
      </c>
      <c r="Q40">
        <v>5</v>
      </c>
      <c r="R40">
        <v>0</v>
      </c>
      <c r="S40">
        <v>0</v>
      </c>
    </row>
    <row r="41" spans="1:19">
      <c r="A41" s="2" t="s">
        <v>4</v>
      </c>
      <c r="B41" t="s">
        <v>50</v>
      </c>
      <c r="D41">
        <v>176</v>
      </c>
      <c r="E41">
        <v>49</v>
      </c>
      <c r="F41">
        <v>4</v>
      </c>
      <c r="G41">
        <v>2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4</v>
      </c>
      <c r="Q41">
        <v>2</v>
      </c>
      <c r="R41">
        <v>0</v>
      </c>
      <c r="S41">
        <v>2</v>
      </c>
    </row>
    <row r="42" spans="1:19">
      <c r="B42" s="2" t="s">
        <v>51</v>
      </c>
      <c r="C42" t="s">
        <v>36</v>
      </c>
      <c r="D42">
        <v>129</v>
      </c>
      <c r="E42">
        <v>43</v>
      </c>
      <c r="F42">
        <v>6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</row>
    <row r="43" spans="1:19">
      <c r="B43" s="2" t="s">
        <v>52</v>
      </c>
      <c r="D43">
        <v>433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</row>
    <row r="44" spans="1:19">
      <c r="A44" t="s">
        <v>2</v>
      </c>
      <c r="B44" t="s">
        <v>45</v>
      </c>
      <c r="D44">
        <v>0</v>
      </c>
      <c r="E44">
        <v>7</v>
      </c>
      <c r="F44">
        <v>0</v>
      </c>
      <c r="G44">
        <v>0</v>
      </c>
      <c r="H44">
        <v>11</v>
      </c>
      <c r="I44">
        <v>0</v>
      </c>
      <c r="J44">
        <v>0</v>
      </c>
      <c r="K44">
        <v>0</v>
      </c>
      <c r="L44">
        <v>0</v>
      </c>
      <c r="M44">
        <v>6</v>
      </c>
      <c r="N44">
        <v>3</v>
      </c>
      <c r="O44">
        <v>0</v>
      </c>
      <c r="P44">
        <v>2</v>
      </c>
      <c r="Q44">
        <v>0</v>
      </c>
      <c r="R44">
        <v>0</v>
      </c>
      <c r="S44">
        <v>0</v>
      </c>
    </row>
    <row r="45" spans="1:19">
      <c r="B45" t="s">
        <v>46</v>
      </c>
      <c r="D45">
        <v>0</v>
      </c>
      <c r="E45">
        <v>13</v>
      </c>
      <c r="F45">
        <v>10</v>
      </c>
      <c r="G45">
        <v>0</v>
      </c>
      <c r="H45">
        <v>5</v>
      </c>
      <c r="I45">
        <v>0</v>
      </c>
      <c r="J45">
        <v>0</v>
      </c>
      <c r="K45">
        <v>0</v>
      </c>
      <c r="L45">
        <v>0</v>
      </c>
      <c r="M45">
        <v>36</v>
      </c>
      <c r="N45">
        <v>1</v>
      </c>
      <c r="O45">
        <v>0</v>
      </c>
      <c r="P45">
        <v>0</v>
      </c>
      <c r="Q45">
        <v>0</v>
      </c>
      <c r="R45">
        <v>7</v>
      </c>
      <c r="S45">
        <v>0</v>
      </c>
    </row>
    <row r="46" spans="1:19">
      <c r="A46" t="s">
        <v>3</v>
      </c>
      <c r="B46" t="s">
        <v>45</v>
      </c>
      <c r="C46" s="2" t="s">
        <v>53</v>
      </c>
      <c r="D46">
        <v>0</v>
      </c>
      <c r="E46">
        <v>0</v>
      </c>
      <c r="F46">
        <v>6</v>
      </c>
      <c r="G46">
        <v>0</v>
      </c>
      <c r="H46">
        <v>0</v>
      </c>
      <c r="I46">
        <v>15</v>
      </c>
      <c r="J46">
        <v>0</v>
      </c>
      <c r="K46">
        <v>0</v>
      </c>
      <c r="L46">
        <v>0</v>
      </c>
      <c r="M46">
        <v>29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</row>
    <row r="47" spans="1:19">
      <c r="B47" t="s">
        <v>46</v>
      </c>
      <c r="C47" s="2"/>
      <c r="D47">
        <v>0</v>
      </c>
      <c r="E47">
        <v>0</v>
      </c>
      <c r="F47">
        <v>3</v>
      </c>
      <c r="G47">
        <v>0</v>
      </c>
      <c r="H47">
        <v>0</v>
      </c>
      <c r="I47">
        <v>17</v>
      </c>
      <c r="J47">
        <v>0</v>
      </c>
      <c r="K47">
        <v>0</v>
      </c>
      <c r="L47">
        <v>0</v>
      </c>
      <c r="M47">
        <v>26</v>
      </c>
      <c r="N47">
        <v>0</v>
      </c>
      <c r="O47">
        <v>0</v>
      </c>
      <c r="P47">
        <v>0</v>
      </c>
      <c r="Q47">
        <v>6</v>
      </c>
      <c r="R47">
        <v>0</v>
      </c>
      <c r="S47">
        <v>0</v>
      </c>
    </row>
    <row r="48" spans="1:19">
      <c r="A48" s="2" t="s">
        <v>4</v>
      </c>
      <c r="B48" t="s">
        <v>45</v>
      </c>
      <c r="C48" t="s">
        <v>36</v>
      </c>
      <c r="D48">
        <v>64</v>
      </c>
      <c r="E48">
        <v>37</v>
      </c>
      <c r="F48">
        <v>6</v>
      </c>
      <c r="G48">
        <v>31</v>
      </c>
      <c r="H48">
        <v>0</v>
      </c>
      <c r="I48">
        <v>0</v>
      </c>
      <c r="J48">
        <v>0</v>
      </c>
      <c r="K48">
        <v>7</v>
      </c>
      <c r="L48">
        <v>2</v>
      </c>
      <c r="M48">
        <v>19</v>
      </c>
      <c r="N48">
        <v>0</v>
      </c>
      <c r="O48">
        <v>0</v>
      </c>
      <c r="P48">
        <v>0</v>
      </c>
      <c r="Q48">
        <v>7</v>
      </c>
      <c r="R48">
        <v>0</v>
      </c>
      <c r="S48">
        <v>0</v>
      </c>
    </row>
    <row r="49" spans="1:20">
      <c r="B49" t="s">
        <v>46</v>
      </c>
      <c r="C49" t="s">
        <v>36</v>
      </c>
      <c r="D49">
        <v>46</v>
      </c>
      <c r="E49">
        <v>21</v>
      </c>
      <c r="F49">
        <v>23</v>
      </c>
      <c r="G49">
        <v>65</v>
      </c>
      <c r="H49">
        <v>0</v>
      </c>
      <c r="I49">
        <v>0</v>
      </c>
      <c r="J49">
        <v>0</v>
      </c>
      <c r="K49">
        <v>3</v>
      </c>
      <c r="L49">
        <v>0</v>
      </c>
      <c r="M49">
        <v>18</v>
      </c>
      <c r="N49">
        <v>0</v>
      </c>
      <c r="O49">
        <v>0</v>
      </c>
      <c r="P49">
        <v>0</v>
      </c>
      <c r="Q49">
        <v>3</v>
      </c>
      <c r="R49">
        <v>0</v>
      </c>
      <c r="S49">
        <v>0</v>
      </c>
    </row>
    <row r="50" spans="1:20">
      <c r="A50" t="s">
        <v>2</v>
      </c>
      <c r="B50" t="s">
        <v>45</v>
      </c>
      <c r="D50">
        <v>0</v>
      </c>
      <c r="E50">
        <v>0</v>
      </c>
      <c r="F50">
        <v>0</v>
      </c>
      <c r="G50">
        <v>0</v>
      </c>
      <c r="H50">
        <v>2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</row>
    <row r="51" spans="1:20">
      <c r="A51" t="s">
        <v>3</v>
      </c>
      <c r="B51" t="s">
        <v>45</v>
      </c>
      <c r="C51" t="s">
        <v>36</v>
      </c>
      <c r="D51">
        <v>0</v>
      </c>
      <c r="E51">
        <v>26</v>
      </c>
      <c r="F51">
        <v>2</v>
      </c>
      <c r="G51">
        <v>13</v>
      </c>
      <c r="H51">
        <v>3</v>
      </c>
      <c r="I51">
        <v>3</v>
      </c>
      <c r="J51">
        <v>0</v>
      </c>
      <c r="K51">
        <v>0</v>
      </c>
      <c r="L51">
        <v>0</v>
      </c>
      <c r="M51">
        <v>33</v>
      </c>
      <c r="N51">
        <v>0</v>
      </c>
      <c r="O51">
        <v>2</v>
      </c>
      <c r="P51">
        <v>0</v>
      </c>
      <c r="Q51">
        <v>0</v>
      </c>
      <c r="R51">
        <v>0</v>
      </c>
      <c r="S51">
        <v>0</v>
      </c>
    </row>
    <row r="52" spans="1:20">
      <c r="B52" t="s">
        <v>46</v>
      </c>
      <c r="C52" s="2" t="s">
        <v>54</v>
      </c>
      <c r="D52">
        <v>0</v>
      </c>
      <c r="E52">
        <v>0</v>
      </c>
      <c r="F52">
        <v>0</v>
      </c>
      <c r="G52">
        <v>6</v>
      </c>
      <c r="H52">
        <v>0</v>
      </c>
      <c r="I52">
        <v>5</v>
      </c>
      <c r="J52">
        <v>0</v>
      </c>
      <c r="K52">
        <v>0</v>
      </c>
      <c r="L52">
        <v>0</v>
      </c>
      <c r="M52">
        <v>23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</row>
    <row r="53" spans="1:20">
      <c r="A53" s="2" t="s">
        <v>4</v>
      </c>
      <c r="B53" t="s">
        <v>45</v>
      </c>
      <c r="D53">
        <v>0</v>
      </c>
      <c r="E53">
        <v>26</v>
      </c>
      <c r="F53">
        <v>3</v>
      </c>
      <c r="G53">
        <v>43</v>
      </c>
      <c r="H53">
        <v>0</v>
      </c>
      <c r="I53">
        <v>0</v>
      </c>
      <c r="J53">
        <v>0</v>
      </c>
      <c r="K53">
        <v>3</v>
      </c>
      <c r="L53">
        <v>0</v>
      </c>
      <c r="M53">
        <v>12</v>
      </c>
      <c r="N53">
        <v>0</v>
      </c>
      <c r="O53">
        <v>0</v>
      </c>
      <c r="P53">
        <v>0</v>
      </c>
      <c r="Q53">
        <v>4</v>
      </c>
      <c r="R53">
        <v>0</v>
      </c>
      <c r="S53">
        <v>0</v>
      </c>
    </row>
    <row r="54" spans="1:20">
      <c r="B54" t="s">
        <v>46</v>
      </c>
      <c r="D54">
        <v>65</v>
      </c>
      <c r="E54">
        <v>21</v>
      </c>
      <c r="F54">
        <v>17</v>
      </c>
      <c r="G54">
        <v>34</v>
      </c>
      <c r="H54">
        <v>0</v>
      </c>
      <c r="I54">
        <v>0</v>
      </c>
      <c r="J54">
        <v>0</v>
      </c>
      <c r="K54">
        <v>2</v>
      </c>
      <c r="L54">
        <v>2</v>
      </c>
      <c r="M54">
        <v>16</v>
      </c>
      <c r="N54">
        <v>0</v>
      </c>
      <c r="O54">
        <v>0</v>
      </c>
      <c r="P54">
        <v>0</v>
      </c>
      <c r="Q54">
        <v>0</v>
      </c>
      <c r="R54">
        <v>0</v>
      </c>
      <c r="S54">
        <v>2</v>
      </c>
    </row>
    <row r="55" spans="1:20">
      <c r="B55" t="s">
        <v>47</v>
      </c>
      <c r="D55">
        <v>132</v>
      </c>
      <c r="E55">
        <v>18</v>
      </c>
      <c r="F55">
        <v>8</v>
      </c>
      <c r="G55">
        <v>98</v>
      </c>
      <c r="H55">
        <v>0</v>
      </c>
      <c r="I55">
        <v>0</v>
      </c>
      <c r="J55">
        <v>0</v>
      </c>
      <c r="K55">
        <v>1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5</v>
      </c>
    </row>
    <row r="56" spans="1:20">
      <c r="B56" t="s">
        <v>55</v>
      </c>
      <c r="D56">
        <v>124</v>
      </c>
      <c r="E56">
        <v>9</v>
      </c>
      <c r="F56">
        <v>0</v>
      </c>
      <c r="G56">
        <v>74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</row>
    <row r="57" spans="1:20">
      <c r="C57" t="s">
        <v>5</v>
      </c>
      <c r="D57">
        <f>(D2+D3+D5+D6+D7+D8+D9+D11+D12+D13+D14+D15+D16+D17+D18+D19+D21+D22+D23+D24+D25+D26+D27+D28+D29+D31+D32+D33+D34+D35+D36+D37+D38+D39+D40+D41+D42+D43+D44+D45+D46+D47+D48+D49+D50+D51+D52+D53+D54+D55+D56)</f>
        <v>3415</v>
      </c>
      <c r="E57">
        <f>(E2+E3+E5+E6+E7+E8+E9+E11+E12+E13+E14+E15+E16+E17+E18+E19+E21+E22+E23+E24+E25+E26+E27+E28+E29+E31+E32+E33+E34+E35+E36+E37+E38+E39+E40+E41+E42+E43+E44+E45+E46+E47+E48+E49+E50+E51+E52+E53+E54+E55+E56)</f>
        <v>889</v>
      </c>
      <c r="F57">
        <f>(F2+F3+F5+F6+F7+F8+F9+F11+F12+F13+F14+F15+F16+F17+F18+F19+F21+F22+F23+F24+F25+F26+F27+F28+F29+F31+F32+F33+F34+F35+F36+F37+F38+F39+F40+F41+F42+F43+F44+F45+F46+F47+F48+F49+F50+F51+F52+F53+F54+F55+F56)</f>
        <v>498</v>
      </c>
      <c r="G57">
        <f>(G2+G3+G5+G6+G7+G8+G9+G11+G12+G13+G14+G15+G16+G17+G18+G19+G21+G22+G23+G24+G25+G26+G27+G28+G29+G31+G32+G33+G34+G35+G36+G37+G38+G39+G40+G41+G42+G43+G44+G45+G46+G47+G48+G49+G50+G51+G52+G53+G54+G55+G56)</f>
        <v>1154</v>
      </c>
      <c r="H57">
        <f>(H2+H3+H5+H6+H7+H8+H9+H11+H12+H13+H14+H15+H16+H17+H18+H19+H21+H22+H23+H24+H25+H26+H27+H28+H29+H31+H32+H33+H34+H35+H36+H37+H38+H39+H40+H41+H42+H43+H44+H45+H46+H47+H48+H49+H50+H51+H52+H53+H54+H55+H56)</f>
        <v>103</v>
      </c>
      <c r="I57">
        <f>(I2+I3+I5+I6+I7+I8+I9+I11+I12+I13+I14+I15+I16+I17+I18+I19+I21+I22+I23+I24+I25+I26+I27+I28+I29+I31+I32+I33+I34+I35+I36+I37+I38+I39+I40+I41+I42+I43+I44+I45+I46+I47+I48+I49+I50+I51+I52+I53+I54+I55+I56)</f>
        <v>242</v>
      </c>
      <c r="J57">
        <f>(J2+J3+J5+J6+J7+J8+J9+J11+J12+J13+J14+J15+J16+J17+J18+J19+J21+J22+J23+J24+J25+J26+J27+J28+J29+J31+J32+J33+J34+J35+J36+J37+J38+J39+J40+J41+J42+J43+J44+J45+J46+J47+J48+J49+J50+J51+J52+J53+J54+J55+J56)</f>
        <v>5263</v>
      </c>
      <c r="K57">
        <f>(K2+K3+K5+K6+K7+K8+K9+K11+K12+K13+K14+K15+K16+K17+K18+K19+K21+K22+K23+K24+K25+K26+K27+K28+K29+K31+K32+K33+K34+K35+K36+K37+K38+K39+K40+K41+K42+K43+K44+K45+K46+K47+K48+K49+K50+K51+K52+K53+K54+K55+K56)</f>
        <v>45</v>
      </c>
      <c r="L57">
        <f>(L2+L3+L5+L6+L7+L8+L9+L11+L12+L13+L14+L15+L16+L17+L18+L19+L21+L22+L23+L24+L25+L26+L27+L28+L29+L31+L32+L33+L34+L35+L36+L37+L38+L39+L40+L41+L42+L43+L44+L45+L46+L47+L48+L49+L50+L51+L52+L53+L54+L55+L56)</f>
        <v>27</v>
      </c>
      <c r="M57">
        <f>(M2+M3+M5+M6+M7+M8+M9+M11+M12+M13+M14+M15+M16+M17+M18+M19+M21+M22+M23+M24+M25+M26+M27+M28+M29+M31+M32+M33+M34+M35+M36+M37+M38+M39+M40+M41+M42+M43+M44+M45+M46+M47+M48+M49+M50+M51+M52+M53+M54+M55+M56)</f>
        <v>624</v>
      </c>
      <c r="N57">
        <f>(N2+N3+N5+N6+N7+N8+N9+N11+N12+N13+N14+N15+N16+N17+N18+N19+N21+N22+N23+N24+N25+N26+N27+N28+N29+N31+N32+N33+N34+N35+N36+N37+N38+N39+N40+N41+N42+N43+N44+N45+N46+N47+N48+N49+N50+N51+N52+N53+N54+N55+N56)</f>
        <v>23</v>
      </c>
      <c r="O57">
        <f>(O2+O3+O5+O6+O7+O8+O9+O11+O12+O13+O14+O15+O16+O17+O18+O19+O21+O22+O23+O24+O25+O26+O27+O28+O29+O31+O32+O33+O34+O35+O36+O37+O38+O39+O40+O41+O42+O43+O44+O45+O46+O47+O48+O49+O50+O51+O52+O53+O54+O55+O56)</f>
        <v>23</v>
      </c>
      <c r="P57">
        <f>(P2+P3+P5+P6+P7+P8+P9+P11+P12+P13+P14+P15+P16+P17+P18+P19+P21+P22+P23+P24+P25+P26+P27+P28+P29+P31+P32+P33+P34+P35+P36+P37+P38+P39+P40+P41+P42+P43+P44+P45+P46+P47+P48+P49+P50+P51+P52+P53+P54+P55+P56)</f>
        <v>172</v>
      </c>
      <c r="Q57">
        <f>(Q2+Q3+Q5+Q6+Q7+Q8+Q9+Q11+Q12+Q13+Q14+Q15+Q16+Q17+Q18+Q19+Q21+Q22+Q23+Q24+Q25+Q26+Q27+Q28+Q29+Q31+Q32+Q33+Q34+Q35+Q36+Q37+Q38+Q39+Q40+Q41+Q42+Q43+Q44+Q45+Q46+Q47+Q48+Q49+Q50+Q51+Q52+Q53+Q54+Q55+Q56)</f>
        <v>128</v>
      </c>
      <c r="R57">
        <f>(R2+R3+R5+R6+R7+R8+R9+R11+R12+R13+R14+R15+R16+R17+R18+R19+R21+R22+R23+R24+R25+R26+R27+R28+R29+R31+R32+R33+R34+R35+R36+R37+R38+R39+R40+R41+R42+R43+R44+R45+R46+R47+R48+R49+R50+R51+R52+R53+R54+R55+R56)</f>
        <v>31</v>
      </c>
      <c r="S57">
        <f>(S2+S3+S5+S6+S7+S8+S9+S11+S12+S13+S14+S15+S16+S17+S18+S19+S21+S22+S23+S24+S25+S26+S27+S28+S29+S31+S32+S33+S34+S35+S36+S37+S38+S39+S40+S41+S42+S43+S44+S45+S46+S47+S48+S49+S50+S51+S52+S53+S54+S55+S56)</f>
        <v>9</v>
      </c>
    </row>
    <row r="58" spans="1:20">
      <c r="C58" t="s">
        <v>56</v>
      </c>
      <c r="D58" t="s">
        <v>57</v>
      </c>
      <c r="E58" t="s">
        <v>58</v>
      </c>
      <c r="F58" t="s">
        <v>59</v>
      </c>
      <c r="G58" t="s">
        <v>60</v>
      </c>
      <c r="H58" t="s">
        <v>61</v>
      </c>
      <c r="I58" t="s">
        <v>62</v>
      </c>
      <c r="J58" t="s">
        <v>63</v>
      </c>
      <c r="K58" s="3">
        <v>11</v>
      </c>
      <c r="L58" s="3">
        <v>11</v>
      </c>
      <c r="M58" t="s">
        <v>64</v>
      </c>
      <c r="N58" s="3">
        <v>18902</v>
      </c>
      <c r="O58" s="3">
        <v>18872</v>
      </c>
      <c r="P58" s="3"/>
      <c r="Q58" s="3">
        <v>22</v>
      </c>
      <c r="R58" s="3"/>
    </row>
    <row r="59" spans="1:20">
      <c r="A59" s="4"/>
      <c r="B59" s="4"/>
      <c r="C59" t="s">
        <v>65</v>
      </c>
      <c r="D59">
        <v>23</v>
      </c>
      <c r="E59">
        <v>28</v>
      </c>
      <c r="F59">
        <v>37</v>
      </c>
      <c r="G59">
        <v>29</v>
      </c>
      <c r="H59">
        <v>13</v>
      </c>
      <c r="I59">
        <v>19</v>
      </c>
      <c r="J59">
        <v>21</v>
      </c>
      <c r="K59">
        <v>11</v>
      </c>
      <c r="L59">
        <v>11</v>
      </c>
      <c r="M59">
        <v>35</v>
      </c>
      <c r="N59">
        <v>10</v>
      </c>
      <c r="O59">
        <v>9</v>
      </c>
      <c r="P59">
        <v>13</v>
      </c>
      <c r="Q59">
        <v>22</v>
      </c>
      <c r="R59">
        <v>6</v>
      </c>
      <c r="S59">
        <v>3</v>
      </c>
    </row>
    <row r="60" spans="1:20">
      <c r="C60" t="s">
        <v>66</v>
      </c>
      <c r="D60">
        <f>((D59/51)*100)</f>
        <v>45.098039215686278</v>
      </c>
      <c r="E60">
        <f t="shared" ref="E60:S60" si="4">((E59/51)*100)</f>
        <v>54.901960784313729</v>
      </c>
      <c r="F60">
        <f t="shared" si="4"/>
        <v>72.549019607843135</v>
      </c>
      <c r="G60">
        <f t="shared" si="4"/>
        <v>56.862745098039213</v>
      </c>
      <c r="H60">
        <f t="shared" si="4"/>
        <v>25.490196078431371</v>
      </c>
      <c r="I60">
        <f t="shared" si="4"/>
        <v>37.254901960784316</v>
      </c>
      <c r="J60">
        <f t="shared" si="4"/>
        <v>41.17647058823529</v>
      </c>
      <c r="K60">
        <f t="shared" si="4"/>
        <v>21.568627450980394</v>
      </c>
      <c r="L60">
        <f t="shared" si="4"/>
        <v>21.568627450980394</v>
      </c>
      <c r="M60">
        <f t="shared" si="4"/>
        <v>68.627450980392155</v>
      </c>
      <c r="N60">
        <f t="shared" si="4"/>
        <v>19.607843137254903</v>
      </c>
      <c r="O60">
        <f t="shared" si="4"/>
        <v>17.647058823529413</v>
      </c>
      <c r="P60">
        <f t="shared" si="4"/>
        <v>25.490196078431371</v>
      </c>
      <c r="Q60">
        <f t="shared" si="4"/>
        <v>43.137254901960787</v>
      </c>
      <c r="R60">
        <f t="shared" si="4"/>
        <v>11.76470588235294</v>
      </c>
      <c r="S60">
        <f t="shared" si="4"/>
        <v>5.8823529411764701</v>
      </c>
      <c r="T60">
        <f>(D60+E60+F60+G60+H60+I60+J60+K60+L60+M60+N60+O60+P60+Q60+R60+S60)</f>
        <v>568.62745098039215</v>
      </c>
    </row>
    <row r="61" spans="1:20">
      <c r="C61" t="s">
        <v>67</v>
      </c>
      <c r="D61">
        <f>(D57/51)</f>
        <v>66.960784313725483</v>
      </c>
      <c r="E61">
        <f t="shared" ref="E61:S61" si="5">(E57/51)</f>
        <v>17.431372549019606</v>
      </c>
      <c r="F61">
        <f t="shared" si="5"/>
        <v>9.764705882352942</v>
      </c>
      <c r="G61">
        <f t="shared" si="5"/>
        <v>22.627450980392158</v>
      </c>
      <c r="H61">
        <f t="shared" si="5"/>
        <v>2.0196078431372548</v>
      </c>
      <c r="I61">
        <f t="shared" si="5"/>
        <v>4.7450980392156863</v>
      </c>
      <c r="J61">
        <f t="shared" si="5"/>
        <v>103.19607843137256</v>
      </c>
      <c r="K61">
        <f t="shared" si="5"/>
        <v>0.88235294117647056</v>
      </c>
      <c r="L61">
        <f t="shared" si="5"/>
        <v>0.52941176470588236</v>
      </c>
      <c r="M61">
        <f t="shared" si="5"/>
        <v>12.235294117647058</v>
      </c>
      <c r="N61">
        <f t="shared" si="5"/>
        <v>0.45098039215686275</v>
      </c>
      <c r="O61">
        <f t="shared" si="5"/>
        <v>0.45098039215686275</v>
      </c>
      <c r="P61">
        <f t="shared" si="5"/>
        <v>3.3725490196078431</v>
      </c>
      <c r="Q61">
        <f t="shared" si="5"/>
        <v>2.5098039215686274</v>
      </c>
      <c r="R61">
        <f t="shared" si="5"/>
        <v>0.60784313725490191</v>
      </c>
      <c r="S61">
        <f t="shared" si="5"/>
        <v>0.17647058823529413</v>
      </c>
      <c r="T61">
        <f>(D61+E61+F61+G61+H61+I61+J61+K61+L61+M61+N61+O61+P61+Q61+R61+S61)</f>
        <v>247.96078431372544</v>
      </c>
    </row>
    <row r="62" spans="1:20">
      <c r="C62" t="s">
        <v>68</v>
      </c>
      <c r="D62">
        <f>D57/D59</f>
        <v>148.47826086956522</v>
      </c>
      <c r="E62">
        <f t="shared" ref="E62:S62" si="6">E57/E59</f>
        <v>31.75</v>
      </c>
      <c r="F62">
        <f t="shared" si="6"/>
        <v>13.45945945945946</v>
      </c>
      <c r="G62">
        <f t="shared" si="6"/>
        <v>39.793103448275865</v>
      </c>
      <c r="H62">
        <f t="shared" si="6"/>
        <v>7.9230769230769234</v>
      </c>
      <c r="I62">
        <f t="shared" si="6"/>
        <v>12.736842105263158</v>
      </c>
      <c r="J62">
        <f t="shared" si="6"/>
        <v>250.61904761904762</v>
      </c>
      <c r="K62">
        <f t="shared" si="6"/>
        <v>4.0909090909090908</v>
      </c>
      <c r="L62">
        <f t="shared" si="6"/>
        <v>2.4545454545454546</v>
      </c>
      <c r="M62">
        <f t="shared" si="6"/>
        <v>17.828571428571429</v>
      </c>
      <c r="N62">
        <f t="shared" si="6"/>
        <v>2.2999999999999998</v>
      </c>
      <c r="O62">
        <f t="shared" si="6"/>
        <v>2.5555555555555554</v>
      </c>
      <c r="P62">
        <f t="shared" si="6"/>
        <v>13.23076923076923</v>
      </c>
      <c r="Q62">
        <f t="shared" si="6"/>
        <v>5.8181818181818183</v>
      </c>
      <c r="R62">
        <f t="shared" si="6"/>
        <v>5.166666666666667</v>
      </c>
      <c r="S62">
        <f t="shared" si="6"/>
        <v>3</v>
      </c>
      <c r="T62">
        <f>(D62+E62+F62+G62+H62+I62+J62+K62+L62+M62+N62+O62+P62+Q62+R62+S62)</f>
        <v>561.20498966988748</v>
      </c>
    </row>
    <row r="63" spans="1:20">
      <c r="C63" t="s">
        <v>69</v>
      </c>
      <c r="D63">
        <f>((D60/T60)*100)</f>
        <v>7.931034482758621</v>
      </c>
      <c r="E63">
        <f>(E60/T60)*100</f>
        <v>9.655172413793105</v>
      </c>
      <c r="F63">
        <f>((F60/T60)*100)</f>
        <v>12.758620689655173</v>
      </c>
      <c r="G63">
        <f>((G60/T60)*100)</f>
        <v>10</v>
      </c>
      <c r="H63">
        <f>((H60/T60)*100)</f>
        <v>4.4827586206896548</v>
      </c>
      <c r="I63">
        <f>((I60/T60)*100)</f>
        <v>6.5517241379310347</v>
      </c>
      <c r="J63">
        <f>((J60/T60)*100)</f>
        <v>7.2413793103448265</v>
      </c>
      <c r="K63">
        <f>((K60/T60)*100)</f>
        <v>3.7931034482758621</v>
      </c>
      <c r="L63">
        <f>((L60/T60)*100)</f>
        <v>3.7931034482758621</v>
      </c>
      <c r="M63">
        <f>((M60/T60)*100)</f>
        <v>12.068965517241379</v>
      </c>
      <c r="N63">
        <f>((N60/T60)*100)</f>
        <v>3.4482758620689653</v>
      </c>
      <c r="O63">
        <f>((O60/T60)*100)</f>
        <v>3.1034482758620694</v>
      </c>
      <c r="P63">
        <f>((P60/T60)*100)</f>
        <v>4.4827586206896548</v>
      </c>
      <c r="Q63">
        <f>(Q60/T60)*100</f>
        <v>7.5862068965517242</v>
      </c>
      <c r="R63">
        <f>((R60/T60)*100)</f>
        <v>2.0689655172413794</v>
      </c>
      <c r="S63">
        <f>(S60/T60)*100</f>
        <v>1.0344827586206897</v>
      </c>
    </row>
    <row r="64" spans="1:20">
      <c r="C64" t="s">
        <v>70</v>
      </c>
      <c r="D64">
        <f>((D61/T61)*100)</f>
        <v>27.004586430491855</v>
      </c>
      <c r="E64">
        <f>((E61/T61)*100)</f>
        <v>7.0298908745848498</v>
      </c>
      <c r="F64">
        <f>((F61/T61)*100)</f>
        <v>3.938004111972166</v>
      </c>
      <c r="G64">
        <f>((G61/T61)*100)</f>
        <v>9.1254151510359023</v>
      </c>
      <c r="H64">
        <f>((H61/T61)*100)</f>
        <v>0.81448679424323911</v>
      </c>
      <c r="I64">
        <f>((I61/T61)*100)</f>
        <v>1.9136485845326587</v>
      </c>
      <c r="J64">
        <f>((J61/T61)*100)</f>
        <v>41.617902894195801</v>
      </c>
      <c r="K64">
        <f>((K61/T61)*100)</f>
        <v>0.35584374505772581</v>
      </c>
      <c r="L64">
        <f>((L61/T61)*100)</f>
        <v>0.21350624703463547</v>
      </c>
      <c r="M64">
        <f>((M61/T61)*100)</f>
        <v>4.9343665981337974</v>
      </c>
      <c r="N64">
        <f>((N61/T61)*100)</f>
        <v>0.1818756919183932</v>
      </c>
      <c r="O64">
        <f>((O61/T61)*100)</f>
        <v>0.1818756919183932</v>
      </c>
      <c r="P64">
        <f>((P61/T61)*100)</f>
        <v>1.3601138699984188</v>
      </c>
      <c r="Q64">
        <f>((Q61/T61)*100)</f>
        <v>1.0121777637197535</v>
      </c>
      <c r="R64">
        <f>((R61/T61)*100)</f>
        <v>0.24513680215087777</v>
      </c>
      <c r="S64">
        <f>((S61/T61)*100)</f>
        <v>7.1168749011545171E-2</v>
      </c>
    </row>
    <row r="65" spans="1:19">
      <c r="A65" s="4"/>
      <c r="B65" s="4"/>
      <c r="C65" t="s">
        <v>71</v>
      </c>
      <c r="D65">
        <f>(D62/T62)*100</f>
        <v>26.457045750235263</v>
      </c>
      <c r="E65">
        <f>((E62/T62)*100)</f>
        <v>5.6574692998855935</v>
      </c>
      <c r="F65">
        <f>((F62/T62)*100)</f>
        <v>2.3983142892896581</v>
      </c>
      <c r="G65">
        <f>((G62/T62)*100)</f>
        <v>7.0906538930958192</v>
      </c>
      <c r="H65">
        <f>((H62/T62)*100)</f>
        <v>1.4117973056044002</v>
      </c>
      <c r="I65">
        <f>((I62/T62)*100)</f>
        <v>2.2695525413548507</v>
      </c>
      <c r="J65">
        <f>((J62/T62)*100)</f>
        <v>44.657309224293776</v>
      </c>
      <c r="K65">
        <f>((K62/T62)*100)</f>
        <v>0.72895094773042723</v>
      </c>
      <c r="L65">
        <f>((L62/T62)*100)</f>
        <v>0.4373705686382563</v>
      </c>
      <c r="M65">
        <f>((M62/T62)*100)</f>
        <v>3.1768376541089856</v>
      </c>
      <c r="N65">
        <f>((N62/T62)*100)</f>
        <v>0.40983242172399575</v>
      </c>
      <c r="O65">
        <f>((O62/T62)*100)</f>
        <v>0.45536935747110635</v>
      </c>
      <c r="P65">
        <f>((P62/T62)*100)</f>
        <v>2.3575644326597747</v>
      </c>
      <c r="Q65">
        <f>((Q62/T62)*100)</f>
        <v>1.0367302367721631</v>
      </c>
      <c r="R65">
        <f>((R62/T62)*100)</f>
        <v>0.92063804880028033</v>
      </c>
      <c r="S65">
        <f>((S62/T62)*100)</f>
        <v>0.53456402833564665</v>
      </c>
    </row>
  </sheetData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F2" sqref="F2"/>
    </sheetView>
  </sheetViews>
  <sheetFormatPr defaultRowHeight="15"/>
  <sheetData>
    <row r="1" spans="1:6">
      <c r="B1" t="s">
        <v>2</v>
      </c>
      <c r="C1" t="s">
        <v>3</v>
      </c>
      <c r="D1" t="s">
        <v>4</v>
      </c>
    </row>
    <row r="2" spans="1:6">
      <c r="A2" t="s">
        <v>22</v>
      </c>
      <c r="B2">
        <v>10</v>
      </c>
      <c r="C2">
        <v>10</v>
      </c>
      <c r="D2">
        <v>12</v>
      </c>
      <c r="F2" t="s">
        <v>84</v>
      </c>
    </row>
    <row r="3" spans="1:6">
      <c r="A3" t="s">
        <v>23</v>
      </c>
      <c r="B3">
        <v>264</v>
      </c>
      <c r="C3">
        <v>363</v>
      </c>
      <c r="D3">
        <v>597</v>
      </c>
    </row>
    <row r="4" spans="1:6">
      <c r="A4" t="s">
        <v>24</v>
      </c>
      <c r="B4">
        <v>0.4904</v>
      </c>
      <c r="C4">
        <v>0.56320000000000003</v>
      </c>
      <c r="D4">
        <v>0.3367</v>
      </c>
    </row>
    <row r="5" spans="1:6">
      <c r="A5" t="s">
        <v>25</v>
      </c>
      <c r="B5">
        <v>0.50960000000000005</v>
      </c>
      <c r="C5">
        <v>0.43680000000000002</v>
      </c>
      <c r="D5">
        <v>0.6633</v>
      </c>
    </row>
    <row r="6" spans="1:6">
      <c r="A6" t="s">
        <v>26</v>
      </c>
      <c r="B6">
        <v>1.2290000000000001</v>
      </c>
      <c r="C6">
        <v>1.0720000000000001</v>
      </c>
      <c r="D6">
        <v>1.462</v>
      </c>
    </row>
    <row r="7" spans="1:6">
      <c r="A7" t="s">
        <v>27</v>
      </c>
      <c r="B7">
        <v>0.34189999999999998</v>
      </c>
      <c r="C7">
        <v>0.29210000000000003</v>
      </c>
      <c r="D7">
        <v>0.35959999999999998</v>
      </c>
    </row>
    <row r="8" spans="1:6">
      <c r="A8" t="s">
        <v>28</v>
      </c>
      <c r="B8">
        <v>1.079</v>
      </c>
      <c r="C8">
        <v>0.94269999999999998</v>
      </c>
      <c r="D8">
        <v>1.391</v>
      </c>
    </row>
    <row r="9" spans="1:6">
      <c r="A9" t="s">
        <v>29</v>
      </c>
      <c r="B9">
        <v>0.61060000000000003</v>
      </c>
      <c r="C9">
        <v>0.5212</v>
      </c>
      <c r="D9">
        <v>0.4899</v>
      </c>
    </row>
    <row r="10" spans="1:6">
      <c r="A10" t="s">
        <v>30</v>
      </c>
      <c r="B10">
        <v>1.6140000000000001</v>
      </c>
      <c r="C10">
        <v>1.5269999999999999</v>
      </c>
      <c r="D10">
        <v>1.7210000000000001</v>
      </c>
    </row>
    <row r="11" spans="1:6">
      <c r="A11" t="s">
        <v>31</v>
      </c>
      <c r="B11">
        <v>0.53390000000000004</v>
      </c>
      <c r="C11">
        <v>0.46550000000000002</v>
      </c>
      <c r="D11">
        <v>0.58840000000000003</v>
      </c>
    </row>
    <row r="12" spans="1:6">
      <c r="A12" t="s">
        <v>32</v>
      </c>
      <c r="B12">
        <v>2.048</v>
      </c>
      <c r="C12">
        <v>1.8959999999999999</v>
      </c>
      <c r="D12">
        <v>2.125</v>
      </c>
    </row>
    <row r="13" spans="1:6">
      <c r="A13" t="s">
        <v>33</v>
      </c>
      <c r="B13">
        <v>0.68600000000000005</v>
      </c>
      <c r="C13">
        <v>0.74160000000000004</v>
      </c>
      <c r="D13">
        <v>0.51160000000000005</v>
      </c>
    </row>
    <row r="14" spans="1:6">
      <c r="A14" t="s">
        <v>34</v>
      </c>
      <c r="B14">
        <v>10</v>
      </c>
      <c r="C14">
        <v>10</v>
      </c>
      <c r="D14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5"/>
  <sheetViews>
    <sheetView topLeftCell="A38" workbookViewId="0">
      <selection activeCell="G40" sqref="G40"/>
    </sheetView>
  </sheetViews>
  <sheetFormatPr defaultRowHeight="15"/>
  <cols>
    <col min="4" max="4" width="14.85546875" customWidth="1"/>
    <col min="5" max="5" width="16" customWidth="1"/>
    <col min="6" max="6" width="12.85546875" customWidth="1"/>
    <col min="7" max="7" width="14.140625" customWidth="1"/>
    <col min="8" max="8" width="13" customWidth="1"/>
    <col min="10" max="10" width="11.140625" customWidth="1"/>
  </cols>
  <sheetData>
    <row r="1" spans="1:19" ht="15.75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5" spans="1:19">
      <c r="C5" s="2"/>
    </row>
    <row r="6" spans="1:19">
      <c r="C6" s="2"/>
    </row>
    <row r="7" spans="1:19">
      <c r="A7" s="2"/>
    </row>
    <row r="8" spans="1:19">
      <c r="A8" s="2"/>
    </row>
    <row r="9" spans="1:19">
      <c r="A9" s="2"/>
    </row>
    <row r="10" spans="1:19">
      <c r="A10" s="2"/>
    </row>
    <row r="14" spans="1:19">
      <c r="A14" s="2"/>
    </row>
    <row r="19" spans="1:3">
      <c r="B19" s="2"/>
    </row>
    <row r="20" spans="1:3">
      <c r="B20" s="2"/>
    </row>
    <row r="21" spans="1:3">
      <c r="A21" s="2"/>
      <c r="B21" s="2"/>
    </row>
    <row r="22" spans="1:3">
      <c r="A22" s="2"/>
      <c r="B22" s="2"/>
    </row>
    <row r="23" spans="1:3">
      <c r="A23" s="2"/>
      <c r="B23" s="2"/>
    </row>
    <row r="26" spans="1:3">
      <c r="C26" s="2"/>
    </row>
    <row r="27" spans="1:3">
      <c r="A27" s="2"/>
    </row>
    <row r="34" spans="1:5">
      <c r="A34" s="2"/>
    </row>
    <row r="35" spans="1:5">
      <c r="A35" s="2"/>
    </row>
    <row r="36" spans="1:5">
      <c r="A36" s="2"/>
    </row>
    <row r="38" spans="1:5">
      <c r="B38" t="s">
        <v>2</v>
      </c>
      <c r="C38" t="s">
        <v>3</v>
      </c>
      <c r="D38" t="s">
        <v>4</v>
      </c>
    </row>
    <row r="39" spans="1:5" ht="15.75">
      <c r="A39" t="s">
        <v>74</v>
      </c>
      <c r="B39" s="5">
        <v>7.84</v>
      </c>
      <c r="C39" s="5">
        <v>7.95</v>
      </c>
      <c r="D39" s="5">
        <v>8.11</v>
      </c>
      <c r="E39" t="s">
        <v>83</v>
      </c>
    </row>
    <row r="40" spans="1:5" ht="15.75">
      <c r="A40" t="s">
        <v>75</v>
      </c>
      <c r="B40" s="5">
        <v>20.399999999999999</v>
      </c>
      <c r="C40" s="5">
        <v>20.6</v>
      </c>
      <c r="D40" s="5">
        <v>20.9</v>
      </c>
    </row>
    <row r="41" spans="1:5" ht="15.75">
      <c r="A41" t="s">
        <v>76</v>
      </c>
      <c r="B41" s="5">
        <v>202.7</v>
      </c>
      <c r="C41" s="5">
        <v>202</v>
      </c>
      <c r="D41" s="5">
        <v>213.4</v>
      </c>
    </row>
    <row r="42" spans="1:5" ht="15.75">
      <c r="A42" t="s">
        <v>77</v>
      </c>
      <c r="B42" s="5">
        <v>5.44</v>
      </c>
      <c r="C42" s="5">
        <v>5.4</v>
      </c>
      <c r="D42" s="5">
        <v>6.24</v>
      </c>
    </row>
    <row r="43" spans="1:5" ht="15.75">
      <c r="A43" t="s">
        <v>78</v>
      </c>
      <c r="B43" s="5">
        <v>0.11</v>
      </c>
      <c r="C43" s="6">
        <v>0.17</v>
      </c>
      <c r="D43" s="6">
        <v>0.16</v>
      </c>
    </row>
    <row r="44" spans="1:5" ht="15.75">
      <c r="A44" t="s">
        <v>79</v>
      </c>
      <c r="B44" s="6">
        <v>0.22</v>
      </c>
      <c r="C44" s="6">
        <v>0.28000000000000003</v>
      </c>
      <c r="D44" s="6">
        <v>0.22</v>
      </c>
    </row>
    <row r="45" spans="1:5" ht="15.75">
      <c r="A45" t="s">
        <v>80</v>
      </c>
      <c r="B45" s="6">
        <v>0.7</v>
      </c>
      <c r="C45" s="6">
        <v>0.66</v>
      </c>
      <c r="D45" s="6">
        <v>0.66</v>
      </c>
    </row>
    <row r="46" spans="1:5" ht="15.75">
      <c r="A46" t="s">
        <v>81</v>
      </c>
      <c r="B46" s="6">
        <v>0.66</v>
      </c>
      <c r="C46" s="6">
        <v>0.55000000000000004</v>
      </c>
      <c r="D46" s="6">
        <v>0.43</v>
      </c>
    </row>
    <row r="47" spans="1:5" ht="15.75">
      <c r="A47" t="s">
        <v>82</v>
      </c>
      <c r="B47" s="5">
        <v>298.7</v>
      </c>
      <c r="C47" s="5">
        <v>286.10000000000002</v>
      </c>
      <c r="D47" s="5">
        <v>232.3</v>
      </c>
    </row>
    <row r="48" spans="1:5">
      <c r="A48" s="2"/>
    </row>
    <row r="52" spans="1:18">
      <c r="C52" s="2"/>
    </row>
    <row r="53" spans="1:18">
      <c r="A53" s="2"/>
    </row>
    <row r="58" spans="1:18">
      <c r="K58" s="3"/>
      <c r="L58" s="3"/>
      <c r="N58" s="3"/>
      <c r="O58" s="3"/>
      <c r="P58" s="3"/>
      <c r="Q58" s="3"/>
      <c r="R58" s="3"/>
    </row>
    <row r="59" spans="1:18">
      <c r="A59" s="4"/>
      <c r="B59" s="4"/>
    </row>
    <row r="65" spans="1:2">
      <c r="A65" s="4"/>
      <c r="B6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2021-06-19T11:16:40Z</dcterms:modified>
</cp:coreProperties>
</file>