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chneitler_S\Desktop\"/>
    </mc:Choice>
  </mc:AlternateContent>
  <bookViews>
    <workbookView xWindow="0" yWindow="0" windowWidth="28800" windowHeight="11400" activeTab="5"/>
  </bookViews>
  <sheets>
    <sheet name="Fig 1" sheetId="18" r:id="rId1"/>
    <sheet name="Fig 2 Top" sheetId="17" r:id="rId2"/>
    <sheet name="Fig 2 left" sheetId="13" r:id="rId3"/>
    <sheet name="Fig 2 right" sheetId="19" r:id="rId4"/>
    <sheet name="Fig 3 top" sheetId="9" r:id="rId5"/>
    <sheet name="Fig 3 bottom" sheetId="1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9" l="1"/>
  <c r="A14" i="19"/>
  <c r="A16" i="19" s="1"/>
  <c r="A15" i="19"/>
  <c r="I18" i="19"/>
  <c r="H18" i="19"/>
  <c r="G18" i="19"/>
  <c r="F18" i="19"/>
  <c r="K17" i="19"/>
  <c r="J17" i="19"/>
  <c r="B17" i="19"/>
  <c r="K16" i="19"/>
  <c r="J16" i="19"/>
  <c r="B16" i="19"/>
  <c r="K15" i="19"/>
  <c r="J15" i="19"/>
  <c r="B15" i="19"/>
  <c r="K14" i="19"/>
  <c r="J14" i="19"/>
  <c r="B14" i="19"/>
  <c r="K13" i="19"/>
  <c r="J13" i="19"/>
  <c r="B13" i="19"/>
  <c r="K11" i="19"/>
  <c r="J11" i="19"/>
  <c r="I11" i="19"/>
  <c r="H11" i="19"/>
  <c r="G11" i="19"/>
  <c r="F11" i="19"/>
  <c r="E11" i="19"/>
  <c r="N7" i="18"/>
  <c r="M7" i="18"/>
  <c r="L7" i="18"/>
  <c r="O7" i="18" s="1"/>
  <c r="N6" i="18"/>
  <c r="M6" i="18"/>
  <c r="L6" i="18"/>
  <c r="O6" i="18" s="1"/>
  <c r="N5" i="18"/>
  <c r="M5" i="18"/>
  <c r="L5" i="18"/>
  <c r="O5" i="18" s="1"/>
  <c r="N4" i="18"/>
  <c r="M4" i="18"/>
  <c r="L4" i="18"/>
  <c r="O4" i="18" s="1"/>
  <c r="L17" i="13" l="1"/>
  <c r="K17" i="13"/>
  <c r="J17" i="13"/>
  <c r="I17" i="13"/>
  <c r="H17" i="13"/>
  <c r="G17" i="13"/>
  <c r="L16" i="13"/>
  <c r="K16" i="13"/>
  <c r="J16" i="13"/>
  <c r="I16" i="13"/>
  <c r="H16" i="13"/>
  <c r="G16" i="13"/>
  <c r="C13" i="13" s="1"/>
  <c r="L14" i="13"/>
  <c r="K14" i="13"/>
  <c r="J14" i="13"/>
  <c r="J18" i="13" s="1"/>
  <c r="I14" i="13"/>
  <c r="H14" i="13"/>
  <c r="G14" i="13"/>
  <c r="C15" i="13" s="1"/>
  <c r="M11" i="13"/>
  <c r="D13" i="13"/>
  <c r="M13" i="13"/>
  <c r="D14" i="13"/>
  <c r="M14" i="13"/>
  <c r="D15" i="13"/>
  <c r="M15" i="13"/>
  <c r="D16" i="13"/>
  <c r="M16" i="13"/>
  <c r="D17" i="13"/>
  <c r="M17" i="13"/>
  <c r="I18" i="13" l="1"/>
  <c r="K18" i="13"/>
  <c r="H18" i="13"/>
  <c r="C14" i="13"/>
  <c r="C16" i="13" s="1"/>
</calcChain>
</file>

<file path=xl/sharedStrings.xml><?xml version="1.0" encoding="utf-8"?>
<sst xmlns="http://schemas.openxmlformats.org/spreadsheetml/2006/main" count="247" uniqueCount="92">
  <si>
    <t>beruf_2</t>
  </si>
  <si>
    <t>Total</t>
  </si>
  <si>
    <t>Mensch</t>
  </si>
  <si>
    <t>Tier</t>
  </si>
  <si>
    <t>Pflege</t>
  </si>
  <si>
    <t>sonstige</t>
  </si>
  <si>
    <t>mean</t>
  </si>
  <si>
    <t>se(mean)</t>
  </si>
  <si>
    <t>p5</t>
  </si>
  <si>
    <t>p25</t>
  </si>
  <si>
    <t>p50</t>
  </si>
  <si>
    <t>p75</t>
  </si>
  <si>
    <t>p95</t>
  </si>
  <si>
    <t>Fachangeste</t>
  </si>
  <si>
    <t>N</t>
  </si>
  <si>
    <t>delegation_anforderung</t>
  </si>
  <si>
    <t>info_e~l</t>
  </si>
  <si>
    <t>info_e~r</t>
  </si>
  <si>
    <t>i~gefa~g</t>
  </si>
  <si>
    <t>info_~rt</t>
  </si>
  <si>
    <t>info_~nt</t>
  </si>
  <si>
    <t>info_e~s</t>
  </si>
  <si>
    <t>in~ldiag</t>
  </si>
  <si>
    <t>info~gen</t>
  </si>
  <si>
    <t>inf~sten</t>
  </si>
  <si>
    <t>info_e~e</t>
  </si>
  <si>
    <t>Humanmediziner</t>
  </si>
  <si>
    <t>erststrahl</t>
  </si>
  <si>
    <t>erreger</t>
  </si>
  <si>
    <t>diag</t>
  </si>
  <si>
    <t>transport</t>
  </si>
  <si>
    <t>labunt</t>
  </si>
  <si>
    <t>ergebnis</t>
  </si>
  <si>
    <t>spezialdiag</t>
  </si>
  <si>
    <t>mindestmengen</t>
  </si>
  <si>
    <t>kosten</t>
  </si>
  <si>
    <t>keine</t>
  </si>
  <si>
    <t>info_h~l</t>
  </si>
  <si>
    <t>~es_diag</t>
  </si>
  <si>
    <t>info_h~t</t>
  </si>
  <si>
    <t>info_h~n</t>
  </si>
  <si>
    <t>i~mbezug</t>
  </si>
  <si>
    <t>inf~tine</t>
  </si>
  <si>
    <t>info_h~s</t>
  </si>
  <si>
    <t>i~rbezug</t>
  </si>
  <si>
    <t>info_h~r</t>
  </si>
  <si>
    <t>info_~ge</t>
  </si>
  <si>
    <t>info_~le</t>
  </si>
  <si>
    <t>~f_keine</t>
  </si>
  <si>
    <t>Menschenärzte</t>
  </si>
  <si>
    <t>Vets</t>
  </si>
  <si>
    <t>self</t>
  </si>
  <si>
    <t>delegation</t>
  </si>
  <si>
    <t>self or delegation</t>
  </si>
  <si>
    <t>Veterinarian</t>
  </si>
  <si>
    <t>Human</t>
  </si>
  <si>
    <t>p5=poor</t>
  </si>
  <si>
    <t>strich</t>
  </si>
  <si>
    <t>p50 = target</t>
  </si>
  <si>
    <t>mean = value</t>
  </si>
  <si>
    <t>Other</t>
  </si>
  <si>
    <t>Nursing</t>
  </si>
  <si>
    <t>Sampling Modality</t>
  </si>
  <si>
    <t>Default analytics</t>
  </si>
  <si>
    <t>Optimal container</t>
  </si>
  <si>
    <t>Optimal transport</t>
  </si>
  <si>
    <t>Time of analysis</t>
  </si>
  <si>
    <t>Time to result</t>
  </si>
  <si>
    <t>Special diagnostics</t>
  </si>
  <si>
    <t>Minimum quantity</t>
  </si>
  <si>
    <t>Costs</t>
  </si>
  <si>
    <t>None</t>
  </si>
  <si>
    <t xml:space="preserve"> Delegation</t>
  </si>
  <si>
    <t xml:space="preserve"> Self or Delegation</t>
  </si>
  <si>
    <t>Veterinarians</t>
  </si>
  <si>
    <t>Self</t>
  </si>
  <si>
    <t>Symptom-based request</t>
  </si>
  <si>
    <t>Pathogen-based request</t>
  </si>
  <si>
    <t>all</t>
  </si>
  <si>
    <t>none</t>
  </si>
  <si>
    <t>Physicians</t>
  </si>
  <si>
    <t xml:space="preserve">Nursing </t>
  </si>
  <si>
    <t>Medical Assistant</t>
  </si>
  <si>
    <t>good</t>
  </si>
  <si>
    <t>adequate</t>
  </si>
  <si>
    <t>poor</t>
  </si>
  <si>
    <t>Physician</t>
  </si>
  <si>
    <t>Nursing staff</t>
  </si>
  <si>
    <t>Medical assistant</t>
  </si>
  <si>
    <t>excellent</t>
  </si>
  <si>
    <t>satisfactory</t>
  </si>
  <si>
    <t>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</si>
</sst>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[1]Selbsteinschätzung_Diagnostik!$O$4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[1]Selbsteinschätzung_Diagnostik!$N$5:$N$8</c:f>
              <c:strCache>
                <c:ptCount val="4"/>
                <c:pt idx="0">
                  <c:v>Physician</c:v>
                </c:pt>
                <c:pt idx="1">
                  <c:v>Veterinarian</c:v>
                </c:pt>
                <c:pt idx="2">
                  <c:v>Nursing staff</c:v>
                </c:pt>
                <c:pt idx="3">
                  <c:v>Medical assistant</c:v>
                </c:pt>
              </c:strCache>
            </c:strRef>
          </c:cat>
          <c:val>
            <c:numRef>
              <c:f>[1]Selbsteinschätzung_Diagnostik!$O$5:$O$8</c:f>
              <c:numCache>
                <c:formatCode>General</c:formatCode>
                <c:ptCount val="4"/>
                <c:pt idx="0">
                  <c:v>493</c:v>
                </c:pt>
                <c:pt idx="1">
                  <c:v>215</c:v>
                </c:pt>
                <c:pt idx="2">
                  <c:v>102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E-489C-9EF1-A43251E75587}"/>
            </c:ext>
          </c:extLst>
        </c:ser>
        <c:ser>
          <c:idx val="1"/>
          <c:order val="1"/>
          <c:tx>
            <c:strRef>
              <c:f>[1]Selbsteinschätzung_Diagnostik!$P$4</c:f>
              <c:strCache>
                <c:ptCount val="1"/>
                <c:pt idx="0">
                  <c:v>adequate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[1]Selbsteinschätzung_Diagnostik!$N$5:$N$8</c:f>
              <c:strCache>
                <c:ptCount val="4"/>
                <c:pt idx="0">
                  <c:v>Physician</c:v>
                </c:pt>
                <c:pt idx="1">
                  <c:v>Veterinarian</c:v>
                </c:pt>
                <c:pt idx="2">
                  <c:v>Nursing staff</c:v>
                </c:pt>
                <c:pt idx="3">
                  <c:v>Medical assistant</c:v>
                </c:pt>
              </c:strCache>
            </c:strRef>
          </c:cat>
          <c:val>
            <c:numRef>
              <c:f>[1]Selbsteinschätzung_Diagnostik!$P$5:$P$8</c:f>
              <c:numCache>
                <c:formatCode>General</c:formatCode>
                <c:ptCount val="4"/>
                <c:pt idx="0">
                  <c:v>540</c:v>
                </c:pt>
                <c:pt idx="1">
                  <c:v>164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E-489C-9EF1-A43251E75587}"/>
            </c:ext>
          </c:extLst>
        </c:ser>
        <c:ser>
          <c:idx val="2"/>
          <c:order val="2"/>
          <c:tx>
            <c:strRef>
              <c:f>[1]Selbsteinschätzung_Diagnostik!$Q$4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[1]Selbsteinschätzung_Diagnostik!$N$5:$N$8</c:f>
              <c:strCache>
                <c:ptCount val="4"/>
                <c:pt idx="0">
                  <c:v>Physician</c:v>
                </c:pt>
                <c:pt idx="1">
                  <c:v>Veterinarian</c:v>
                </c:pt>
                <c:pt idx="2">
                  <c:v>Nursing staff</c:v>
                </c:pt>
                <c:pt idx="3">
                  <c:v>Medical assistant</c:v>
                </c:pt>
              </c:strCache>
            </c:strRef>
          </c:cat>
          <c:val>
            <c:numRef>
              <c:f>[1]Selbsteinschätzung_Diagnostik!$Q$5:$Q$8</c:f>
              <c:numCache>
                <c:formatCode>General</c:formatCode>
                <c:ptCount val="4"/>
                <c:pt idx="0">
                  <c:v>57</c:v>
                </c:pt>
                <c:pt idx="1">
                  <c:v>14</c:v>
                </c:pt>
                <c:pt idx="2">
                  <c:v>52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E-489C-9EF1-A43251E7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4171727"/>
        <c:axId val="1914168399"/>
      </c:barChart>
      <c:catAx>
        <c:axId val="191417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4168399"/>
        <c:crosses val="autoZero"/>
        <c:auto val="1"/>
        <c:lblAlgn val="ctr"/>
        <c:lblOffset val="100"/>
        <c:noMultiLvlLbl val="0"/>
      </c:catAx>
      <c:valAx>
        <c:axId val="191416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relative number of participants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14171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93-46A4-85C5-9A8554A9A4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93-46A4-85C5-9A8554A9A4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93-46A4-85C5-9A8554A9A43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93-46A4-85C5-9A8554A9A43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93-46A4-85C5-9A8554A9A43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93-46A4-85C5-9A8554A9A43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193-46A4-85C5-9A8554A9A43B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193-46A4-85C5-9A8554A9A43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193-46A4-85C5-9A8554A9A43B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193-46A4-85C5-9A8554A9A43B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193-46A4-85C5-9A8554A9A43B}"/>
              </c:ext>
            </c:extLst>
          </c:dPt>
          <c:cat>
            <c:multiLvlStrRef>
              <c:f>'Fig 2 Top'!$E$3:$O$4</c:f>
              <c:multiLvlStrCache>
                <c:ptCount val="11"/>
                <c:lvl>
                  <c:pt idx="0">
                    <c:v>Self</c:v>
                  </c:pt>
                  <c:pt idx="1">
                    <c:v> Delegation</c:v>
                  </c:pt>
                  <c:pt idx="2">
                    <c:v> Self or Delegation</c:v>
                  </c:pt>
                  <c:pt idx="3">
                    <c:v>Total</c:v>
                  </c:pt>
                  <c:pt idx="4">
                    <c:v>Self</c:v>
                  </c:pt>
                  <c:pt idx="5">
                    <c:v> Delegation</c:v>
                  </c:pt>
                  <c:pt idx="6">
                    <c:v> Self or Delegation</c:v>
                  </c:pt>
                  <c:pt idx="7">
                    <c:v>Total</c:v>
                  </c:pt>
                </c:lvl>
                <c:lvl>
                  <c:pt idx="0">
                    <c:v>Physicians</c:v>
                  </c:pt>
                  <c:pt idx="4">
                    <c:v>Veterinarians</c:v>
                  </c:pt>
                  <c:pt idx="8">
                    <c:v>Nursing </c:v>
                  </c:pt>
                  <c:pt idx="9">
                    <c:v>Medical Assistant</c:v>
                  </c:pt>
                  <c:pt idx="10">
                    <c:v>Other</c:v>
                  </c:pt>
                </c:lvl>
              </c:multiLvlStrCache>
            </c:multiLvlStrRef>
          </c:cat>
          <c:val>
            <c:numRef>
              <c:f>'Fig 2 Top'!$E$5:$O$5</c:f>
              <c:numCache>
                <c:formatCode>General</c:formatCode>
                <c:ptCount val="11"/>
                <c:pt idx="0">
                  <c:v>0.18963340000000001</c:v>
                </c:pt>
                <c:pt idx="1">
                  <c:v>0.22469140000000001</c:v>
                </c:pt>
                <c:pt idx="2">
                  <c:v>0.2030315</c:v>
                </c:pt>
                <c:pt idx="3">
                  <c:v>0.2043712</c:v>
                </c:pt>
                <c:pt idx="4">
                  <c:v>7.0987700000000001E-2</c:v>
                </c:pt>
                <c:pt idx="5">
                  <c:v>0.05</c:v>
                </c:pt>
                <c:pt idx="6">
                  <c:v>6.73401E-2</c:v>
                </c:pt>
                <c:pt idx="7">
                  <c:v>6.5573800000000002E-2</c:v>
                </c:pt>
                <c:pt idx="8">
                  <c:v>0.1847771</c:v>
                </c:pt>
                <c:pt idx="9">
                  <c:v>0.31256919999999999</c:v>
                </c:pt>
                <c:pt idx="10">
                  <c:v>0.16870750000000001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193-46A4-85C5-9A8554A9A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755295"/>
        <c:axId val="117756127"/>
      </c:barChart>
      <c:catAx>
        <c:axId val="1177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756127"/>
        <c:crosses val="autoZero"/>
        <c:auto val="1"/>
        <c:lblAlgn val="ctr"/>
        <c:lblOffset val="100"/>
        <c:noMultiLvlLbl val="0"/>
      </c:catAx>
      <c:valAx>
        <c:axId val="11775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Rate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75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1527912943478E-2"/>
          <c:y val="5.8584064657116089E-2"/>
          <c:w val="0.90793796219445144"/>
          <c:h val="0.8086320796089054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2 left'!$F$13</c:f>
              <c:strCache>
                <c:ptCount val="1"/>
                <c:pt idx="0">
                  <c:v>p5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7FF-436F-BD74-52CE85B1909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7FF-436F-BD74-52CE85B1909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7FF-436F-BD74-52CE85B1909C}"/>
              </c:ext>
            </c:extLst>
          </c:dPt>
          <c:cat>
            <c:multiLvlStrRef>
              <c:f>'Fig 2 left'!$G$1:$L$2</c:f>
              <c:multiLvlStrCache>
                <c:ptCount val="6"/>
                <c:lvl>
                  <c:pt idx="0">
                    <c:v>Self</c:v>
                  </c:pt>
                  <c:pt idx="1">
                    <c:v> Delegation</c:v>
                  </c:pt>
                  <c:pt idx="2">
                    <c:v> Self or Delegation</c:v>
                  </c:pt>
                  <c:pt idx="3">
                    <c:v>Self</c:v>
                  </c:pt>
                  <c:pt idx="4">
                    <c:v> Delegation</c:v>
                  </c:pt>
                  <c:pt idx="5">
                    <c:v> Self or Delegation</c:v>
                  </c:pt>
                </c:lvl>
                <c:lvl>
                  <c:pt idx="0">
                    <c:v>Physicians</c:v>
                  </c:pt>
                  <c:pt idx="3">
                    <c:v>Veterinarians</c:v>
                  </c:pt>
                </c:lvl>
              </c:multiLvlStrCache>
            </c:multiLvlStrRef>
          </c:cat>
          <c:val>
            <c:numRef>
              <c:f>'Fig 2 left'!$G$13:$L$13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7-4430-B20D-C8714B96CC72}"/>
            </c:ext>
          </c:extLst>
        </c:ser>
        <c:ser>
          <c:idx val="3"/>
          <c:order val="2"/>
          <c:tx>
            <c:strRef>
              <c:f>'Fig 2 left'!$F$14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7FF-436F-BD74-52CE85B1909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7FF-436F-BD74-52CE85B1909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77FF-436F-BD74-52CE85B1909C}"/>
              </c:ext>
            </c:extLst>
          </c:dPt>
          <c:cat>
            <c:multiLvlStrRef>
              <c:f>'Fig 2 left'!$G$1:$L$2</c:f>
              <c:multiLvlStrCache>
                <c:ptCount val="6"/>
                <c:lvl>
                  <c:pt idx="0">
                    <c:v>Self</c:v>
                  </c:pt>
                  <c:pt idx="1">
                    <c:v> Delegation</c:v>
                  </c:pt>
                  <c:pt idx="2">
                    <c:v> Self or Delegation</c:v>
                  </c:pt>
                  <c:pt idx="3">
                    <c:v>Self</c:v>
                  </c:pt>
                  <c:pt idx="4">
                    <c:v> Delegation</c:v>
                  </c:pt>
                  <c:pt idx="5">
                    <c:v> Self or Delegation</c:v>
                  </c:pt>
                </c:lvl>
                <c:lvl>
                  <c:pt idx="0">
                    <c:v>Physicians</c:v>
                  </c:pt>
                  <c:pt idx="3">
                    <c:v>Veterinarians</c:v>
                  </c:pt>
                </c:lvl>
              </c:multiLvlStrCache>
            </c:multiLvlStrRef>
          </c:cat>
          <c:val>
            <c:numRef>
              <c:f>'Fig 2 left'!$G$14:$L$14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20.399999999999999</c:v>
                </c:pt>
                <c:pt idx="4">
                  <c:v>20.399999999999999</c:v>
                </c:pt>
                <c:pt idx="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7-4430-B20D-C8714B96CC72}"/>
            </c:ext>
          </c:extLst>
        </c:ser>
        <c:ser>
          <c:idx val="5"/>
          <c:order val="4"/>
          <c:tx>
            <c:strRef>
              <c:f>'Fig 2 left'!$F$16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F-436F-BD74-52CE85B1909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7FF-436F-BD74-52CE85B1909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7FF-436F-BD74-52CE85B1909C}"/>
              </c:ext>
            </c:extLst>
          </c:dPt>
          <c:cat>
            <c:multiLvlStrRef>
              <c:f>'Fig 2 left'!$G$1:$L$2</c:f>
              <c:multiLvlStrCache>
                <c:ptCount val="6"/>
                <c:lvl>
                  <c:pt idx="0">
                    <c:v>Self</c:v>
                  </c:pt>
                  <c:pt idx="1">
                    <c:v> Delegation</c:v>
                  </c:pt>
                  <c:pt idx="2">
                    <c:v> Self or Delegation</c:v>
                  </c:pt>
                  <c:pt idx="3">
                    <c:v>Self</c:v>
                  </c:pt>
                  <c:pt idx="4">
                    <c:v> Delegation</c:v>
                  </c:pt>
                  <c:pt idx="5">
                    <c:v> Self or Delegation</c:v>
                  </c:pt>
                </c:lvl>
                <c:lvl>
                  <c:pt idx="0">
                    <c:v>Physicians</c:v>
                  </c:pt>
                  <c:pt idx="3">
                    <c:v>Veterinarians</c:v>
                  </c:pt>
                </c:lvl>
              </c:multiLvlStrCache>
            </c:multiLvlStrRef>
          </c:cat>
          <c:val>
            <c:numRef>
              <c:f>'Fig 2 left'!$G$16:$L$16</c:f>
              <c:numCache>
                <c:formatCode>General</c:formatCode>
                <c:ptCount val="6"/>
                <c:pt idx="0">
                  <c:v>10.199999999999999</c:v>
                </c:pt>
                <c:pt idx="1">
                  <c:v>35.700000000000003</c:v>
                </c:pt>
                <c:pt idx="2">
                  <c:v>25.500000000000004</c:v>
                </c:pt>
                <c:pt idx="3">
                  <c:v>76.5</c:v>
                </c:pt>
                <c:pt idx="4">
                  <c:v>51</c:v>
                </c:pt>
                <c:pt idx="5">
                  <c:v>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7-4430-B20D-C8714B96CC72}"/>
            </c:ext>
          </c:extLst>
        </c:ser>
        <c:ser>
          <c:idx val="6"/>
          <c:order val="5"/>
          <c:tx>
            <c:strRef>
              <c:f>'Fig 2 left'!$F$17</c:f>
              <c:strCache>
                <c:ptCount val="1"/>
                <c:pt idx="0">
                  <c:v>p95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D2E-49A6-9CB3-EDAA6369210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FF-436F-BD74-52CE85B1909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7FF-436F-BD74-52CE85B1909C}"/>
              </c:ext>
            </c:extLst>
          </c:dPt>
          <c:cat>
            <c:multiLvlStrRef>
              <c:f>'Fig 2 left'!$G$1:$L$2</c:f>
              <c:multiLvlStrCache>
                <c:ptCount val="6"/>
                <c:lvl>
                  <c:pt idx="0">
                    <c:v>Self</c:v>
                  </c:pt>
                  <c:pt idx="1">
                    <c:v> Delegation</c:v>
                  </c:pt>
                  <c:pt idx="2">
                    <c:v> Self or Delegation</c:v>
                  </c:pt>
                  <c:pt idx="3">
                    <c:v>Self</c:v>
                  </c:pt>
                  <c:pt idx="4">
                    <c:v> Delegation</c:v>
                  </c:pt>
                  <c:pt idx="5">
                    <c:v> Self or Delegation</c:v>
                  </c:pt>
                </c:lvl>
                <c:lvl>
                  <c:pt idx="0">
                    <c:v>Physicians</c:v>
                  </c:pt>
                  <c:pt idx="3">
                    <c:v>Veterinarians</c:v>
                  </c:pt>
                </c:lvl>
              </c:multiLvlStrCache>
            </c:multiLvlStrRef>
          </c:cat>
          <c:val>
            <c:numRef>
              <c:f>'Fig 2 left'!$G$17:$L$17</c:f>
              <c:numCache>
                <c:formatCode>General</c:formatCode>
                <c:ptCount val="6"/>
                <c:pt idx="0">
                  <c:v>56.1</c:v>
                </c:pt>
                <c:pt idx="1">
                  <c:v>30.6</c:v>
                </c:pt>
                <c:pt idx="2">
                  <c:v>40.799999999999997</c:v>
                </c:pt>
                <c:pt idx="3">
                  <c:v>127.5</c:v>
                </c:pt>
                <c:pt idx="4">
                  <c:v>76.5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7-4430-B20D-C8714B96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836080"/>
        <c:axId val="815819856"/>
      </c:barChart>
      <c:barChart>
        <c:barDir val="col"/>
        <c:grouping val="stacked"/>
        <c:varyColors val="0"/>
        <c:ser>
          <c:idx val="0"/>
          <c:order val="0"/>
          <c:tx>
            <c:strRef>
              <c:f>'Fig 2 left'!$F$11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 2 left'!$J$21:$J$26</c:f>
                <c:numCache>
                  <c:formatCode>General</c:formatCode>
                  <c:ptCount val="6"/>
                  <c:pt idx="0">
                    <c:v>2.5909662599999996</c:v>
                  </c:pt>
                  <c:pt idx="1">
                    <c:v>4.3934944500000004</c:v>
                  </c:pt>
                  <c:pt idx="2">
                    <c:v>2.5456180799999997</c:v>
                  </c:pt>
                  <c:pt idx="3">
                    <c:v>6.7539453000000007</c:v>
                  </c:pt>
                  <c:pt idx="4">
                    <c:v>7.4402829000000006</c:v>
                  </c:pt>
                  <c:pt idx="5">
                    <c:v>5.5223004000000007</c:v>
                  </c:pt>
                </c:numCache>
              </c:numRef>
            </c:plus>
            <c:minus>
              <c:numRef>
                <c:f>'Fig 2 left'!$J$21:$J$26</c:f>
                <c:numCache>
                  <c:formatCode>General</c:formatCode>
                  <c:ptCount val="6"/>
                  <c:pt idx="0">
                    <c:v>2.5909662599999996</c:v>
                  </c:pt>
                  <c:pt idx="1">
                    <c:v>4.3934944500000004</c:v>
                  </c:pt>
                  <c:pt idx="2">
                    <c:v>2.5456180799999997</c:v>
                  </c:pt>
                  <c:pt idx="3">
                    <c:v>6.7539453000000007</c:v>
                  </c:pt>
                  <c:pt idx="4">
                    <c:v>7.4402829000000006</c:v>
                  </c:pt>
                  <c:pt idx="5">
                    <c:v>5.5223004000000007</c:v>
                  </c:pt>
                </c:numCache>
              </c:numRef>
            </c:minus>
            <c:spPr>
              <a:noFill/>
              <a:ln w="15875" cap="sq" cmpd="sng" algn="ctr">
                <a:solidFill>
                  <a:srgbClr val="C00000"/>
                </a:solidFill>
                <a:round/>
              </a:ln>
              <a:effectLst/>
            </c:spPr>
          </c:errBars>
          <c:cat>
            <c:strRef>
              <c:f>'Fig 2 left'!$G$2:$L$2</c:f>
              <c:strCache>
                <c:ptCount val="6"/>
                <c:pt idx="0">
                  <c:v>Self</c:v>
                </c:pt>
                <c:pt idx="1">
                  <c:v> Delegation</c:v>
                </c:pt>
                <c:pt idx="2">
                  <c:v> Self or Delegation</c:v>
                </c:pt>
                <c:pt idx="3">
                  <c:v>Self</c:v>
                </c:pt>
                <c:pt idx="4">
                  <c:v> Delegation</c:v>
                </c:pt>
                <c:pt idx="5">
                  <c:v> Self or Delegation</c:v>
                </c:pt>
              </c:strCache>
            </c:strRef>
          </c:cat>
          <c:val>
            <c:numRef>
              <c:f>'Fig 2 left'!$G$11:$L$11</c:f>
              <c:numCache>
                <c:formatCode>General</c:formatCode>
                <c:ptCount val="6"/>
                <c:pt idx="0">
                  <c:v>36.619999999999997</c:v>
                </c:pt>
                <c:pt idx="1">
                  <c:v>36.67</c:v>
                </c:pt>
                <c:pt idx="2">
                  <c:v>33.19</c:v>
                </c:pt>
                <c:pt idx="3">
                  <c:v>64.42</c:v>
                </c:pt>
                <c:pt idx="4">
                  <c:v>64.099999999999994</c:v>
                </c:pt>
                <c:pt idx="5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7-4430-B20D-C8714B96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100"/>
        <c:axId val="875843872"/>
        <c:axId val="875837216"/>
      </c:barChart>
      <c:lineChart>
        <c:grouping val="stacked"/>
        <c:varyColors val="0"/>
        <c:ser>
          <c:idx val="4"/>
          <c:order val="3"/>
          <c:tx>
            <c:strRef>
              <c:f>'Fig 2 left'!$F$15</c:f>
              <c:strCache>
                <c:ptCount val="1"/>
                <c:pt idx="0">
                  <c:v>p50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ash"/>
            <c:size val="23"/>
            <c:spPr>
              <a:solidFill>
                <a:srgbClr val="C00000"/>
              </a:solidFill>
              <a:ln w="12700">
                <a:solidFill>
                  <a:srgbClr val="C00000">
                    <a:alpha val="94000"/>
                  </a:srgbClr>
                </a:solidFill>
              </a:ln>
              <a:effectLst/>
            </c:spPr>
          </c:marker>
          <c:dPt>
            <c:idx val="1"/>
            <c:marker>
              <c:symbol val="dash"/>
              <c:size val="23"/>
              <c:spPr>
                <a:solidFill>
                  <a:srgbClr val="C00000"/>
                </a:solidFill>
                <a:ln w="12700">
                  <a:solidFill>
                    <a:srgbClr val="C00000">
                      <a:alpha val="94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5A7-4430-B20D-C8714B96CC72}"/>
              </c:ext>
            </c:extLst>
          </c:dPt>
          <c:dPt>
            <c:idx val="2"/>
            <c:marker>
              <c:symbol val="dash"/>
              <c:size val="23"/>
              <c:spPr>
                <a:solidFill>
                  <a:srgbClr val="C00000"/>
                </a:solidFill>
                <a:ln w="12700">
                  <a:solidFill>
                    <a:srgbClr val="C00000">
                      <a:alpha val="94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A7-4430-B20D-C8714B96CC72}"/>
              </c:ext>
            </c:extLst>
          </c:dPt>
          <c:dPt>
            <c:idx val="3"/>
            <c:marker>
              <c:symbol val="dash"/>
              <c:size val="23"/>
              <c:spPr>
                <a:solidFill>
                  <a:srgbClr val="C00000"/>
                </a:solidFill>
                <a:ln w="12700">
                  <a:solidFill>
                    <a:srgbClr val="C00000">
                      <a:alpha val="94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A7-4430-B20D-C8714B96CC72}"/>
              </c:ext>
            </c:extLst>
          </c:dPt>
          <c:dPt>
            <c:idx val="4"/>
            <c:marker>
              <c:symbol val="dash"/>
              <c:size val="23"/>
              <c:spPr>
                <a:solidFill>
                  <a:srgbClr val="C00000"/>
                </a:solidFill>
                <a:ln w="12700">
                  <a:solidFill>
                    <a:srgbClr val="C00000">
                      <a:alpha val="94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5A7-4430-B20D-C8714B96CC72}"/>
              </c:ext>
            </c:extLst>
          </c:dPt>
          <c:dPt>
            <c:idx val="5"/>
            <c:marker>
              <c:symbol val="dash"/>
              <c:size val="23"/>
              <c:spPr>
                <a:solidFill>
                  <a:srgbClr val="C00000"/>
                </a:solidFill>
                <a:ln w="12700">
                  <a:solidFill>
                    <a:srgbClr val="C00000">
                      <a:alpha val="94000"/>
                    </a:srgbClr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5A7-4430-B20D-C8714B96CC72}"/>
              </c:ext>
            </c:extLst>
          </c:dPt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 left'!$G$2:$K$2</c:f>
              <c:strCache>
                <c:ptCount val="5"/>
                <c:pt idx="0">
                  <c:v>Self</c:v>
                </c:pt>
                <c:pt idx="1">
                  <c:v> Delegation</c:v>
                </c:pt>
                <c:pt idx="2">
                  <c:v> Self or Delegation</c:v>
                </c:pt>
                <c:pt idx="3">
                  <c:v>Self</c:v>
                </c:pt>
                <c:pt idx="4">
                  <c:v> Delegation</c:v>
                </c:pt>
              </c:strCache>
            </c:strRef>
          </c:cat>
          <c:val>
            <c:numRef>
              <c:f>'Fig 2 left'!$G$15:$L$15</c:f>
              <c:numCache>
                <c:formatCode>General</c:formatCode>
                <c:ptCount val="6"/>
                <c:pt idx="0">
                  <c:v>25.5</c:v>
                </c:pt>
                <c:pt idx="1">
                  <c:v>25.5</c:v>
                </c:pt>
                <c:pt idx="2">
                  <c:v>25.5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5A7-4430-B20D-C8714B96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36080"/>
        <c:axId val="815819856"/>
      </c:lineChart>
      <c:catAx>
        <c:axId val="815836080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5819856"/>
        <c:crosses val="autoZero"/>
        <c:auto val="1"/>
        <c:lblAlgn val="ctr"/>
        <c:lblOffset val="100"/>
        <c:noMultiLvlLbl val="0"/>
      </c:catAx>
      <c:valAx>
        <c:axId val="815819856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Minutes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5836080"/>
        <c:crosses val="autoZero"/>
        <c:crossBetween val="between"/>
      </c:valAx>
      <c:valAx>
        <c:axId val="8758372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75843872"/>
        <c:crosses val="max"/>
        <c:crossBetween val="between"/>
      </c:valAx>
      <c:catAx>
        <c:axId val="87584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837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1"/>
          <c:tx>
            <c:strRef>
              <c:f>'Fig 2 right'!$D$13</c:f>
              <c:strCache>
                <c:ptCount val="1"/>
                <c:pt idx="0">
                  <c:v>p5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37-4B59-A6AD-3DFCF99748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37-4B59-A6AD-3DFCF997489B}"/>
              </c:ext>
            </c:extLst>
          </c:dPt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right'!$E$13:$I$13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37-4B59-A6AD-3DFCF997489B}"/>
            </c:ext>
          </c:extLst>
        </c:ser>
        <c:ser>
          <c:idx val="3"/>
          <c:order val="2"/>
          <c:tx>
            <c:strRef>
              <c:f>'Fig 2 right'!$D$14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037-4B59-A6AD-3DFCF99748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037-4B59-A6AD-3DFCF997489B}"/>
              </c:ext>
            </c:extLst>
          </c:dPt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right'!$E$14:$I$14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20.399999999999999</c:v>
                </c:pt>
                <c:pt idx="2">
                  <c:v>20.399999999999999</c:v>
                </c:pt>
                <c:pt idx="3">
                  <c:v>20.399999999999999</c:v>
                </c:pt>
                <c:pt idx="4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37-4B59-A6AD-3DFCF997489B}"/>
            </c:ext>
          </c:extLst>
        </c:ser>
        <c:ser>
          <c:idx val="5"/>
          <c:order val="4"/>
          <c:tx>
            <c:strRef>
              <c:f>'Fig 2 right'!$D$16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37-4B59-A6AD-3DFCF99748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37-4B59-A6AD-3DFCF997489B}"/>
              </c:ext>
            </c:extLst>
          </c:dPt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right'!$E$16:$I$16</c:f>
              <c:numCache>
                <c:formatCode>General</c:formatCode>
                <c:ptCount val="5"/>
                <c:pt idx="0">
                  <c:v>35.700000000000003</c:v>
                </c:pt>
                <c:pt idx="1">
                  <c:v>51</c:v>
                </c:pt>
                <c:pt idx="2">
                  <c:v>45.900000000000006</c:v>
                </c:pt>
                <c:pt idx="3">
                  <c:v>76.5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37-4B59-A6AD-3DFCF997489B}"/>
            </c:ext>
          </c:extLst>
        </c:ser>
        <c:ser>
          <c:idx val="6"/>
          <c:order val="5"/>
          <c:tx>
            <c:strRef>
              <c:f>'Fig 2 right'!$D$17</c:f>
              <c:strCache>
                <c:ptCount val="1"/>
                <c:pt idx="0">
                  <c:v>p95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037-4B59-A6AD-3DFCF99748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F037-4B59-A6AD-3DFCF997489B}"/>
              </c:ext>
            </c:extLst>
          </c:dPt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right'!$E$17:$I$17</c:f>
              <c:numCache>
                <c:formatCode>General</c:formatCode>
                <c:ptCount val="5"/>
                <c:pt idx="0">
                  <c:v>30.6</c:v>
                </c:pt>
                <c:pt idx="1">
                  <c:v>76.5</c:v>
                </c:pt>
                <c:pt idx="2">
                  <c:v>81.599999999999994</c:v>
                </c:pt>
                <c:pt idx="3">
                  <c:v>102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37-4B59-A6AD-3DFCF997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836080"/>
        <c:axId val="815819856"/>
      </c:barChart>
      <c:barChart>
        <c:barDir val="col"/>
        <c:grouping val="stacked"/>
        <c:varyColors val="0"/>
        <c:ser>
          <c:idx val="0"/>
          <c:order val="0"/>
          <c:tx>
            <c:strRef>
              <c:f>'Fig 2 right'!$D$11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37-4B59-A6AD-3DFCF997489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37-4B59-A6AD-3DFCF997489B}"/>
              </c:ext>
            </c:extLst>
          </c:dPt>
          <c:errBars>
            <c:errBarType val="both"/>
            <c:errValType val="cust"/>
            <c:noEndCap val="0"/>
            <c:plus>
              <c:numRef>
                <c:f>'Fig 2 right'!$H$21:$H$25</c:f>
                <c:numCache>
                  <c:formatCode>General</c:formatCode>
                  <c:ptCount val="5"/>
                  <c:pt idx="0">
                    <c:v>1.09870932</c:v>
                  </c:pt>
                  <c:pt idx="1">
                    <c:v>3.6633657000000004</c:v>
                  </c:pt>
                  <c:pt idx="2">
                    <c:v>3.5196935999999992</c:v>
                  </c:pt>
                  <c:pt idx="3">
                    <c:v>7.4851374000000002</c:v>
                  </c:pt>
                  <c:pt idx="4">
                    <c:v>3.7614147300000003</c:v>
                  </c:pt>
                </c:numCache>
              </c:numRef>
            </c:plus>
            <c:minus>
              <c:numRef>
                <c:f>'Fig 2 right'!$H$21:$H$25</c:f>
                <c:numCache>
                  <c:formatCode>General</c:formatCode>
                  <c:ptCount val="5"/>
                  <c:pt idx="0">
                    <c:v>1.09870932</c:v>
                  </c:pt>
                  <c:pt idx="1">
                    <c:v>3.6633657000000004</c:v>
                  </c:pt>
                  <c:pt idx="2">
                    <c:v>3.5196935999999992</c:v>
                  </c:pt>
                  <c:pt idx="3">
                    <c:v>7.4851374000000002</c:v>
                  </c:pt>
                  <c:pt idx="4">
                    <c:v>3.7614147300000003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right'!$E$11:$I$11</c:f>
              <c:numCache>
                <c:formatCode>General</c:formatCode>
                <c:ptCount val="5"/>
                <c:pt idx="0">
                  <c:v>31.410940799999999</c:v>
                </c:pt>
                <c:pt idx="1">
                  <c:v>70.525350000000003</c:v>
                </c:pt>
                <c:pt idx="2">
                  <c:v>57.561609000000004</c:v>
                </c:pt>
                <c:pt idx="3">
                  <c:v>82.66743000000001</c:v>
                </c:pt>
                <c:pt idx="4">
                  <c:v>42.093344699999996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037-4B59-A6AD-3DFCF997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100"/>
        <c:axId val="875843872"/>
        <c:axId val="875837216"/>
      </c:barChart>
      <c:lineChart>
        <c:grouping val="stacked"/>
        <c:varyColors val="0"/>
        <c:ser>
          <c:idx val="4"/>
          <c:order val="3"/>
          <c:tx>
            <c:strRef>
              <c:f>'Fig 2 right'!$D$15</c:f>
              <c:strCache>
                <c:ptCount val="1"/>
                <c:pt idx="0">
                  <c:v>p50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dash"/>
              <c:size val="20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F037-4B59-A6AD-3DFCF997489B}"/>
              </c:ext>
            </c:extLst>
          </c:dPt>
          <c:dPt>
            <c:idx val="2"/>
            <c:marker>
              <c:symbol val="dash"/>
              <c:size val="20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F037-4B59-A6AD-3DFCF997489B}"/>
              </c:ext>
            </c:extLst>
          </c:dPt>
          <c:dPt>
            <c:idx val="3"/>
            <c:marker>
              <c:symbol val="dash"/>
              <c:size val="20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F037-4B59-A6AD-3DFCF997489B}"/>
              </c:ext>
            </c:extLst>
          </c:dPt>
          <c:dPt>
            <c:idx val="4"/>
            <c:marker>
              <c:symbol val="dash"/>
              <c:size val="20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F037-4B59-A6AD-3DFCF997489B}"/>
              </c:ext>
            </c:extLst>
          </c:dPt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 2 right'!$E$2:$I$2</c:f>
              <c:strCache>
                <c:ptCount val="5"/>
                <c:pt idx="0">
                  <c:v>Physicians</c:v>
                </c:pt>
                <c:pt idx="1">
                  <c:v>Veterinarians</c:v>
                </c:pt>
                <c:pt idx="2">
                  <c:v>Nursing</c:v>
                </c:pt>
                <c:pt idx="3">
                  <c:v>Medical Assistant</c:v>
                </c:pt>
                <c:pt idx="4">
                  <c:v>Other</c:v>
                </c:pt>
              </c:strCache>
            </c:strRef>
          </c:cat>
          <c:val>
            <c:numRef>
              <c:f>'Fig 2 right'!$E$15:$I$15</c:f>
              <c:numCache>
                <c:formatCode>General</c:formatCode>
                <c:ptCount val="5"/>
                <c:pt idx="0">
                  <c:v>25.5</c:v>
                </c:pt>
                <c:pt idx="1">
                  <c:v>51</c:v>
                </c:pt>
                <c:pt idx="2">
                  <c:v>30.6</c:v>
                </c:pt>
                <c:pt idx="3">
                  <c:v>51</c:v>
                </c:pt>
                <c:pt idx="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037-4B59-A6AD-3DFCF997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43872"/>
        <c:axId val="875837216"/>
      </c:lineChart>
      <c:catAx>
        <c:axId val="8158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5819856"/>
        <c:crosses val="autoZero"/>
        <c:auto val="1"/>
        <c:lblAlgn val="ctr"/>
        <c:lblOffset val="100"/>
        <c:noMultiLvlLbl val="0"/>
      </c:catAx>
      <c:valAx>
        <c:axId val="815819856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Minutes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15836080"/>
        <c:crosses val="autoZero"/>
        <c:crossBetween val="between"/>
      </c:valAx>
      <c:valAx>
        <c:axId val="8758372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75843872"/>
        <c:crosses val="max"/>
        <c:crossBetween val="between"/>
      </c:valAx>
      <c:catAx>
        <c:axId val="87584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5837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 3 top'!$D$8</c:f>
              <c:strCache>
                <c:ptCount val="1"/>
                <c:pt idx="0">
                  <c:v>self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3 top'!$E$7:$N$7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top'!$E$8:$N$8</c:f>
              <c:numCache>
                <c:formatCode>General</c:formatCode>
                <c:ptCount val="10"/>
                <c:pt idx="0">
                  <c:v>0.54895099999999997</c:v>
                </c:pt>
                <c:pt idx="1">
                  <c:v>0.46153850000000002</c:v>
                </c:pt>
                <c:pt idx="2">
                  <c:v>0.53146850000000001</c:v>
                </c:pt>
                <c:pt idx="3">
                  <c:v>0.41258739999999999</c:v>
                </c:pt>
                <c:pt idx="4">
                  <c:v>0.1433566</c:v>
                </c:pt>
                <c:pt idx="5">
                  <c:v>9.4405600000000006E-2</c:v>
                </c:pt>
                <c:pt idx="6">
                  <c:v>0.2062937</c:v>
                </c:pt>
                <c:pt idx="7">
                  <c:v>0.1293706</c:v>
                </c:pt>
                <c:pt idx="8">
                  <c:v>0.1363636</c:v>
                </c:pt>
                <c:pt idx="9">
                  <c:v>0.1783217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A-403F-8905-69FAAC4C9657}"/>
            </c:ext>
          </c:extLst>
        </c:ser>
        <c:ser>
          <c:idx val="1"/>
          <c:order val="1"/>
          <c:tx>
            <c:strRef>
              <c:f>'Fig 3 top'!$D$9</c:f>
              <c:strCache>
                <c:ptCount val="1"/>
                <c:pt idx="0">
                  <c:v>delegation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top'!$E$7:$N$7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top'!$E$9:$N$9</c:f>
              <c:numCache>
                <c:formatCode>General</c:formatCode>
                <c:ptCount val="10"/>
                <c:pt idx="0">
                  <c:v>0.57847530000000003</c:v>
                </c:pt>
                <c:pt idx="1">
                  <c:v>0.52914799999999995</c:v>
                </c:pt>
                <c:pt idx="2">
                  <c:v>0.63228700000000004</c:v>
                </c:pt>
                <c:pt idx="3">
                  <c:v>0.48878919999999998</c:v>
                </c:pt>
                <c:pt idx="4">
                  <c:v>0.17488790000000001</c:v>
                </c:pt>
                <c:pt idx="5">
                  <c:v>8.0717499999999998E-2</c:v>
                </c:pt>
                <c:pt idx="6">
                  <c:v>0.21524660000000001</c:v>
                </c:pt>
                <c:pt idx="7">
                  <c:v>0.13901350000000001</c:v>
                </c:pt>
                <c:pt idx="8">
                  <c:v>0.20627799999999999</c:v>
                </c:pt>
                <c:pt idx="9">
                  <c:v>0.14798210000000001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A-403F-8905-69FAAC4C9657}"/>
            </c:ext>
          </c:extLst>
        </c:ser>
        <c:ser>
          <c:idx val="2"/>
          <c:order val="2"/>
          <c:tx>
            <c:strRef>
              <c:f>'Fig 3 top'!$D$10</c:f>
              <c:strCache>
                <c:ptCount val="1"/>
                <c:pt idx="0">
                  <c:v>self or delegation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top'!$E$7:$N$7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top'!$E$10:$N$10</c:f>
              <c:numCache>
                <c:formatCode>General</c:formatCode>
                <c:ptCount val="10"/>
                <c:pt idx="0">
                  <c:v>0.51829270000000005</c:v>
                </c:pt>
                <c:pt idx="1">
                  <c:v>0.4329268</c:v>
                </c:pt>
                <c:pt idx="2">
                  <c:v>0.54268289999999997</c:v>
                </c:pt>
                <c:pt idx="3">
                  <c:v>0.43902439999999998</c:v>
                </c:pt>
                <c:pt idx="4">
                  <c:v>0.15243899999999999</c:v>
                </c:pt>
                <c:pt idx="5">
                  <c:v>5.7926800000000001E-2</c:v>
                </c:pt>
                <c:pt idx="6">
                  <c:v>0.21951219999999999</c:v>
                </c:pt>
                <c:pt idx="7">
                  <c:v>0.14634150000000001</c:v>
                </c:pt>
                <c:pt idx="8">
                  <c:v>0.1219512</c:v>
                </c:pt>
                <c:pt idx="9">
                  <c:v>0.17073169999999999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A-403F-8905-69FAAC4C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301424"/>
        <c:axId val="1423616496"/>
      </c:radarChart>
      <c:catAx>
        <c:axId val="21273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3616496"/>
        <c:crosses val="autoZero"/>
        <c:auto val="1"/>
        <c:lblAlgn val="ctr"/>
        <c:lblOffset val="100"/>
        <c:noMultiLvlLbl val="0"/>
      </c:catAx>
      <c:valAx>
        <c:axId val="1423616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730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 3 top'!$D$20</c:f>
              <c:strCache>
                <c:ptCount val="1"/>
                <c:pt idx="0">
                  <c:v>self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3 top'!$E$19:$N$19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top'!$E$20:$N$20</c:f>
              <c:numCache>
                <c:formatCode>General</c:formatCode>
                <c:ptCount val="10"/>
                <c:pt idx="0">
                  <c:v>0.71153849999999996</c:v>
                </c:pt>
                <c:pt idx="1">
                  <c:v>0.64423079999999999</c:v>
                </c:pt>
                <c:pt idx="2">
                  <c:v>0.72115379999999996</c:v>
                </c:pt>
                <c:pt idx="3">
                  <c:v>0.81730769999999997</c:v>
                </c:pt>
                <c:pt idx="4">
                  <c:v>0.1826923</c:v>
                </c:pt>
                <c:pt idx="5">
                  <c:v>0.45192310000000002</c:v>
                </c:pt>
                <c:pt idx="6">
                  <c:v>0.31730770000000003</c:v>
                </c:pt>
                <c:pt idx="7">
                  <c:v>0.75961540000000005</c:v>
                </c:pt>
                <c:pt idx="8">
                  <c:v>0.89423079999999999</c:v>
                </c:pt>
                <c:pt idx="9">
                  <c:v>4.8076899999999999E-2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D-40AE-B4AF-11409D482873}"/>
            </c:ext>
          </c:extLst>
        </c:ser>
        <c:ser>
          <c:idx val="1"/>
          <c:order val="1"/>
          <c:tx>
            <c:strRef>
              <c:f>'Fig 3 top'!$D$21</c:f>
              <c:strCache>
                <c:ptCount val="1"/>
                <c:pt idx="0">
                  <c:v>delegation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top'!$E$19:$N$19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top'!$E$21:$N$21</c:f>
              <c:numCache>
                <c:formatCode>General</c:formatCode>
                <c:ptCount val="10"/>
                <c:pt idx="0">
                  <c:v>0.72</c:v>
                </c:pt>
                <c:pt idx="1">
                  <c:v>0.68</c:v>
                </c:pt>
                <c:pt idx="2">
                  <c:v>0.72</c:v>
                </c:pt>
                <c:pt idx="3">
                  <c:v>0.68</c:v>
                </c:pt>
                <c:pt idx="4">
                  <c:v>0.22</c:v>
                </c:pt>
                <c:pt idx="5">
                  <c:v>0.34</c:v>
                </c:pt>
                <c:pt idx="6">
                  <c:v>0.32</c:v>
                </c:pt>
                <c:pt idx="7">
                  <c:v>0.62</c:v>
                </c:pt>
                <c:pt idx="8">
                  <c:v>0.76</c:v>
                </c:pt>
                <c:pt idx="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D-40AE-B4AF-11409D482873}"/>
            </c:ext>
          </c:extLst>
        </c:ser>
        <c:ser>
          <c:idx val="2"/>
          <c:order val="2"/>
          <c:tx>
            <c:strRef>
              <c:f>'Fig 3 top'!$D$22</c:f>
              <c:strCache>
                <c:ptCount val="1"/>
                <c:pt idx="0">
                  <c:v>self or delegation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top'!$E$19:$N$19</c:f>
              <c:strCache>
                <c:ptCount val="10"/>
                <c:pt idx="0">
                  <c:v>Sampling Modality</c:v>
                </c:pt>
                <c:pt idx="1">
                  <c:v>Default analytics</c:v>
                </c:pt>
                <c:pt idx="2">
                  <c:v>Optimal container</c:v>
                </c:pt>
                <c:pt idx="3">
                  <c:v>Optimal transport</c:v>
                </c:pt>
                <c:pt idx="4">
                  <c:v>Time of analysis</c:v>
                </c:pt>
                <c:pt idx="5">
                  <c:v>Time to result</c:v>
                </c:pt>
                <c:pt idx="6">
                  <c:v>Special diagnostics</c:v>
                </c:pt>
                <c:pt idx="7">
                  <c:v>Minimum quantity</c:v>
                </c:pt>
                <c:pt idx="8">
                  <c:v>Costs</c:v>
                </c:pt>
                <c:pt idx="9">
                  <c:v>None</c:v>
                </c:pt>
              </c:strCache>
            </c:strRef>
          </c:cat>
          <c:val>
            <c:numRef>
              <c:f>'Fig 3 top'!$E$22:$N$22</c:f>
              <c:numCache>
                <c:formatCode>General</c:formatCode>
                <c:ptCount val="10"/>
                <c:pt idx="0">
                  <c:v>0.69142859999999995</c:v>
                </c:pt>
                <c:pt idx="1">
                  <c:v>0.63428569999999995</c:v>
                </c:pt>
                <c:pt idx="2">
                  <c:v>0.71428570000000002</c:v>
                </c:pt>
                <c:pt idx="3">
                  <c:v>0.72571430000000003</c:v>
                </c:pt>
                <c:pt idx="4">
                  <c:v>0.17714289999999999</c:v>
                </c:pt>
                <c:pt idx="5">
                  <c:v>0.3085714</c:v>
                </c:pt>
                <c:pt idx="6">
                  <c:v>0.33142860000000002</c:v>
                </c:pt>
                <c:pt idx="7">
                  <c:v>0.58857139999999997</c:v>
                </c:pt>
                <c:pt idx="8">
                  <c:v>0.7485714</c:v>
                </c:pt>
                <c:pt idx="9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D-40AE-B4AF-11409D482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322544"/>
        <c:axId val="2140950752"/>
      </c:radarChart>
      <c:catAx>
        <c:axId val="21273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950752"/>
        <c:crosses val="autoZero"/>
        <c:auto val="1"/>
        <c:lblAlgn val="ctr"/>
        <c:lblOffset val="100"/>
        <c:noMultiLvlLbl val="0"/>
      </c:catAx>
      <c:valAx>
        <c:axId val="21409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732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 3 bottom'!$C$7</c:f>
              <c:strCache>
                <c:ptCount val="1"/>
                <c:pt idx="0">
                  <c:v>self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3 bottom'!$D$6:$M$6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bottom'!$D$7:$M$7</c:f>
              <c:numCache>
                <c:formatCode>General</c:formatCode>
                <c:ptCount val="10"/>
                <c:pt idx="0">
                  <c:v>0.69580419999999998</c:v>
                </c:pt>
                <c:pt idx="1">
                  <c:v>0.68181820000000004</c:v>
                </c:pt>
                <c:pt idx="2">
                  <c:v>0.76223779999999997</c:v>
                </c:pt>
                <c:pt idx="3">
                  <c:v>0.6713287</c:v>
                </c:pt>
                <c:pt idx="4">
                  <c:v>0.58391610000000005</c:v>
                </c:pt>
                <c:pt idx="5">
                  <c:v>0.66783219999999999</c:v>
                </c:pt>
                <c:pt idx="6">
                  <c:v>0.70279720000000001</c:v>
                </c:pt>
                <c:pt idx="7">
                  <c:v>0.527972</c:v>
                </c:pt>
                <c:pt idx="8">
                  <c:v>0.66433569999999997</c:v>
                </c:pt>
                <c:pt idx="9">
                  <c:v>0.60839160000000003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E-4373-BA71-0CD80240E752}"/>
            </c:ext>
          </c:extLst>
        </c:ser>
        <c:ser>
          <c:idx val="1"/>
          <c:order val="1"/>
          <c:tx>
            <c:strRef>
              <c:f>'Fig 3 bottom'!$C$8</c:f>
              <c:strCache>
                <c:ptCount val="1"/>
                <c:pt idx="0">
                  <c:v>delegation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bottom'!$D$6:$M$6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bottom'!$D$8:$M$8</c:f>
              <c:numCache>
                <c:formatCode>General</c:formatCode>
                <c:ptCount val="10"/>
                <c:pt idx="0">
                  <c:v>0.65919280000000002</c:v>
                </c:pt>
                <c:pt idx="1">
                  <c:v>0.66367710000000002</c:v>
                </c:pt>
                <c:pt idx="2">
                  <c:v>0.71748880000000004</c:v>
                </c:pt>
                <c:pt idx="3">
                  <c:v>0.64125560000000004</c:v>
                </c:pt>
                <c:pt idx="4">
                  <c:v>0.51569509999999996</c:v>
                </c:pt>
                <c:pt idx="5">
                  <c:v>0.58744390000000002</c:v>
                </c:pt>
                <c:pt idx="6">
                  <c:v>0.62780270000000005</c:v>
                </c:pt>
                <c:pt idx="7">
                  <c:v>0.50224219999999997</c:v>
                </c:pt>
                <c:pt idx="8">
                  <c:v>0.65022420000000003</c:v>
                </c:pt>
                <c:pt idx="9">
                  <c:v>0.60089689999999996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E-4373-BA71-0CD80240E752}"/>
            </c:ext>
          </c:extLst>
        </c:ser>
        <c:ser>
          <c:idx val="2"/>
          <c:order val="2"/>
          <c:tx>
            <c:strRef>
              <c:f>'Fig 3 bottom'!$C$9</c:f>
              <c:strCache>
                <c:ptCount val="1"/>
                <c:pt idx="0">
                  <c:v>self or delegation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bottom'!$D$6:$M$6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bottom'!$D$9:$M$9</c:f>
              <c:numCache>
                <c:formatCode>General</c:formatCode>
                <c:ptCount val="10"/>
                <c:pt idx="0">
                  <c:v>0.71951220000000005</c:v>
                </c:pt>
                <c:pt idx="1">
                  <c:v>0.72560979999999997</c:v>
                </c:pt>
                <c:pt idx="2">
                  <c:v>0.80182929999999997</c:v>
                </c:pt>
                <c:pt idx="3">
                  <c:v>0.67987799999999998</c:v>
                </c:pt>
                <c:pt idx="4">
                  <c:v>0.57926829999999996</c:v>
                </c:pt>
                <c:pt idx="5">
                  <c:v>0.66158539999999999</c:v>
                </c:pt>
                <c:pt idx="6">
                  <c:v>0.71036589999999999</c:v>
                </c:pt>
                <c:pt idx="7">
                  <c:v>0.58841460000000001</c:v>
                </c:pt>
                <c:pt idx="8">
                  <c:v>0.72560979999999997</c:v>
                </c:pt>
                <c:pt idx="9">
                  <c:v>0.67073170000000004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E-4373-BA71-0CD80240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780624"/>
        <c:axId val="1252854304"/>
      </c:radarChart>
      <c:catAx>
        <c:axId val="125378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2854304"/>
        <c:crosses val="autoZero"/>
        <c:auto val="1"/>
        <c:lblAlgn val="ctr"/>
        <c:lblOffset val="100"/>
        <c:noMultiLvlLbl val="0"/>
      </c:catAx>
      <c:valAx>
        <c:axId val="125285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3780624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8571741032371"/>
          <c:y val="0.88457021758591081"/>
          <c:w val="0.63626831456194555"/>
          <c:h val="6.7757505921515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'Fig 3 bottom'!$C$17</c:f>
              <c:strCache>
                <c:ptCount val="1"/>
                <c:pt idx="0">
                  <c:v>self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3 bottom'!$D$16:$M$16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bottom'!$D$17:$M$17</c:f>
              <c:numCache>
                <c:formatCode>General</c:formatCode>
                <c:ptCount val="10"/>
                <c:pt idx="0">
                  <c:v>0.50961540000000005</c:v>
                </c:pt>
                <c:pt idx="1">
                  <c:v>0.50961540000000005</c:v>
                </c:pt>
                <c:pt idx="2">
                  <c:v>0.5</c:v>
                </c:pt>
                <c:pt idx="3">
                  <c:v>0.47115380000000001</c:v>
                </c:pt>
                <c:pt idx="4">
                  <c:v>0.52884620000000004</c:v>
                </c:pt>
                <c:pt idx="5">
                  <c:v>0.47115380000000001</c:v>
                </c:pt>
                <c:pt idx="6">
                  <c:v>0.44230770000000003</c:v>
                </c:pt>
                <c:pt idx="7">
                  <c:v>0.40384619999999999</c:v>
                </c:pt>
                <c:pt idx="8">
                  <c:v>0.51923079999999999</c:v>
                </c:pt>
                <c:pt idx="9">
                  <c:v>0.39423079999999999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3BF-B189-CF5065AE6020}"/>
            </c:ext>
          </c:extLst>
        </c:ser>
        <c:ser>
          <c:idx val="1"/>
          <c:order val="1"/>
          <c:tx>
            <c:strRef>
              <c:f>'Fig 3 bottom'!$C$18</c:f>
              <c:strCache>
                <c:ptCount val="1"/>
                <c:pt idx="0">
                  <c:v>delegation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bottom'!$D$16:$M$16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bottom'!$D$18:$M$18</c:f>
              <c:numCache>
                <c:formatCode>General</c:formatCode>
                <c:ptCount val="10"/>
                <c:pt idx="0">
                  <c:v>0.62</c:v>
                </c:pt>
                <c:pt idx="1">
                  <c:v>0.62</c:v>
                </c:pt>
                <c:pt idx="2">
                  <c:v>0.56000000000000005</c:v>
                </c:pt>
                <c:pt idx="3">
                  <c:v>0.52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</c:v>
                </c:pt>
                <c:pt idx="9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D-43BF-B189-CF5065AE6020}"/>
            </c:ext>
          </c:extLst>
        </c:ser>
        <c:ser>
          <c:idx val="2"/>
          <c:order val="2"/>
          <c:tx>
            <c:strRef>
              <c:f>'Fig 3 bottom'!$C$19</c:f>
              <c:strCache>
                <c:ptCount val="1"/>
                <c:pt idx="0">
                  <c:v>self or delegation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 3 bottom'!$D$16:$M$16</c:f>
              <c:strCache>
                <c:ptCount val="10"/>
                <c:pt idx="0">
                  <c:v>Sampling Modality</c:v>
                </c:pt>
                <c:pt idx="1">
                  <c:v>Special diagnostics</c:v>
                </c:pt>
                <c:pt idx="2">
                  <c:v>Optimal transport</c:v>
                </c:pt>
                <c:pt idx="3">
                  <c:v>Time of analysis</c:v>
                </c:pt>
                <c:pt idx="4">
                  <c:v>Symptom-based request</c:v>
                </c:pt>
                <c:pt idx="5">
                  <c:v>Default analytics</c:v>
                </c:pt>
                <c:pt idx="6">
                  <c:v>Optimal container</c:v>
                </c:pt>
                <c:pt idx="7">
                  <c:v>Pathogen-based request</c:v>
                </c:pt>
                <c:pt idx="8">
                  <c:v>Time to result</c:v>
                </c:pt>
                <c:pt idx="9">
                  <c:v>Minimum quantity</c:v>
                </c:pt>
              </c:strCache>
            </c:strRef>
          </c:cat>
          <c:val>
            <c:numRef>
              <c:f>'Fig 3 bottom'!$D$19:$M$19</c:f>
              <c:numCache>
                <c:formatCode>General</c:formatCode>
                <c:ptCount val="10"/>
                <c:pt idx="0">
                  <c:v>0.44571430000000001</c:v>
                </c:pt>
                <c:pt idx="1">
                  <c:v>0.53714289999999998</c:v>
                </c:pt>
                <c:pt idx="2">
                  <c:v>0.42857139999999999</c:v>
                </c:pt>
                <c:pt idx="3">
                  <c:v>0.45142860000000001</c:v>
                </c:pt>
                <c:pt idx="4">
                  <c:v>0.52571429999999997</c:v>
                </c:pt>
                <c:pt idx="5">
                  <c:v>0.47428569999999998</c:v>
                </c:pt>
                <c:pt idx="6">
                  <c:v>0.3714286</c:v>
                </c:pt>
                <c:pt idx="7">
                  <c:v>0.36571429999999999</c:v>
                </c:pt>
                <c:pt idx="8">
                  <c:v>0.6</c:v>
                </c:pt>
                <c:pt idx="9">
                  <c:v>0.38285710000000001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D-43BF-B189-CF5065AE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296144"/>
        <c:axId val="1338928176"/>
      </c:radarChart>
      <c:catAx>
        <c:axId val="212729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8928176"/>
        <c:crosses val="autoZero"/>
        <c:auto val="1"/>
        <c:lblAlgn val="ctr"/>
        <c:lblOffset val="100"/>
        <c:noMultiLvlLbl val="0"/>
      </c:catAx>
      <c:valAx>
        <c:axId val="13389281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7296144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8571741032371"/>
          <c:y val="0.88946704578594338"/>
          <c:w val="0.51864347567044233"/>
          <c:h val="5.6590065130747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13</xdr:col>
      <xdr:colOff>139700</xdr:colOff>
      <xdr:row>30</xdr:row>
      <xdr:rowOff>133350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3B85D28-D937-4A16-A8BC-4EEE357C5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5</xdr:row>
      <xdr:rowOff>131232</xdr:rowOff>
    </xdr:from>
    <xdr:to>
      <xdr:col>23</xdr:col>
      <xdr:colOff>400050</xdr:colOff>
      <xdr:row>29</xdr:row>
      <xdr:rowOff>43390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B13BE68-A28F-4916-B913-C35A031B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639233</xdr:colOff>
      <xdr:row>10</xdr:row>
      <xdr:rowOff>19050</xdr:rowOff>
    </xdr:from>
    <xdr:to>
      <xdr:col>27</xdr:col>
      <xdr:colOff>734483</xdr:colOff>
      <xdr:row>50</xdr:row>
      <xdr:rowOff>29634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35F19D9-EB09-476B-A51B-0868D5A2A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402167</xdr:colOff>
      <xdr:row>1</xdr:row>
      <xdr:rowOff>28223</xdr:rowOff>
    </xdr:from>
    <xdr:to>
      <xdr:col>19</xdr:col>
      <xdr:colOff>689328</xdr:colOff>
      <xdr:row>21</xdr:row>
      <xdr:rowOff>77611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341C5C-D1E6-42EC-AADC-0291884EC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224154</xdr:colOff>
      <xdr:row>0</xdr:row>
      <xdr:rowOff>45084</xdr:rowOff>
    </xdr:from>
    <xdr:to>
      <xdr:col>23</xdr:col>
      <xdr:colOff>723899</xdr:colOff>
      <xdr:row>20</xdr:row>
      <xdr:rowOff>177799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2BE3EEE-7926-96CC-A1D7-AAA9B4E0F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729614</xdr:colOff>
      <xdr:row>0</xdr:row>
      <xdr:rowOff>45720</xdr:rowOff>
    </xdr:from>
    <xdr:to>
      <xdr:col>32</xdr:col>
      <xdr:colOff>57149</xdr:colOff>
      <xdr:row>21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609AF83-8E19-C3E2-3137-3F017188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457200</xdr:colOff>
      <xdr:row>1</xdr:row>
      <xdr:rowOff>73024</xdr:rowOff>
    </xdr:from>
    <xdr:to>
      <xdr:col>26</xdr:col>
      <xdr:colOff>736600</xdr:colOff>
      <xdr:row>29</xdr:row>
      <xdr:rowOff>101600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DE70FE3-FE21-43A5-FB37-CAA2C094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101600</xdr:colOff>
      <xdr:row>1</xdr:row>
      <xdr:rowOff>44450</xdr:rowOff>
    </xdr:from>
    <xdr:to>
      <xdr:col>36</xdr:col>
      <xdr:colOff>628650</xdr:colOff>
      <xdr:row>29</xdr:row>
      <xdr:rowOff>31750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3E1456D-B337-57C4-AFDC-1BE11ED4E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hi/Downloads/Tabelle_Zeitaufwand_Selbsteinsch&#228;tzung%201812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itaufwand_Verteilung"/>
      <sheetName val="Unterschiede Zeitaufwand"/>
      <sheetName val="Kombi aus ZW Vert und Unterschi"/>
      <sheetName val="Zeitaufwand nach Delegation"/>
      <sheetName val="Zeitaufwand nach Berufsgruppe"/>
      <sheetName val="verwendet Zeit für Anforderung"/>
      <sheetName val="Selbsteinschätzung_Diagnostik"/>
      <sheetName val="logistic fordere an"/>
      <sheetName val="Schulung_gewünscht"/>
      <sheetName val="Fehler Urin Alle"/>
      <sheetName val="Schulung und Selbsteinschät (2"/>
      <sheetName val="delegiere niemals"/>
      <sheetName val="delegiere immer"/>
      <sheetName val="Fehlerzahl_kategorien"/>
      <sheetName val="Fehlerzahl_filigran"/>
      <sheetName val="Fehlerzahl mit Cluster"/>
      <sheetName val="binominale Regression Fehler"/>
      <sheetName val="Wer füllt Anforderung aus"/>
      <sheetName val="Verbesserungsbedarf_Proben"/>
      <sheetName val="verf. Info Einsendung"/>
      <sheetName val="Welche Info gewünscht"/>
      <sheetName val="Zufriedenheit Zeit"/>
      <sheetName val="Resistenzprofile nachvollziehb"/>
      <sheetName val="hilft diagnostik bei entscheidu"/>
      <sheetName val="fehlerhaft"/>
      <sheetName val="fehlerhaft bearbeitet"/>
      <sheetName val="redebedarf"/>
      <sheetName val="redebedarf bearbeitet"/>
      <sheetName val="unbrauchbar"/>
      <sheetName val="Unbrauchbar bearbeitet"/>
      <sheetName val="Zeit für Nachbearbeitung"/>
      <sheetName val="fehlervermeidung"/>
      <sheetName val="bei welchen Fragestellungen Pro"/>
      <sheetName val="Tabelle1"/>
      <sheetName val="Tabelle2"/>
      <sheetName val="K10 Proben Fehler (Mat)"/>
      <sheetName val="Anteil_Elektronisch"/>
      <sheetName val="Anteil_Papier"/>
      <sheetName val="Kombiniert elektrinisch und pap"/>
      <sheetName val="Diskussion "/>
      <sheetName val="to do"/>
    </sheetNames>
    <sheetDataSet>
      <sheetData sheetId="0"/>
      <sheetData sheetId="1"/>
      <sheetData sheetId="2"/>
      <sheetData sheetId="3"/>
      <sheetData sheetId="4">
        <row r="19">
          <cell r="G19" t="str">
            <v>Physicians</v>
          </cell>
        </row>
      </sheetData>
      <sheetData sheetId="5"/>
      <sheetData sheetId="6">
        <row r="4">
          <cell r="O4" t="str">
            <v>good</v>
          </cell>
          <cell r="P4" t="str">
            <v>adequate</v>
          </cell>
          <cell r="Q4" t="str">
            <v>poor</v>
          </cell>
        </row>
        <row r="5">
          <cell r="N5" t="str">
            <v>Physician</v>
          </cell>
          <cell r="O5">
            <v>493</v>
          </cell>
          <cell r="P5">
            <v>540</v>
          </cell>
          <cell r="Q5">
            <v>57</v>
          </cell>
        </row>
        <row r="6">
          <cell r="N6" t="str">
            <v>Veterinarian</v>
          </cell>
          <cell r="O6">
            <v>215</v>
          </cell>
          <cell r="P6">
            <v>164</v>
          </cell>
          <cell r="Q6">
            <v>14</v>
          </cell>
        </row>
        <row r="7">
          <cell r="N7" t="str">
            <v>Nursing staff</v>
          </cell>
          <cell r="O7">
            <v>102</v>
          </cell>
          <cell r="P7">
            <v>216</v>
          </cell>
          <cell r="Q7">
            <v>52</v>
          </cell>
        </row>
        <row r="8">
          <cell r="N8" t="str">
            <v>Medical assistant</v>
          </cell>
          <cell r="O8">
            <v>25</v>
          </cell>
          <cell r="P8">
            <v>55</v>
          </cell>
          <cell r="Q8">
            <v>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workbookViewId="0">
      <selection activeCell="B16" sqref="B16"/>
    </sheetView>
  </sheetViews>
  <sheetFormatPr baseColWidth="10" defaultRowHeight="15" x14ac:dyDescent="0.25"/>
  <sheetData>
    <row r="2" spans="2:15" x14ac:dyDescent="0.25">
      <c r="C2" t="s">
        <v>89</v>
      </c>
      <c r="D2" t="s">
        <v>83</v>
      </c>
      <c r="E2" t="s">
        <v>90</v>
      </c>
      <c r="F2" t="s">
        <v>84</v>
      </c>
      <c r="G2" t="s">
        <v>85</v>
      </c>
      <c r="H2" t="s">
        <v>91</v>
      </c>
      <c r="I2" t="s">
        <v>1</v>
      </c>
    </row>
    <row r="3" spans="2:15" x14ac:dyDescent="0.25">
      <c r="L3" t="s">
        <v>83</v>
      </c>
      <c r="M3" t="s">
        <v>84</v>
      </c>
      <c r="N3" t="s">
        <v>85</v>
      </c>
    </row>
    <row r="4" spans="2:15" x14ac:dyDescent="0.25">
      <c r="B4" t="s">
        <v>86</v>
      </c>
      <c r="C4">
        <v>96</v>
      </c>
      <c r="D4">
        <v>397</v>
      </c>
      <c r="E4">
        <v>405</v>
      </c>
      <c r="F4">
        <v>135</v>
      </c>
      <c r="G4">
        <v>51</v>
      </c>
      <c r="H4">
        <v>6</v>
      </c>
      <c r="I4" s="1">
        <v>1090</v>
      </c>
      <c r="K4" t="s">
        <v>80</v>
      </c>
      <c r="L4">
        <f>C4+D4</f>
        <v>493</v>
      </c>
      <c r="M4">
        <f>E4+F4</f>
        <v>540</v>
      </c>
      <c r="N4">
        <f>G4+H4</f>
        <v>57</v>
      </c>
      <c r="O4">
        <f>L4+M4+N4</f>
        <v>1090</v>
      </c>
    </row>
    <row r="5" spans="2:15" x14ac:dyDescent="0.25">
      <c r="B5" t="s">
        <v>54</v>
      </c>
      <c r="C5">
        <v>39</v>
      </c>
      <c r="D5">
        <v>176</v>
      </c>
      <c r="E5">
        <v>130</v>
      </c>
      <c r="F5">
        <v>34</v>
      </c>
      <c r="G5">
        <v>13</v>
      </c>
      <c r="H5">
        <v>1</v>
      </c>
      <c r="I5">
        <v>393</v>
      </c>
      <c r="K5" t="s">
        <v>54</v>
      </c>
      <c r="L5">
        <f t="shared" ref="L5:L7" si="0">C5+D5</f>
        <v>215</v>
      </c>
      <c r="M5">
        <f t="shared" ref="M5:M7" si="1">E5+F5</f>
        <v>164</v>
      </c>
      <c r="N5">
        <f t="shared" ref="N5:N7" si="2">G5+H5</f>
        <v>14</v>
      </c>
      <c r="O5">
        <f t="shared" ref="O5:O7" si="3">L5+M5+N5</f>
        <v>393</v>
      </c>
    </row>
    <row r="6" spans="2:15" x14ac:dyDescent="0.25">
      <c r="B6" t="s">
        <v>87</v>
      </c>
      <c r="C6">
        <v>12</v>
      </c>
      <c r="D6">
        <v>90</v>
      </c>
      <c r="E6">
        <v>140</v>
      </c>
      <c r="F6">
        <v>76</v>
      </c>
      <c r="G6">
        <v>45</v>
      </c>
      <c r="H6">
        <v>7</v>
      </c>
      <c r="I6">
        <v>370</v>
      </c>
      <c r="K6" t="s">
        <v>87</v>
      </c>
      <c r="L6">
        <f t="shared" si="0"/>
        <v>102</v>
      </c>
      <c r="M6">
        <f t="shared" si="1"/>
        <v>216</v>
      </c>
      <c r="N6">
        <f t="shared" si="2"/>
        <v>52</v>
      </c>
      <c r="O6">
        <f t="shared" si="3"/>
        <v>370</v>
      </c>
    </row>
    <row r="7" spans="2:15" x14ac:dyDescent="0.25">
      <c r="B7" t="s">
        <v>88</v>
      </c>
      <c r="C7">
        <v>2</v>
      </c>
      <c r="D7">
        <v>23</v>
      </c>
      <c r="E7">
        <v>33</v>
      </c>
      <c r="F7">
        <v>22</v>
      </c>
      <c r="G7">
        <v>6</v>
      </c>
      <c r="H7">
        <v>0</v>
      </c>
      <c r="I7">
        <v>86</v>
      </c>
      <c r="K7" t="s">
        <v>88</v>
      </c>
      <c r="L7">
        <f t="shared" si="0"/>
        <v>25</v>
      </c>
      <c r="M7">
        <f t="shared" si="1"/>
        <v>55</v>
      </c>
      <c r="N7">
        <f t="shared" si="2"/>
        <v>6</v>
      </c>
      <c r="O7">
        <f t="shared" si="3"/>
        <v>86</v>
      </c>
    </row>
    <row r="13" spans="2:15" x14ac:dyDescent="0.25">
      <c r="I13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37"/>
  <sheetViews>
    <sheetView zoomScale="60" zoomScaleNormal="60" workbookViewId="0">
      <selection activeCell="G37" sqref="G37"/>
    </sheetView>
  </sheetViews>
  <sheetFormatPr baseColWidth="10" defaultRowHeight="15" x14ac:dyDescent="0.25"/>
  <sheetData>
    <row r="3" spans="4:16" x14ac:dyDescent="0.25">
      <c r="D3" t="s">
        <v>0</v>
      </c>
      <c r="E3" t="s">
        <v>80</v>
      </c>
      <c r="I3" t="s">
        <v>74</v>
      </c>
      <c r="M3" t="s">
        <v>81</v>
      </c>
      <c r="N3" t="s">
        <v>82</v>
      </c>
      <c r="O3" t="s">
        <v>60</v>
      </c>
    </row>
    <row r="4" spans="4:16" x14ac:dyDescent="0.25">
      <c r="E4" t="s">
        <v>75</v>
      </c>
      <c r="F4" t="s">
        <v>72</v>
      </c>
      <c r="G4" t="s">
        <v>73</v>
      </c>
      <c r="H4" t="s">
        <v>1</v>
      </c>
      <c r="I4" t="s">
        <v>75</v>
      </c>
      <c r="J4" t="s">
        <v>72</v>
      </c>
      <c r="K4" t="s">
        <v>73</v>
      </c>
      <c r="L4" t="s">
        <v>1</v>
      </c>
    </row>
    <row r="5" spans="4:16" x14ac:dyDescent="0.25">
      <c r="D5" t="s">
        <v>2</v>
      </c>
      <c r="E5">
        <v>0.18963340000000001</v>
      </c>
      <c r="F5">
        <v>0.22469140000000001</v>
      </c>
      <c r="G5">
        <v>0.2030315</v>
      </c>
      <c r="H5">
        <v>0.2043712</v>
      </c>
      <c r="I5">
        <v>7.0987700000000001E-2</v>
      </c>
      <c r="J5">
        <v>0.05</v>
      </c>
      <c r="K5">
        <v>6.73401E-2</v>
      </c>
      <c r="L5">
        <v>6.5573800000000002E-2</v>
      </c>
      <c r="M5">
        <v>0.1847771</v>
      </c>
      <c r="N5">
        <v>0.31256919999999999</v>
      </c>
      <c r="O5">
        <v>0.16870750000000001</v>
      </c>
    </row>
    <row r="6" spans="4:16" x14ac:dyDescent="0.25">
      <c r="E6">
        <v>7.9682999999999993E-3</v>
      </c>
      <c r="F6">
        <v>8.8278000000000002E-3</v>
      </c>
      <c r="G6">
        <v>7.1990999999999999E-3</v>
      </c>
      <c r="H6">
        <v>4.5942999999999999E-3</v>
      </c>
    </row>
    <row r="7" spans="4:16" x14ac:dyDescent="0.25">
      <c r="E7">
        <v>339</v>
      </c>
      <c r="F7">
        <v>270</v>
      </c>
      <c r="G7">
        <v>366</v>
      </c>
      <c r="H7">
        <v>975</v>
      </c>
    </row>
    <row r="12" spans="4:16" x14ac:dyDescent="0.25">
      <c r="N12" t="s">
        <v>0</v>
      </c>
      <c r="O12" t="s">
        <v>6</v>
      </c>
      <c r="P12" t="s">
        <v>14</v>
      </c>
    </row>
    <row r="14" spans="4:16" x14ac:dyDescent="0.25">
      <c r="N14" t="s">
        <v>2</v>
      </c>
      <c r="O14">
        <v>0.20537069999999999</v>
      </c>
      <c r="P14">
        <v>1095</v>
      </c>
    </row>
    <row r="15" spans="4:16" x14ac:dyDescent="0.25">
      <c r="H15" s="1"/>
      <c r="N15" t="s">
        <v>3</v>
      </c>
      <c r="O15">
        <v>6.7681900000000003E-2</v>
      </c>
      <c r="P15">
        <v>394</v>
      </c>
    </row>
    <row r="16" spans="4:16" x14ac:dyDescent="0.25">
      <c r="N16" t="s">
        <v>4</v>
      </c>
      <c r="O16">
        <v>0.1847771</v>
      </c>
      <c r="P16">
        <v>376</v>
      </c>
    </row>
    <row r="17" spans="14:16" x14ac:dyDescent="0.25">
      <c r="N17" t="s">
        <v>13</v>
      </c>
      <c r="O17">
        <v>0.31256919999999999</v>
      </c>
      <c r="P17">
        <v>86</v>
      </c>
    </row>
    <row r="18" spans="14:16" x14ac:dyDescent="0.25">
      <c r="N18" t="s">
        <v>5</v>
      </c>
      <c r="O18">
        <v>0.16870750000000001</v>
      </c>
      <c r="P18">
        <v>140</v>
      </c>
    </row>
    <row r="20" spans="14:16" x14ac:dyDescent="0.25">
      <c r="N20" t="s">
        <v>1</v>
      </c>
      <c r="O20">
        <v>0.17767759999999999</v>
      </c>
      <c r="P20">
        <v>2091</v>
      </c>
    </row>
    <row r="37" spans="7:7" x14ac:dyDescent="0.25">
      <c r="G37" s="4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9"/>
  </sheetPr>
  <dimension ref="C1:V26"/>
  <sheetViews>
    <sheetView topLeftCell="A13" zoomScale="50" zoomScaleNormal="50" workbookViewId="0">
      <selection activeCell="G37" sqref="G37"/>
    </sheetView>
  </sheetViews>
  <sheetFormatPr baseColWidth="10" defaultRowHeight="15" x14ac:dyDescent="0.25"/>
  <sheetData>
    <row r="1" spans="3:22" x14ac:dyDescent="0.25">
      <c r="G1" s="6" t="s">
        <v>80</v>
      </c>
      <c r="H1" s="6"/>
      <c r="I1" s="6"/>
      <c r="J1" s="6" t="s">
        <v>74</v>
      </c>
      <c r="K1" s="6"/>
      <c r="L1" s="6"/>
    </row>
    <row r="2" spans="3:22" x14ac:dyDescent="0.25">
      <c r="F2" t="s">
        <v>0</v>
      </c>
      <c r="G2" t="s">
        <v>75</v>
      </c>
      <c r="H2" t="s">
        <v>72</v>
      </c>
      <c r="I2" t="s">
        <v>73</v>
      </c>
      <c r="J2" t="s">
        <v>75</v>
      </c>
      <c r="K2" t="s">
        <v>72</v>
      </c>
      <c r="L2" t="s">
        <v>73</v>
      </c>
      <c r="M2" t="s">
        <v>1</v>
      </c>
      <c r="O2" s="2" t="s">
        <v>55</v>
      </c>
      <c r="P2" s="2" t="s">
        <v>6</v>
      </c>
      <c r="Q2" s="2" t="s">
        <v>7</v>
      </c>
      <c r="R2" s="2" t="s">
        <v>8</v>
      </c>
      <c r="S2" s="2" t="s">
        <v>9</v>
      </c>
      <c r="T2" s="2" t="s">
        <v>10</v>
      </c>
      <c r="U2" s="2" t="s">
        <v>11</v>
      </c>
      <c r="V2" s="2" t="s">
        <v>12</v>
      </c>
    </row>
    <row r="3" spans="3:22" x14ac:dyDescent="0.25">
      <c r="F3" t="s">
        <v>6</v>
      </c>
      <c r="G3">
        <v>36.619999999999997</v>
      </c>
      <c r="H3">
        <v>36.67</v>
      </c>
      <c r="I3">
        <v>33.19</v>
      </c>
      <c r="J3">
        <v>64.42</v>
      </c>
      <c r="K3">
        <v>64.099999999999994</v>
      </c>
      <c r="L3">
        <v>67.599999999999994</v>
      </c>
      <c r="M3">
        <v>9.078163</v>
      </c>
      <c r="O3" s="2" t="s">
        <v>51</v>
      </c>
      <c r="P3" s="2">
        <v>36.62644968</v>
      </c>
      <c r="Q3" s="2">
        <v>2.5909662599999996</v>
      </c>
      <c r="R3" s="2">
        <v>5.0999999999999996</v>
      </c>
      <c r="S3" s="2">
        <v>10.199999999999999</v>
      </c>
      <c r="T3" s="2">
        <v>25.5</v>
      </c>
      <c r="U3" s="2">
        <v>45.9</v>
      </c>
      <c r="V3" s="2">
        <v>102</v>
      </c>
    </row>
    <row r="4" spans="3:22" x14ac:dyDescent="0.25">
      <c r="F4" t="s">
        <v>7</v>
      </c>
      <c r="G4">
        <v>2.6</v>
      </c>
      <c r="H4">
        <v>4.4000000000000004</v>
      </c>
      <c r="I4">
        <v>2.5</v>
      </c>
      <c r="J4">
        <v>6.8</v>
      </c>
      <c r="K4">
        <v>7.4</v>
      </c>
      <c r="L4">
        <v>5.5</v>
      </c>
      <c r="M4">
        <v>0.2407377</v>
      </c>
      <c r="O4" s="2" t="s">
        <v>52</v>
      </c>
      <c r="P4" s="2">
        <v>36.676172129999998</v>
      </c>
      <c r="Q4" s="2">
        <v>4.3934944500000004</v>
      </c>
      <c r="R4" s="2">
        <v>5.0999999999999996</v>
      </c>
      <c r="S4" s="2">
        <v>10.199999999999999</v>
      </c>
      <c r="T4" s="2">
        <v>25.5</v>
      </c>
      <c r="U4" s="2">
        <v>45.9</v>
      </c>
      <c r="V4" s="2">
        <v>76.5</v>
      </c>
    </row>
    <row r="5" spans="3:22" x14ac:dyDescent="0.25">
      <c r="F5" t="s">
        <v>8</v>
      </c>
      <c r="G5">
        <v>1</v>
      </c>
      <c r="H5">
        <v>1</v>
      </c>
      <c r="I5">
        <v>1</v>
      </c>
      <c r="J5">
        <v>1</v>
      </c>
      <c r="K5">
        <v>0</v>
      </c>
      <c r="M5">
        <v>1</v>
      </c>
      <c r="O5" s="2" t="s">
        <v>53</v>
      </c>
      <c r="P5" s="2">
        <v>33.189999809999996</v>
      </c>
      <c r="Q5" s="2">
        <v>2.5456180799999997</v>
      </c>
      <c r="R5" s="2">
        <v>5.0999999999999996</v>
      </c>
      <c r="S5" s="2">
        <v>10.199999999999999</v>
      </c>
      <c r="T5" s="2">
        <v>25.5</v>
      </c>
      <c r="U5" s="2">
        <v>35.700000000000003</v>
      </c>
      <c r="V5" s="2">
        <v>76.5</v>
      </c>
    </row>
    <row r="6" spans="3:22" x14ac:dyDescent="0.25">
      <c r="F6" t="s">
        <v>9</v>
      </c>
      <c r="G6">
        <v>2</v>
      </c>
      <c r="H6">
        <v>5</v>
      </c>
      <c r="I6">
        <v>5</v>
      </c>
      <c r="J6">
        <v>5</v>
      </c>
      <c r="K6">
        <v>2</v>
      </c>
      <c r="M6">
        <v>3</v>
      </c>
      <c r="O6" s="2" t="s">
        <v>54</v>
      </c>
      <c r="P6" s="2"/>
      <c r="Q6" s="2"/>
      <c r="R6" s="2"/>
      <c r="S6" s="2"/>
      <c r="T6" s="2"/>
      <c r="U6" s="2"/>
      <c r="V6" s="2"/>
    </row>
    <row r="7" spans="3:22" x14ac:dyDescent="0.25">
      <c r="F7" t="s">
        <v>10</v>
      </c>
      <c r="G7">
        <v>5</v>
      </c>
      <c r="H7">
        <v>10</v>
      </c>
      <c r="I7">
        <v>6</v>
      </c>
      <c r="J7">
        <v>10</v>
      </c>
      <c r="K7">
        <v>5</v>
      </c>
      <c r="M7">
        <v>5</v>
      </c>
      <c r="O7" s="2" t="s">
        <v>51</v>
      </c>
      <c r="P7" s="2">
        <v>67.422000000000011</v>
      </c>
      <c r="Q7" s="2">
        <v>6.7539453000000007</v>
      </c>
      <c r="R7" s="2">
        <v>5.0999999999999996</v>
      </c>
      <c r="S7" s="2">
        <v>25.5</v>
      </c>
      <c r="T7" s="2">
        <v>51</v>
      </c>
      <c r="U7" s="2">
        <v>102</v>
      </c>
      <c r="V7" s="2">
        <v>229.5</v>
      </c>
    </row>
    <row r="8" spans="3:22" x14ac:dyDescent="0.25">
      <c r="F8" t="s">
        <v>11</v>
      </c>
      <c r="G8">
        <v>9</v>
      </c>
      <c r="H8">
        <v>15</v>
      </c>
      <c r="I8">
        <v>14</v>
      </c>
      <c r="J8">
        <v>20</v>
      </c>
      <c r="K8">
        <v>10</v>
      </c>
      <c r="M8">
        <v>10</v>
      </c>
      <c r="O8" s="2" t="s">
        <v>52</v>
      </c>
      <c r="P8" s="2">
        <v>64.097728200000006</v>
      </c>
      <c r="Q8" s="2">
        <v>7.4402829000000006</v>
      </c>
      <c r="R8" s="2">
        <v>5.0999999999999996</v>
      </c>
      <c r="S8" s="2">
        <v>25.5</v>
      </c>
      <c r="T8" s="2">
        <v>51</v>
      </c>
      <c r="U8" s="2">
        <v>76.5</v>
      </c>
      <c r="V8" s="2">
        <v>153</v>
      </c>
    </row>
    <row r="9" spans="3:22" x14ac:dyDescent="0.25">
      <c r="F9" t="s">
        <v>12</v>
      </c>
      <c r="G9">
        <v>15</v>
      </c>
      <c r="H9">
        <v>30</v>
      </c>
      <c r="I9">
        <v>30</v>
      </c>
      <c r="J9">
        <v>40</v>
      </c>
      <c r="K9">
        <v>30</v>
      </c>
      <c r="M9">
        <v>30</v>
      </c>
      <c r="O9" s="2" t="s">
        <v>53</v>
      </c>
      <c r="P9" s="2">
        <v>67.601377200000002</v>
      </c>
      <c r="Q9" s="2">
        <v>5.5223004000000007</v>
      </c>
      <c r="R9" s="2">
        <v>5.0999999999999996</v>
      </c>
      <c r="S9" s="2">
        <v>25.5</v>
      </c>
      <c r="T9" s="2">
        <v>51</v>
      </c>
      <c r="U9" s="2">
        <v>102</v>
      </c>
      <c r="V9" s="2">
        <v>153</v>
      </c>
    </row>
    <row r="10" spans="3:22" x14ac:dyDescent="0.25">
      <c r="F10" t="s">
        <v>14</v>
      </c>
      <c r="G10">
        <v>1088</v>
      </c>
      <c r="H10">
        <v>393</v>
      </c>
      <c r="I10">
        <v>367</v>
      </c>
      <c r="J10">
        <v>86</v>
      </c>
      <c r="K10">
        <v>139</v>
      </c>
      <c r="M10">
        <v>2073</v>
      </c>
    </row>
    <row r="11" spans="3:22" x14ac:dyDescent="0.25">
      <c r="F11" t="s">
        <v>6</v>
      </c>
      <c r="G11">
        <v>36.619999999999997</v>
      </c>
      <c r="H11">
        <v>36.67</v>
      </c>
      <c r="I11">
        <v>33.19</v>
      </c>
      <c r="J11">
        <v>64.42</v>
      </c>
      <c r="K11">
        <v>64.099999999999994</v>
      </c>
      <c r="L11">
        <v>67.599999999999994</v>
      </c>
      <c r="M11">
        <f>M3*60*8.5/100</f>
        <v>46.298631300000004</v>
      </c>
    </row>
    <row r="13" spans="3:22" x14ac:dyDescent="0.25">
      <c r="C13">
        <f>G17-G16</f>
        <v>45.900000000000006</v>
      </c>
      <c r="D13">
        <f>D5*60*8.5/100</f>
        <v>0</v>
      </c>
      <c r="F13" t="s">
        <v>8</v>
      </c>
      <c r="G13">
        <v>5.0999999999999996</v>
      </c>
      <c r="H13">
        <v>5.0999999999999996</v>
      </c>
      <c r="I13">
        <v>5.0999999999999996</v>
      </c>
      <c r="J13">
        <v>5.0999999999999996</v>
      </c>
      <c r="K13">
        <v>5.0999999999999996</v>
      </c>
      <c r="L13">
        <v>5.0999999999999996</v>
      </c>
      <c r="M13">
        <f>M5*60*8.5/100</f>
        <v>5.0999999999999996</v>
      </c>
    </row>
    <row r="14" spans="3:22" x14ac:dyDescent="0.25">
      <c r="C14">
        <f>G16-G15</f>
        <v>-15.3</v>
      </c>
      <c r="D14">
        <f>D6*60*8.5/100</f>
        <v>0</v>
      </c>
      <c r="F14" t="s">
        <v>9</v>
      </c>
      <c r="G14">
        <f>S3-R3</f>
        <v>5.0999999999999996</v>
      </c>
      <c r="H14">
        <f>S4-R4</f>
        <v>5.0999999999999996</v>
      </c>
      <c r="I14">
        <f>S5-R5</f>
        <v>5.0999999999999996</v>
      </c>
      <c r="J14">
        <f>S7-R7</f>
        <v>20.399999999999999</v>
      </c>
      <c r="K14">
        <f>S8-R8</f>
        <v>20.399999999999999</v>
      </c>
      <c r="L14">
        <f>S9-R9</f>
        <v>20.399999999999999</v>
      </c>
      <c r="M14">
        <f>M6*60*8.5/100</f>
        <v>15.3</v>
      </c>
    </row>
    <row r="15" spans="3:22" x14ac:dyDescent="0.25">
      <c r="C15">
        <f>G14-G13</f>
        <v>0</v>
      </c>
      <c r="D15">
        <f>D7*60*8.5/100</f>
        <v>0</v>
      </c>
      <c r="F15" t="s">
        <v>10</v>
      </c>
      <c r="G15">
        <v>25.5</v>
      </c>
      <c r="H15">
        <v>25.5</v>
      </c>
      <c r="I15">
        <v>25.5</v>
      </c>
      <c r="J15">
        <v>51</v>
      </c>
      <c r="K15">
        <v>51</v>
      </c>
      <c r="L15">
        <v>51</v>
      </c>
      <c r="M15">
        <f>M7*60*8.5/100</f>
        <v>25.5</v>
      </c>
    </row>
    <row r="16" spans="3:22" x14ac:dyDescent="0.25">
      <c r="C16">
        <f>C13+C14+C15</f>
        <v>30.600000000000005</v>
      </c>
      <c r="D16">
        <f>D8*60*8.5/100</f>
        <v>0</v>
      </c>
      <c r="F16" t="s">
        <v>11</v>
      </c>
      <c r="G16">
        <f>S3</f>
        <v>10.199999999999999</v>
      </c>
      <c r="H16">
        <f>U4-S4</f>
        <v>35.700000000000003</v>
      </c>
      <c r="I16">
        <f>U5-S5</f>
        <v>25.500000000000004</v>
      </c>
      <c r="J16">
        <f>U7-S7</f>
        <v>76.5</v>
      </c>
      <c r="K16">
        <f>U8-S8</f>
        <v>51</v>
      </c>
      <c r="L16">
        <f>U9-S9</f>
        <v>76.5</v>
      </c>
      <c r="M16">
        <f>M8*60*8.5/100</f>
        <v>51</v>
      </c>
    </row>
    <row r="17" spans="4:13" x14ac:dyDescent="0.25">
      <c r="D17">
        <f>D9*60*8.5/100</f>
        <v>0</v>
      </c>
      <c r="F17" t="s">
        <v>12</v>
      </c>
      <c r="G17">
        <f>V3-U3</f>
        <v>56.1</v>
      </c>
      <c r="H17">
        <f>V4-U4</f>
        <v>30.6</v>
      </c>
      <c r="I17">
        <f>V5-U5</f>
        <v>40.799999999999997</v>
      </c>
      <c r="J17">
        <f>V7-U7</f>
        <v>127.5</v>
      </c>
      <c r="K17">
        <f>V8-U8</f>
        <v>76.5</v>
      </c>
      <c r="L17">
        <f>V9-U9</f>
        <v>51</v>
      </c>
      <c r="M17">
        <f>M9*60*8.5/100</f>
        <v>153</v>
      </c>
    </row>
    <row r="18" spans="4:13" x14ac:dyDescent="0.25">
      <c r="H18">
        <f>H13+H14+H15+H16+H17</f>
        <v>102</v>
      </c>
      <c r="I18">
        <f>I13+I14+I15+I16+I17</f>
        <v>102</v>
      </c>
      <c r="J18">
        <f>J13+J14+J15+J16+J17</f>
        <v>280.5</v>
      </c>
      <c r="K18">
        <f>K13+K14+K15+K16+K17</f>
        <v>204</v>
      </c>
    </row>
    <row r="21" spans="4:13" x14ac:dyDescent="0.25">
      <c r="G21" t="s">
        <v>59</v>
      </c>
      <c r="J21">
        <v>2.5909662599999996</v>
      </c>
    </row>
    <row r="22" spans="4:13" x14ac:dyDescent="0.25">
      <c r="G22" t="s">
        <v>58</v>
      </c>
      <c r="H22" t="s">
        <v>57</v>
      </c>
      <c r="J22">
        <v>4.3934944500000004</v>
      </c>
    </row>
    <row r="23" spans="4:13" x14ac:dyDescent="0.25">
      <c r="G23" t="s">
        <v>56</v>
      </c>
      <c r="J23">
        <v>2.5456180799999997</v>
      </c>
    </row>
    <row r="24" spans="4:13" x14ac:dyDescent="0.25">
      <c r="J24">
        <v>6.7539453000000007</v>
      </c>
    </row>
    <row r="25" spans="4:13" x14ac:dyDescent="0.25">
      <c r="J25">
        <v>7.4402829000000006</v>
      </c>
    </row>
    <row r="26" spans="4:13" x14ac:dyDescent="0.25">
      <c r="J26">
        <v>5.5223004000000007</v>
      </c>
    </row>
  </sheetData>
  <mergeCells count="2">
    <mergeCell ref="G1:I1"/>
    <mergeCell ref="J1:L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K25"/>
  <sheetViews>
    <sheetView zoomScale="90" zoomScaleNormal="90" workbookViewId="0">
      <selection activeCell="K23" sqref="K23"/>
    </sheetView>
  </sheetViews>
  <sheetFormatPr baseColWidth="10" defaultRowHeight="15" x14ac:dyDescent="0.25"/>
  <sheetData>
    <row r="2" spans="1:11" x14ac:dyDescent="0.25">
      <c r="D2" t="s">
        <v>0</v>
      </c>
      <c r="E2" t="s">
        <v>80</v>
      </c>
      <c r="F2" t="s">
        <v>74</v>
      </c>
      <c r="G2" t="s">
        <v>61</v>
      </c>
      <c r="H2" t="s">
        <v>82</v>
      </c>
      <c r="I2" t="s">
        <v>60</v>
      </c>
      <c r="K2" t="s">
        <v>1</v>
      </c>
    </row>
    <row r="3" spans="1:11" x14ac:dyDescent="0.25">
      <c r="D3" t="s">
        <v>6</v>
      </c>
      <c r="E3">
        <v>6.159008</v>
      </c>
      <c r="F3">
        <v>13.8285</v>
      </c>
      <c r="G3">
        <v>11.28659</v>
      </c>
      <c r="H3">
        <v>16.209299999999999</v>
      </c>
      <c r="I3">
        <v>8.2535969999999992</v>
      </c>
      <c r="K3">
        <v>9.078163</v>
      </c>
    </row>
    <row r="4" spans="1:11" x14ac:dyDescent="0.25">
      <c r="D4" t="s">
        <v>7</v>
      </c>
      <c r="E4">
        <v>0.21543319999999999</v>
      </c>
      <c r="F4">
        <v>0.71830700000000003</v>
      </c>
      <c r="G4">
        <v>0.69013599999999997</v>
      </c>
      <c r="H4">
        <v>1.4676739999999999</v>
      </c>
      <c r="I4">
        <v>0.73753230000000003</v>
      </c>
      <c r="K4">
        <v>0.2407377</v>
      </c>
    </row>
    <row r="5" spans="1:11" x14ac:dyDescent="0.25">
      <c r="D5" t="s">
        <v>8</v>
      </c>
      <c r="E5">
        <v>1</v>
      </c>
      <c r="F5">
        <v>1</v>
      </c>
      <c r="G5">
        <v>1</v>
      </c>
      <c r="H5">
        <v>1</v>
      </c>
      <c r="I5">
        <v>0</v>
      </c>
      <c r="K5">
        <v>1</v>
      </c>
    </row>
    <row r="6" spans="1:11" x14ac:dyDescent="0.25">
      <c r="D6" t="s">
        <v>9</v>
      </c>
      <c r="E6">
        <v>2</v>
      </c>
      <c r="F6">
        <v>5</v>
      </c>
      <c r="G6">
        <v>5</v>
      </c>
      <c r="H6">
        <v>5</v>
      </c>
      <c r="I6">
        <v>2</v>
      </c>
      <c r="K6">
        <v>3</v>
      </c>
    </row>
    <row r="7" spans="1:11" x14ac:dyDescent="0.25">
      <c r="D7" t="s">
        <v>10</v>
      </c>
      <c r="E7">
        <v>5</v>
      </c>
      <c r="F7">
        <v>10</v>
      </c>
      <c r="G7">
        <v>6</v>
      </c>
      <c r="H7">
        <v>10</v>
      </c>
      <c r="I7">
        <v>5</v>
      </c>
      <c r="K7">
        <v>5</v>
      </c>
    </row>
    <row r="8" spans="1:11" x14ac:dyDescent="0.25">
      <c r="D8" t="s">
        <v>11</v>
      </c>
      <c r="E8">
        <v>9</v>
      </c>
      <c r="F8">
        <v>15</v>
      </c>
      <c r="G8">
        <v>14</v>
      </c>
      <c r="H8">
        <v>20</v>
      </c>
      <c r="I8">
        <v>10</v>
      </c>
      <c r="K8">
        <v>10</v>
      </c>
    </row>
    <row r="9" spans="1:11" x14ac:dyDescent="0.25">
      <c r="D9" t="s">
        <v>12</v>
      </c>
      <c r="E9">
        <v>15</v>
      </c>
      <c r="F9">
        <v>30</v>
      </c>
      <c r="G9">
        <v>30</v>
      </c>
      <c r="H9">
        <v>40</v>
      </c>
      <c r="I9">
        <v>30</v>
      </c>
      <c r="K9">
        <v>30</v>
      </c>
    </row>
    <row r="10" spans="1:11" x14ac:dyDescent="0.25">
      <c r="D10" t="s">
        <v>14</v>
      </c>
      <c r="E10">
        <v>1088</v>
      </c>
      <c r="F10">
        <v>393</v>
      </c>
      <c r="G10">
        <v>367</v>
      </c>
      <c r="H10">
        <v>86</v>
      </c>
      <c r="I10">
        <v>139</v>
      </c>
      <c r="K10">
        <v>2073</v>
      </c>
    </row>
    <row r="11" spans="1:11" x14ac:dyDescent="0.25">
      <c r="D11" t="s">
        <v>6</v>
      </c>
      <c r="E11">
        <f t="shared" ref="E11:K11" si="0">E3*60*8.5/100</f>
        <v>31.410940799999999</v>
      </c>
      <c r="F11">
        <f t="shared" si="0"/>
        <v>70.525350000000003</v>
      </c>
      <c r="G11">
        <f t="shared" si="0"/>
        <v>57.561609000000004</v>
      </c>
      <c r="H11">
        <f t="shared" si="0"/>
        <v>82.66743000000001</v>
      </c>
      <c r="I11">
        <f t="shared" si="0"/>
        <v>42.093344699999996</v>
      </c>
      <c r="J11">
        <f t="shared" si="0"/>
        <v>0</v>
      </c>
      <c r="K11">
        <f t="shared" si="0"/>
        <v>46.298631300000004</v>
      </c>
    </row>
    <row r="13" spans="1:11" x14ac:dyDescent="0.25">
      <c r="A13">
        <f>E17-E16</f>
        <v>-5.1000000000000014</v>
      </c>
      <c r="B13">
        <f>B5*60*8.5/100</f>
        <v>0</v>
      </c>
      <c r="D13" t="s">
        <v>8</v>
      </c>
      <c r="E13">
        <v>5.0999999999999996</v>
      </c>
      <c r="F13">
        <v>5.0999999999999996</v>
      </c>
      <c r="G13">
        <v>5.0999999999999996</v>
      </c>
      <c r="H13">
        <v>5.0999999999999996</v>
      </c>
      <c r="I13">
        <v>0</v>
      </c>
      <c r="J13">
        <f t="shared" ref="J13:K17" si="1">J5*60*8.5/100</f>
        <v>0</v>
      </c>
      <c r="K13">
        <f t="shared" si="1"/>
        <v>5.0999999999999996</v>
      </c>
    </row>
    <row r="14" spans="1:11" x14ac:dyDescent="0.25">
      <c r="A14">
        <f>E16-E15</f>
        <v>10.200000000000003</v>
      </c>
      <c r="B14">
        <f>B6*60*8.5/100</f>
        <v>0</v>
      </c>
      <c r="D14" t="s">
        <v>9</v>
      </c>
      <c r="E14">
        <v>5.0999999999999996</v>
      </c>
      <c r="F14">
        <v>20.399999999999999</v>
      </c>
      <c r="G14">
        <v>20.399999999999999</v>
      </c>
      <c r="H14">
        <v>20.399999999999999</v>
      </c>
      <c r="I14">
        <v>10.199999999999999</v>
      </c>
      <c r="J14">
        <f t="shared" si="1"/>
        <v>0</v>
      </c>
      <c r="K14">
        <f t="shared" si="1"/>
        <v>15.3</v>
      </c>
    </row>
    <row r="15" spans="1:11" x14ac:dyDescent="0.25">
      <c r="A15">
        <f>E14-E13</f>
        <v>0</v>
      </c>
      <c r="B15">
        <f>B7*60*8.5/100</f>
        <v>0</v>
      </c>
      <c r="D15" t="s">
        <v>10</v>
      </c>
      <c r="E15">
        <v>25.5</v>
      </c>
      <c r="F15">
        <v>51</v>
      </c>
      <c r="G15">
        <v>30.6</v>
      </c>
      <c r="H15">
        <v>51</v>
      </c>
      <c r="I15">
        <v>25.5</v>
      </c>
      <c r="J15">
        <f t="shared" si="1"/>
        <v>0</v>
      </c>
      <c r="K15">
        <f t="shared" si="1"/>
        <v>25.5</v>
      </c>
    </row>
    <row r="16" spans="1:11" x14ac:dyDescent="0.25">
      <c r="A16">
        <f>A13+A14+A15</f>
        <v>5.1000000000000014</v>
      </c>
      <c r="B16">
        <f>B8*60*8.5/100</f>
        <v>0</v>
      </c>
      <c r="D16" t="s">
        <v>11</v>
      </c>
      <c r="E16">
        <v>35.700000000000003</v>
      </c>
      <c r="F16">
        <v>51</v>
      </c>
      <c r="G16">
        <v>45.900000000000006</v>
      </c>
      <c r="H16">
        <v>76.5</v>
      </c>
      <c r="I16">
        <v>40.799999999999997</v>
      </c>
      <c r="J16">
        <f t="shared" si="1"/>
        <v>0</v>
      </c>
      <c r="K16">
        <f t="shared" si="1"/>
        <v>51</v>
      </c>
    </row>
    <row r="17" spans="2:11" x14ac:dyDescent="0.25">
      <c r="B17">
        <f>B9*60*8.5/100</f>
        <v>0</v>
      </c>
      <c r="D17" t="s">
        <v>12</v>
      </c>
      <c r="E17">
        <v>30.6</v>
      </c>
      <c r="F17">
        <v>76.5</v>
      </c>
      <c r="G17">
        <v>81.599999999999994</v>
      </c>
      <c r="H17">
        <v>102</v>
      </c>
      <c r="I17">
        <v>102</v>
      </c>
      <c r="J17">
        <f t="shared" si="1"/>
        <v>0</v>
      </c>
      <c r="K17">
        <f t="shared" si="1"/>
        <v>153</v>
      </c>
    </row>
    <row r="18" spans="2:11" x14ac:dyDescent="0.25">
      <c r="F18">
        <f t="shared" ref="F18:I18" si="2">F13+F14+F15+F16+F17</f>
        <v>204</v>
      </c>
      <c r="G18">
        <f t="shared" si="2"/>
        <v>183.6</v>
      </c>
      <c r="H18">
        <f t="shared" si="2"/>
        <v>255</v>
      </c>
      <c r="I18">
        <f t="shared" si="2"/>
        <v>178.5</v>
      </c>
    </row>
    <row r="21" spans="2:11" x14ac:dyDescent="0.25">
      <c r="E21" t="s">
        <v>59</v>
      </c>
      <c r="H21">
        <v>1.09870932</v>
      </c>
    </row>
    <row r="22" spans="2:11" x14ac:dyDescent="0.25">
      <c r="E22" t="s">
        <v>58</v>
      </c>
      <c r="F22" t="s">
        <v>57</v>
      </c>
      <c r="H22">
        <v>3.6633657000000004</v>
      </c>
    </row>
    <row r="23" spans="2:11" x14ac:dyDescent="0.25">
      <c r="E23" t="s">
        <v>56</v>
      </c>
      <c r="H23">
        <v>3.5196935999999992</v>
      </c>
    </row>
    <row r="24" spans="2:11" x14ac:dyDescent="0.25">
      <c r="H24">
        <v>7.4851374000000002</v>
      </c>
    </row>
    <row r="25" spans="2:11" x14ac:dyDescent="0.25">
      <c r="H25">
        <v>3.7614147300000003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C6:O25"/>
  <sheetViews>
    <sheetView zoomScale="50" zoomScaleNormal="50" workbookViewId="0">
      <selection activeCell="K32" sqref="K32"/>
    </sheetView>
  </sheetViews>
  <sheetFormatPr baseColWidth="10" defaultRowHeight="15" x14ac:dyDescent="0.25"/>
  <sheetData>
    <row r="6" spans="3:15" x14ac:dyDescent="0.25">
      <c r="D6" t="s">
        <v>26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14</v>
      </c>
    </row>
    <row r="7" spans="3:15" x14ac:dyDescent="0.25"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</row>
    <row r="8" spans="3:15" x14ac:dyDescent="0.25">
      <c r="D8" t="s">
        <v>51</v>
      </c>
      <c r="E8">
        <v>0.54895099999999997</v>
      </c>
      <c r="F8">
        <v>0.46153850000000002</v>
      </c>
      <c r="G8">
        <v>0.53146850000000001</v>
      </c>
      <c r="H8">
        <v>0.41258739999999999</v>
      </c>
      <c r="I8">
        <v>0.1433566</v>
      </c>
      <c r="J8">
        <v>9.4405600000000006E-2</v>
      </c>
      <c r="K8">
        <v>0.2062937</v>
      </c>
      <c r="L8">
        <v>0.1293706</v>
      </c>
      <c r="M8">
        <v>0.1363636</v>
      </c>
      <c r="N8">
        <v>0.1783217</v>
      </c>
      <c r="O8">
        <v>286</v>
      </c>
    </row>
    <row r="9" spans="3:15" x14ac:dyDescent="0.25">
      <c r="D9" t="s">
        <v>52</v>
      </c>
      <c r="E9">
        <v>0.57847530000000003</v>
      </c>
      <c r="F9">
        <v>0.52914799999999995</v>
      </c>
      <c r="G9">
        <v>0.63228700000000004</v>
      </c>
      <c r="H9">
        <v>0.48878919999999998</v>
      </c>
      <c r="I9">
        <v>0.17488790000000001</v>
      </c>
      <c r="J9">
        <v>8.0717499999999998E-2</v>
      </c>
      <c r="K9">
        <v>0.21524660000000001</v>
      </c>
      <c r="L9">
        <v>0.13901350000000001</v>
      </c>
      <c r="M9">
        <v>0.20627799999999999</v>
      </c>
      <c r="N9">
        <v>0.14798210000000001</v>
      </c>
      <c r="O9">
        <v>223</v>
      </c>
    </row>
    <row r="10" spans="3:15" x14ac:dyDescent="0.25">
      <c r="D10" t="s">
        <v>53</v>
      </c>
      <c r="E10">
        <v>0.51829270000000005</v>
      </c>
      <c r="F10">
        <v>0.4329268</v>
      </c>
      <c r="G10">
        <v>0.54268289999999997</v>
      </c>
      <c r="H10">
        <v>0.43902439999999998</v>
      </c>
      <c r="I10">
        <v>0.15243899999999999</v>
      </c>
      <c r="J10">
        <v>5.7926800000000001E-2</v>
      </c>
      <c r="K10">
        <v>0.21951219999999999</v>
      </c>
      <c r="L10">
        <v>0.14634150000000001</v>
      </c>
      <c r="M10">
        <v>0.1219512</v>
      </c>
      <c r="N10">
        <v>0.17073169999999999</v>
      </c>
      <c r="O10">
        <v>328</v>
      </c>
    </row>
    <row r="12" spans="3:15" x14ac:dyDescent="0.25">
      <c r="D12" t="s">
        <v>1</v>
      </c>
      <c r="E12">
        <v>0.54480289999999998</v>
      </c>
      <c r="F12">
        <v>0.46833930000000001</v>
      </c>
      <c r="G12">
        <v>0.562724</v>
      </c>
      <c r="H12">
        <v>0.44324970000000002</v>
      </c>
      <c r="I12">
        <v>0.1553166</v>
      </c>
      <c r="J12">
        <v>7.6463600000000007E-2</v>
      </c>
      <c r="K12">
        <v>0.21385899999999999</v>
      </c>
      <c r="L12">
        <v>0.1385902</v>
      </c>
      <c r="M12">
        <v>0.1493429</v>
      </c>
      <c r="N12">
        <v>0.167264</v>
      </c>
      <c r="O12">
        <v>837</v>
      </c>
    </row>
    <row r="13" spans="3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7" spans="4:15" x14ac:dyDescent="0.25">
      <c r="D17" t="s">
        <v>50</v>
      </c>
      <c r="E17" t="s">
        <v>27</v>
      </c>
      <c r="F17" t="s">
        <v>28</v>
      </c>
      <c r="G17" t="s">
        <v>29</v>
      </c>
      <c r="H17" t="s">
        <v>30</v>
      </c>
      <c r="I17" t="s">
        <v>31</v>
      </c>
      <c r="J17" t="s">
        <v>32</v>
      </c>
      <c r="K17" t="s">
        <v>33</v>
      </c>
      <c r="L17" t="s">
        <v>34</v>
      </c>
      <c r="M17" t="s">
        <v>35</v>
      </c>
      <c r="N17" t="s">
        <v>36</v>
      </c>
    </row>
    <row r="18" spans="4:15" x14ac:dyDescent="0.25">
      <c r="D18" t="s">
        <v>15</v>
      </c>
      <c r="E18" t="s">
        <v>16</v>
      </c>
      <c r="F18" t="s">
        <v>17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23</v>
      </c>
      <c r="M18" t="s">
        <v>24</v>
      </c>
      <c r="N18" t="s">
        <v>25</v>
      </c>
      <c r="O18" t="s">
        <v>14</v>
      </c>
    </row>
    <row r="19" spans="4:15" x14ac:dyDescent="0.25">
      <c r="E19" t="s">
        <v>62</v>
      </c>
      <c r="F19" t="s">
        <v>63</v>
      </c>
      <c r="G19" t="s">
        <v>64</v>
      </c>
      <c r="H19" t="s">
        <v>65</v>
      </c>
      <c r="I19" t="s">
        <v>66</v>
      </c>
      <c r="J19" t="s">
        <v>67</v>
      </c>
      <c r="K19" t="s">
        <v>68</v>
      </c>
      <c r="L19" t="s">
        <v>69</v>
      </c>
      <c r="M19" t="s">
        <v>70</v>
      </c>
      <c r="N19" t="s">
        <v>71</v>
      </c>
    </row>
    <row r="20" spans="4:15" x14ac:dyDescent="0.25">
      <c r="D20" t="s">
        <v>51</v>
      </c>
      <c r="E20">
        <v>0.71153849999999996</v>
      </c>
      <c r="F20">
        <v>0.64423079999999999</v>
      </c>
      <c r="G20">
        <v>0.72115379999999996</v>
      </c>
      <c r="H20">
        <v>0.81730769999999997</v>
      </c>
      <c r="I20">
        <v>0.1826923</v>
      </c>
      <c r="J20">
        <v>0.45192310000000002</v>
      </c>
      <c r="K20">
        <v>0.31730770000000003</v>
      </c>
      <c r="L20">
        <v>0.75961540000000005</v>
      </c>
      <c r="M20">
        <v>0.89423079999999999</v>
      </c>
      <c r="N20">
        <v>4.8076899999999999E-2</v>
      </c>
      <c r="O20">
        <v>104</v>
      </c>
    </row>
    <row r="21" spans="4:15" x14ac:dyDescent="0.25">
      <c r="D21" t="s">
        <v>52</v>
      </c>
      <c r="E21">
        <v>0.72</v>
      </c>
      <c r="F21">
        <v>0.68</v>
      </c>
      <c r="G21">
        <v>0.72</v>
      </c>
      <c r="H21">
        <v>0.68</v>
      </c>
      <c r="I21">
        <v>0.22</v>
      </c>
      <c r="J21">
        <v>0.34</v>
      </c>
      <c r="K21">
        <v>0.32</v>
      </c>
      <c r="L21">
        <v>0.62</v>
      </c>
      <c r="M21">
        <v>0.76</v>
      </c>
      <c r="N21">
        <v>0.04</v>
      </c>
      <c r="O21">
        <v>50</v>
      </c>
    </row>
    <row r="22" spans="4:15" x14ac:dyDescent="0.25">
      <c r="D22" t="s">
        <v>53</v>
      </c>
      <c r="E22">
        <v>0.69142859999999995</v>
      </c>
      <c r="F22">
        <v>0.63428569999999995</v>
      </c>
      <c r="G22">
        <v>0.71428570000000002</v>
      </c>
      <c r="H22">
        <v>0.72571430000000003</v>
      </c>
      <c r="I22">
        <v>0.17714289999999999</v>
      </c>
      <c r="J22">
        <v>0.3085714</v>
      </c>
      <c r="K22">
        <v>0.33142860000000002</v>
      </c>
      <c r="L22">
        <v>0.58857139999999997</v>
      </c>
      <c r="M22">
        <v>0.7485714</v>
      </c>
      <c r="N22">
        <v>0.04</v>
      </c>
      <c r="O22">
        <v>175</v>
      </c>
    </row>
    <row r="24" spans="4:15" x14ac:dyDescent="0.25">
      <c r="D24" t="s">
        <v>1</v>
      </c>
      <c r="E24">
        <v>0.70212770000000002</v>
      </c>
      <c r="F24">
        <v>0.64437690000000003</v>
      </c>
      <c r="G24">
        <v>0.7173252</v>
      </c>
      <c r="H24">
        <v>0.74772039999999995</v>
      </c>
      <c r="I24">
        <v>0.1854103</v>
      </c>
      <c r="J24">
        <v>0.3586626</v>
      </c>
      <c r="K24">
        <v>0.32522800000000002</v>
      </c>
      <c r="L24">
        <v>0.6474164</v>
      </c>
      <c r="M24">
        <v>0.79635259999999997</v>
      </c>
      <c r="N24">
        <v>4.2553199999999999E-2</v>
      </c>
      <c r="O24">
        <v>329</v>
      </c>
    </row>
    <row r="25" spans="4:15" x14ac:dyDescent="0.2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Q23"/>
  <sheetViews>
    <sheetView tabSelected="1" zoomScale="50" zoomScaleNormal="50" workbookViewId="0">
      <selection activeCell="J36" sqref="J36"/>
    </sheetView>
  </sheetViews>
  <sheetFormatPr baseColWidth="10" defaultRowHeight="15" x14ac:dyDescent="0.25"/>
  <sheetData>
    <row r="1" spans="1:16" x14ac:dyDescent="0.25">
      <c r="A1" s="3"/>
    </row>
    <row r="4" spans="1:16" x14ac:dyDescent="0.25">
      <c r="C4" t="s">
        <v>49</v>
      </c>
      <c r="D4" t="s">
        <v>62</v>
      </c>
      <c r="E4" t="s">
        <v>68</v>
      </c>
      <c r="F4" t="s">
        <v>65</v>
      </c>
      <c r="G4" t="s">
        <v>66</v>
      </c>
      <c r="H4" t="s">
        <v>76</v>
      </c>
      <c r="I4" t="s">
        <v>63</v>
      </c>
      <c r="J4" t="s">
        <v>64</v>
      </c>
      <c r="K4" t="s">
        <v>77</v>
      </c>
      <c r="L4" t="s">
        <v>67</v>
      </c>
      <c r="M4" t="s">
        <v>69</v>
      </c>
      <c r="N4" t="s">
        <v>78</v>
      </c>
      <c r="O4" t="s">
        <v>79</v>
      </c>
    </row>
    <row r="5" spans="1:16" x14ac:dyDescent="0.25">
      <c r="C5" t="s">
        <v>15</v>
      </c>
      <c r="D5" t="s">
        <v>37</v>
      </c>
      <c r="E5" t="s">
        <v>38</v>
      </c>
      <c r="F5" t="s">
        <v>39</v>
      </c>
      <c r="G5" t="s">
        <v>40</v>
      </c>
      <c r="H5" t="s">
        <v>41</v>
      </c>
      <c r="I5" t="s">
        <v>42</v>
      </c>
      <c r="J5" t="s">
        <v>43</v>
      </c>
      <c r="K5" t="s">
        <v>44</v>
      </c>
      <c r="L5" t="s">
        <v>45</v>
      </c>
      <c r="M5" t="s">
        <v>46</v>
      </c>
      <c r="N5" t="s">
        <v>47</v>
      </c>
      <c r="O5" t="s">
        <v>48</v>
      </c>
      <c r="P5" t="s">
        <v>14</v>
      </c>
    </row>
    <row r="6" spans="1:16" x14ac:dyDescent="0.25">
      <c r="D6" t="s">
        <v>62</v>
      </c>
      <c r="E6" t="s">
        <v>68</v>
      </c>
      <c r="F6" t="s">
        <v>65</v>
      </c>
      <c r="G6" t="s">
        <v>66</v>
      </c>
      <c r="H6" t="s">
        <v>76</v>
      </c>
      <c r="I6" t="s">
        <v>63</v>
      </c>
      <c r="J6" t="s">
        <v>64</v>
      </c>
      <c r="K6" t="s">
        <v>77</v>
      </c>
      <c r="L6" t="s">
        <v>67</v>
      </c>
      <c r="M6" t="s">
        <v>69</v>
      </c>
      <c r="N6" t="s">
        <v>78</v>
      </c>
      <c r="O6" t="s">
        <v>79</v>
      </c>
    </row>
    <row r="7" spans="1:16" x14ac:dyDescent="0.25">
      <c r="C7" t="s">
        <v>51</v>
      </c>
      <c r="D7">
        <v>0.69580419999999998</v>
      </c>
      <c r="E7">
        <v>0.68181820000000004</v>
      </c>
      <c r="F7">
        <v>0.76223779999999997</v>
      </c>
      <c r="G7">
        <v>0.6713287</v>
      </c>
      <c r="H7">
        <v>0.58391610000000005</v>
      </c>
      <c r="I7">
        <v>0.66783219999999999</v>
      </c>
      <c r="J7">
        <v>0.70279720000000001</v>
      </c>
      <c r="K7">
        <v>0.527972</v>
      </c>
      <c r="L7">
        <v>0.66433569999999997</v>
      </c>
      <c r="M7">
        <v>0.60839160000000003</v>
      </c>
      <c r="N7">
        <v>0.3426573</v>
      </c>
      <c r="O7">
        <v>0.3846154</v>
      </c>
      <c r="P7">
        <v>286</v>
      </c>
    </row>
    <row r="8" spans="1:16" x14ac:dyDescent="0.25">
      <c r="C8" t="s">
        <v>52</v>
      </c>
      <c r="D8">
        <v>0.65919280000000002</v>
      </c>
      <c r="E8">
        <v>0.66367710000000002</v>
      </c>
      <c r="F8">
        <v>0.71748880000000004</v>
      </c>
      <c r="G8">
        <v>0.64125560000000004</v>
      </c>
      <c r="H8">
        <v>0.51569509999999996</v>
      </c>
      <c r="I8">
        <v>0.58744390000000002</v>
      </c>
      <c r="J8">
        <v>0.62780270000000005</v>
      </c>
      <c r="K8">
        <v>0.50224219999999997</v>
      </c>
      <c r="L8">
        <v>0.65022420000000003</v>
      </c>
      <c r="M8">
        <v>0.60089689999999996</v>
      </c>
      <c r="N8">
        <v>0.33183859999999998</v>
      </c>
      <c r="O8">
        <v>0.36771300000000001</v>
      </c>
      <c r="P8">
        <v>223</v>
      </c>
    </row>
    <row r="9" spans="1:16" x14ac:dyDescent="0.25">
      <c r="C9" t="s">
        <v>53</v>
      </c>
      <c r="D9">
        <v>0.71951220000000005</v>
      </c>
      <c r="E9">
        <v>0.72560979999999997</v>
      </c>
      <c r="F9">
        <v>0.80182929999999997</v>
      </c>
      <c r="G9">
        <v>0.67987799999999998</v>
      </c>
      <c r="H9">
        <v>0.57926829999999996</v>
      </c>
      <c r="I9">
        <v>0.66158539999999999</v>
      </c>
      <c r="J9">
        <v>0.71036589999999999</v>
      </c>
      <c r="K9">
        <v>0.58841460000000001</v>
      </c>
      <c r="L9">
        <v>0.72560979999999997</v>
      </c>
      <c r="M9">
        <v>0.67073170000000004</v>
      </c>
      <c r="N9">
        <v>0.38109759999999998</v>
      </c>
      <c r="O9">
        <v>0.39939019999999997</v>
      </c>
      <c r="P9">
        <v>328</v>
      </c>
    </row>
    <row r="11" spans="1:16" x14ac:dyDescent="0.25">
      <c r="C11" t="s">
        <v>1</v>
      </c>
      <c r="D11">
        <v>0.69534050000000003</v>
      </c>
      <c r="E11">
        <v>0.69414580000000004</v>
      </c>
      <c r="F11">
        <v>0.76583029999999996</v>
      </c>
      <c r="G11">
        <v>0.66666669999999995</v>
      </c>
      <c r="H11">
        <v>0.56391880000000005</v>
      </c>
      <c r="I11">
        <v>0.6439665</v>
      </c>
      <c r="J11">
        <v>0.68578260000000002</v>
      </c>
      <c r="K11">
        <v>0.54480289999999998</v>
      </c>
      <c r="L11">
        <v>0.68458779999999997</v>
      </c>
      <c r="M11">
        <v>0.63082439999999995</v>
      </c>
      <c r="N11">
        <v>0.35483870000000001</v>
      </c>
      <c r="O11">
        <v>0.38590200000000002</v>
      </c>
      <c r="P11">
        <v>837</v>
      </c>
    </row>
    <row r="14" spans="1:16" x14ac:dyDescent="0.25">
      <c r="C14" t="s">
        <v>50</v>
      </c>
    </row>
    <row r="15" spans="1:16" x14ac:dyDescent="0.25">
      <c r="C15" t="s">
        <v>15</v>
      </c>
      <c r="D15" t="s">
        <v>37</v>
      </c>
      <c r="E15" t="s">
        <v>38</v>
      </c>
      <c r="F15" t="s">
        <v>39</v>
      </c>
      <c r="G15" t="s">
        <v>40</v>
      </c>
      <c r="H15" t="s">
        <v>41</v>
      </c>
      <c r="I15" t="s">
        <v>42</v>
      </c>
      <c r="J15" t="s">
        <v>43</v>
      </c>
      <c r="K15" t="s">
        <v>44</v>
      </c>
      <c r="L15" t="s">
        <v>45</v>
      </c>
      <c r="M15" t="s">
        <v>46</v>
      </c>
      <c r="N15" t="s">
        <v>47</v>
      </c>
      <c r="O15" t="s">
        <v>48</v>
      </c>
      <c r="P15" t="s">
        <v>14</v>
      </c>
    </row>
    <row r="16" spans="1:16" x14ac:dyDescent="0.25">
      <c r="D16" t="s">
        <v>62</v>
      </c>
      <c r="E16" t="s">
        <v>68</v>
      </c>
      <c r="F16" t="s">
        <v>65</v>
      </c>
      <c r="G16" t="s">
        <v>66</v>
      </c>
      <c r="H16" t="s">
        <v>76</v>
      </c>
      <c r="I16" t="s">
        <v>63</v>
      </c>
      <c r="J16" t="s">
        <v>64</v>
      </c>
      <c r="K16" t="s">
        <v>77</v>
      </c>
      <c r="L16" t="s">
        <v>67</v>
      </c>
      <c r="M16" t="s">
        <v>69</v>
      </c>
      <c r="N16" t="s">
        <v>78</v>
      </c>
      <c r="O16" t="s">
        <v>79</v>
      </c>
    </row>
    <row r="17" spans="3:17" x14ac:dyDescent="0.25">
      <c r="C17" t="s">
        <v>51</v>
      </c>
      <c r="D17">
        <v>0.50961540000000005</v>
      </c>
      <c r="E17">
        <v>0.50961540000000005</v>
      </c>
      <c r="F17">
        <v>0.5</v>
      </c>
      <c r="G17">
        <v>0.47115380000000001</v>
      </c>
      <c r="H17">
        <v>0.52884620000000004</v>
      </c>
      <c r="I17">
        <v>0.47115380000000001</v>
      </c>
      <c r="J17">
        <v>0.44230770000000003</v>
      </c>
      <c r="K17">
        <v>0.40384619999999999</v>
      </c>
      <c r="L17">
        <v>0.51923079999999999</v>
      </c>
      <c r="M17">
        <v>0.39423079999999999</v>
      </c>
      <c r="N17">
        <v>0.1923077</v>
      </c>
      <c r="O17">
        <v>0.28846149999999998</v>
      </c>
      <c r="P17">
        <v>104</v>
      </c>
    </row>
    <row r="18" spans="3:17" x14ac:dyDescent="0.25">
      <c r="C18" t="s">
        <v>52</v>
      </c>
      <c r="D18">
        <v>0.62</v>
      </c>
      <c r="E18">
        <v>0.62</v>
      </c>
      <c r="F18">
        <v>0.56000000000000005</v>
      </c>
      <c r="G18">
        <v>0.52</v>
      </c>
      <c r="H18">
        <v>0.56000000000000005</v>
      </c>
      <c r="I18">
        <v>0.56000000000000005</v>
      </c>
      <c r="J18">
        <v>0.52</v>
      </c>
      <c r="K18">
        <v>0.57999999999999996</v>
      </c>
      <c r="L18">
        <v>0.6</v>
      </c>
      <c r="M18">
        <v>0.42</v>
      </c>
      <c r="N18">
        <v>0.28000000000000003</v>
      </c>
      <c r="O18">
        <v>0.34</v>
      </c>
      <c r="P18">
        <v>50</v>
      </c>
    </row>
    <row r="19" spans="3:17" x14ac:dyDescent="0.25">
      <c r="C19" t="s">
        <v>53</v>
      </c>
      <c r="D19">
        <v>0.44571430000000001</v>
      </c>
      <c r="E19">
        <v>0.53714289999999998</v>
      </c>
      <c r="F19">
        <v>0.42857139999999999</v>
      </c>
      <c r="G19">
        <v>0.45142860000000001</v>
      </c>
      <c r="H19">
        <v>0.52571429999999997</v>
      </c>
      <c r="I19">
        <v>0.47428569999999998</v>
      </c>
      <c r="J19">
        <v>0.3714286</v>
      </c>
      <c r="K19">
        <v>0.36571429999999999</v>
      </c>
      <c r="L19">
        <v>0.6</v>
      </c>
      <c r="M19">
        <v>0.38285710000000001</v>
      </c>
      <c r="N19">
        <v>0.20571429999999999</v>
      </c>
      <c r="O19">
        <v>0.33714290000000002</v>
      </c>
      <c r="P19">
        <v>175</v>
      </c>
    </row>
    <row r="21" spans="3:17" x14ac:dyDescent="0.25">
      <c r="C21" t="s">
        <v>1</v>
      </c>
      <c r="D21">
        <v>0.49240119999999998</v>
      </c>
      <c r="E21">
        <v>0.5410334</v>
      </c>
      <c r="F21">
        <v>0.4711246</v>
      </c>
      <c r="G21">
        <v>0.46808509999999998</v>
      </c>
      <c r="H21">
        <v>0.53191489999999997</v>
      </c>
      <c r="I21">
        <v>0.48632219999999998</v>
      </c>
      <c r="J21">
        <v>0.41641339999999999</v>
      </c>
      <c r="K21">
        <v>0.41033429999999999</v>
      </c>
      <c r="L21">
        <v>0.57446810000000004</v>
      </c>
      <c r="M21">
        <v>0.39209729999999998</v>
      </c>
      <c r="N21">
        <v>0.21276600000000001</v>
      </c>
      <c r="O21">
        <v>0.32218839999999999</v>
      </c>
      <c r="P21">
        <v>329</v>
      </c>
    </row>
    <row r="22" spans="3:17" x14ac:dyDescent="0.2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3:17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Fig 1</vt:lpstr>
      <vt:lpstr>Fig 2 Top</vt:lpstr>
      <vt:lpstr>Fig 2 left</vt:lpstr>
      <vt:lpstr>Fig 2 right</vt:lpstr>
      <vt:lpstr>Fig 3 top</vt:lpstr>
      <vt:lpstr>Fig 3 bottom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Schneitler, Sophie</cp:lastModifiedBy>
  <dcterms:created xsi:type="dcterms:W3CDTF">2024-01-12T22:30:08Z</dcterms:created>
  <dcterms:modified xsi:type="dcterms:W3CDTF">2025-01-03T11:12:11Z</dcterms:modified>
</cp:coreProperties>
</file>