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202300"/>
  <mc:AlternateContent xmlns:mc="http://schemas.openxmlformats.org/markup-compatibility/2006">
    <mc:Choice Requires="x15">
      <x15ac:absPath xmlns:x15ac="http://schemas.microsoft.com/office/spreadsheetml/2010/11/ac" url="/Users/sk2239/YSE Dropbox/YASSP/PROJECTS/2 Completed projects/EDF_MRV Protocols/Final Manuscript/Final PNAS Submission Files/"/>
    </mc:Choice>
  </mc:AlternateContent>
  <xr:revisionPtr revIDLastSave="0" documentId="13_ncr:1_{E29D7387-AC59-A849-9BF5-AFE9C8814FBE}" xr6:coauthVersionLast="47" xr6:coauthVersionMax="47" xr10:uidLastSave="{00000000-0000-0000-0000-000000000000}"/>
  <bookViews>
    <workbookView xWindow="4840" yWindow="3580" windowWidth="29940" windowHeight="24480" xr2:uid="{A80E0EB5-6831-8D46-96C8-F47AC9CF7304}"/>
  </bookViews>
  <sheets>
    <sheet name="Total Risk" sheetId="3" r:id="rId1"/>
    <sheet name="Internal Risks" sheetId="1" r:id="rId2"/>
    <sheet name="External Risks" sheetId="2" r:id="rId3"/>
    <sheet name="WGI Data" sheetId="5" r:id="rId4"/>
    <sheet name="Natural Risk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 l="1"/>
  <c r="E35" i="2" s="1"/>
  <c r="F23" i="3"/>
  <c r="F24" i="3"/>
  <c r="F25" i="3"/>
  <c r="F22" i="3"/>
  <c r="F28" i="4"/>
  <c r="F27" i="4"/>
  <c r="D44" i="1"/>
  <c r="F29" i="4"/>
  <c r="F26" i="4"/>
  <c r="D19" i="3"/>
  <c r="C19" i="3"/>
  <c r="D12" i="3"/>
  <c r="C12" i="3"/>
  <c r="E52" i="1"/>
  <c r="E10" i="3" s="1"/>
  <c r="D38" i="1"/>
  <c r="C54" i="1"/>
  <c r="D45" i="1"/>
  <c r="E53" i="1" s="1"/>
  <c r="E11" i="3" s="1"/>
  <c r="D54" i="1"/>
  <c r="D38" i="2"/>
  <c r="C38" i="2"/>
  <c r="D19" i="2"/>
  <c r="E36" i="2" s="1"/>
  <c r="E17" i="3" s="1"/>
  <c r="D30" i="2"/>
  <c r="E37" i="2" s="1"/>
  <c r="E18" i="3" s="1"/>
  <c r="H31" i="5"/>
  <c r="H29" i="5"/>
  <c r="H24" i="5"/>
  <c r="H19" i="5"/>
  <c r="H14" i="5"/>
  <c r="H9" i="5"/>
  <c r="H4" i="5"/>
  <c r="D10" i="1"/>
  <c r="E50" i="1" s="1"/>
  <c r="E8" i="3" s="1"/>
  <c r="D24" i="1"/>
  <c r="E51" i="1" s="1"/>
  <c r="E9" i="3" s="1"/>
  <c r="E38" i="2" l="1"/>
  <c r="E16" i="3"/>
  <c r="F26" i="3"/>
  <c r="C33" i="3" s="1"/>
  <c r="F30" i="4"/>
  <c r="E12" i="3"/>
  <c r="C31" i="3" s="1"/>
  <c r="E19" i="3"/>
  <c r="C32" i="3" s="1"/>
  <c r="E54" i="1"/>
  <c r="C34" i="3" l="1"/>
</calcChain>
</file>

<file path=xl/sharedStrings.xml><?xml version="1.0" encoding="utf-8"?>
<sst xmlns="http://schemas.openxmlformats.org/spreadsheetml/2006/main" count="343" uniqueCount="178">
  <si>
    <t xml:space="preserve">a) </t>
  </si>
  <si>
    <t xml:space="preserve">b) </t>
  </si>
  <si>
    <t xml:space="preserve">Ongoing enforcement to prevent encroachment by outside actors is required to protect more than 50% of stocks on which GHG credits have previously been issued. </t>
  </si>
  <si>
    <t xml:space="preserve">c) </t>
  </si>
  <si>
    <t xml:space="preserve">d) </t>
  </si>
  <si>
    <t xml:space="preserve">e) </t>
  </si>
  <si>
    <t xml:space="preserve">Mitigation: Management team includes individuals with significant experience in AFOLU project design and implementation, carbon accounting and reporting ( e.g., individuals who have successfully managed projects through validation, verification and issuance of GHG credits) under the VCS Program or other approved GHG programs. </t>
  </si>
  <si>
    <t xml:space="preserve">Mitigation: Adaptive management plan in place. </t>
  </si>
  <si>
    <t>Risk_Max</t>
  </si>
  <si>
    <t>Description</t>
  </si>
  <si>
    <t>Risk Category</t>
  </si>
  <si>
    <t>Our Score</t>
  </si>
  <si>
    <t xml:space="preserve">Management team does not include individuals with significant experience in all skills necessary to successfully undertake all project activities (i.e., any area of required experience is not covered by at least one individual with at least 5 years’ experience in the area). </t>
  </si>
  <si>
    <t xml:space="preserve">f) </t>
  </si>
  <si>
    <t>Supplmental File: VERRA BUFFER POOL RISK ASSESSMENT</t>
  </si>
  <si>
    <t xml:space="preserve">Following </t>
  </si>
  <si>
    <t>Verified Carbon Standard, “AFOLU Non-Permanence Risk Tool” (VCS, 2019) 22 pps.</t>
  </si>
  <si>
    <t>Justification</t>
  </si>
  <si>
    <t>Citations</t>
  </si>
  <si>
    <t>https://link.springer.com/article/10.1007/s10584-017-1997-x; https://www.nature.com/articles/s41598-021-91192-5</t>
  </si>
  <si>
    <t>Species planted (where applicable) associated with more than 25% of the stocks on which GHG credits have previously been issued are not native or proven to be adapted to the same or similar agro-ecological zone(s) in which the project is located. [Evidence that species planted are adapted to the same or similar agro-ecological zone(s) in which the project is located may be demonstrated through: publications in scientific journals; technical reports from government agencies, NGOs or research groups; or, successful use over time by other projects registered under the VCS Program or an approved GHG program.]</t>
  </si>
  <si>
    <t>We assume that the risk of encroachment of outside actors is low for our project area, and that projects will have sufficient staffing to reduce risk even further.</t>
  </si>
  <si>
    <t>Management team does not maintain a presence in the country or is located more than a day of travel from the project site, considering all parcels or polygons in the project area. [Management teams are those responsible for day-to-day project management and the implementation of project activities. Management teams may be made up of the project proponent, the implementing partner (see the VCS Program document Program Definitions for definition of implementing partner) and/or carbon project development partners who have contractual commitments to support the activities of the project.]</t>
  </si>
  <si>
    <t xml:space="preserve">Total Project Management (PM) [as applicable, (a + b + c + d + e + f), may be less than 0] </t>
  </si>
  <si>
    <t xml:space="preserve">Project cash flow breakeven point is greater than 10 years from the current risk assessment </t>
  </si>
  <si>
    <t xml:space="preserve">Project cash flow breakeven point is greater than 7 and up to 10 years from the current risk assessment </t>
  </si>
  <si>
    <t xml:space="preserve">Project cash flow breakeven point greater than 4 and up to 7 years from the current risk assessment </t>
  </si>
  <si>
    <t xml:space="preserve">Project cash flow breakeven point is 4 years or less from the current risk assessment </t>
  </si>
  <si>
    <t xml:space="preserve">Project has secured less than 15% of funding needed to cover the total cash out before the project reaches breakeven </t>
  </si>
  <si>
    <t xml:space="preserve">Project has secured 40% to less than 80% of funding needed to cover the total cash out required before the project reaches breakeven </t>
  </si>
  <si>
    <t xml:space="preserve">Project has secured 80% or more of funding needed to cover the total cash out before the project reaches breakeven </t>
  </si>
  <si>
    <t>b)</t>
  </si>
  <si>
    <t>c)</t>
  </si>
  <si>
    <t>d)</t>
  </si>
  <si>
    <t>e)</t>
  </si>
  <si>
    <t>f)</t>
  </si>
  <si>
    <t>g)</t>
  </si>
  <si>
    <t>h)</t>
  </si>
  <si>
    <t xml:space="preserve">Project has secured 15% to less than 40% of funding needed to cover the total cash out required before the project reaches breakeven required before the project reaches breakeven </t>
  </si>
  <si>
    <t>i)</t>
  </si>
  <si>
    <t>Mitigation: Project has available as callable financial resources at least 50% of total cash out before project reaches breakeven</t>
  </si>
  <si>
    <t xml:space="preserve">Total Financial Viability (FV) [as applicable, ((a, b, c, or d) + (e, f, g, or h) + i, may not be less than 0] </t>
  </si>
  <si>
    <t xml:space="preserve">Internal Risk: Opportunity Cost (Table 3) </t>
  </si>
  <si>
    <t>Internal Risk: Financial Viability (Table 2)</t>
  </si>
  <si>
    <t>Internal Risk: Project Management (Table 1)</t>
  </si>
  <si>
    <t xml:space="preserve">NPV from the most profitable alternative land use activity is expected to be at least 100% more than that associated with project activities; or where baseline activities are subsistence-driven, net positive community impacts are not demonstrated </t>
  </si>
  <si>
    <t xml:space="preserve">NPV from the most profitable alternative land use activity is expected to be between 50% and up to100% more than from project activities </t>
  </si>
  <si>
    <t xml:space="preserve">NPV from the most profitable alternative land use activity is expected to be between 20% more than and up to 20% less than from project activities; or where baseline activities are subsistence-driven, net positive community impacts are demonstrated </t>
  </si>
  <si>
    <t xml:space="preserve">NPV from project activities is expected to be between 20% and up to 50% more profitable than the most profitable alternative land use activity </t>
  </si>
  <si>
    <t xml:space="preserve">NPV from project activities is expected to be at least 50% more profitable than the most profitable alternative land use activity </t>
  </si>
  <si>
    <t xml:space="preserve">Mitigation: Project proponent is a non-profit organization </t>
  </si>
  <si>
    <t xml:space="preserve">Mitigation: Project is protected by legally binding commitment (see Section 0) to continue management practices that protect the credited carbon stocks over the length of the project crediting period </t>
  </si>
  <si>
    <t xml:space="preserve">Mitigation: Project is protected by legally binding commitment (see Section 0) to continue management practices that protect the credited carbon stocks over at least 100 years </t>
  </si>
  <si>
    <t xml:space="preserve">NPV from the most profitable alternative land use activity is expected to be between 20% and up to 50% more than from project activities </t>
  </si>
  <si>
    <t xml:space="preserve">Total Opportunity Cost (OC) [as applicable, ((a, b, c, d, e, or f) + (g + h or i), may be less than 0] </t>
  </si>
  <si>
    <t xml:space="preserve">Internal Risk: Project Longevity (Table 4) </t>
  </si>
  <si>
    <t>Without legal agreement or requirement to continue to manage practice</t>
  </si>
  <si>
    <t>24 - (project longevity/5)</t>
  </si>
  <si>
    <t>With legal agreement or requirement to continue the management practice</t>
  </si>
  <si>
    <t>30 - (project longevity/2)</t>
  </si>
  <si>
    <t xml:space="preserve">Total Internal Risk (Table 5) </t>
  </si>
  <si>
    <t>Project Management Risk</t>
  </si>
  <si>
    <t>Financial Viability Risk</t>
  </si>
  <si>
    <t>Opportunity Cost Risk</t>
  </si>
  <si>
    <t>Project Longevity Risk</t>
  </si>
  <si>
    <t>Risk_Min</t>
  </si>
  <si>
    <t xml:space="preserve">We assume that project will write an adaptive management plan. </t>
  </si>
  <si>
    <t>Score</t>
  </si>
  <si>
    <t>Our Risk Score</t>
  </si>
  <si>
    <t>Ownership and resource access/use rights are held by the same entity</t>
  </si>
  <si>
    <t>Ownership and resource access/use rights are held by different entity(s) (e.g., land is government owned and the project proponent holds a lease or concession)</t>
  </si>
  <si>
    <t>In more than 5% of the project area, there exist disputes over land tenure or ownership</t>
  </si>
  <si>
    <t>There exist disputes over access/use rights (or overlapping rights)</t>
  </si>
  <si>
    <t>WRC projects unable to demonstrate that potential upstream and sea impacts that could undermine issued credits in the next 10 years are irrelevant or expected to be insignificant, or that there is a plan in place for effectively mitigating such impacts</t>
  </si>
  <si>
    <r>
      <t xml:space="preserve">Mitigation: </t>
    </r>
    <r>
      <rPr>
        <sz val="12"/>
        <rFont val="Arial"/>
        <family val="2"/>
      </rPr>
      <t>Project area is protected by legally binding commitment (e.g., a conservation easement or protected areas) to continue management practices that protect carbon stocks over the length of the project crediting period</t>
    </r>
  </si>
  <si>
    <t>External Risk: Land Tenure (Table 6)</t>
  </si>
  <si>
    <t xml:space="preserve">Total Land Tenure (LT) [as applicable, (a or b) + c + d + e + f + g), may not be less than 0] </t>
  </si>
  <si>
    <t>External Risk: Community Engagement (Table 7)</t>
  </si>
  <si>
    <t>Less than 50 percent of households living within the project area who are reliant on the project area, have been consulted</t>
  </si>
  <si>
    <t>Less than 20 percent of households living within 20km of the project boundary outside the project area, and who are reliant on the project area, have been consulted</t>
  </si>
  <si>
    <r>
      <t xml:space="preserve">Mitigation: </t>
    </r>
    <r>
      <rPr>
        <sz val="12"/>
        <color theme="1"/>
        <rFont val="Arial"/>
        <family val="2"/>
      </rPr>
      <t>The project generates net positive impacts on the social and economic well-being of the local community who derive livelihoods from the project area</t>
    </r>
  </si>
  <si>
    <t>External Risk: Political Risk (Table 8)</t>
  </si>
  <si>
    <t>Governance score of less than -0.79</t>
  </si>
  <si>
    <t>Governance score of  -0.79 to less than -0.32</t>
  </si>
  <si>
    <t>Governance score of  -0.32 to less than 0.19</t>
  </si>
  <si>
    <t>Governance score of  0.19 to less than 0/82</t>
  </si>
  <si>
    <t>Governance score of 0.82 or higher</t>
  </si>
  <si>
    <r>
      <t xml:space="preserve">Mitigation: </t>
    </r>
    <r>
      <rPr>
        <sz val="12"/>
        <rFont val="Arial"/>
        <family val="2"/>
      </rPr>
      <t>Country is implementing REDD+ Readiness or other activities, as set out in this Section 2.3.3</t>
    </r>
  </si>
  <si>
    <t>United States</t>
  </si>
  <si>
    <t>USA</t>
  </si>
  <si>
    <t>Country/Territory</t>
  </si>
  <si>
    <t>Code</t>
  </si>
  <si>
    <t>Estimate</t>
  </si>
  <si>
    <t>Voice and Accountability</t>
  </si>
  <si>
    <t>Political Stability and Absence of Violence/Terrorism</t>
  </si>
  <si>
    <t>Government Effectiveness</t>
  </si>
  <si>
    <t>Regulatory Quality</t>
  </si>
  <si>
    <t>Rule of Law</t>
  </si>
  <si>
    <t>Control of Corruption</t>
  </si>
  <si>
    <t>A governance score (of between -2.5 and 2.5) shall be calculated from the mean of</t>
  </si>
  <si>
    <t>Governance Scores across the six indicators of the World Bank Institute’s Worldwide</t>
  </si>
  <si>
    <r>
      <t>Governance Indicators (WGI)</t>
    </r>
    <r>
      <rPr>
        <sz val="7"/>
        <color rgb="FF000000"/>
        <rFont val="Helvetica"/>
        <family val="2"/>
      </rPr>
      <t>1</t>
    </r>
    <r>
      <rPr>
        <sz val="11"/>
        <color rgb="FF000000"/>
        <rFont val="Helvetica"/>
        <family val="2"/>
      </rPr>
      <t>, averaged over the most recent five years of available data.</t>
    </r>
  </si>
  <si>
    <t>Governance scores shall be translated into risk scores as set out in Table 9.</t>
  </si>
  <si>
    <t>AVERAGE</t>
  </si>
  <si>
    <t>USA average WGI index is 1.14 (see tab)</t>
  </si>
  <si>
    <t xml:space="preserve">Not a forest project; no mitigation </t>
  </si>
  <si>
    <t xml:space="preserve">Total Land Tenure (LT) [as applicable, (a, b,c,d, or e) + f , may not be less than 0] </t>
  </si>
  <si>
    <t xml:space="preserve">Total External Risk (Table 9) </t>
  </si>
  <si>
    <t>Land Tenure Risk</t>
  </si>
  <si>
    <t>Community Engagement</t>
  </si>
  <si>
    <t>Political Risk</t>
  </si>
  <si>
    <t xml:space="preserve">Total Community Engagement (CE) [as applicable, (a + b + c), may  be less than 0] </t>
  </si>
  <si>
    <t>Not applicable to our project; private farms are not a public natural resource that community members rely on for essential food, fuel, fodder, medicines or building materials</t>
  </si>
  <si>
    <t>It is likely that some portion of the enrolled fields are not directly owned by growers or project proponent.</t>
  </si>
  <si>
    <t>We assume that project developer would not enroll fields without clear land tenure rights.</t>
  </si>
  <si>
    <t>Not Applicable: this is not a Wetlands Restoration and Conservation Project.</t>
  </si>
  <si>
    <r>
      <t xml:space="preserve">Mitigation: </t>
    </r>
    <r>
      <rPr>
        <sz val="12"/>
        <rFont val="Arial"/>
        <family val="2"/>
      </rPr>
      <t>Where disputes over land tenure, owenership or access/use rights exist, documented evidence is provided that projects have implemented activities to resolve the disputes or clarify overlapping claims</t>
    </r>
  </si>
  <si>
    <t>Not Applicable: We assume property with disputed land rights would not be allowed to enroll by third party developer.</t>
  </si>
  <si>
    <t xml:space="preserve">Total Internal Risk, may not be less than 0] </t>
  </si>
  <si>
    <t xml:space="preserve">Total Project Longevity (PL) [as applicable, (a or b), may not be less than 0] </t>
  </si>
  <si>
    <t>We assume project developer required legal agreement with participating landowners to continus practice, and that the project longevity was the VCS minimum as of January 1, 2021 (30 years).</t>
  </si>
  <si>
    <t xml:space="preserve">Total External Risk, may not be less than 0] </t>
  </si>
  <si>
    <t>Natural Risks (Table 10)</t>
  </si>
  <si>
    <t>Significance</t>
  </si>
  <si>
    <t>Likelihood</t>
  </si>
  <si>
    <t>Catastrophic (70% or more loss of carbon stocks)</t>
  </si>
  <si>
    <t>FAIL</t>
  </si>
  <si>
    <t>Less than every 10 years</t>
  </si>
  <si>
    <t>Every 10 to less than 25 years</t>
  </si>
  <si>
    <t>Every 25 to less than 50 years</t>
  </si>
  <si>
    <t>Every 50 to less than 100 years</t>
  </si>
  <si>
    <t>Once every 100 years or more, or risk is not applicable to project area</t>
  </si>
  <si>
    <t>Devastating (50% to less than 70% loss of carbon stocks)</t>
  </si>
  <si>
    <t>Major (25% to less than 50% loss of carbon stocks)</t>
  </si>
  <si>
    <t>Insignificant (less than 5% loss of carbon stocks) or transient (full recovery of lost carbon stocks expected within 10 years of any event)</t>
  </si>
  <si>
    <t>No Loss</t>
  </si>
  <si>
    <t>Minor (5% to less than 25% loss of carbon stocks)</t>
  </si>
  <si>
    <t>LS Score: Fire Risk</t>
  </si>
  <si>
    <t>LS Score:  Risk of pest/disease outbreaks</t>
  </si>
  <si>
    <t>LS Score: Extreme weather risk</t>
  </si>
  <si>
    <t>Prevention measures applicable to the risk factor are implemented</t>
  </si>
  <si>
    <t>Project Proponent has proven history of effectively containing natural risk</t>
  </si>
  <si>
    <t>Mitigation (M)</t>
  </si>
  <si>
    <t>M Score: Fire Risk</t>
  </si>
  <si>
    <t>M Score:  Risk of pest/disease outbreaks</t>
  </si>
  <si>
    <t>M Score: Extreme weather risk</t>
  </si>
  <si>
    <t>Both of the above</t>
  </si>
  <si>
    <t>None of the above</t>
  </si>
  <si>
    <t>Score for each natural risk applicable to the project (determined by (LS x M))</t>
  </si>
  <si>
    <t xml:space="preserve"> Fire Risk (F)</t>
  </si>
  <si>
    <t>Pest and disease outbreaks (PD)</t>
  </si>
  <si>
    <t>Extreme weather risk (W)</t>
  </si>
  <si>
    <t>LS Score: Geological Risk</t>
  </si>
  <si>
    <t>M Score: Geological risk</t>
  </si>
  <si>
    <t>No geologically significant activity in the project area.</t>
  </si>
  <si>
    <t>Geological risk (G)</t>
  </si>
  <si>
    <t>Fire risks very low across project region.</t>
  </si>
  <si>
    <t>Total Natural Risk (as applicable, F + PD + W + G)</t>
  </si>
  <si>
    <t>Total Natural Risk (Table 10)</t>
  </si>
  <si>
    <t>Table 11: Overall Risk Rating</t>
  </si>
  <si>
    <t>a)</t>
  </si>
  <si>
    <t>Total Internal Risk</t>
  </si>
  <si>
    <t>Total External Risk</t>
  </si>
  <si>
    <t>Total Natural Risk</t>
  </si>
  <si>
    <t>Total Overall Risk (a + b + c)</t>
  </si>
  <si>
    <t xml:space="preserve">https://verra.org/wp-content/uploads/2019/09/AFOLU_Non-Permanence_Risk-Tool_v4.0.pdf </t>
  </si>
  <si>
    <t xml:space="preserve">While the economic impacts of no-till and cover crops are highly variable, there is evidence which suggests their economic impact is marginal (&lt;20%). </t>
  </si>
  <si>
    <t>Risk of pest and disease outbreaks increasing with climate change.</t>
  </si>
  <si>
    <t>Risk of extreme weather events higher since the project is geographically concentrated</t>
  </si>
  <si>
    <t>Corn, soy and winter wheat are all proven to be adapted to the study region in current climates, but also may become less adaptable with changing climatic conditions without interventions.</t>
  </si>
  <si>
    <t>Citations (if applicable)</t>
  </si>
  <si>
    <t>We assume that management team will be properly staffed to minimize these risk categories and mitigate risk.</t>
  </si>
  <si>
    <t xml:space="preserve">                             </t>
  </si>
  <si>
    <t>We assume that the project will breakeven at less than 4 years.</t>
  </si>
  <si>
    <t>We assume that the project has substanial initial funding in place to cover initial costs prior to credit sales.</t>
  </si>
  <si>
    <t>https://www.cambridge.org/core/services/aop-cambridge-core/content/view/488B324AD119DDC661D5F4271035FC1B/S1742170517000278a.pdf/div-class-title-a-review-of-economic-considerations-for-cover-crops-as-a-conservation-practice-div.pdf ; https://www.cambridge.org/core/services/aop-cambridge-core/content/view/5AAA15F580428B31D0E627273EFDD143/S1742170511000524a.pdf/organic-no-tillage-system-effects-on-soybean-corn-and-irrigated-tomato-production-and-economic-performance-in-iowa-usa.pdf</t>
  </si>
  <si>
    <t>We do not assume large profits from these management changes.</t>
  </si>
  <si>
    <t>Unlikely to have conservation easements placed over the entirety of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</si>
</sst>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ptos Narrow"/>
      <family val="2"/>
      <scheme val="minor"/>
    </font>
    <font>
      <sz val="12"/>
      <name val="Arial"/>
      <family val="2"/>
    </font>
    <font>
      <b/>
      <sz val="12"/>
      <name val="Arial"/>
      <family val="2"/>
    </font>
    <font>
      <sz val="12"/>
      <color theme="1"/>
      <name val="Arial"/>
      <family val="2"/>
    </font>
    <font>
      <b/>
      <sz val="12"/>
      <color theme="1"/>
      <name val="Arial"/>
      <family val="2"/>
    </font>
    <font>
      <sz val="8"/>
      <name val="Aptos Narrow"/>
      <family val="2"/>
      <scheme val="minor"/>
    </font>
    <font>
      <b/>
      <sz val="11"/>
      <color theme="1"/>
      <name val="Aptos Narrow"/>
      <family val="2"/>
      <scheme val="minor"/>
    </font>
    <font>
      <b/>
      <sz val="16"/>
      <color theme="1"/>
      <name val="Aptos Narrow"/>
      <family val="2"/>
      <scheme val="minor"/>
    </font>
    <font>
      <sz val="11"/>
      <color rgb="FF000000"/>
      <name val="Helvetica"/>
      <family val="2"/>
    </font>
    <font>
      <sz val="7"/>
      <color rgb="FF000000"/>
      <name val="Helvetica"/>
      <family val="2"/>
    </font>
    <font>
      <u/>
      <sz val="12"/>
      <color theme="10"/>
      <name val="Aptos Narrow"/>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cellStyleXfs>
  <cellXfs count="59">
    <xf numFmtId="0" fontId="0" fillId="0" borderId="0" xfId="0"/>
    <xf numFmtId="0" fontId="1" fillId="0" borderId="0" xfId="0" applyFont="1"/>
    <xf numFmtId="0" fontId="1" fillId="0" borderId="0" xfId="0" applyFont="1" applyAlignment="1">
      <alignment horizontal="left" vertical="top"/>
    </xf>
    <xf numFmtId="0" fontId="1" fillId="2" borderId="0" xfId="0" applyFont="1" applyFill="1" applyAlignment="1">
      <alignment horizontal="left" vertical="top"/>
    </xf>
    <xf numFmtId="0" fontId="2" fillId="2" borderId="0" xfId="0" applyFont="1" applyFill="1" applyAlignment="1">
      <alignment horizontal="left" vertical="top"/>
    </xf>
    <xf numFmtId="0" fontId="1" fillId="0" borderId="0" xfId="0" applyFont="1" applyAlignment="1">
      <alignment horizontal="left" vertical="top" wrapText="1"/>
    </xf>
    <xf numFmtId="0" fontId="2" fillId="0" borderId="0" xfId="0" applyFont="1" applyAlignment="1">
      <alignment horizontal="left" vertical="top"/>
    </xf>
    <xf numFmtId="0" fontId="2" fillId="3" borderId="0" xfId="0" applyFont="1" applyFill="1" applyAlignment="1">
      <alignment horizontal="left" vertical="top"/>
    </xf>
    <xf numFmtId="0" fontId="2" fillId="3" borderId="0" xfId="0" applyFont="1" applyFill="1" applyAlignment="1">
      <alignment horizontal="left" vertical="top" wrapText="1"/>
    </xf>
    <xf numFmtId="0" fontId="1" fillId="0" borderId="0" xfId="0" applyFont="1" applyAlignment="1">
      <alignment wrapText="1"/>
    </xf>
    <xf numFmtId="0" fontId="1" fillId="0" borderId="0" xfId="0" applyFont="1" applyAlignment="1">
      <alignment horizontal="center" vertical="center" wrapText="1"/>
    </xf>
    <xf numFmtId="0" fontId="2" fillId="4" borderId="0" xfId="0" applyFont="1" applyFill="1" applyAlignment="1">
      <alignment horizontal="left" vertical="top"/>
    </xf>
    <xf numFmtId="0" fontId="2" fillId="5" borderId="0" xfId="0" applyFont="1" applyFill="1" applyAlignment="1">
      <alignment horizontal="left" vertical="top"/>
    </xf>
    <xf numFmtId="0" fontId="2" fillId="5" borderId="0" xfId="0" applyFont="1" applyFill="1" applyAlignment="1">
      <alignment horizontal="left" vertical="top" wrapText="1"/>
    </xf>
    <xf numFmtId="0" fontId="2" fillId="0" borderId="0" xfId="0" applyFont="1" applyAlignment="1">
      <alignment horizontal="left" vertical="top" wrapText="1"/>
    </xf>
    <xf numFmtId="0" fontId="1" fillId="4" borderId="0" xfId="0" applyFont="1" applyFill="1" applyAlignment="1">
      <alignment horizontal="left" vertical="top"/>
    </xf>
    <xf numFmtId="0" fontId="2" fillId="4" borderId="0" xfId="0" applyFont="1" applyFill="1" applyAlignment="1">
      <alignment horizontal="right" vertical="top"/>
    </xf>
    <xf numFmtId="0" fontId="3" fillId="0" borderId="0" xfId="0" applyFont="1"/>
    <xf numFmtId="0" fontId="4" fillId="0" borderId="0" xfId="0" applyFont="1" applyAlignment="1">
      <alignment horizontal="left" wrapText="1"/>
    </xf>
    <xf numFmtId="0" fontId="3" fillId="0" borderId="0" xfId="0" applyFont="1" applyAlignment="1">
      <alignment horizontal="left"/>
    </xf>
    <xf numFmtId="2" fontId="0" fillId="0" borderId="0" xfId="0" applyNumberFormat="1"/>
    <xf numFmtId="0" fontId="0" fillId="0" borderId="1" xfId="0" applyBorder="1"/>
    <xf numFmtId="0" fontId="0" fillId="0" borderId="2" xfId="0" applyBorder="1"/>
    <xf numFmtId="0" fontId="6" fillId="0" borderId="1" xfId="0" applyFont="1" applyBorder="1" applyAlignment="1">
      <alignment horizontal="center"/>
    </xf>
    <xf numFmtId="0" fontId="6" fillId="0" borderId="3" xfId="0" applyFont="1" applyBorder="1"/>
    <xf numFmtId="0" fontId="6" fillId="0" borderId="4" xfId="0" applyFont="1" applyBorder="1"/>
    <xf numFmtId="0" fontId="6" fillId="0" borderId="5" xfId="0" applyFont="1" applyBorder="1" applyAlignment="1">
      <alignment horizontal="center"/>
    </xf>
    <xf numFmtId="0" fontId="7" fillId="0" borderId="0" xfId="0" applyFont="1"/>
    <xf numFmtId="0" fontId="8" fillId="0" borderId="0" xfId="0" applyFont="1"/>
    <xf numFmtId="0" fontId="3" fillId="0" borderId="0" xfId="0" applyFont="1" applyAlignment="1">
      <alignment horizontal="left" vertical="top" wrapText="1"/>
    </xf>
    <xf numFmtId="0" fontId="3" fillId="0" borderId="0" xfId="0" applyFont="1" applyAlignment="1">
      <alignment horizontal="left" vertical="top"/>
    </xf>
    <xf numFmtId="0" fontId="3" fillId="7" borderId="0" xfId="0" applyFont="1" applyFill="1" applyAlignment="1">
      <alignment horizontal="left" vertical="top"/>
    </xf>
    <xf numFmtId="0" fontId="4" fillId="7" borderId="0" xfId="0" applyFont="1" applyFill="1" applyAlignment="1">
      <alignment horizontal="right" vertical="top"/>
    </xf>
    <xf numFmtId="0" fontId="3" fillId="6" borderId="0" xfId="0" applyFont="1" applyFill="1" applyAlignment="1">
      <alignment horizontal="left" vertical="top"/>
    </xf>
    <xf numFmtId="0" fontId="2" fillId="6" borderId="0" xfId="0" applyFont="1" applyFill="1" applyAlignment="1">
      <alignment horizontal="left" wrapText="1"/>
    </xf>
    <xf numFmtId="0" fontId="3" fillId="6" borderId="0" xfId="0" applyFont="1" applyFill="1" applyAlignment="1">
      <alignment horizontal="left" vertical="top" wrapText="1"/>
    </xf>
    <xf numFmtId="0" fontId="3" fillId="6" borderId="0" xfId="0" applyFont="1" applyFill="1" applyAlignment="1">
      <alignment vertical="top"/>
    </xf>
    <xf numFmtId="0" fontId="4" fillId="8" borderId="0" xfId="0" applyFont="1" applyFill="1" applyAlignment="1">
      <alignment horizontal="left" vertical="top"/>
    </xf>
    <xf numFmtId="0" fontId="3" fillId="8" borderId="0" xfId="0" applyFont="1" applyFill="1" applyAlignment="1">
      <alignment horizontal="left" vertical="top"/>
    </xf>
    <xf numFmtId="0" fontId="4" fillId="9" borderId="0" xfId="0" applyFont="1" applyFill="1"/>
    <xf numFmtId="0" fontId="3" fillId="9" borderId="0" xfId="0" applyFont="1" applyFill="1"/>
    <xf numFmtId="0" fontId="1" fillId="0" borderId="0" xfId="0" applyFont="1" applyAlignment="1">
      <alignment horizontal="right" vertical="top"/>
    </xf>
    <xf numFmtId="0" fontId="1" fillId="0" borderId="0" xfId="0" applyFont="1" applyAlignment="1">
      <alignment horizontal="right"/>
    </xf>
    <xf numFmtId="0" fontId="2" fillId="10" borderId="0" xfId="0" applyFont="1" applyFill="1" applyAlignment="1">
      <alignment horizontal="left" vertical="top"/>
    </xf>
    <xf numFmtId="0" fontId="2" fillId="10" borderId="0" xfId="0" applyFont="1" applyFill="1" applyAlignment="1">
      <alignment horizontal="left" vertical="top" wrapText="1"/>
    </xf>
    <xf numFmtId="0" fontId="1" fillId="9" borderId="0" xfId="0" applyFont="1" applyFill="1" applyAlignment="1">
      <alignment horizontal="left" vertical="top"/>
    </xf>
    <xf numFmtId="0" fontId="2" fillId="9" borderId="0" xfId="0" applyFont="1" applyFill="1" applyAlignment="1">
      <alignment horizontal="right" vertical="top"/>
    </xf>
    <xf numFmtId="0" fontId="2" fillId="9" borderId="0" xfId="0" applyFont="1" applyFill="1" applyAlignment="1">
      <alignment horizontal="left" vertical="top"/>
    </xf>
    <xf numFmtId="0" fontId="10" fillId="0" borderId="0" xfId="1" applyAlignment="1">
      <alignment horizontal="left" vertical="top" wrapText="1"/>
    </xf>
    <xf numFmtId="0" fontId="1" fillId="0" borderId="0" xfId="0" applyFont="1" applyAlignment="1">
      <alignment horizontal="center" vertical="center"/>
    </xf>
    <xf numFmtId="0" fontId="4" fillId="7" borderId="0" xfId="0" applyFont="1" applyFill="1" applyAlignment="1">
      <alignment horizontal="right" vertical="top"/>
    </xf>
    <xf numFmtId="0" fontId="2" fillId="2" borderId="0" xfId="0" applyFont="1" applyFill="1" applyAlignment="1">
      <alignment horizontal="left" vertical="top"/>
    </xf>
    <xf numFmtId="0" fontId="2" fillId="4" borderId="0" xfId="0" applyFont="1" applyFill="1" applyAlignment="1">
      <alignment horizontal="left" vertical="top"/>
    </xf>
    <xf numFmtId="0" fontId="1" fillId="0" borderId="0" xfId="0" applyFont="1" applyAlignment="1">
      <alignment horizontal="center" vertical="center" wrapText="1"/>
    </xf>
    <xf numFmtId="0" fontId="1" fillId="0" borderId="0" xfId="0" applyFont="1" applyAlignment="1">
      <alignment horizontal="left" vertical="top" wrapText="1"/>
    </xf>
    <xf numFmtId="0" fontId="3" fillId="6" borderId="0" xfId="0" applyFont="1" applyFill="1" applyAlignment="1">
      <alignment horizontal="left" vertical="top"/>
    </xf>
    <xf numFmtId="0" fontId="2" fillId="8" borderId="0" xfId="0" applyFont="1" applyFill="1" applyAlignment="1">
      <alignment horizontal="left" vertical="top"/>
    </xf>
    <xf numFmtId="0" fontId="2" fillId="6" borderId="0" xfId="0" applyFont="1" applyFill="1" applyAlignment="1">
      <alignment horizontal="center" vertical="center" wrapText="1"/>
    </xf>
    <xf numFmtId="0" fontId="3" fillId="7" borderId="0" xfId="0" applyFont="1" applyFill="1" applyAlignment="1">
      <alignment horizontal="righ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7.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image" Target="../media/image15.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9.png"/><Relationship Id="rId1" Type="http://schemas.openxmlformats.org/officeDocument/2006/relationships/image" Target="../media/image1.png"/><Relationship Id="rId6" Type="http://schemas.openxmlformats.org/officeDocument/2006/relationships/image" Target="../media/image11.png"/><Relationship Id="rId11" Type="http://schemas.openxmlformats.org/officeDocument/2006/relationships/image" Target="../media/image14.png"/><Relationship Id="rId5" Type="http://schemas.openxmlformats.org/officeDocument/2006/relationships/image" Target="../media/image10.png"/><Relationship Id="rId15" Type="http://schemas.openxmlformats.org/officeDocument/2006/relationships/image" Target="../media/image16.png"/><Relationship Id="rId10" Type="http://schemas.openxmlformats.org/officeDocument/2006/relationships/image" Target="../media/image13.png"/><Relationship Id="rId19" Type="http://schemas.openxmlformats.org/officeDocument/2006/relationships/image" Target="../media/image19.emf"/><Relationship Id="rId4" Type="http://schemas.openxmlformats.org/officeDocument/2006/relationships/image" Target="../media/image4.png"/><Relationship Id="rId9" Type="http://schemas.openxmlformats.org/officeDocument/2006/relationships/image" Target="../media/image12.png"/><Relationship Id="rId14" Type="http://schemas.openxmlformats.org/officeDocument/2006/relationships/image" Target="../media/image8.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xdr:col>
      <xdr:colOff>3822700</xdr:colOff>
      <xdr:row>11</xdr:row>
      <xdr:rowOff>0</xdr:rowOff>
    </xdr:from>
    <xdr:ext cx="508000" cy="0"/>
    <xdr:pic>
      <xdr:nvPicPr>
        <xdr:cNvPr id="2" name="Picture 1" descr="page8image112313152">
          <a:extLst>
            <a:ext uri="{FF2B5EF4-FFF2-40B4-BE49-F238E27FC236}">
              <a16:creationId xmlns:a16="http://schemas.microsoft.com/office/drawing/2014/main" id="{EFDB9780-6271-9C4D-B17B-A928266A0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3" name="Picture 2" descr="page8image112313984">
          <a:extLst>
            <a:ext uri="{FF2B5EF4-FFF2-40B4-BE49-F238E27FC236}">
              <a16:creationId xmlns:a16="http://schemas.microsoft.com/office/drawing/2014/main" id="{C30AEA4E-717F-CA4F-AC2F-02E5192212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11</xdr:row>
      <xdr:rowOff>0</xdr:rowOff>
    </xdr:from>
    <xdr:ext cx="5003800" cy="0"/>
    <xdr:pic>
      <xdr:nvPicPr>
        <xdr:cNvPr id="4" name="Picture 3" descr="page8image112314192">
          <a:extLst>
            <a:ext uri="{FF2B5EF4-FFF2-40B4-BE49-F238E27FC236}">
              <a16:creationId xmlns:a16="http://schemas.microsoft.com/office/drawing/2014/main" id="{43F1820F-F84C-CB4A-B2C9-CF25B96B18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6400" y="213614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5" name="Picture 4" descr="page8image112314400">
          <a:extLst>
            <a:ext uri="{FF2B5EF4-FFF2-40B4-BE49-F238E27FC236}">
              <a16:creationId xmlns:a16="http://schemas.microsoft.com/office/drawing/2014/main" id="{B22449F4-E7A9-A543-BEDA-339BF051CE0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6" name="Picture 5" descr="page8image112316064">
          <a:extLst>
            <a:ext uri="{FF2B5EF4-FFF2-40B4-BE49-F238E27FC236}">
              <a16:creationId xmlns:a16="http://schemas.microsoft.com/office/drawing/2014/main" id="{A7D887EA-61B6-9844-8EDE-AC06A0F2FA0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11</xdr:row>
      <xdr:rowOff>0</xdr:rowOff>
    </xdr:from>
    <xdr:ext cx="5003800" cy="0"/>
    <xdr:pic>
      <xdr:nvPicPr>
        <xdr:cNvPr id="7" name="Picture 6" descr="page8image112316272">
          <a:extLst>
            <a:ext uri="{FF2B5EF4-FFF2-40B4-BE49-F238E27FC236}">
              <a16:creationId xmlns:a16="http://schemas.microsoft.com/office/drawing/2014/main" id="{6A9B2921-AA1D-FC44-8AAD-A236CEF9347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6400" y="213614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8" name="Picture 7" descr="page8image112316480">
          <a:extLst>
            <a:ext uri="{FF2B5EF4-FFF2-40B4-BE49-F238E27FC236}">
              <a16:creationId xmlns:a16="http://schemas.microsoft.com/office/drawing/2014/main" id="{BE262A8D-102C-0F4F-9887-27ADBF186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9" name="Picture 8" descr="page8image110024800">
          <a:extLst>
            <a:ext uri="{FF2B5EF4-FFF2-40B4-BE49-F238E27FC236}">
              <a16:creationId xmlns:a16="http://schemas.microsoft.com/office/drawing/2014/main" id="{CAB16A7B-9119-664C-800D-B6CD0FFD4C8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10" name="Picture 9" descr="page8image110025216">
          <a:extLst>
            <a:ext uri="{FF2B5EF4-FFF2-40B4-BE49-F238E27FC236}">
              <a16:creationId xmlns:a16="http://schemas.microsoft.com/office/drawing/2014/main" id="{538A816A-A79A-D14C-9A2F-A34FA789C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11" name="Picture 10" descr="page8image110026048">
          <a:extLst>
            <a:ext uri="{FF2B5EF4-FFF2-40B4-BE49-F238E27FC236}">
              <a16:creationId xmlns:a16="http://schemas.microsoft.com/office/drawing/2014/main" id="{477A3EC7-2D87-A840-B622-BA1C0AC609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12" name="Picture 11" descr="page8image112446512">
          <a:extLst>
            <a:ext uri="{FF2B5EF4-FFF2-40B4-BE49-F238E27FC236}">
              <a16:creationId xmlns:a16="http://schemas.microsoft.com/office/drawing/2014/main" id="{1B7ABDDA-DA4B-4C44-9FB8-1D096A0D35E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13" name="Picture 12" descr="page8image112445056">
          <a:extLst>
            <a:ext uri="{FF2B5EF4-FFF2-40B4-BE49-F238E27FC236}">
              <a16:creationId xmlns:a16="http://schemas.microsoft.com/office/drawing/2014/main" id="{EEC1F668-22F6-9C4D-84E3-2201070479C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14" name="Picture 13" descr="page8image112444640">
          <a:extLst>
            <a:ext uri="{FF2B5EF4-FFF2-40B4-BE49-F238E27FC236}">
              <a16:creationId xmlns:a16="http://schemas.microsoft.com/office/drawing/2014/main" id="{1DD144B2-6180-6C45-A1E6-1044506F8F8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11</xdr:row>
      <xdr:rowOff>0</xdr:rowOff>
    </xdr:from>
    <xdr:ext cx="4876800" cy="254000"/>
    <xdr:pic>
      <xdr:nvPicPr>
        <xdr:cNvPr id="15" name="Picture 14" descr="page8image112447344">
          <a:extLst>
            <a:ext uri="{FF2B5EF4-FFF2-40B4-BE49-F238E27FC236}">
              <a16:creationId xmlns:a16="http://schemas.microsoft.com/office/drawing/2014/main" id="{E25341EF-1D9A-5F42-843E-57E6041CD2C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293600" y="21361400"/>
          <a:ext cx="4876800" cy="254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16" name="Picture 15" descr="page8image112449424">
          <a:extLst>
            <a:ext uri="{FF2B5EF4-FFF2-40B4-BE49-F238E27FC236}">
              <a16:creationId xmlns:a16="http://schemas.microsoft.com/office/drawing/2014/main" id="{96B89427-3A5F-134E-8806-C666CB11C6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17" name="Picture 16" descr="page8image112449216">
          <a:extLst>
            <a:ext uri="{FF2B5EF4-FFF2-40B4-BE49-F238E27FC236}">
              <a16:creationId xmlns:a16="http://schemas.microsoft.com/office/drawing/2014/main" id="{0D139145-99C8-8D45-8827-B37C259B1AB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18" name="Picture 17" descr="page8image112591472">
          <a:extLst>
            <a:ext uri="{FF2B5EF4-FFF2-40B4-BE49-F238E27FC236}">
              <a16:creationId xmlns:a16="http://schemas.microsoft.com/office/drawing/2014/main" id="{CC386E3C-EAB1-AB4C-B378-4B3619B421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19" name="Picture 18" descr="page8image112591888">
          <a:extLst>
            <a:ext uri="{FF2B5EF4-FFF2-40B4-BE49-F238E27FC236}">
              <a16:creationId xmlns:a16="http://schemas.microsoft.com/office/drawing/2014/main" id="{89860911-71E1-8D49-B422-E872C089357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3822700</xdr:colOff>
      <xdr:row>11</xdr:row>
      <xdr:rowOff>0</xdr:rowOff>
    </xdr:from>
    <xdr:ext cx="508000" cy="0"/>
    <xdr:pic>
      <xdr:nvPicPr>
        <xdr:cNvPr id="20" name="Picture 19" descr="page8image112313152">
          <a:extLst>
            <a:ext uri="{FF2B5EF4-FFF2-40B4-BE49-F238E27FC236}">
              <a16:creationId xmlns:a16="http://schemas.microsoft.com/office/drawing/2014/main" id="{F194D520-8673-9443-8E81-E04991DDC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21" name="Picture 20" descr="page8image112313984">
          <a:extLst>
            <a:ext uri="{FF2B5EF4-FFF2-40B4-BE49-F238E27FC236}">
              <a16:creationId xmlns:a16="http://schemas.microsoft.com/office/drawing/2014/main" id="{AC3F3107-585D-3741-B07E-DF6F55CF33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11</xdr:row>
      <xdr:rowOff>0</xdr:rowOff>
    </xdr:from>
    <xdr:ext cx="5003800" cy="0"/>
    <xdr:pic>
      <xdr:nvPicPr>
        <xdr:cNvPr id="22" name="Picture 21" descr="page8image112314192">
          <a:extLst>
            <a:ext uri="{FF2B5EF4-FFF2-40B4-BE49-F238E27FC236}">
              <a16:creationId xmlns:a16="http://schemas.microsoft.com/office/drawing/2014/main" id="{0BAE822C-3E31-104C-915D-1EAB5BB6E0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6400" y="213614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23" name="Picture 22" descr="page8image112314400">
          <a:extLst>
            <a:ext uri="{FF2B5EF4-FFF2-40B4-BE49-F238E27FC236}">
              <a16:creationId xmlns:a16="http://schemas.microsoft.com/office/drawing/2014/main" id="{3FD0A2C0-45A8-344C-B264-1A29BB6D37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24" name="Picture 23" descr="page8image112316064">
          <a:extLst>
            <a:ext uri="{FF2B5EF4-FFF2-40B4-BE49-F238E27FC236}">
              <a16:creationId xmlns:a16="http://schemas.microsoft.com/office/drawing/2014/main" id="{6432989C-11E8-F54C-821E-17C4DE16681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11</xdr:row>
      <xdr:rowOff>0</xdr:rowOff>
    </xdr:from>
    <xdr:ext cx="5003800" cy="0"/>
    <xdr:pic>
      <xdr:nvPicPr>
        <xdr:cNvPr id="25" name="Picture 24" descr="page8image112316272">
          <a:extLst>
            <a:ext uri="{FF2B5EF4-FFF2-40B4-BE49-F238E27FC236}">
              <a16:creationId xmlns:a16="http://schemas.microsoft.com/office/drawing/2014/main" id="{EC1C3938-61EE-0E41-8340-21915566EB7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6400" y="213614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26" name="Picture 25" descr="page8image112316480">
          <a:extLst>
            <a:ext uri="{FF2B5EF4-FFF2-40B4-BE49-F238E27FC236}">
              <a16:creationId xmlns:a16="http://schemas.microsoft.com/office/drawing/2014/main" id="{0DD083B3-6CB7-3F45-8968-3DFC190EF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27" name="Picture 26" descr="page8image110024800">
          <a:extLst>
            <a:ext uri="{FF2B5EF4-FFF2-40B4-BE49-F238E27FC236}">
              <a16:creationId xmlns:a16="http://schemas.microsoft.com/office/drawing/2014/main" id="{F8D7B4B9-1680-E54A-B964-BA516E1DD25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28" name="Picture 27" descr="page8image110025216">
          <a:extLst>
            <a:ext uri="{FF2B5EF4-FFF2-40B4-BE49-F238E27FC236}">
              <a16:creationId xmlns:a16="http://schemas.microsoft.com/office/drawing/2014/main" id="{31F269F5-729A-D741-B2BE-0044AEED6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29" name="Picture 28" descr="page8image110026048">
          <a:extLst>
            <a:ext uri="{FF2B5EF4-FFF2-40B4-BE49-F238E27FC236}">
              <a16:creationId xmlns:a16="http://schemas.microsoft.com/office/drawing/2014/main" id="{A9DB27B5-62DD-8847-BDBF-22A8086DF9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30" name="Picture 29" descr="page8image112446512">
          <a:extLst>
            <a:ext uri="{FF2B5EF4-FFF2-40B4-BE49-F238E27FC236}">
              <a16:creationId xmlns:a16="http://schemas.microsoft.com/office/drawing/2014/main" id="{0B23870A-D47D-744A-9C7E-BC055885F38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31" name="Picture 30" descr="page8image112445056">
          <a:extLst>
            <a:ext uri="{FF2B5EF4-FFF2-40B4-BE49-F238E27FC236}">
              <a16:creationId xmlns:a16="http://schemas.microsoft.com/office/drawing/2014/main" id="{8099A6DA-4F1B-EE4F-8FBA-1136D69709D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32" name="Picture 31" descr="page8image112444640">
          <a:extLst>
            <a:ext uri="{FF2B5EF4-FFF2-40B4-BE49-F238E27FC236}">
              <a16:creationId xmlns:a16="http://schemas.microsoft.com/office/drawing/2014/main" id="{6BB04455-9167-984D-B3D4-D141EFBCF2A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11</xdr:row>
      <xdr:rowOff>0</xdr:rowOff>
    </xdr:from>
    <xdr:ext cx="4876800" cy="254000"/>
    <xdr:pic>
      <xdr:nvPicPr>
        <xdr:cNvPr id="33" name="Picture 32" descr="page8image112447344">
          <a:extLst>
            <a:ext uri="{FF2B5EF4-FFF2-40B4-BE49-F238E27FC236}">
              <a16:creationId xmlns:a16="http://schemas.microsoft.com/office/drawing/2014/main" id="{5E47D824-A0D0-2544-A41B-4E02C0C6710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293600" y="21361400"/>
          <a:ext cx="4876800" cy="254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34" name="Picture 33" descr="page8image112449424">
          <a:extLst>
            <a:ext uri="{FF2B5EF4-FFF2-40B4-BE49-F238E27FC236}">
              <a16:creationId xmlns:a16="http://schemas.microsoft.com/office/drawing/2014/main" id="{B0549383-5B8C-8A42-B5DD-AC33432760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35" name="Picture 34" descr="page8image112449216">
          <a:extLst>
            <a:ext uri="{FF2B5EF4-FFF2-40B4-BE49-F238E27FC236}">
              <a16:creationId xmlns:a16="http://schemas.microsoft.com/office/drawing/2014/main" id="{509D1A5F-67E9-7B4E-A0EA-B9D4D9D2C4A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xdr:row>
      <xdr:rowOff>0</xdr:rowOff>
    </xdr:from>
    <xdr:ext cx="393700" cy="0"/>
    <xdr:pic>
      <xdr:nvPicPr>
        <xdr:cNvPr id="36" name="Picture 35" descr="page8image112591472">
          <a:extLst>
            <a:ext uri="{FF2B5EF4-FFF2-40B4-BE49-F238E27FC236}">
              <a16:creationId xmlns:a16="http://schemas.microsoft.com/office/drawing/2014/main" id="{CACC58E5-2E24-5240-9A00-CA1D23D21C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361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11</xdr:row>
      <xdr:rowOff>0</xdr:rowOff>
    </xdr:from>
    <xdr:ext cx="508000" cy="0"/>
    <xdr:pic>
      <xdr:nvPicPr>
        <xdr:cNvPr id="37" name="Picture 36" descr="page8image112591888">
          <a:extLst>
            <a:ext uri="{FF2B5EF4-FFF2-40B4-BE49-F238E27FC236}">
              <a16:creationId xmlns:a16="http://schemas.microsoft.com/office/drawing/2014/main" id="{935A6E72-EC83-F04E-8835-44B065850F1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1361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3822700</xdr:colOff>
      <xdr:row>18</xdr:row>
      <xdr:rowOff>0</xdr:rowOff>
    </xdr:from>
    <xdr:ext cx="508000" cy="0"/>
    <xdr:pic>
      <xdr:nvPicPr>
        <xdr:cNvPr id="38" name="Picture 37" descr="page8image112313152">
          <a:extLst>
            <a:ext uri="{FF2B5EF4-FFF2-40B4-BE49-F238E27FC236}">
              <a16:creationId xmlns:a16="http://schemas.microsoft.com/office/drawing/2014/main" id="{4306A66B-2A1C-1748-A512-82225BE27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0" y="118999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393700" cy="0"/>
    <xdr:pic>
      <xdr:nvPicPr>
        <xdr:cNvPr id="39" name="Picture 38" descr="page8image112313984">
          <a:extLst>
            <a:ext uri="{FF2B5EF4-FFF2-40B4-BE49-F238E27FC236}">
              <a16:creationId xmlns:a16="http://schemas.microsoft.com/office/drawing/2014/main" id="{948CE386-2124-A647-9E04-1844912C01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8999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18</xdr:row>
      <xdr:rowOff>0</xdr:rowOff>
    </xdr:from>
    <xdr:ext cx="5003800" cy="0"/>
    <xdr:pic>
      <xdr:nvPicPr>
        <xdr:cNvPr id="40" name="Picture 39" descr="page8image112314192">
          <a:extLst>
            <a:ext uri="{FF2B5EF4-FFF2-40B4-BE49-F238E27FC236}">
              <a16:creationId xmlns:a16="http://schemas.microsoft.com/office/drawing/2014/main" id="{39B46EBB-1BB5-D04D-AD08-52ADA2B33B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6400" y="118999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18</xdr:row>
      <xdr:rowOff>0</xdr:rowOff>
    </xdr:from>
    <xdr:ext cx="508000" cy="0"/>
    <xdr:pic>
      <xdr:nvPicPr>
        <xdr:cNvPr id="41" name="Picture 40" descr="page8image112314400">
          <a:extLst>
            <a:ext uri="{FF2B5EF4-FFF2-40B4-BE49-F238E27FC236}">
              <a16:creationId xmlns:a16="http://schemas.microsoft.com/office/drawing/2014/main" id="{5FC3801F-AD82-E149-AD8E-7962BC4AB6F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59400" y="118999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393700" cy="0"/>
    <xdr:pic>
      <xdr:nvPicPr>
        <xdr:cNvPr id="42" name="Picture 41" descr="page8image112316064">
          <a:extLst>
            <a:ext uri="{FF2B5EF4-FFF2-40B4-BE49-F238E27FC236}">
              <a16:creationId xmlns:a16="http://schemas.microsoft.com/office/drawing/2014/main" id="{B9BB9F76-64CF-4B47-8D13-BDD6E748154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18999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18</xdr:row>
      <xdr:rowOff>0</xdr:rowOff>
    </xdr:from>
    <xdr:ext cx="5003800" cy="0"/>
    <xdr:pic>
      <xdr:nvPicPr>
        <xdr:cNvPr id="43" name="Picture 42" descr="page8image112316272">
          <a:extLst>
            <a:ext uri="{FF2B5EF4-FFF2-40B4-BE49-F238E27FC236}">
              <a16:creationId xmlns:a16="http://schemas.microsoft.com/office/drawing/2014/main" id="{4A6269A1-0284-2148-A841-294BA3C7894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6400" y="118999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18</xdr:row>
      <xdr:rowOff>0</xdr:rowOff>
    </xdr:from>
    <xdr:ext cx="508000" cy="0"/>
    <xdr:pic>
      <xdr:nvPicPr>
        <xdr:cNvPr id="44" name="Picture 43" descr="page8image112316480">
          <a:extLst>
            <a:ext uri="{FF2B5EF4-FFF2-40B4-BE49-F238E27FC236}">
              <a16:creationId xmlns:a16="http://schemas.microsoft.com/office/drawing/2014/main" id="{03A8CECC-960E-0544-9C10-5449C0176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9400" y="118999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393700" cy="0"/>
    <xdr:pic>
      <xdr:nvPicPr>
        <xdr:cNvPr id="45" name="Picture 44" descr="page8image110024800">
          <a:extLst>
            <a:ext uri="{FF2B5EF4-FFF2-40B4-BE49-F238E27FC236}">
              <a16:creationId xmlns:a16="http://schemas.microsoft.com/office/drawing/2014/main" id="{9D105A00-B4E6-964D-9B91-E786922CEF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18999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18</xdr:row>
      <xdr:rowOff>0</xdr:rowOff>
    </xdr:from>
    <xdr:ext cx="508000" cy="0"/>
    <xdr:pic>
      <xdr:nvPicPr>
        <xdr:cNvPr id="46" name="Picture 45" descr="page8image110025216">
          <a:extLst>
            <a:ext uri="{FF2B5EF4-FFF2-40B4-BE49-F238E27FC236}">
              <a16:creationId xmlns:a16="http://schemas.microsoft.com/office/drawing/2014/main" id="{D3C11F3D-C488-C04E-B032-5033F9F52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9400" y="118999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393700" cy="0"/>
    <xdr:pic>
      <xdr:nvPicPr>
        <xdr:cNvPr id="47" name="Picture 46" descr="page8image110026048">
          <a:extLst>
            <a:ext uri="{FF2B5EF4-FFF2-40B4-BE49-F238E27FC236}">
              <a16:creationId xmlns:a16="http://schemas.microsoft.com/office/drawing/2014/main" id="{0673D477-33DA-E543-AA74-1A4F6B9BB1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8999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18</xdr:row>
      <xdr:rowOff>0</xdr:rowOff>
    </xdr:from>
    <xdr:ext cx="508000" cy="0"/>
    <xdr:pic>
      <xdr:nvPicPr>
        <xdr:cNvPr id="48" name="Picture 47" descr="page8image112446512">
          <a:extLst>
            <a:ext uri="{FF2B5EF4-FFF2-40B4-BE49-F238E27FC236}">
              <a16:creationId xmlns:a16="http://schemas.microsoft.com/office/drawing/2014/main" id="{1584ED75-45BC-3C49-9BF5-639D32C6CA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59400" y="118999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393700" cy="0"/>
    <xdr:pic>
      <xdr:nvPicPr>
        <xdr:cNvPr id="49" name="Picture 48" descr="page8image112445056">
          <a:extLst>
            <a:ext uri="{FF2B5EF4-FFF2-40B4-BE49-F238E27FC236}">
              <a16:creationId xmlns:a16="http://schemas.microsoft.com/office/drawing/2014/main" id="{F668AA42-40AB-8243-ACE7-A36DEBF363D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18999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18</xdr:row>
      <xdr:rowOff>0</xdr:rowOff>
    </xdr:from>
    <xdr:ext cx="508000" cy="0"/>
    <xdr:pic>
      <xdr:nvPicPr>
        <xdr:cNvPr id="50" name="Picture 49" descr="page8image112444640">
          <a:extLst>
            <a:ext uri="{FF2B5EF4-FFF2-40B4-BE49-F238E27FC236}">
              <a16:creationId xmlns:a16="http://schemas.microsoft.com/office/drawing/2014/main" id="{1F348FB9-3A02-FE4A-A3A8-B82421ED4CD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359400" y="118999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18</xdr:row>
      <xdr:rowOff>0</xdr:rowOff>
    </xdr:from>
    <xdr:ext cx="4876800" cy="254000"/>
    <xdr:pic>
      <xdr:nvPicPr>
        <xdr:cNvPr id="51" name="Picture 50" descr="page8image112447344">
          <a:extLst>
            <a:ext uri="{FF2B5EF4-FFF2-40B4-BE49-F238E27FC236}">
              <a16:creationId xmlns:a16="http://schemas.microsoft.com/office/drawing/2014/main" id="{95AB5A40-0101-1743-B4DD-4A03BB88223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702800" y="11899900"/>
          <a:ext cx="4876800" cy="254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393700" cy="0"/>
    <xdr:pic>
      <xdr:nvPicPr>
        <xdr:cNvPr id="52" name="Picture 51" descr="page8image112449424">
          <a:extLst>
            <a:ext uri="{FF2B5EF4-FFF2-40B4-BE49-F238E27FC236}">
              <a16:creationId xmlns:a16="http://schemas.microsoft.com/office/drawing/2014/main" id="{E179AA16-6006-EC49-A247-315799AB20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8999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18</xdr:row>
      <xdr:rowOff>0</xdr:rowOff>
    </xdr:from>
    <xdr:ext cx="508000" cy="0"/>
    <xdr:pic>
      <xdr:nvPicPr>
        <xdr:cNvPr id="53" name="Picture 52" descr="page8image112449216">
          <a:extLst>
            <a:ext uri="{FF2B5EF4-FFF2-40B4-BE49-F238E27FC236}">
              <a16:creationId xmlns:a16="http://schemas.microsoft.com/office/drawing/2014/main" id="{9E09A6B8-E6CE-DB4F-A147-FA1CC9443D8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59400" y="118999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393700" cy="0"/>
    <xdr:pic>
      <xdr:nvPicPr>
        <xdr:cNvPr id="54" name="Picture 53" descr="page8image112591472">
          <a:extLst>
            <a:ext uri="{FF2B5EF4-FFF2-40B4-BE49-F238E27FC236}">
              <a16:creationId xmlns:a16="http://schemas.microsoft.com/office/drawing/2014/main" id="{F4E2704F-8C99-AD4F-892E-6300808A34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8999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18</xdr:row>
      <xdr:rowOff>0</xdr:rowOff>
    </xdr:from>
    <xdr:ext cx="508000" cy="0"/>
    <xdr:pic>
      <xdr:nvPicPr>
        <xdr:cNvPr id="55" name="Picture 54" descr="page8image112591888">
          <a:extLst>
            <a:ext uri="{FF2B5EF4-FFF2-40B4-BE49-F238E27FC236}">
              <a16:creationId xmlns:a16="http://schemas.microsoft.com/office/drawing/2014/main" id="{E7371880-470A-1C43-A153-F1465FCE44D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59400" y="118999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3822700</xdr:colOff>
      <xdr:row>33</xdr:row>
      <xdr:rowOff>0</xdr:rowOff>
    </xdr:from>
    <xdr:ext cx="508000" cy="0"/>
    <xdr:pic>
      <xdr:nvPicPr>
        <xdr:cNvPr id="56" name="Picture 55" descr="page8image112313152">
          <a:extLst>
            <a:ext uri="{FF2B5EF4-FFF2-40B4-BE49-F238E27FC236}">
              <a16:creationId xmlns:a16="http://schemas.microsoft.com/office/drawing/2014/main" id="{8668AC22-71A5-C047-AC99-C366B58A8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91100" y="39878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393700" cy="0"/>
    <xdr:pic>
      <xdr:nvPicPr>
        <xdr:cNvPr id="57" name="Picture 56" descr="page8image112313984">
          <a:extLst>
            <a:ext uri="{FF2B5EF4-FFF2-40B4-BE49-F238E27FC236}">
              <a16:creationId xmlns:a16="http://schemas.microsoft.com/office/drawing/2014/main" id="{A04B9F1D-F972-BB49-AFC1-58BCBD115E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878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33</xdr:row>
      <xdr:rowOff>0</xdr:rowOff>
    </xdr:from>
    <xdr:ext cx="5003800" cy="0"/>
    <xdr:pic>
      <xdr:nvPicPr>
        <xdr:cNvPr id="58" name="Picture 57" descr="page8image112314192">
          <a:extLst>
            <a:ext uri="{FF2B5EF4-FFF2-40B4-BE49-F238E27FC236}">
              <a16:creationId xmlns:a16="http://schemas.microsoft.com/office/drawing/2014/main" id="{BCE224E0-4B2A-5942-8893-1504F7BDB7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6400" y="39878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33</xdr:row>
      <xdr:rowOff>0</xdr:rowOff>
    </xdr:from>
    <xdr:ext cx="508000" cy="0"/>
    <xdr:pic>
      <xdr:nvPicPr>
        <xdr:cNvPr id="59" name="Picture 58" descr="page8image112314400">
          <a:extLst>
            <a:ext uri="{FF2B5EF4-FFF2-40B4-BE49-F238E27FC236}">
              <a16:creationId xmlns:a16="http://schemas.microsoft.com/office/drawing/2014/main" id="{8BC29777-72A0-664B-8213-C48C7E9C5BA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97500" y="39878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393700" cy="0"/>
    <xdr:pic>
      <xdr:nvPicPr>
        <xdr:cNvPr id="60" name="Picture 59" descr="page8image112316064">
          <a:extLst>
            <a:ext uri="{FF2B5EF4-FFF2-40B4-BE49-F238E27FC236}">
              <a16:creationId xmlns:a16="http://schemas.microsoft.com/office/drawing/2014/main" id="{1823EE16-7539-E846-B9A1-701E9A88ADC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9878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33</xdr:row>
      <xdr:rowOff>0</xdr:rowOff>
    </xdr:from>
    <xdr:ext cx="508000" cy="0"/>
    <xdr:pic>
      <xdr:nvPicPr>
        <xdr:cNvPr id="62" name="Picture 61" descr="page8image112316480">
          <a:extLst>
            <a:ext uri="{FF2B5EF4-FFF2-40B4-BE49-F238E27FC236}">
              <a16:creationId xmlns:a16="http://schemas.microsoft.com/office/drawing/2014/main" id="{24D39F4E-9B37-9B44-99FE-41680741C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7500" y="39878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393700" cy="0"/>
    <xdr:pic>
      <xdr:nvPicPr>
        <xdr:cNvPr id="63" name="Picture 62" descr="page8image110024800">
          <a:extLst>
            <a:ext uri="{FF2B5EF4-FFF2-40B4-BE49-F238E27FC236}">
              <a16:creationId xmlns:a16="http://schemas.microsoft.com/office/drawing/2014/main" id="{797D5AAA-0FF8-FC43-9754-D4003289D69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9878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33</xdr:row>
      <xdr:rowOff>0</xdr:rowOff>
    </xdr:from>
    <xdr:ext cx="508000" cy="0"/>
    <xdr:pic>
      <xdr:nvPicPr>
        <xdr:cNvPr id="64" name="Picture 63" descr="page8image110025216">
          <a:extLst>
            <a:ext uri="{FF2B5EF4-FFF2-40B4-BE49-F238E27FC236}">
              <a16:creationId xmlns:a16="http://schemas.microsoft.com/office/drawing/2014/main" id="{DF9A0B3F-0E9F-0F41-8D6D-BA8790B60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7500" y="39878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393700" cy="0"/>
    <xdr:pic>
      <xdr:nvPicPr>
        <xdr:cNvPr id="65" name="Picture 64" descr="page8image110026048">
          <a:extLst>
            <a:ext uri="{FF2B5EF4-FFF2-40B4-BE49-F238E27FC236}">
              <a16:creationId xmlns:a16="http://schemas.microsoft.com/office/drawing/2014/main" id="{C5DF6A24-FAD2-9040-9883-38C53EB249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878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33</xdr:row>
      <xdr:rowOff>0</xdr:rowOff>
    </xdr:from>
    <xdr:ext cx="508000" cy="0"/>
    <xdr:pic>
      <xdr:nvPicPr>
        <xdr:cNvPr id="66" name="Picture 65" descr="page8image112446512">
          <a:extLst>
            <a:ext uri="{FF2B5EF4-FFF2-40B4-BE49-F238E27FC236}">
              <a16:creationId xmlns:a16="http://schemas.microsoft.com/office/drawing/2014/main" id="{96AC8CFD-0300-5E42-A1D9-C7666982793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97500" y="39878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393700" cy="0"/>
    <xdr:pic>
      <xdr:nvPicPr>
        <xdr:cNvPr id="67" name="Picture 66" descr="page8image112445056">
          <a:extLst>
            <a:ext uri="{FF2B5EF4-FFF2-40B4-BE49-F238E27FC236}">
              <a16:creationId xmlns:a16="http://schemas.microsoft.com/office/drawing/2014/main" id="{63748D6F-D91A-2C40-B24F-FBC6ED1BE74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9878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33</xdr:row>
      <xdr:rowOff>0</xdr:rowOff>
    </xdr:from>
    <xdr:ext cx="508000" cy="0"/>
    <xdr:pic>
      <xdr:nvPicPr>
        <xdr:cNvPr id="68" name="Picture 67" descr="page8image112444640">
          <a:extLst>
            <a:ext uri="{FF2B5EF4-FFF2-40B4-BE49-F238E27FC236}">
              <a16:creationId xmlns:a16="http://schemas.microsoft.com/office/drawing/2014/main" id="{483B9C38-E192-324D-BFFD-D47775393D1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397500" y="39878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33</xdr:row>
      <xdr:rowOff>0</xdr:rowOff>
    </xdr:from>
    <xdr:ext cx="4876800" cy="254000"/>
    <xdr:pic>
      <xdr:nvPicPr>
        <xdr:cNvPr id="69" name="Picture 68" descr="page8image112447344">
          <a:extLst>
            <a:ext uri="{FF2B5EF4-FFF2-40B4-BE49-F238E27FC236}">
              <a16:creationId xmlns:a16="http://schemas.microsoft.com/office/drawing/2014/main" id="{C2B057C8-2894-2543-9D19-AFA659531BE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448800" y="3987800"/>
          <a:ext cx="4876800" cy="254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33</xdr:row>
      <xdr:rowOff>0</xdr:rowOff>
    </xdr:from>
    <xdr:ext cx="393700" cy="0"/>
    <xdr:pic>
      <xdr:nvPicPr>
        <xdr:cNvPr id="70" name="Picture 69" descr="page8image112449424">
          <a:extLst>
            <a:ext uri="{FF2B5EF4-FFF2-40B4-BE49-F238E27FC236}">
              <a16:creationId xmlns:a16="http://schemas.microsoft.com/office/drawing/2014/main" id="{CE4BC1B0-7D0F-AE4E-8B70-F321DA95A0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878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33</xdr:row>
      <xdr:rowOff>0</xdr:rowOff>
    </xdr:from>
    <xdr:ext cx="508000" cy="0"/>
    <xdr:pic>
      <xdr:nvPicPr>
        <xdr:cNvPr id="71" name="Picture 70" descr="page8image112449216">
          <a:extLst>
            <a:ext uri="{FF2B5EF4-FFF2-40B4-BE49-F238E27FC236}">
              <a16:creationId xmlns:a16="http://schemas.microsoft.com/office/drawing/2014/main" id="{458DC70F-D7FC-164F-9013-F97BA9ECEF5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97500" y="39878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33</xdr:row>
      <xdr:rowOff>0</xdr:rowOff>
    </xdr:from>
    <xdr:ext cx="508000" cy="0"/>
    <xdr:pic>
      <xdr:nvPicPr>
        <xdr:cNvPr id="73" name="Picture 72" descr="page8image112591888">
          <a:extLst>
            <a:ext uri="{FF2B5EF4-FFF2-40B4-BE49-F238E27FC236}">
              <a16:creationId xmlns:a16="http://schemas.microsoft.com/office/drawing/2014/main" id="{202AE5DF-EB2C-E944-B773-BA8E1FCA9FF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97500" y="39878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3822700</xdr:colOff>
      <xdr:row>16</xdr:row>
      <xdr:rowOff>0</xdr:rowOff>
    </xdr:from>
    <xdr:to>
      <xdr:col>1</xdr:col>
      <xdr:colOff>4330700</xdr:colOff>
      <xdr:row>16</xdr:row>
      <xdr:rowOff>0</xdr:rowOff>
    </xdr:to>
    <xdr:pic>
      <xdr:nvPicPr>
        <xdr:cNvPr id="4" name="Picture 3" descr="page8image112313152">
          <a:extLst>
            <a:ext uri="{FF2B5EF4-FFF2-40B4-BE49-F238E27FC236}">
              <a16:creationId xmlns:a16="http://schemas.microsoft.com/office/drawing/2014/main" id="{75D2C3F0-C9E5-944D-CB8C-6AD20C496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00" y="87122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393700</xdr:colOff>
      <xdr:row>22</xdr:row>
      <xdr:rowOff>0</xdr:rowOff>
    </xdr:to>
    <xdr:pic>
      <xdr:nvPicPr>
        <xdr:cNvPr id="6" name="Picture 5" descr="page8image112313984">
          <a:extLst>
            <a:ext uri="{FF2B5EF4-FFF2-40B4-BE49-F238E27FC236}">
              <a16:creationId xmlns:a16="http://schemas.microsoft.com/office/drawing/2014/main" id="{D82F5446-2731-B3B1-1BA6-3631B11C4F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378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406400</xdr:colOff>
      <xdr:row>22</xdr:row>
      <xdr:rowOff>0</xdr:rowOff>
    </xdr:from>
    <xdr:to>
      <xdr:col>1</xdr:col>
      <xdr:colOff>4216400</xdr:colOff>
      <xdr:row>22</xdr:row>
      <xdr:rowOff>0</xdr:rowOff>
    </xdr:to>
    <xdr:pic>
      <xdr:nvPicPr>
        <xdr:cNvPr id="7" name="Picture 6" descr="page8image112314192">
          <a:extLst>
            <a:ext uri="{FF2B5EF4-FFF2-40B4-BE49-F238E27FC236}">
              <a16:creationId xmlns:a16="http://schemas.microsoft.com/office/drawing/2014/main" id="{DFD95D8C-30B3-5679-A0E5-F7435B41C5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6400" y="103378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4229100</xdr:colOff>
      <xdr:row>22</xdr:row>
      <xdr:rowOff>0</xdr:rowOff>
    </xdr:from>
    <xdr:to>
      <xdr:col>1</xdr:col>
      <xdr:colOff>4737100</xdr:colOff>
      <xdr:row>22</xdr:row>
      <xdr:rowOff>0</xdr:rowOff>
    </xdr:to>
    <xdr:pic>
      <xdr:nvPicPr>
        <xdr:cNvPr id="8" name="Picture 7" descr="page8image112314400">
          <a:extLst>
            <a:ext uri="{FF2B5EF4-FFF2-40B4-BE49-F238E27FC236}">
              <a16:creationId xmlns:a16="http://schemas.microsoft.com/office/drawing/2014/main" id="{04029992-3437-9003-BCB8-6D035952392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03378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4749800</xdr:colOff>
      <xdr:row>22</xdr:row>
      <xdr:rowOff>0</xdr:rowOff>
    </xdr:from>
    <xdr:to>
      <xdr:col>1</xdr:col>
      <xdr:colOff>4749800</xdr:colOff>
      <xdr:row>23</xdr:row>
      <xdr:rowOff>76200</xdr:rowOff>
    </xdr:to>
    <xdr:pic>
      <xdr:nvPicPr>
        <xdr:cNvPr id="9" name="Picture 8" descr="page8image112315024">
          <a:extLst>
            <a:ext uri="{FF2B5EF4-FFF2-40B4-BE49-F238E27FC236}">
              <a16:creationId xmlns:a16="http://schemas.microsoft.com/office/drawing/2014/main" id="{15A8BB91-1BD0-0A2D-CC35-32195C206F7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03378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1003300</xdr:colOff>
      <xdr:row>22</xdr:row>
      <xdr:rowOff>0</xdr:rowOff>
    </xdr:from>
    <xdr:to>
      <xdr:col>4</xdr:col>
      <xdr:colOff>1003300</xdr:colOff>
      <xdr:row>23</xdr:row>
      <xdr:rowOff>76200</xdr:rowOff>
    </xdr:to>
    <xdr:pic>
      <xdr:nvPicPr>
        <xdr:cNvPr id="11" name="Picture 10" descr="page8image112315440">
          <a:extLst>
            <a:ext uri="{FF2B5EF4-FFF2-40B4-BE49-F238E27FC236}">
              <a16:creationId xmlns:a16="http://schemas.microsoft.com/office/drawing/2014/main" id="{6E1B72D5-1408-93AA-45CA-573C227BFD2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972800" y="103378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393700</xdr:colOff>
      <xdr:row>22</xdr:row>
      <xdr:rowOff>0</xdr:rowOff>
    </xdr:to>
    <xdr:pic>
      <xdr:nvPicPr>
        <xdr:cNvPr id="12" name="Picture 11" descr="page8image112316064">
          <a:extLst>
            <a:ext uri="{FF2B5EF4-FFF2-40B4-BE49-F238E27FC236}">
              <a16:creationId xmlns:a16="http://schemas.microsoft.com/office/drawing/2014/main" id="{E429C219-DEF5-32E2-76FA-D3E574340D6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19634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406400</xdr:colOff>
      <xdr:row>22</xdr:row>
      <xdr:rowOff>0</xdr:rowOff>
    </xdr:from>
    <xdr:to>
      <xdr:col>1</xdr:col>
      <xdr:colOff>4216400</xdr:colOff>
      <xdr:row>22</xdr:row>
      <xdr:rowOff>0</xdr:rowOff>
    </xdr:to>
    <xdr:pic>
      <xdr:nvPicPr>
        <xdr:cNvPr id="13" name="Picture 12" descr="page8image112316272">
          <a:extLst>
            <a:ext uri="{FF2B5EF4-FFF2-40B4-BE49-F238E27FC236}">
              <a16:creationId xmlns:a16="http://schemas.microsoft.com/office/drawing/2014/main" id="{E0489BF9-5086-07CB-A4D2-B686B28DB77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6400" y="119634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4229100</xdr:colOff>
      <xdr:row>22</xdr:row>
      <xdr:rowOff>0</xdr:rowOff>
    </xdr:from>
    <xdr:to>
      <xdr:col>1</xdr:col>
      <xdr:colOff>4737100</xdr:colOff>
      <xdr:row>22</xdr:row>
      <xdr:rowOff>0</xdr:rowOff>
    </xdr:to>
    <xdr:pic>
      <xdr:nvPicPr>
        <xdr:cNvPr id="14" name="Picture 13" descr="page8image112316480">
          <a:extLst>
            <a:ext uri="{FF2B5EF4-FFF2-40B4-BE49-F238E27FC236}">
              <a16:creationId xmlns:a16="http://schemas.microsoft.com/office/drawing/2014/main" id="{ADDC8A86-463B-A5AC-DE58-AC3835ED6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119634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4749800</xdr:colOff>
      <xdr:row>22</xdr:row>
      <xdr:rowOff>0</xdr:rowOff>
    </xdr:from>
    <xdr:to>
      <xdr:col>1</xdr:col>
      <xdr:colOff>4749800</xdr:colOff>
      <xdr:row>23</xdr:row>
      <xdr:rowOff>76200</xdr:rowOff>
    </xdr:to>
    <xdr:pic>
      <xdr:nvPicPr>
        <xdr:cNvPr id="15" name="Picture 14" descr="page8image110023760">
          <a:extLst>
            <a:ext uri="{FF2B5EF4-FFF2-40B4-BE49-F238E27FC236}">
              <a16:creationId xmlns:a16="http://schemas.microsoft.com/office/drawing/2014/main" id="{036C9EF1-F674-D064-2FA2-B9B33FE089F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43600" y="119634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1003300</xdr:colOff>
      <xdr:row>22</xdr:row>
      <xdr:rowOff>0</xdr:rowOff>
    </xdr:from>
    <xdr:to>
      <xdr:col>4</xdr:col>
      <xdr:colOff>1003300</xdr:colOff>
      <xdr:row>23</xdr:row>
      <xdr:rowOff>76200</xdr:rowOff>
    </xdr:to>
    <xdr:pic>
      <xdr:nvPicPr>
        <xdr:cNvPr id="17" name="Picture 16" descr="page8image110024176">
          <a:extLst>
            <a:ext uri="{FF2B5EF4-FFF2-40B4-BE49-F238E27FC236}">
              <a16:creationId xmlns:a16="http://schemas.microsoft.com/office/drawing/2014/main" id="{BD778749-2FF8-6BC6-C753-1467E132FC2D}"/>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972800" y="119634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393700</xdr:colOff>
      <xdr:row>22</xdr:row>
      <xdr:rowOff>0</xdr:rowOff>
    </xdr:to>
    <xdr:pic>
      <xdr:nvPicPr>
        <xdr:cNvPr id="18" name="Picture 17" descr="page8image110024800">
          <a:extLst>
            <a:ext uri="{FF2B5EF4-FFF2-40B4-BE49-F238E27FC236}">
              <a16:creationId xmlns:a16="http://schemas.microsoft.com/office/drawing/2014/main" id="{3B64A568-B77A-809D-726D-FBD1A16E9F8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35890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406400</xdr:colOff>
      <xdr:row>22</xdr:row>
      <xdr:rowOff>0</xdr:rowOff>
    </xdr:from>
    <xdr:to>
      <xdr:col>1</xdr:col>
      <xdr:colOff>4216400</xdr:colOff>
      <xdr:row>22</xdr:row>
      <xdr:rowOff>0</xdr:rowOff>
    </xdr:to>
    <xdr:pic>
      <xdr:nvPicPr>
        <xdr:cNvPr id="19" name="Picture 18" descr="page8image110025008">
          <a:extLst>
            <a:ext uri="{FF2B5EF4-FFF2-40B4-BE49-F238E27FC236}">
              <a16:creationId xmlns:a16="http://schemas.microsoft.com/office/drawing/2014/main" id="{00C0A82A-C641-7102-8CB5-6815BC5B260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6400" y="135890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4229100</xdr:colOff>
      <xdr:row>22</xdr:row>
      <xdr:rowOff>0</xdr:rowOff>
    </xdr:from>
    <xdr:to>
      <xdr:col>1</xdr:col>
      <xdr:colOff>4737100</xdr:colOff>
      <xdr:row>22</xdr:row>
      <xdr:rowOff>0</xdr:rowOff>
    </xdr:to>
    <xdr:pic>
      <xdr:nvPicPr>
        <xdr:cNvPr id="20" name="Picture 19" descr="page8image110025216">
          <a:extLst>
            <a:ext uri="{FF2B5EF4-FFF2-40B4-BE49-F238E27FC236}">
              <a16:creationId xmlns:a16="http://schemas.microsoft.com/office/drawing/2014/main" id="{A781F5B8-BAFC-47F0-80D5-FBA0283F7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135890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4749800</xdr:colOff>
      <xdr:row>22</xdr:row>
      <xdr:rowOff>0</xdr:rowOff>
    </xdr:from>
    <xdr:to>
      <xdr:col>3</xdr:col>
      <xdr:colOff>850900</xdr:colOff>
      <xdr:row>22</xdr:row>
      <xdr:rowOff>355600</xdr:rowOff>
    </xdr:to>
    <xdr:pic>
      <xdr:nvPicPr>
        <xdr:cNvPr id="21" name="Picture 20" descr="page8image110025632">
          <a:extLst>
            <a:ext uri="{FF2B5EF4-FFF2-40B4-BE49-F238E27FC236}">
              <a16:creationId xmlns:a16="http://schemas.microsoft.com/office/drawing/2014/main" id="{FD28AEC0-1182-77A3-90FF-09B4589D590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943600" y="13589000"/>
          <a:ext cx="5003800" cy="35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393700</xdr:colOff>
      <xdr:row>22</xdr:row>
      <xdr:rowOff>0</xdr:rowOff>
    </xdr:to>
    <xdr:pic>
      <xdr:nvPicPr>
        <xdr:cNvPr id="22" name="Picture 21" descr="page8image110026048">
          <a:extLst>
            <a:ext uri="{FF2B5EF4-FFF2-40B4-BE49-F238E27FC236}">
              <a16:creationId xmlns:a16="http://schemas.microsoft.com/office/drawing/2014/main" id="{ECAECF4E-ED6F-E549-F3E0-FF88C6FFF3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146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406400</xdr:colOff>
      <xdr:row>22</xdr:row>
      <xdr:rowOff>0</xdr:rowOff>
    </xdr:from>
    <xdr:to>
      <xdr:col>1</xdr:col>
      <xdr:colOff>4216400</xdr:colOff>
      <xdr:row>22</xdr:row>
      <xdr:rowOff>0</xdr:rowOff>
    </xdr:to>
    <xdr:pic>
      <xdr:nvPicPr>
        <xdr:cNvPr id="23" name="Picture 22" descr="page8image112449840">
          <a:extLst>
            <a:ext uri="{FF2B5EF4-FFF2-40B4-BE49-F238E27FC236}">
              <a16:creationId xmlns:a16="http://schemas.microsoft.com/office/drawing/2014/main" id="{7561CCAE-E764-A083-3122-AEE6FC8C019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06400" y="152146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4229100</xdr:colOff>
      <xdr:row>22</xdr:row>
      <xdr:rowOff>0</xdr:rowOff>
    </xdr:from>
    <xdr:to>
      <xdr:col>1</xdr:col>
      <xdr:colOff>4737100</xdr:colOff>
      <xdr:row>22</xdr:row>
      <xdr:rowOff>0</xdr:rowOff>
    </xdr:to>
    <xdr:pic>
      <xdr:nvPicPr>
        <xdr:cNvPr id="24" name="Picture 23" descr="page8image112446512">
          <a:extLst>
            <a:ext uri="{FF2B5EF4-FFF2-40B4-BE49-F238E27FC236}">
              <a16:creationId xmlns:a16="http://schemas.microsoft.com/office/drawing/2014/main" id="{B0461D81-DA85-1084-7BAD-C5FAAB07C20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52146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4749800</xdr:colOff>
      <xdr:row>22</xdr:row>
      <xdr:rowOff>0</xdr:rowOff>
    </xdr:from>
    <xdr:to>
      <xdr:col>1</xdr:col>
      <xdr:colOff>4749800</xdr:colOff>
      <xdr:row>23</xdr:row>
      <xdr:rowOff>76200</xdr:rowOff>
    </xdr:to>
    <xdr:pic>
      <xdr:nvPicPr>
        <xdr:cNvPr id="25" name="Picture 24" descr="page8image112444432">
          <a:extLst>
            <a:ext uri="{FF2B5EF4-FFF2-40B4-BE49-F238E27FC236}">
              <a16:creationId xmlns:a16="http://schemas.microsoft.com/office/drawing/2014/main" id="{3C702B97-4F54-B259-103A-AEFD01EB6C2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43600" y="152146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4762500</xdr:colOff>
      <xdr:row>22</xdr:row>
      <xdr:rowOff>0</xdr:rowOff>
    </xdr:from>
    <xdr:to>
      <xdr:col>1</xdr:col>
      <xdr:colOff>4762500</xdr:colOff>
      <xdr:row>23</xdr:row>
      <xdr:rowOff>76200</xdr:rowOff>
    </xdr:to>
    <xdr:pic>
      <xdr:nvPicPr>
        <xdr:cNvPr id="26" name="Picture 25" descr="page8image112443808">
          <a:extLst>
            <a:ext uri="{FF2B5EF4-FFF2-40B4-BE49-F238E27FC236}">
              <a16:creationId xmlns:a16="http://schemas.microsoft.com/office/drawing/2014/main" id="{568DD897-5FB9-CE1D-06E1-70172E114057}"/>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956300" y="152146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393700</xdr:colOff>
      <xdr:row>22</xdr:row>
      <xdr:rowOff>0</xdr:rowOff>
    </xdr:to>
    <xdr:pic>
      <xdr:nvPicPr>
        <xdr:cNvPr id="28" name="Picture 27" descr="page8image112445056">
          <a:extLst>
            <a:ext uri="{FF2B5EF4-FFF2-40B4-BE49-F238E27FC236}">
              <a16:creationId xmlns:a16="http://schemas.microsoft.com/office/drawing/2014/main" id="{3E40ED44-B3B0-0DBA-8822-85AC951064D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168402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4229100</xdr:colOff>
      <xdr:row>22</xdr:row>
      <xdr:rowOff>0</xdr:rowOff>
    </xdr:from>
    <xdr:to>
      <xdr:col>1</xdr:col>
      <xdr:colOff>4737100</xdr:colOff>
      <xdr:row>22</xdr:row>
      <xdr:rowOff>0</xdr:rowOff>
    </xdr:to>
    <xdr:pic>
      <xdr:nvPicPr>
        <xdr:cNvPr id="30" name="Picture 29" descr="page8image112444640">
          <a:extLst>
            <a:ext uri="{FF2B5EF4-FFF2-40B4-BE49-F238E27FC236}">
              <a16:creationId xmlns:a16="http://schemas.microsoft.com/office/drawing/2014/main" id="{EB700954-54E0-7734-AB83-FF0D2E046FC8}"/>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422900" y="168402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4749800</xdr:colOff>
      <xdr:row>22</xdr:row>
      <xdr:rowOff>0</xdr:rowOff>
    </xdr:from>
    <xdr:to>
      <xdr:col>1</xdr:col>
      <xdr:colOff>4749800</xdr:colOff>
      <xdr:row>23</xdr:row>
      <xdr:rowOff>76200</xdr:rowOff>
    </xdr:to>
    <xdr:pic>
      <xdr:nvPicPr>
        <xdr:cNvPr id="31" name="Picture 30" descr="page8image112446096">
          <a:extLst>
            <a:ext uri="{FF2B5EF4-FFF2-40B4-BE49-F238E27FC236}">
              <a16:creationId xmlns:a16="http://schemas.microsoft.com/office/drawing/2014/main" id="{E9CD462E-48A9-0349-DE7A-825C3967C673}"/>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943600" y="168402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1003300</xdr:colOff>
      <xdr:row>22</xdr:row>
      <xdr:rowOff>0</xdr:rowOff>
    </xdr:from>
    <xdr:to>
      <xdr:col>6</xdr:col>
      <xdr:colOff>165100</xdr:colOff>
      <xdr:row>22</xdr:row>
      <xdr:rowOff>254000</xdr:rowOff>
    </xdr:to>
    <xdr:pic>
      <xdr:nvPicPr>
        <xdr:cNvPr id="33" name="Picture 32" descr="page8image112447344">
          <a:extLst>
            <a:ext uri="{FF2B5EF4-FFF2-40B4-BE49-F238E27FC236}">
              <a16:creationId xmlns:a16="http://schemas.microsoft.com/office/drawing/2014/main" id="{D4CDAF8E-4765-FE86-91A1-1916B106F66A}"/>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972800" y="16840200"/>
          <a:ext cx="4876800" cy="25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177800</xdr:colOff>
      <xdr:row>22</xdr:row>
      <xdr:rowOff>0</xdr:rowOff>
    </xdr:from>
    <xdr:to>
      <xdr:col>6</xdr:col>
      <xdr:colOff>177800</xdr:colOff>
      <xdr:row>23</xdr:row>
      <xdr:rowOff>76200</xdr:rowOff>
    </xdr:to>
    <xdr:pic>
      <xdr:nvPicPr>
        <xdr:cNvPr id="34" name="Picture 33" descr="page8image112446720">
          <a:extLst>
            <a:ext uri="{FF2B5EF4-FFF2-40B4-BE49-F238E27FC236}">
              <a16:creationId xmlns:a16="http://schemas.microsoft.com/office/drawing/2014/main" id="{63C6A89A-A2FE-FD9A-E88A-4912AFDDA3D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862300" y="168402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393700</xdr:colOff>
      <xdr:row>22</xdr:row>
      <xdr:rowOff>0</xdr:rowOff>
    </xdr:to>
    <xdr:pic>
      <xdr:nvPicPr>
        <xdr:cNvPr id="35" name="Picture 34" descr="page8image112449424">
          <a:extLst>
            <a:ext uri="{FF2B5EF4-FFF2-40B4-BE49-F238E27FC236}">
              <a16:creationId xmlns:a16="http://schemas.microsoft.com/office/drawing/2014/main" id="{1FA3A3DC-7E85-1EA5-7750-22671CFEFE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8722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4229100</xdr:colOff>
      <xdr:row>22</xdr:row>
      <xdr:rowOff>0</xdr:rowOff>
    </xdr:from>
    <xdr:to>
      <xdr:col>1</xdr:col>
      <xdr:colOff>4737100</xdr:colOff>
      <xdr:row>22</xdr:row>
      <xdr:rowOff>0</xdr:rowOff>
    </xdr:to>
    <xdr:pic>
      <xdr:nvPicPr>
        <xdr:cNvPr id="37" name="Picture 36" descr="page8image112449216">
          <a:extLst>
            <a:ext uri="{FF2B5EF4-FFF2-40B4-BE49-F238E27FC236}">
              <a16:creationId xmlns:a16="http://schemas.microsoft.com/office/drawing/2014/main" id="{44AF2BBB-99CB-2386-C803-E3E7B9E04A7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88722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4749800</xdr:colOff>
      <xdr:row>22</xdr:row>
      <xdr:rowOff>0</xdr:rowOff>
    </xdr:from>
    <xdr:to>
      <xdr:col>1</xdr:col>
      <xdr:colOff>4749800</xdr:colOff>
      <xdr:row>23</xdr:row>
      <xdr:rowOff>76200</xdr:rowOff>
    </xdr:to>
    <xdr:pic>
      <xdr:nvPicPr>
        <xdr:cNvPr id="38" name="Picture 37" descr="page8image112459200">
          <a:extLst>
            <a:ext uri="{FF2B5EF4-FFF2-40B4-BE49-F238E27FC236}">
              <a16:creationId xmlns:a16="http://schemas.microsoft.com/office/drawing/2014/main" id="{8E1BDE82-522E-C778-5CD6-E132F0A517A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43600" y="188722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1003300</xdr:colOff>
      <xdr:row>22</xdr:row>
      <xdr:rowOff>0</xdr:rowOff>
    </xdr:from>
    <xdr:to>
      <xdr:col>4</xdr:col>
      <xdr:colOff>1003300</xdr:colOff>
      <xdr:row>23</xdr:row>
      <xdr:rowOff>76200</xdr:rowOff>
    </xdr:to>
    <xdr:pic>
      <xdr:nvPicPr>
        <xdr:cNvPr id="40" name="Picture 39" descr="page8image112590848">
          <a:extLst>
            <a:ext uri="{FF2B5EF4-FFF2-40B4-BE49-F238E27FC236}">
              <a16:creationId xmlns:a16="http://schemas.microsoft.com/office/drawing/2014/main" id="{B35A439D-F966-81F0-7D47-99FB40BD78B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972800" y="188722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393700</xdr:colOff>
      <xdr:row>22</xdr:row>
      <xdr:rowOff>0</xdr:rowOff>
    </xdr:to>
    <xdr:pic>
      <xdr:nvPicPr>
        <xdr:cNvPr id="41" name="Picture 40" descr="page8image112591472">
          <a:extLst>
            <a:ext uri="{FF2B5EF4-FFF2-40B4-BE49-F238E27FC236}">
              <a16:creationId xmlns:a16="http://schemas.microsoft.com/office/drawing/2014/main" id="{9A447690-DA3F-5E6E-9A3B-C005AE7AE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4978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4229100</xdr:colOff>
      <xdr:row>22</xdr:row>
      <xdr:rowOff>0</xdr:rowOff>
    </xdr:from>
    <xdr:to>
      <xdr:col>1</xdr:col>
      <xdr:colOff>4737100</xdr:colOff>
      <xdr:row>22</xdr:row>
      <xdr:rowOff>0</xdr:rowOff>
    </xdr:to>
    <xdr:pic>
      <xdr:nvPicPr>
        <xdr:cNvPr id="43" name="Picture 42" descr="page8image112591888">
          <a:extLst>
            <a:ext uri="{FF2B5EF4-FFF2-40B4-BE49-F238E27FC236}">
              <a16:creationId xmlns:a16="http://schemas.microsoft.com/office/drawing/2014/main" id="{5EEE5508-76A8-5C46-CACF-73AB82ACF4B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04978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4749800</xdr:colOff>
      <xdr:row>22</xdr:row>
      <xdr:rowOff>0</xdr:rowOff>
    </xdr:from>
    <xdr:to>
      <xdr:col>1</xdr:col>
      <xdr:colOff>5156200</xdr:colOff>
      <xdr:row>23</xdr:row>
      <xdr:rowOff>88900</xdr:rowOff>
    </xdr:to>
    <xdr:pic>
      <xdr:nvPicPr>
        <xdr:cNvPr id="44" name="Picture 43" descr="page8image58987552">
          <a:extLst>
            <a:ext uri="{FF2B5EF4-FFF2-40B4-BE49-F238E27FC236}">
              <a16:creationId xmlns:a16="http://schemas.microsoft.com/office/drawing/2014/main" id="{DC2EADF0-AB91-F9E8-BE7A-CF357F51BA1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943600" y="20497800"/>
          <a:ext cx="406400" cy="52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5168900</xdr:colOff>
      <xdr:row>22</xdr:row>
      <xdr:rowOff>0</xdr:rowOff>
    </xdr:from>
    <xdr:to>
      <xdr:col>1</xdr:col>
      <xdr:colOff>5168900</xdr:colOff>
      <xdr:row>23</xdr:row>
      <xdr:rowOff>76200</xdr:rowOff>
    </xdr:to>
    <xdr:pic>
      <xdr:nvPicPr>
        <xdr:cNvPr id="45" name="Picture 44" descr="page8image112593136">
          <a:extLst>
            <a:ext uri="{FF2B5EF4-FFF2-40B4-BE49-F238E27FC236}">
              <a16:creationId xmlns:a16="http://schemas.microsoft.com/office/drawing/2014/main" id="{87249828-F09F-D8F1-AA6F-9383C802FEC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362700" y="204978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1</xdr:col>
      <xdr:colOff>4775200</xdr:colOff>
      <xdr:row>23</xdr:row>
      <xdr:rowOff>0</xdr:rowOff>
    </xdr:to>
    <xdr:pic>
      <xdr:nvPicPr>
        <xdr:cNvPr id="47" name="Picture 46" descr="page9image109893728">
          <a:extLst>
            <a:ext uri="{FF2B5EF4-FFF2-40B4-BE49-F238E27FC236}">
              <a16:creationId xmlns:a16="http://schemas.microsoft.com/office/drawing/2014/main" id="{4A38235D-CF27-B3FF-02B3-F3F4F8F16C42}"/>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23545800"/>
          <a:ext cx="5969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3822700</xdr:colOff>
      <xdr:row>30</xdr:row>
      <xdr:rowOff>0</xdr:rowOff>
    </xdr:from>
    <xdr:ext cx="508000" cy="0"/>
    <xdr:pic>
      <xdr:nvPicPr>
        <xdr:cNvPr id="50" name="Picture 49" descr="page8image112313152">
          <a:extLst>
            <a:ext uri="{FF2B5EF4-FFF2-40B4-BE49-F238E27FC236}">
              <a16:creationId xmlns:a16="http://schemas.microsoft.com/office/drawing/2014/main" id="{F8CB6862-EECC-054B-A619-7FA15101F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00" y="8750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36</xdr:row>
      <xdr:rowOff>0</xdr:rowOff>
    </xdr:from>
    <xdr:ext cx="393700" cy="0"/>
    <xdr:pic>
      <xdr:nvPicPr>
        <xdr:cNvPr id="51" name="Picture 50" descr="page8image112313984">
          <a:extLst>
            <a:ext uri="{FF2B5EF4-FFF2-40B4-BE49-F238E27FC236}">
              <a16:creationId xmlns:a16="http://schemas.microsoft.com/office/drawing/2014/main" id="{FD41E4BB-2E7C-1149-85A8-96B06C0FD7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09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36</xdr:row>
      <xdr:rowOff>0</xdr:rowOff>
    </xdr:from>
    <xdr:ext cx="5003800" cy="0"/>
    <xdr:pic>
      <xdr:nvPicPr>
        <xdr:cNvPr id="52" name="Picture 51" descr="page8image112314192">
          <a:extLst>
            <a:ext uri="{FF2B5EF4-FFF2-40B4-BE49-F238E27FC236}">
              <a16:creationId xmlns:a16="http://schemas.microsoft.com/office/drawing/2014/main" id="{4E5047AF-2AC3-374F-9E74-BC7F37D90A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6400" y="109093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36</xdr:row>
      <xdr:rowOff>0</xdr:rowOff>
    </xdr:from>
    <xdr:ext cx="508000" cy="0"/>
    <xdr:pic>
      <xdr:nvPicPr>
        <xdr:cNvPr id="53" name="Picture 52" descr="page8image112314400">
          <a:extLst>
            <a:ext uri="{FF2B5EF4-FFF2-40B4-BE49-F238E27FC236}">
              <a16:creationId xmlns:a16="http://schemas.microsoft.com/office/drawing/2014/main" id="{593FB44E-7E02-1545-BDF4-CFB472A55CA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0909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36</xdr:row>
      <xdr:rowOff>0</xdr:rowOff>
    </xdr:from>
    <xdr:ext cx="0" cy="508000"/>
    <xdr:pic>
      <xdr:nvPicPr>
        <xdr:cNvPr id="54" name="Picture 53" descr="page8image112315024">
          <a:extLst>
            <a:ext uri="{FF2B5EF4-FFF2-40B4-BE49-F238E27FC236}">
              <a16:creationId xmlns:a16="http://schemas.microsoft.com/office/drawing/2014/main" id="{816EF99A-E717-CD4B-A684-0F3E7FA4BB5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09093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36</xdr:row>
      <xdr:rowOff>0</xdr:rowOff>
    </xdr:from>
    <xdr:ext cx="0" cy="508000"/>
    <xdr:pic>
      <xdr:nvPicPr>
        <xdr:cNvPr id="55" name="Picture 54" descr="page8image112315440">
          <a:extLst>
            <a:ext uri="{FF2B5EF4-FFF2-40B4-BE49-F238E27FC236}">
              <a16:creationId xmlns:a16="http://schemas.microsoft.com/office/drawing/2014/main" id="{EE08FDAB-9F18-2C40-B120-5F1DEE5C31B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972800" y="109093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36</xdr:row>
      <xdr:rowOff>0</xdr:rowOff>
    </xdr:from>
    <xdr:ext cx="393700" cy="0"/>
    <xdr:pic>
      <xdr:nvPicPr>
        <xdr:cNvPr id="56" name="Picture 55" descr="page8image112316064">
          <a:extLst>
            <a:ext uri="{FF2B5EF4-FFF2-40B4-BE49-F238E27FC236}">
              <a16:creationId xmlns:a16="http://schemas.microsoft.com/office/drawing/2014/main" id="{78CA4DB0-3ADE-7D42-A42B-4A3AA9F1670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0909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36</xdr:row>
      <xdr:rowOff>0</xdr:rowOff>
    </xdr:from>
    <xdr:ext cx="5003800" cy="0"/>
    <xdr:pic>
      <xdr:nvPicPr>
        <xdr:cNvPr id="57" name="Picture 56" descr="page8image112316272">
          <a:extLst>
            <a:ext uri="{FF2B5EF4-FFF2-40B4-BE49-F238E27FC236}">
              <a16:creationId xmlns:a16="http://schemas.microsoft.com/office/drawing/2014/main" id="{FC916E55-A831-6D4F-8F1F-303BC28E567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6400" y="109093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36</xdr:row>
      <xdr:rowOff>0</xdr:rowOff>
    </xdr:from>
    <xdr:ext cx="508000" cy="0"/>
    <xdr:pic>
      <xdr:nvPicPr>
        <xdr:cNvPr id="58" name="Picture 57" descr="page8image112316480">
          <a:extLst>
            <a:ext uri="{FF2B5EF4-FFF2-40B4-BE49-F238E27FC236}">
              <a16:creationId xmlns:a16="http://schemas.microsoft.com/office/drawing/2014/main" id="{D720AEA5-090E-9C4A-835C-15D3A02BE0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10909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36</xdr:row>
      <xdr:rowOff>0</xdr:rowOff>
    </xdr:from>
    <xdr:ext cx="0" cy="508000"/>
    <xdr:pic>
      <xdr:nvPicPr>
        <xdr:cNvPr id="59" name="Picture 58" descr="page8image110023760">
          <a:extLst>
            <a:ext uri="{FF2B5EF4-FFF2-40B4-BE49-F238E27FC236}">
              <a16:creationId xmlns:a16="http://schemas.microsoft.com/office/drawing/2014/main" id="{47AEFFB1-F97C-BF4E-8D7D-B937B56329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43600" y="109093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36</xdr:row>
      <xdr:rowOff>0</xdr:rowOff>
    </xdr:from>
    <xdr:ext cx="0" cy="508000"/>
    <xdr:pic>
      <xdr:nvPicPr>
        <xdr:cNvPr id="61" name="Picture 60" descr="page8image110024176">
          <a:extLst>
            <a:ext uri="{FF2B5EF4-FFF2-40B4-BE49-F238E27FC236}">
              <a16:creationId xmlns:a16="http://schemas.microsoft.com/office/drawing/2014/main" id="{CA457586-A60C-2C47-A982-0209ED145A4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972800" y="109093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36</xdr:row>
      <xdr:rowOff>0</xdr:rowOff>
    </xdr:from>
    <xdr:ext cx="393700" cy="0"/>
    <xdr:pic>
      <xdr:nvPicPr>
        <xdr:cNvPr id="62" name="Picture 61" descr="page8image110024800">
          <a:extLst>
            <a:ext uri="{FF2B5EF4-FFF2-40B4-BE49-F238E27FC236}">
              <a16:creationId xmlns:a16="http://schemas.microsoft.com/office/drawing/2014/main" id="{5BD74B63-64E3-314C-885A-570994AE114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0909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36</xdr:row>
      <xdr:rowOff>0</xdr:rowOff>
    </xdr:from>
    <xdr:ext cx="5003800" cy="0"/>
    <xdr:pic>
      <xdr:nvPicPr>
        <xdr:cNvPr id="63" name="Picture 62" descr="page8image110025008">
          <a:extLst>
            <a:ext uri="{FF2B5EF4-FFF2-40B4-BE49-F238E27FC236}">
              <a16:creationId xmlns:a16="http://schemas.microsoft.com/office/drawing/2014/main" id="{9B6B7369-CD80-F942-9FD6-9415CD4E0B6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6400" y="109093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36</xdr:row>
      <xdr:rowOff>0</xdr:rowOff>
    </xdr:from>
    <xdr:ext cx="508000" cy="0"/>
    <xdr:pic>
      <xdr:nvPicPr>
        <xdr:cNvPr id="64" name="Picture 63" descr="page8image110025216">
          <a:extLst>
            <a:ext uri="{FF2B5EF4-FFF2-40B4-BE49-F238E27FC236}">
              <a16:creationId xmlns:a16="http://schemas.microsoft.com/office/drawing/2014/main" id="{18883FAF-B51F-B84C-89DD-E08AE3017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10909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36</xdr:row>
      <xdr:rowOff>0</xdr:rowOff>
    </xdr:from>
    <xdr:ext cx="393700" cy="0"/>
    <xdr:pic>
      <xdr:nvPicPr>
        <xdr:cNvPr id="66" name="Picture 65" descr="page8image110026048">
          <a:extLst>
            <a:ext uri="{FF2B5EF4-FFF2-40B4-BE49-F238E27FC236}">
              <a16:creationId xmlns:a16="http://schemas.microsoft.com/office/drawing/2014/main" id="{F71E1F68-1187-184F-9E14-348914272B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09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36</xdr:row>
      <xdr:rowOff>0</xdr:rowOff>
    </xdr:from>
    <xdr:ext cx="508000" cy="0"/>
    <xdr:pic>
      <xdr:nvPicPr>
        <xdr:cNvPr id="68" name="Picture 67" descr="page8image112446512">
          <a:extLst>
            <a:ext uri="{FF2B5EF4-FFF2-40B4-BE49-F238E27FC236}">
              <a16:creationId xmlns:a16="http://schemas.microsoft.com/office/drawing/2014/main" id="{9AF7035E-51D3-7249-B8AC-0DF9105CD2A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0909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36</xdr:row>
      <xdr:rowOff>0</xdr:rowOff>
    </xdr:from>
    <xdr:ext cx="0" cy="508000"/>
    <xdr:pic>
      <xdr:nvPicPr>
        <xdr:cNvPr id="69" name="Picture 68" descr="page8image112444432">
          <a:extLst>
            <a:ext uri="{FF2B5EF4-FFF2-40B4-BE49-F238E27FC236}">
              <a16:creationId xmlns:a16="http://schemas.microsoft.com/office/drawing/2014/main" id="{4016DA0E-EA82-FF46-8331-DC6A6BF13F5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43600" y="109093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4762500</xdr:colOff>
      <xdr:row>36</xdr:row>
      <xdr:rowOff>0</xdr:rowOff>
    </xdr:from>
    <xdr:ext cx="0" cy="508000"/>
    <xdr:pic>
      <xdr:nvPicPr>
        <xdr:cNvPr id="70" name="Picture 69" descr="page8image112443808">
          <a:extLst>
            <a:ext uri="{FF2B5EF4-FFF2-40B4-BE49-F238E27FC236}">
              <a16:creationId xmlns:a16="http://schemas.microsoft.com/office/drawing/2014/main" id="{2B51CC23-A5D6-5A43-B2E8-8951DB963B4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956300" y="109093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36</xdr:row>
      <xdr:rowOff>0</xdr:rowOff>
    </xdr:from>
    <xdr:ext cx="393700" cy="0"/>
    <xdr:pic>
      <xdr:nvPicPr>
        <xdr:cNvPr id="71" name="Picture 70" descr="page8image112445056">
          <a:extLst>
            <a:ext uri="{FF2B5EF4-FFF2-40B4-BE49-F238E27FC236}">
              <a16:creationId xmlns:a16="http://schemas.microsoft.com/office/drawing/2014/main" id="{95A34758-28ED-FA44-9347-DF32D760FB8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10909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36</xdr:row>
      <xdr:rowOff>0</xdr:rowOff>
    </xdr:from>
    <xdr:ext cx="508000" cy="0"/>
    <xdr:pic>
      <xdr:nvPicPr>
        <xdr:cNvPr id="72" name="Picture 71" descr="page8image112444640">
          <a:extLst>
            <a:ext uri="{FF2B5EF4-FFF2-40B4-BE49-F238E27FC236}">
              <a16:creationId xmlns:a16="http://schemas.microsoft.com/office/drawing/2014/main" id="{35E3ECAD-2ED4-9044-8D77-6E9BAFC91845}"/>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422900" y="10909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36</xdr:row>
      <xdr:rowOff>0</xdr:rowOff>
    </xdr:from>
    <xdr:ext cx="0" cy="508000"/>
    <xdr:pic>
      <xdr:nvPicPr>
        <xdr:cNvPr id="73" name="Picture 72" descr="page8image112446096">
          <a:extLst>
            <a:ext uri="{FF2B5EF4-FFF2-40B4-BE49-F238E27FC236}">
              <a16:creationId xmlns:a16="http://schemas.microsoft.com/office/drawing/2014/main" id="{4F9F09C2-FEC1-F549-8811-6E742815DD2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943600" y="109093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36</xdr:row>
      <xdr:rowOff>0</xdr:rowOff>
    </xdr:from>
    <xdr:ext cx="393700" cy="0"/>
    <xdr:pic>
      <xdr:nvPicPr>
        <xdr:cNvPr id="75" name="Picture 74" descr="page8image112449424">
          <a:extLst>
            <a:ext uri="{FF2B5EF4-FFF2-40B4-BE49-F238E27FC236}">
              <a16:creationId xmlns:a16="http://schemas.microsoft.com/office/drawing/2014/main" id="{D32A8AC3-9D4E-9C49-85C2-584CCC58C9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09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36</xdr:row>
      <xdr:rowOff>0</xdr:rowOff>
    </xdr:from>
    <xdr:ext cx="508000" cy="0"/>
    <xdr:pic>
      <xdr:nvPicPr>
        <xdr:cNvPr id="76" name="Picture 75" descr="page8image112449216">
          <a:extLst>
            <a:ext uri="{FF2B5EF4-FFF2-40B4-BE49-F238E27FC236}">
              <a16:creationId xmlns:a16="http://schemas.microsoft.com/office/drawing/2014/main" id="{B4699AD7-5CAC-174A-9F51-D87CC26D5E8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0909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36</xdr:row>
      <xdr:rowOff>0</xdr:rowOff>
    </xdr:from>
    <xdr:ext cx="0" cy="508000"/>
    <xdr:pic>
      <xdr:nvPicPr>
        <xdr:cNvPr id="77" name="Picture 76" descr="page8image112459200">
          <a:extLst>
            <a:ext uri="{FF2B5EF4-FFF2-40B4-BE49-F238E27FC236}">
              <a16:creationId xmlns:a16="http://schemas.microsoft.com/office/drawing/2014/main" id="{FC37482B-6279-6040-AEC4-F4B187F85165}"/>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43600" y="109093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36</xdr:row>
      <xdr:rowOff>0</xdr:rowOff>
    </xdr:from>
    <xdr:ext cx="0" cy="508000"/>
    <xdr:pic>
      <xdr:nvPicPr>
        <xdr:cNvPr id="78" name="Picture 77" descr="page8image112590848">
          <a:extLst>
            <a:ext uri="{FF2B5EF4-FFF2-40B4-BE49-F238E27FC236}">
              <a16:creationId xmlns:a16="http://schemas.microsoft.com/office/drawing/2014/main" id="{D4B849E2-5B46-2C47-9DC3-7CB3673FE6D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972800" y="109093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36</xdr:row>
      <xdr:rowOff>0</xdr:rowOff>
    </xdr:from>
    <xdr:ext cx="393700" cy="0"/>
    <xdr:pic>
      <xdr:nvPicPr>
        <xdr:cNvPr id="79" name="Picture 78" descr="page8image112591472">
          <a:extLst>
            <a:ext uri="{FF2B5EF4-FFF2-40B4-BE49-F238E27FC236}">
              <a16:creationId xmlns:a16="http://schemas.microsoft.com/office/drawing/2014/main" id="{19445EB0-EEF7-9343-8749-783160F936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09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36</xdr:row>
      <xdr:rowOff>0</xdr:rowOff>
    </xdr:from>
    <xdr:ext cx="508000" cy="0"/>
    <xdr:pic>
      <xdr:nvPicPr>
        <xdr:cNvPr id="80" name="Picture 79" descr="page8image112591888">
          <a:extLst>
            <a:ext uri="{FF2B5EF4-FFF2-40B4-BE49-F238E27FC236}">
              <a16:creationId xmlns:a16="http://schemas.microsoft.com/office/drawing/2014/main" id="{4B721D0C-4391-D040-B3D2-4CA6DCC6F4A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0909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36</xdr:row>
      <xdr:rowOff>0</xdr:rowOff>
    </xdr:from>
    <xdr:ext cx="406400" cy="520700"/>
    <xdr:pic>
      <xdr:nvPicPr>
        <xdr:cNvPr id="81" name="Picture 80" descr="page8image58987552">
          <a:extLst>
            <a:ext uri="{FF2B5EF4-FFF2-40B4-BE49-F238E27FC236}">
              <a16:creationId xmlns:a16="http://schemas.microsoft.com/office/drawing/2014/main" id="{FD1AC86E-F12C-864A-BFFC-868065966964}"/>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943600" y="10909300"/>
          <a:ext cx="406400" cy="520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5168900</xdr:colOff>
      <xdr:row>36</xdr:row>
      <xdr:rowOff>0</xdr:rowOff>
    </xdr:from>
    <xdr:ext cx="0" cy="508000"/>
    <xdr:pic>
      <xdr:nvPicPr>
        <xdr:cNvPr id="82" name="Picture 81" descr="page8image112593136">
          <a:extLst>
            <a:ext uri="{FF2B5EF4-FFF2-40B4-BE49-F238E27FC236}">
              <a16:creationId xmlns:a16="http://schemas.microsoft.com/office/drawing/2014/main" id="{C1BF4026-4EC8-B94E-A0B1-ACB045D2549B}"/>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362700" y="109093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406400</xdr:colOff>
      <xdr:row>22</xdr:row>
      <xdr:rowOff>0</xdr:rowOff>
    </xdr:from>
    <xdr:to>
      <xdr:col>1</xdr:col>
      <xdr:colOff>419100</xdr:colOff>
      <xdr:row>22</xdr:row>
      <xdr:rowOff>215900</xdr:rowOff>
    </xdr:to>
    <xdr:pic>
      <xdr:nvPicPr>
        <xdr:cNvPr id="84" name="Picture 83">
          <a:extLst>
            <a:ext uri="{FF2B5EF4-FFF2-40B4-BE49-F238E27FC236}">
              <a16:creationId xmlns:a16="http://schemas.microsoft.com/office/drawing/2014/main" id="{A43C97CA-412C-0748-5A5D-098A93D28E8C}"/>
            </a:ext>
          </a:extLst>
        </xdr:cNvPr>
        <xdr:cNvPicPr>
          <a:picLocks noChangeAspect="1"/>
        </xdr:cNvPicPr>
      </xdr:nvPicPr>
      <xdr:blipFill>
        <a:blip xmlns:r="http://schemas.openxmlformats.org/officeDocument/2006/relationships" r:embed="rId19"/>
        <a:stretch>
          <a:fillRect/>
        </a:stretch>
      </xdr:blipFill>
      <xdr:spPr>
        <a:xfrm>
          <a:off x="406400" y="10909300"/>
          <a:ext cx="1206500" cy="215900"/>
        </a:xfrm>
        <a:prstGeom prst="rect">
          <a:avLst/>
        </a:prstGeom>
      </xdr:spPr>
    </xdr:pic>
    <xdr:clientData/>
  </xdr:twoCellAnchor>
  <xdr:oneCellAnchor>
    <xdr:from>
      <xdr:col>1</xdr:col>
      <xdr:colOff>3822700</xdr:colOff>
      <xdr:row>44</xdr:row>
      <xdr:rowOff>0</xdr:rowOff>
    </xdr:from>
    <xdr:ext cx="508000" cy="0"/>
    <xdr:pic>
      <xdr:nvPicPr>
        <xdr:cNvPr id="85" name="Picture 84" descr="page8image112313152">
          <a:extLst>
            <a:ext uri="{FF2B5EF4-FFF2-40B4-BE49-F238E27FC236}">
              <a16:creationId xmlns:a16="http://schemas.microsoft.com/office/drawing/2014/main" id="{4BEEA776-5C12-DF44-A06E-845394968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00" y="13449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44</xdr:row>
      <xdr:rowOff>0</xdr:rowOff>
    </xdr:from>
    <xdr:ext cx="393700" cy="0"/>
    <xdr:pic>
      <xdr:nvPicPr>
        <xdr:cNvPr id="86" name="Picture 85" descr="page8image112313984">
          <a:extLst>
            <a:ext uri="{FF2B5EF4-FFF2-40B4-BE49-F238E27FC236}">
              <a16:creationId xmlns:a16="http://schemas.microsoft.com/office/drawing/2014/main" id="{FB9B586F-EF5A-8541-8B87-486A5A892D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560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44</xdr:row>
      <xdr:rowOff>0</xdr:rowOff>
    </xdr:from>
    <xdr:ext cx="5003800" cy="0"/>
    <xdr:pic>
      <xdr:nvPicPr>
        <xdr:cNvPr id="87" name="Picture 86" descr="page8image112314192">
          <a:extLst>
            <a:ext uri="{FF2B5EF4-FFF2-40B4-BE49-F238E27FC236}">
              <a16:creationId xmlns:a16="http://schemas.microsoft.com/office/drawing/2014/main" id="{E23FF616-68E6-A04A-B1C9-C2DCFC09EA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6400" y="162560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44</xdr:row>
      <xdr:rowOff>0</xdr:rowOff>
    </xdr:from>
    <xdr:ext cx="508000" cy="0"/>
    <xdr:pic>
      <xdr:nvPicPr>
        <xdr:cNvPr id="88" name="Picture 87" descr="page8image112314400">
          <a:extLst>
            <a:ext uri="{FF2B5EF4-FFF2-40B4-BE49-F238E27FC236}">
              <a16:creationId xmlns:a16="http://schemas.microsoft.com/office/drawing/2014/main" id="{C44E1423-3CCF-684E-8982-FC360A788A8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62560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44</xdr:row>
      <xdr:rowOff>0</xdr:rowOff>
    </xdr:from>
    <xdr:ext cx="0" cy="508000"/>
    <xdr:pic>
      <xdr:nvPicPr>
        <xdr:cNvPr id="89" name="Picture 88" descr="page8image112315024">
          <a:extLst>
            <a:ext uri="{FF2B5EF4-FFF2-40B4-BE49-F238E27FC236}">
              <a16:creationId xmlns:a16="http://schemas.microsoft.com/office/drawing/2014/main" id="{A9C0E4C5-31D4-6B44-B739-3CB6F092500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62560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44</xdr:row>
      <xdr:rowOff>0</xdr:rowOff>
    </xdr:from>
    <xdr:ext cx="0" cy="508000"/>
    <xdr:pic>
      <xdr:nvPicPr>
        <xdr:cNvPr id="90" name="Picture 89" descr="page8image112315440">
          <a:extLst>
            <a:ext uri="{FF2B5EF4-FFF2-40B4-BE49-F238E27FC236}">
              <a16:creationId xmlns:a16="http://schemas.microsoft.com/office/drawing/2014/main" id="{AC28F976-3712-F14F-9E9A-5F48F48FE3B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972800" y="162560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44</xdr:row>
      <xdr:rowOff>0</xdr:rowOff>
    </xdr:from>
    <xdr:ext cx="393700" cy="0"/>
    <xdr:pic>
      <xdr:nvPicPr>
        <xdr:cNvPr id="91" name="Picture 90" descr="page8image112316064">
          <a:extLst>
            <a:ext uri="{FF2B5EF4-FFF2-40B4-BE49-F238E27FC236}">
              <a16:creationId xmlns:a16="http://schemas.microsoft.com/office/drawing/2014/main" id="{271F2F99-5279-C442-BA4B-D8CB6E46C92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62560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44</xdr:row>
      <xdr:rowOff>0</xdr:rowOff>
    </xdr:from>
    <xdr:ext cx="5003800" cy="0"/>
    <xdr:pic>
      <xdr:nvPicPr>
        <xdr:cNvPr id="92" name="Picture 91" descr="page8image112316272">
          <a:extLst>
            <a:ext uri="{FF2B5EF4-FFF2-40B4-BE49-F238E27FC236}">
              <a16:creationId xmlns:a16="http://schemas.microsoft.com/office/drawing/2014/main" id="{E1FE72B1-E07D-3943-AC6D-E48CBC76DAB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6400" y="162560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44</xdr:row>
      <xdr:rowOff>0</xdr:rowOff>
    </xdr:from>
    <xdr:ext cx="508000" cy="0"/>
    <xdr:pic>
      <xdr:nvPicPr>
        <xdr:cNvPr id="93" name="Picture 92" descr="page8image112316480">
          <a:extLst>
            <a:ext uri="{FF2B5EF4-FFF2-40B4-BE49-F238E27FC236}">
              <a16:creationId xmlns:a16="http://schemas.microsoft.com/office/drawing/2014/main" id="{210D6B3B-F466-B241-91AC-AF66CB1A8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162560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44</xdr:row>
      <xdr:rowOff>0</xdr:rowOff>
    </xdr:from>
    <xdr:ext cx="0" cy="508000"/>
    <xdr:pic>
      <xdr:nvPicPr>
        <xdr:cNvPr id="94" name="Picture 93" descr="page8image110023760">
          <a:extLst>
            <a:ext uri="{FF2B5EF4-FFF2-40B4-BE49-F238E27FC236}">
              <a16:creationId xmlns:a16="http://schemas.microsoft.com/office/drawing/2014/main" id="{6534E7BB-9F7A-6644-BFD0-F2F9A06D9E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43600" y="162560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44</xdr:row>
      <xdr:rowOff>0</xdr:rowOff>
    </xdr:from>
    <xdr:ext cx="0" cy="508000"/>
    <xdr:pic>
      <xdr:nvPicPr>
        <xdr:cNvPr id="96" name="Picture 95" descr="page8image110024176">
          <a:extLst>
            <a:ext uri="{FF2B5EF4-FFF2-40B4-BE49-F238E27FC236}">
              <a16:creationId xmlns:a16="http://schemas.microsoft.com/office/drawing/2014/main" id="{39415380-1DCF-F848-9E69-5AF40BDAE7A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972800" y="162560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44</xdr:row>
      <xdr:rowOff>0</xdr:rowOff>
    </xdr:from>
    <xdr:ext cx="393700" cy="0"/>
    <xdr:pic>
      <xdr:nvPicPr>
        <xdr:cNvPr id="97" name="Picture 96" descr="page8image110024800">
          <a:extLst>
            <a:ext uri="{FF2B5EF4-FFF2-40B4-BE49-F238E27FC236}">
              <a16:creationId xmlns:a16="http://schemas.microsoft.com/office/drawing/2014/main" id="{50C53587-D6F7-184D-94BC-7AACBE3EC25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62560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44</xdr:row>
      <xdr:rowOff>0</xdr:rowOff>
    </xdr:from>
    <xdr:ext cx="5003800" cy="0"/>
    <xdr:pic>
      <xdr:nvPicPr>
        <xdr:cNvPr id="98" name="Picture 97" descr="page8image110025008">
          <a:extLst>
            <a:ext uri="{FF2B5EF4-FFF2-40B4-BE49-F238E27FC236}">
              <a16:creationId xmlns:a16="http://schemas.microsoft.com/office/drawing/2014/main" id="{9EA43E9B-B6A0-A64D-AB87-92B6B1FA50EF}"/>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6400" y="162560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44</xdr:row>
      <xdr:rowOff>0</xdr:rowOff>
    </xdr:from>
    <xdr:ext cx="508000" cy="0"/>
    <xdr:pic>
      <xdr:nvPicPr>
        <xdr:cNvPr id="99" name="Picture 98" descr="page8image110025216">
          <a:extLst>
            <a:ext uri="{FF2B5EF4-FFF2-40B4-BE49-F238E27FC236}">
              <a16:creationId xmlns:a16="http://schemas.microsoft.com/office/drawing/2014/main" id="{B7C0A27C-92DE-B049-8A81-89E1979B1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162560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44</xdr:row>
      <xdr:rowOff>0</xdr:rowOff>
    </xdr:from>
    <xdr:ext cx="393700" cy="0"/>
    <xdr:pic>
      <xdr:nvPicPr>
        <xdr:cNvPr id="101" name="Picture 100" descr="page8image110026048">
          <a:extLst>
            <a:ext uri="{FF2B5EF4-FFF2-40B4-BE49-F238E27FC236}">
              <a16:creationId xmlns:a16="http://schemas.microsoft.com/office/drawing/2014/main" id="{8536451E-282E-3241-AB5E-7ED2D32460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560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44</xdr:row>
      <xdr:rowOff>0</xdr:rowOff>
    </xdr:from>
    <xdr:ext cx="508000" cy="0"/>
    <xdr:pic>
      <xdr:nvPicPr>
        <xdr:cNvPr id="102" name="Picture 101" descr="page8image112446512">
          <a:extLst>
            <a:ext uri="{FF2B5EF4-FFF2-40B4-BE49-F238E27FC236}">
              <a16:creationId xmlns:a16="http://schemas.microsoft.com/office/drawing/2014/main" id="{26848E67-7486-C04B-B513-EE5CBACD466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62560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44</xdr:row>
      <xdr:rowOff>0</xdr:rowOff>
    </xdr:from>
    <xdr:ext cx="0" cy="508000"/>
    <xdr:pic>
      <xdr:nvPicPr>
        <xdr:cNvPr id="103" name="Picture 102" descr="page8image112444432">
          <a:extLst>
            <a:ext uri="{FF2B5EF4-FFF2-40B4-BE49-F238E27FC236}">
              <a16:creationId xmlns:a16="http://schemas.microsoft.com/office/drawing/2014/main" id="{43A08894-21B5-594B-8D29-606B0DE2FD5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43600" y="162560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4762500</xdr:colOff>
      <xdr:row>44</xdr:row>
      <xdr:rowOff>0</xdr:rowOff>
    </xdr:from>
    <xdr:ext cx="0" cy="508000"/>
    <xdr:pic>
      <xdr:nvPicPr>
        <xdr:cNvPr id="104" name="Picture 103" descr="page8image112443808">
          <a:extLst>
            <a:ext uri="{FF2B5EF4-FFF2-40B4-BE49-F238E27FC236}">
              <a16:creationId xmlns:a16="http://schemas.microsoft.com/office/drawing/2014/main" id="{DFF492F6-0864-694C-9A3B-8521E33A998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956300" y="162560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44</xdr:row>
      <xdr:rowOff>0</xdr:rowOff>
    </xdr:from>
    <xdr:ext cx="393700" cy="0"/>
    <xdr:pic>
      <xdr:nvPicPr>
        <xdr:cNvPr id="105" name="Picture 104" descr="page8image112445056">
          <a:extLst>
            <a:ext uri="{FF2B5EF4-FFF2-40B4-BE49-F238E27FC236}">
              <a16:creationId xmlns:a16="http://schemas.microsoft.com/office/drawing/2014/main" id="{9E88A76B-ADC2-DF4A-8045-3DFB8638E98C}"/>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162560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44</xdr:row>
      <xdr:rowOff>0</xdr:rowOff>
    </xdr:from>
    <xdr:ext cx="508000" cy="0"/>
    <xdr:pic>
      <xdr:nvPicPr>
        <xdr:cNvPr id="106" name="Picture 105" descr="page8image112444640">
          <a:extLst>
            <a:ext uri="{FF2B5EF4-FFF2-40B4-BE49-F238E27FC236}">
              <a16:creationId xmlns:a16="http://schemas.microsoft.com/office/drawing/2014/main" id="{C995AD44-C4A3-994E-9E27-37D2FC6E8EC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422900" y="162560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44</xdr:row>
      <xdr:rowOff>0</xdr:rowOff>
    </xdr:from>
    <xdr:ext cx="0" cy="508000"/>
    <xdr:pic>
      <xdr:nvPicPr>
        <xdr:cNvPr id="107" name="Picture 106" descr="page8image112446096">
          <a:extLst>
            <a:ext uri="{FF2B5EF4-FFF2-40B4-BE49-F238E27FC236}">
              <a16:creationId xmlns:a16="http://schemas.microsoft.com/office/drawing/2014/main" id="{24C5230A-05EC-2340-A950-962DE2A9FF54}"/>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943600" y="162560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44</xdr:row>
      <xdr:rowOff>0</xdr:rowOff>
    </xdr:from>
    <xdr:ext cx="4876800" cy="254000"/>
    <xdr:pic>
      <xdr:nvPicPr>
        <xdr:cNvPr id="108" name="Picture 107" descr="page8image112447344">
          <a:extLst>
            <a:ext uri="{FF2B5EF4-FFF2-40B4-BE49-F238E27FC236}">
              <a16:creationId xmlns:a16="http://schemas.microsoft.com/office/drawing/2014/main" id="{996A3F78-99E9-9A42-95CE-41744E45D7E7}"/>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972800" y="16256000"/>
          <a:ext cx="4876800" cy="254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44</xdr:row>
      <xdr:rowOff>0</xdr:rowOff>
    </xdr:from>
    <xdr:ext cx="393700" cy="0"/>
    <xdr:pic>
      <xdr:nvPicPr>
        <xdr:cNvPr id="109" name="Picture 108" descr="page8image112449424">
          <a:extLst>
            <a:ext uri="{FF2B5EF4-FFF2-40B4-BE49-F238E27FC236}">
              <a16:creationId xmlns:a16="http://schemas.microsoft.com/office/drawing/2014/main" id="{36E03173-B559-EE4E-8E20-59EC8EC764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560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44</xdr:row>
      <xdr:rowOff>0</xdr:rowOff>
    </xdr:from>
    <xdr:ext cx="508000" cy="0"/>
    <xdr:pic>
      <xdr:nvPicPr>
        <xdr:cNvPr id="110" name="Picture 109" descr="page8image112449216">
          <a:extLst>
            <a:ext uri="{FF2B5EF4-FFF2-40B4-BE49-F238E27FC236}">
              <a16:creationId xmlns:a16="http://schemas.microsoft.com/office/drawing/2014/main" id="{17AA2029-EDC6-D641-A012-EFB8233F897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62560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44</xdr:row>
      <xdr:rowOff>0</xdr:rowOff>
    </xdr:from>
    <xdr:ext cx="0" cy="508000"/>
    <xdr:pic>
      <xdr:nvPicPr>
        <xdr:cNvPr id="111" name="Picture 110" descr="page8image112459200">
          <a:extLst>
            <a:ext uri="{FF2B5EF4-FFF2-40B4-BE49-F238E27FC236}">
              <a16:creationId xmlns:a16="http://schemas.microsoft.com/office/drawing/2014/main" id="{9E95D7B8-26EA-6546-82D2-98BF208BAFD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943600" y="162560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44</xdr:row>
      <xdr:rowOff>0</xdr:rowOff>
    </xdr:from>
    <xdr:ext cx="0" cy="508000"/>
    <xdr:pic>
      <xdr:nvPicPr>
        <xdr:cNvPr id="112" name="Picture 111" descr="page8image112590848">
          <a:extLst>
            <a:ext uri="{FF2B5EF4-FFF2-40B4-BE49-F238E27FC236}">
              <a16:creationId xmlns:a16="http://schemas.microsoft.com/office/drawing/2014/main" id="{B9C504F4-ABA3-D44E-A114-CA99420E274E}"/>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972800" y="162560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44</xdr:row>
      <xdr:rowOff>0</xdr:rowOff>
    </xdr:from>
    <xdr:ext cx="393700" cy="0"/>
    <xdr:pic>
      <xdr:nvPicPr>
        <xdr:cNvPr id="113" name="Picture 112" descr="page8image112591472">
          <a:extLst>
            <a:ext uri="{FF2B5EF4-FFF2-40B4-BE49-F238E27FC236}">
              <a16:creationId xmlns:a16="http://schemas.microsoft.com/office/drawing/2014/main" id="{6525EE75-6573-5B46-AE65-D5F7A2B94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560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44</xdr:row>
      <xdr:rowOff>0</xdr:rowOff>
    </xdr:from>
    <xdr:ext cx="508000" cy="0"/>
    <xdr:pic>
      <xdr:nvPicPr>
        <xdr:cNvPr id="114" name="Picture 113" descr="page8image112591888">
          <a:extLst>
            <a:ext uri="{FF2B5EF4-FFF2-40B4-BE49-F238E27FC236}">
              <a16:creationId xmlns:a16="http://schemas.microsoft.com/office/drawing/2014/main" id="{788893A0-76BD-7846-9A68-51A20E31730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62560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4749800</xdr:colOff>
      <xdr:row>44</xdr:row>
      <xdr:rowOff>0</xdr:rowOff>
    </xdr:from>
    <xdr:ext cx="406400" cy="520700"/>
    <xdr:pic>
      <xdr:nvPicPr>
        <xdr:cNvPr id="115" name="Picture 114" descr="page8image58987552">
          <a:extLst>
            <a:ext uri="{FF2B5EF4-FFF2-40B4-BE49-F238E27FC236}">
              <a16:creationId xmlns:a16="http://schemas.microsoft.com/office/drawing/2014/main" id="{A43B53D3-7528-6D49-AA43-A7078601E5BA}"/>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943600" y="16256000"/>
          <a:ext cx="406400" cy="520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5168900</xdr:colOff>
      <xdr:row>44</xdr:row>
      <xdr:rowOff>0</xdr:rowOff>
    </xdr:from>
    <xdr:ext cx="0" cy="508000"/>
    <xdr:pic>
      <xdr:nvPicPr>
        <xdr:cNvPr id="116" name="Picture 115" descr="page8image112593136">
          <a:extLst>
            <a:ext uri="{FF2B5EF4-FFF2-40B4-BE49-F238E27FC236}">
              <a16:creationId xmlns:a16="http://schemas.microsoft.com/office/drawing/2014/main" id="{61855A21-79F6-A146-8FCA-B1B176D2A652}"/>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362700" y="16256000"/>
          <a:ext cx="0" cy="5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3822700</xdr:colOff>
      <xdr:row>53</xdr:row>
      <xdr:rowOff>0</xdr:rowOff>
    </xdr:from>
    <xdr:ext cx="508000" cy="0"/>
    <xdr:pic>
      <xdr:nvPicPr>
        <xdr:cNvPr id="117" name="Picture 116" descr="page8image112313152">
          <a:extLst>
            <a:ext uri="{FF2B5EF4-FFF2-40B4-BE49-F238E27FC236}">
              <a16:creationId xmlns:a16="http://schemas.microsoft.com/office/drawing/2014/main" id="{850022D2-CB6D-6544-8B8D-6CE2CFB36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00" y="18148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53</xdr:row>
      <xdr:rowOff>0</xdr:rowOff>
    </xdr:from>
    <xdr:ext cx="393700" cy="0"/>
    <xdr:pic>
      <xdr:nvPicPr>
        <xdr:cNvPr id="118" name="Picture 117" descr="page8image112313984">
          <a:extLst>
            <a:ext uri="{FF2B5EF4-FFF2-40B4-BE49-F238E27FC236}">
              <a16:creationId xmlns:a16="http://schemas.microsoft.com/office/drawing/2014/main" id="{ECE3289A-362C-0D48-8620-653BB382F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148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53</xdr:row>
      <xdr:rowOff>0</xdr:rowOff>
    </xdr:from>
    <xdr:ext cx="5003800" cy="0"/>
    <xdr:pic>
      <xdr:nvPicPr>
        <xdr:cNvPr id="119" name="Picture 118" descr="page8image112314192">
          <a:extLst>
            <a:ext uri="{FF2B5EF4-FFF2-40B4-BE49-F238E27FC236}">
              <a16:creationId xmlns:a16="http://schemas.microsoft.com/office/drawing/2014/main" id="{CF689D32-56D5-134D-B0EC-0B283CCF3E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6400" y="181483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53</xdr:row>
      <xdr:rowOff>0</xdr:rowOff>
    </xdr:from>
    <xdr:ext cx="508000" cy="0"/>
    <xdr:pic>
      <xdr:nvPicPr>
        <xdr:cNvPr id="120" name="Picture 119" descr="page8image112314400">
          <a:extLst>
            <a:ext uri="{FF2B5EF4-FFF2-40B4-BE49-F238E27FC236}">
              <a16:creationId xmlns:a16="http://schemas.microsoft.com/office/drawing/2014/main" id="{F214A2B5-C710-DA4E-AD43-C49D7C2428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8148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53</xdr:row>
      <xdr:rowOff>0</xdr:rowOff>
    </xdr:from>
    <xdr:ext cx="393700" cy="0"/>
    <xdr:pic>
      <xdr:nvPicPr>
        <xdr:cNvPr id="121" name="Picture 120" descr="page8image112316064">
          <a:extLst>
            <a:ext uri="{FF2B5EF4-FFF2-40B4-BE49-F238E27FC236}">
              <a16:creationId xmlns:a16="http://schemas.microsoft.com/office/drawing/2014/main" id="{D73039BE-9EC5-2F45-8864-43875C187FD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8148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53</xdr:row>
      <xdr:rowOff>0</xdr:rowOff>
    </xdr:from>
    <xdr:ext cx="5003800" cy="0"/>
    <xdr:pic>
      <xdr:nvPicPr>
        <xdr:cNvPr id="122" name="Picture 121" descr="page8image112316272">
          <a:extLst>
            <a:ext uri="{FF2B5EF4-FFF2-40B4-BE49-F238E27FC236}">
              <a16:creationId xmlns:a16="http://schemas.microsoft.com/office/drawing/2014/main" id="{D2ECAAB9-58E2-B540-8050-1129BBF2E29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06400" y="181483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53</xdr:row>
      <xdr:rowOff>0</xdr:rowOff>
    </xdr:from>
    <xdr:ext cx="508000" cy="0"/>
    <xdr:pic>
      <xdr:nvPicPr>
        <xdr:cNvPr id="123" name="Picture 122" descr="page8image112316480">
          <a:extLst>
            <a:ext uri="{FF2B5EF4-FFF2-40B4-BE49-F238E27FC236}">
              <a16:creationId xmlns:a16="http://schemas.microsoft.com/office/drawing/2014/main" id="{115E81CE-D52C-DB4B-82C0-53CA9B74F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18148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53</xdr:row>
      <xdr:rowOff>0</xdr:rowOff>
    </xdr:from>
    <xdr:ext cx="393700" cy="0"/>
    <xdr:pic>
      <xdr:nvPicPr>
        <xdr:cNvPr id="124" name="Picture 123" descr="page8image110024800">
          <a:extLst>
            <a:ext uri="{FF2B5EF4-FFF2-40B4-BE49-F238E27FC236}">
              <a16:creationId xmlns:a16="http://schemas.microsoft.com/office/drawing/2014/main" id="{B42C7153-FB4B-0044-AFDC-D16FEA6CFF6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8148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53</xdr:row>
      <xdr:rowOff>0</xdr:rowOff>
    </xdr:from>
    <xdr:ext cx="508000" cy="0"/>
    <xdr:pic>
      <xdr:nvPicPr>
        <xdr:cNvPr id="126" name="Picture 125" descr="page8image110025216">
          <a:extLst>
            <a:ext uri="{FF2B5EF4-FFF2-40B4-BE49-F238E27FC236}">
              <a16:creationId xmlns:a16="http://schemas.microsoft.com/office/drawing/2014/main" id="{0A5E6A13-7AFD-B242-8695-DCD6CF126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18148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53</xdr:row>
      <xdr:rowOff>0</xdr:rowOff>
    </xdr:from>
    <xdr:ext cx="393700" cy="0"/>
    <xdr:pic>
      <xdr:nvPicPr>
        <xdr:cNvPr id="127" name="Picture 126" descr="page8image110026048">
          <a:extLst>
            <a:ext uri="{FF2B5EF4-FFF2-40B4-BE49-F238E27FC236}">
              <a16:creationId xmlns:a16="http://schemas.microsoft.com/office/drawing/2014/main" id="{4ADEB5E3-EAF5-9C4E-87B0-11BB1700A8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148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53</xdr:row>
      <xdr:rowOff>0</xdr:rowOff>
    </xdr:from>
    <xdr:ext cx="508000" cy="0"/>
    <xdr:pic>
      <xdr:nvPicPr>
        <xdr:cNvPr id="128" name="Picture 127" descr="page8image112446512">
          <a:extLst>
            <a:ext uri="{FF2B5EF4-FFF2-40B4-BE49-F238E27FC236}">
              <a16:creationId xmlns:a16="http://schemas.microsoft.com/office/drawing/2014/main" id="{6221B063-2D8B-DC42-B382-9E69B493B1E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8148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53</xdr:row>
      <xdr:rowOff>0</xdr:rowOff>
    </xdr:from>
    <xdr:ext cx="393700" cy="0"/>
    <xdr:pic>
      <xdr:nvPicPr>
        <xdr:cNvPr id="129" name="Picture 128" descr="page8image112445056">
          <a:extLst>
            <a:ext uri="{FF2B5EF4-FFF2-40B4-BE49-F238E27FC236}">
              <a16:creationId xmlns:a16="http://schemas.microsoft.com/office/drawing/2014/main" id="{098B40BB-1320-524F-B1D7-D4A6316401C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18148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53</xdr:row>
      <xdr:rowOff>0</xdr:rowOff>
    </xdr:from>
    <xdr:ext cx="508000" cy="0"/>
    <xdr:pic>
      <xdr:nvPicPr>
        <xdr:cNvPr id="130" name="Picture 129" descr="page8image112444640">
          <a:extLst>
            <a:ext uri="{FF2B5EF4-FFF2-40B4-BE49-F238E27FC236}">
              <a16:creationId xmlns:a16="http://schemas.microsoft.com/office/drawing/2014/main" id="{FF848785-D46C-F942-BE8A-7813D912F707}"/>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422900" y="18148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53</xdr:row>
      <xdr:rowOff>0</xdr:rowOff>
    </xdr:from>
    <xdr:ext cx="4876800" cy="254000"/>
    <xdr:pic>
      <xdr:nvPicPr>
        <xdr:cNvPr id="131" name="Picture 130" descr="page8image112447344">
          <a:extLst>
            <a:ext uri="{FF2B5EF4-FFF2-40B4-BE49-F238E27FC236}">
              <a16:creationId xmlns:a16="http://schemas.microsoft.com/office/drawing/2014/main" id="{7EDE51E1-BEB8-0E4A-8515-AABAA290CD62}"/>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972800" y="18148300"/>
          <a:ext cx="4876800" cy="254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53</xdr:row>
      <xdr:rowOff>0</xdr:rowOff>
    </xdr:from>
    <xdr:ext cx="393700" cy="0"/>
    <xdr:pic>
      <xdr:nvPicPr>
        <xdr:cNvPr id="132" name="Picture 131" descr="page8image112449424">
          <a:extLst>
            <a:ext uri="{FF2B5EF4-FFF2-40B4-BE49-F238E27FC236}">
              <a16:creationId xmlns:a16="http://schemas.microsoft.com/office/drawing/2014/main" id="{3A6B78A6-A0DC-DC4E-96C1-D89B928A14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148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53</xdr:row>
      <xdr:rowOff>0</xdr:rowOff>
    </xdr:from>
    <xdr:ext cx="508000" cy="0"/>
    <xdr:pic>
      <xdr:nvPicPr>
        <xdr:cNvPr id="133" name="Picture 132" descr="page8image112449216">
          <a:extLst>
            <a:ext uri="{FF2B5EF4-FFF2-40B4-BE49-F238E27FC236}">
              <a16:creationId xmlns:a16="http://schemas.microsoft.com/office/drawing/2014/main" id="{B73B2191-C4DE-E94C-89E0-5A2BBC13B64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8148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53</xdr:row>
      <xdr:rowOff>0</xdr:rowOff>
    </xdr:from>
    <xdr:ext cx="393700" cy="0"/>
    <xdr:pic>
      <xdr:nvPicPr>
        <xdr:cNvPr id="134" name="Picture 133" descr="page8image112591472">
          <a:extLst>
            <a:ext uri="{FF2B5EF4-FFF2-40B4-BE49-F238E27FC236}">
              <a16:creationId xmlns:a16="http://schemas.microsoft.com/office/drawing/2014/main" id="{A745EA97-A264-494A-B619-6B0410DBC0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1483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53</xdr:row>
      <xdr:rowOff>0</xdr:rowOff>
    </xdr:from>
    <xdr:ext cx="508000" cy="0"/>
    <xdr:pic>
      <xdr:nvPicPr>
        <xdr:cNvPr id="135" name="Picture 134" descr="page8image112591888">
          <a:extLst>
            <a:ext uri="{FF2B5EF4-FFF2-40B4-BE49-F238E27FC236}">
              <a16:creationId xmlns:a16="http://schemas.microsoft.com/office/drawing/2014/main" id="{AB341D78-9FAB-4847-9CB8-FAB626A870B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181483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3822700</xdr:colOff>
      <xdr:row>37</xdr:row>
      <xdr:rowOff>0</xdr:rowOff>
    </xdr:from>
    <xdr:ext cx="508000" cy="0"/>
    <xdr:pic>
      <xdr:nvPicPr>
        <xdr:cNvPr id="2" name="Picture 1" descr="page8image112313152">
          <a:extLst>
            <a:ext uri="{FF2B5EF4-FFF2-40B4-BE49-F238E27FC236}">
              <a16:creationId xmlns:a16="http://schemas.microsoft.com/office/drawing/2014/main" id="{633000E6-8BD7-F944-8DA7-750FF46EB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00" y="202311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37</xdr:row>
      <xdr:rowOff>0</xdr:rowOff>
    </xdr:from>
    <xdr:ext cx="393700" cy="0"/>
    <xdr:pic>
      <xdr:nvPicPr>
        <xdr:cNvPr id="3" name="Picture 2" descr="page8image112313984">
          <a:extLst>
            <a:ext uri="{FF2B5EF4-FFF2-40B4-BE49-F238E27FC236}">
              <a16:creationId xmlns:a16="http://schemas.microsoft.com/office/drawing/2014/main" id="{DD58DAFB-3853-B842-B710-AFE2752432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2311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37</xdr:row>
      <xdr:rowOff>0</xdr:rowOff>
    </xdr:from>
    <xdr:ext cx="5003800" cy="0"/>
    <xdr:pic>
      <xdr:nvPicPr>
        <xdr:cNvPr id="4" name="Picture 3" descr="page8image112314192">
          <a:extLst>
            <a:ext uri="{FF2B5EF4-FFF2-40B4-BE49-F238E27FC236}">
              <a16:creationId xmlns:a16="http://schemas.microsoft.com/office/drawing/2014/main" id="{031BE9FD-D8FB-8846-9328-433C65514F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6400" y="202311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37</xdr:row>
      <xdr:rowOff>0</xdr:rowOff>
    </xdr:from>
    <xdr:ext cx="508000" cy="0"/>
    <xdr:pic>
      <xdr:nvPicPr>
        <xdr:cNvPr id="5" name="Picture 4" descr="page8image112314400">
          <a:extLst>
            <a:ext uri="{FF2B5EF4-FFF2-40B4-BE49-F238E27FC236}">
              <a16:creationId xmlns:a16="http://schemas.microsoft.com/office/drawing/2014/main" id="{F4E9AB32-C782-AA42-A9F2-901183CCA1F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02311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37</xdr:row>
      <xdr:rowOff>0</xdr:rowOff>
    </xdr:from>
    <xdr:ext cx="393700" cy="0"/>
    <xdr:pic>
      <xdr:nvPicPr>
        <xdr:cNvPr id="6" name="Picture 5" descr="page8image112316064">
          <a:extLst>
            <a:ext uri="{FF2B5EF4-FFF2-40B4-BE49-F238E27FC236}">
              <a16:creationId xmlns:a16="http://schemas.microsoft.com/office/drawing/2014/main" id="{B09ECF3F-D9E3-BB41-9055-D6CB1B40705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02311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406400</xdr:colOff>
      <xdr:row>37</xdr:row>
      <xdr:rowOff>0</xdr:rowOff>
    </xdr:from>
    <xdr:ext cx="5003800" cy="0"/>
    <xdr:pic>
      <xdr:nvPicPr>
        <xdr:cNvPr id="7" name="Picture 6" descr="page8image112316272">
          <a:extLst>
            <a:ext uri="{FF2B5EF4-FFF2-40B4-BE49-F238E27FC236}">
              <a16:creationId xmlns:a16="http://schemas.microsoft.com/office/drawing/2014/main" id="{C2952617-F253-9A42-B3F0-38351DFF3E8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6400" y="20231100"/>
          <a:ext cx="50038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37</xdr:row>
      <xdr:rowOff>0</xdr:rowOff>
    </xdr:from>
    <xdr:ext cx="508000" cy="0"/>
    <xdr:pic>
      <xdr:nvPicPr>
        <xdr:cNvPr id="8" name="Picture 7" descr="page8image112316480">
          <a:extLst>
            <a:ext uri="{FF2B5EF4-FFF2-40B4-BE49-F238E27FC236}">
              <a16:creationId xmlns:a16="http://schemas.microsoft.com/office/drawing/2014/main" id="{08D7A87E-79A6-A642-8F55-B344A0926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202311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37</xdr:row>
      <xdr:rowOff>0</xdr:rowOff>
    </xdr:from>
    <xdr:ext cx="393700" cy="0"/>
    <xdr:pic>
      <xdr:nvPicPr>
        <xdr:cNvPr id="9" name="Picture 8" descr="page8image110024800">
          <a:extLst>
            <a:ext uri="{FF2B5EF4-FFF2-40B4-BE49-F238E27FC236}">
              <a16:creationId xmlns:a16="http://schemas.microsoft.com/office/drawing/2014/main" id="{6C6C0B35-0C10-094E-8DAE-4698687B368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02311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37</xdr:row>
      <xdr:rowOff>0</xdr:rowOff>
    </xdr:from>
    <xdr:ext cx="508000" cy="0"/>
    <xdr:pic>
      <xdr:nvPicPr>
        <xdr:cNvPr id="10" name="Picture 9" descr="page8image110025216">
          <a:extLst>
            <a:ext uri="{FF2B5EF4-FFF2-40B4-BE49-F238E27FC236}">
              <a16:creationId xmlns:a16="http://schemas.microsoft.com/office/drawing/2014/main" id="{70EC7848-DFE7-B54F-88B7-E29B7F8CC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2900" y="202311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37</xdr:row>
      <xdr:rowOff>0</xdr:rowOff>
    </xdr:from>
    <xdr:ext cx="393700" cy="0"/>
    <xdr:pic>
      <xdr:nvPicPr>
        <xdr:cNvPr id="11" name="Picture 10" descr="page8image110026048">
          <a:extLst>
            <a:ext uri="{FF2B5EF4-FFF2-40B4-BE49-F238E27FC236}">
              <a16:creationId xmlns:a16="http://schemas.microsoft.com/office/drawing/2014/main" id="{A4B70F17-DBA7-7640-9283-B9CBE47B0F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2311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37</xdr:row>
      <xdr:rowOff>0</xdr:rowOff>
    </xdr:from>
    <xdr:ext cx="508000" cy="0"/>
    <xdr:pic>
      <xdr:nvPicPr>
        <xdr:cNvPr id="12" name="Picture 11" descr="page8image112446512">
          <a:extLst>
            <a:ext uri="{FF2B5EF4-FFF2-40B4-BE49-F238E27FC236}">
              <a16:creationId xmlns:a16="http://schemas.microsoft.com/office/drawing/2014/main" id="{6F16A34F-02FD-6243-BFF5-8344A36DD54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02311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37</xdr:row>
      <xdr:rowOff>0</xdr:rowOff>
    </xdr:from>
    <xdr:ext cx="393700" cy="0"/>
    <xdr:pic>
      <xdr:nvPicPr>
        <xdr:cNvPr id="13" name="Picture 12" descr="page8image112445056">
          <a:extLst>
            <a:ext uri="{FF2B5EF4-FFF2-40B4-BE49-F238E27FC236}">
              <a16:creationId xmlns:a16="http://schemas.microsoft.com/office/drawing/2014/main" id="{3E9FB48D-8C61-F24B-9D68-857583CCE81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02311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37</xdr:row>
      <xdr:rowOff>0</xdr:rowOff>
    </xdr:from>
    <xdr:ext cx="508000" cy="0"/>
    <xdr:pic>
      <xdr:nvPicPr>
        <xdr:cNvPr id="14" name="Picture 13" descr="page8image112444640">
          <a:extLst>
            <a:ext uri="{FF2B5EF4-FFF2-40B4-BE49-F238E27FC236}">
              <a16:creationId xmlns:a16="http://schemas.microsoft.com/office/drawing/2014/main" id="{3A71F822-B11E-CF48-8A36-14D675A3ED4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422900" y="202311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1003300</xdr:colOff>
      <xdr:row>37</xdr:row>
      <xdr:rowOff>0</xdr:rowOff>
    </xdr:from>
    <xdr:ext cx="4876800" cy="254000"/>
    <xdr:pic>
      <xdr:nvPicPr>
        <xdr:cNvPr id="15" name="Picture 14" descr="page8image112447344">
          <a:extLst>
            <a:ext uri="{FF2B5EF4-FFF2-40B4-BE49-F238E27FC236}">
              <a16:creationId xmlns:a16="http://schemas.microsoft.com/office/drawing/2014/main" id="{BAA91D0C-EA89-C042-A252-6CD8D4D4590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341100" y="20231100"/>
          <a:ext cx="4876800" cy="254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37</xdr:row>
      <xdr:rowOff>0</xdr:rowOff>
    </xdr:from>
    <xdr:ext cx="393700" cy="0"/>
    <xdr:pic>
      <xdr:nvPicPr>
        <xdr:cNvPr id="16" name="Picture 15" descr="page8image112449424">
          <a:extLst>
            <a:ext uri="{FF2B5EF4-FFF2-40B4-BE49-F238E27FC236}">
              <a16:creationId xmlns:a16="http://schemas.microsoft.com/office/drawing/2014/main" id="{61C24BB6-1D8C-0145-9716-CCA32AA26C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2311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37</xdr:row>
      <xdr:rowOff>0</xdr:rowOff>
    </xdr:from>
    <xdr:ext cx="508000" cy="0"/>
    <xdr:pic>
      <xdr:nvPicPr>
        <xdr:cNvPr id="17" name="Picture 16" descr="page8image112449216">
          <a:extLst>
            <a:ext uri="{FF2B5EF4-FFF2-40B4-BE49-F238E27FC236}">
              <a16:creationId xmlns:a16="http://schemas.microsoft.com/office/drawing/2014/main" id="{A1C4846A-68E5-4C4D-BB08-05E575D707E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02311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37</xdr:row>
      <xdr:rowOff>0</xdr:rowOff>
    </xdr:from>
    <xdr:ext cx="393700" cy="0"/>
    <xdr:pic>
      <xdr:nvPicPr>
        <xdr:cNvPr id="18" name="Picture 17" descr="page8image112591472">
          <a:extLst>
            <a:ext uri="{FF2B5EF4-FFF2-40B4-BE49-F238E27FC236}">
              <a16:creationId xmlns:a16="http://schemas.microsoft.com/office/drawing/2014/main" id="{E62A0244-0125-2D4A-AC34-B9792F8763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231100"/>
          <a:ext cx="3937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4229100</xdr:colOff>
      <xdr:row>37</xdr:row>
      <xdr:rowOff>0</xdr:rowOff>
    </xdr:from>
    <xdr:ext cx="508000" cy="0"/>
    <xdr:pic>
      <xdr:nvPicPr>
        <xdr:cNvPr id="19" name="Picture 18" descr="page8image112591888">
          <a:extLst>
            <a:ext uri="{FF2B5EF4-FFF2-40B4-BE49-F238E27FC236}">
              <a16:creationId xmlns:a16="http://schemas.microsoft.com/office/drawing/2014/main" id="{AD1C030E-1DE2-FB49-846A-D0395376C95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22900" y="20231100"/>
          <a:ext cx="5080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verra.org/wp-content/uploads/2019/09/AFOLU_Non-Permanence_Risk-Tool_v4.0.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BC2A4-661B-5C46-8E35-0B5CA72CED53}">
  <dimension ref="A1:F34"/>
  <sheetViews>
    <sheetView tabSelected="1" workbookViewId="0">
      <selection activeCell="B1" sqref="B1"/>
    </sheetView>
  </sheetViews>
  <sheetFormatPr baseColWidth="10" defaultColWidth="10.83203125" defaultRowHeight="16" x14ac:dyDescent="0.2"/>
  <cols>
    <col min="1" max="1" width="15.33203125" style="17" customWidth="1"/>
    <col min="2" max="2" width="76.1640625" style="17" customWidth="1"/>
    <col min="3" max="16384" width="10.83203125" style="17"/>
  </cols>
  <sheetData>
    <row r="1" spans="1:6" x14ac:dyDescent="0.2">
      <c r="A1" s="6" t="s">
        <v>14</v>
      </c>
      <c r="B1" s="14"/>
    </row>
    <row r="2" spans="1:6" x14ac:dyDescent="0.2">
      <c r="A2" s="6" t="s">
        <v>15</v>
      </c>
      <c r="B2" s="6" t="s">
        <v>16</v>
      </c>
    </row>
    <row r="3" spans="1:6" ht="34" x14ac:dyDescent="0.2">
      <c r="A3" s="6"/>
      <c r="B3" s="48" t="s">
        <v>165</v>
      </c>
    </row>
    <row r="6" spans="1:6" x14ac:dyDescent="0.2">
      <c r="A6" s="51" t="s">
        <v>60</v>
      </c>
      <c r="B6" s="51"/>
      <c r="C6" s="51"/>
      <c r="D6" s="51"/>
      <c r="E6" s="51"/>
      <c r="F6" s="51"/>
    </row>
    <row r="7" spans="1:6" ht="17" x14ac:dyDescent="0.2">
      <c r="A7" s="7" t="s">
        <v>10</v>
      </c>
      <c r="B7" s="8" t="s">
        <v>9</v>
      </c>
      <c r="C7" s="7" t="s">
        <v>8</v>
      </c>
      <c r="D7" s="7" t="s">
        <v>65</v>
      </c>
      <c r="E7" s="7" t="s">
        <v>11</v>
      </c>
      <c r="F7" s="7"/>
    </row>
    <row r="8" spans="1:6" ht="17" x14ac:dyDescent="0.2">
      <c r="A8" s="41" t="s">
        <v>160</v>
      </c>
      <c r="B8" s="5" t="s">
        <v>61</v>
      </c>
      <c r="C8" s="2">
        <v>8</v>
      </c>
      <c r="D8" s="2">
        <v>-4</v>
      </c>
      <c r="E8" s="2">
        <f>'Internal Risks'!E50</f>
        <v>-2</v>
      </c>
      <c r="F8" s="2"/>
    </row>
    <row r="9" spans="1:6" ht="17" x14ac:dyDescent="0.2">
      <c r="A9" s="41" t="s">
        <v>31</v>
      </c>
      <c r="B9" s="5" t="s">
        <v>62</v>
      </c>
      <c r="C9" s="2">
        <v>6</v>
      </c>
      <c r="D9" s="2">
        <v>0</v>
      </c>
      <c r="E9" s="2">
        <f>'Internal Risks'!E51</f>
        <v>0</v>
      </c>
      <c r="F9" s="2"/>
    </row>
    <row r="10" spans="1:6" ht="17" x14ac:dyDescent="0.2">
      <c r="A10" s="41" t="s">
        <v>32</v>
      </c>
      <c r="B10" s="5" t="s">
        <v>63</v>
      </c>
      <c r="C10" s="2">
        <v>8</v>
      </c>
      <c r="D10" s="2">
        <v>-8</v>
      </c>
      <c r="E10" s="2">
        <f>'Internal Risks'!E52</f>
        <v>-2</v>
      </c>
      <c r="F10" s="2"/>
    </row>
    <row r="11" spans="1:6" x14ac:dyDescent="0.2">
      <c r="A11" s="41" t="s">
        <v>33</v>
      </c>
      <c r="B11" s="2" t="s">
        <v>64</v>
      </c>
      <c r="C11" s="2">
        <v>28</v>
      </c>
      <c r="D11" s="2">
        <v>0</v>
      </c>
      <c r="E11" s="2">
        <f>'Internal Risks'!E53</f>
        <v>15</v>
      </c>
      <c r="F11" s="2"/>
    </row>
    <row r="12" spans="1:6" x14ac:dyDescent="0.2">
      <c r="A12" s="3"/>
      <c r="B12" s="4" t="s">
        <v>118</v>
      </c>
      <c r="C12" s="4">
        <f>SUM(C8:C11)</f>
        <v>50</v>
      </c>
      <c r="D12" s="4">
        <f>SUM(D8:D11)</f>
        <v>-12</v>
      </c>
      <c r="E12" s="4">
        <f>MAX(SUM(E8:E11),0)</f>
        <v>11</v>
      </c>
      <c r="F12" s="3"/>
    </row>
    <row r="14" spans="1:6" x14ac:dyDescent="0.2">
      <c r="A14" s="52" t="s">
        <v>107</v>
      </c>
      <c r="B14" s="52"/>
      <c r="C14" s="52"/>
      <c r="D14" s="52"/>
      <c r="E14" s="52"/>
      <c r="F14" s="52"/>
    </row>
    <row r="15" spans="1:6" ht="17" x14ac:dyDescent="0.2">
      <c r="A15" s="12" t="s">
        <v>10</v>
      </c>
      <c r="B15" s="13" t="s">
        <v>9</v>
      </c>
      <c r="C15" s="12" t="s">
        <v>8</v>
      </c>
      <c r="D15" s="12" t="s">
        <v>65</v>
      </c>
      <c r="E15" s="12" t="s">
        <v>11</v>
      </c>
      <c r="F15" s="12"/>
    </row>
    <row r="16" spans="1:6" ht="17" x14ac:dyDescent="0.2">
      <c r="A16" s="42" t="s">
        <v>160</v>
      </c>
      <c r="B16" s="9" t="s">
        <v>108</v>
      </c>
      <c r="C16" s="2">
        <v>22</v>
      </c>
      <c r="D16" s="2">
        <v>0</v>
      </c>
      <c r="E16" s="2">
        <f>'External Risks'!E35</f>
        <v>2</v>
      </c>
      <c r="F16" s="2"/>
    </row>
    <row r="17" spans="1:6" ht="17" x14ac:dyDescent="0.2">
      <c r="A17" s="42" t="s">
        <v>31</v>
      </c>
      <c r="B17" s="9" t="s">
        <v>109</v>
      </c>
      <c r="C17" s="2">
        <v>15</v>
      </c>
      <c r="D17" s="2">
        <v>-5</v>
      </c>
      <c r="E17" s="2">
        <f>'External Risks'!E36</f>
        <v>0</v>
      </c>
      <c r="F17" s="2"/>
    </row>
    <row r="18" spans="1:6" ht="17" x14ac:dyDescent="0.2">
      <c r="A18" s="42" t="s">
        <v>32</v>
      </c>
      <c r="B18" s="9" t="s">
        <v>110</v>
      </c>
      <c r="C18" s="2">
        <v>8</v>
      </c>
      <c r="D18" s="2">
        <v>0</v>
      </c>
      <c r="E18" s="2">
        <f>'External Risks'!E37</f>
        <v>0</v>
      </c>
      <c r="F18" s="2"/>
    </row>
    <row r="19" spans="1:6" x14ac:dyDescent="0.2">
      <c r="A19" s="15"/>
      <c r="B19" s="16" t="s">
        <v>121</v>
      </c>
      <c r="C19" s="11">
        <f>SUM(C16:C18)</f>
        <v>45</v>
      </c>
      <c r="D19" s="11">
        <f>SUM(D16:D18)</f>
        <v>-5</v>
      </c>
      <c r="E19" s="11">
        <f>MAX(SUM(E16:E18),0)</f>
        <v>2</v>
      </c>
      <c r="F19" s="15"/>
    </row>
    <row r="21" spans="1:6" x14ac:dyDescent="0.2">
      <c r="A21" s="37" t="s">
        <v>158</v>
      </c>
      <c r="B21" s="38"/>
      <c r="C21" s="38"/>
      <c r="D21" s="38"/>
      <c r="E21" s="38"/>
      <c r="F21" s="38"/>
    </row>
    <row r="22" spans="1:6" x14ac:dyDescent="0.2">
      <c r="A22" s="50" t="s">
        <v>149</v>
      </c>
      <c r="B22" s="50"/>
      <c r="C22" s="50"/>
      <c r="D22" s="50"/>
      <c r="E22" s="50"/>
      <c r="F22" s="31">
        <f>'Natural Risks'!F26</f>
        <v>0</v>
      </c>
    </row>
    <row r="23" spans="1:6" x14ac:dyDescent="0.2">
      <c r="A23" s="50" t="s">
        <v>150</v>
      </c>
      <c r="B23" s="50"/>
      <c r="C23" s="50"/>
      <c r="D23" s="50"/>
      <c r="E23" s="50"/>
      <c r="F23" s="31">
        <f>'Natural Risks'!F27</f>
        <v>2</v>
      </c>
    </row>
    <row r="24" spans="1:6" x14ac:dyDescent="0.2">
      <c r="A24" s="50" t="s">
        <v>151</v>
      </c>
      <c r="B24" s="50"/>
      <c r="C24" s="50"/>
      <c r="D24" s="50"/>
      <c r="E24" s="50"/>
      <c r="F24" s="31">
        <f>'Natural Risks'!F28</f>
        <v>5</v>
      </c>
    </row>
    <row r="25" spans="1:6" x14ac:dyDescent="0.2">
      <c r="A25" s="50" t="s">
        <v>155</v>
      </c>
      <c r="B25" s="50"/>
      <c r="C25" s="50"/>
      <c r="D25" s="50"/>
      <c r="E25" s="50"/>
      <c r="F25" s="31">
        <f>'Natural Risks'!F29</f>
        <v>0</v>
      </c>
    </row>
    <row r="26" spans="1:6" x14ac:dyDescent="0.2">
      <c r="A26" s="37" t="s">
        <v>157</v>
      </c>
      <c r="B26" s="38"/>
      <c r="C26" s="38"/>
      <c r="D26" s="38"/>
      <c r="E26" s="38"/>
      <c r="F26" s="37">
        <f>SUM(F22:F25)</f>
        <v>7</v>
      </c>
    </row>
    <row r="29" spans="1:6" x14ac:dyDescent="0.2">
      <c r="A29" s="39" t="s">
        <v>159</v>
      </c>
      <c r="B29" s="40"/>
      <c r="C29" s="40"/>
    </row>
    <row r="30" spans="1:6" ht="17" x14ac:dyDescent="0.2">
      <c r="A30" s="43" t="s">
        <v>10</v>
      </c>
      <c r="B30" s="44" t="s">
        <v>9</v>
      </c>
      <c r="C30" s="43" t="s">
        <v>11</v>
      </c>
      <c r="D30" s="6"/>
      <c r="F30" s="6"/>
    </row>
    <row r="31" spans="1:6" ht="17" x14ac:dyDescent="0.2">
      <c r="A31" s="42" t="s">
        <v>160</v>
      </c>
      <c r="B31" s="9" t="s">
        <v>161</v>
      </c>
      <c r="C31" s="2">
        <f>E12</f>
        <v>11</v>
      </c>
      <c r="D31" s="2"/>
      <c r="F31" s="2"/>
    </row>
    <row r="32" spans="1:6" ht="17" x14ac:dyDescent="0.2">
      <c r="A32" s="42" t="s">
        <v>31</v>
      </c>
      <c r="B32" s="9" t="s">
        <v>162</v>
      </c>
      <c r="C32" s="2">
        <f>E19</f>
        <v>2</v>
      </c>
      <c r="D32" s="2"/>
      <c r="F32" s="2"/>
    </row>
    <row r="33" spans="1:6" ht="17" x14ac:dyDescent="0.2">
      <c r="A33" s="42" t="s">
        <v>32</v>
      </c>
      <c r="B33" s="9" t="s">
        <v>163</v>
      </c>
      <c r="C33" s="2">
        <f>F26</f>
        <v>7</v>
      </c>
      <c r="D33" s="2"/>
      <c r="F33" s="2"/>
    </row>
    <row r="34" spans="1:6" x14ac:dyDescent="0.2">
      <c r="A34" s="45"/>
      <c r="B34" s="46" t="s">
        <v>164</v>
      </c>
      <c r="C34" s="47">
        <f>SUM(C31:C33)</f>
        <v>20</v>
      </c>
      <c r="D34" s="6"/>
      <c r="F34" s="2"/>
    </row>
  </sheetData>
  <mergeCells count="6">
    <mergeCell ref="A25:E25"/>
    <mergeCell ref="A6:F6"/>
    <mergeCell ref="A14:F14"/>
    <mergeCell ref="A22:E22"/>
    <mergeCell ref="A23:E23"/>
    <mergeCell ref="A24:E24"/>
  </mergeCells>
  <hyperlinks>
    <hyperlink ref="B3" r:id="rId1" xr:uid="{17B0CA62-9B7F-4940-9C0B-3A8B0270FA43}"/>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CBE12-9AD6-6244-8690-28C0F409B2A8}">
  <dimension ref="A2:F54"/>
  <sheetViews>
    <sheetView workbookViewId="0">
      <selection activeCell="E43" sqref="E43:E44"/>
    </sheetView>
  </sheetViews>
  <sheetFormatPr baseColWidth="10" defaultColWidth="10.83203125" defaultRowHeight="16" x14ac:dyDescent="0.2"/>
  <cols>
    <col min="1" max="1" width="15.6640625" style="2" customWidth="1"/>
    <col min="2" max="2" width="93.5" style="5" customWidth="1"/>
    <col min="3" max="3" width="23.33203125" style="2" bestFit="1" customWidth="1"/>
    <col min="4" max="4" width="15.6640625" style="2" bestFit="1" customWidth="1"/>
    <col min="5" max="5" width="37.1640625" style="2" customWidth="1"/>
    <col min="6" max="6" width="37.83203125" style="2" customWidth="1"/>
    <col min="7" max="16384" width="10.83203125" style="2"/>
  </cols>
  <sheetData>
    <row r="2" spans="1:6" s="6" customFormat="1" x14ac:dyDescent="0.2">
      <c r="A2" s="51" t="s">
        <v>44</v>
      </c>
      <c r="B2" s="51"/>
      <c r="C2" s="51"/>
      <c r="D2" s="51"/>
      <c r="E2" s="51"/>
      <c r="F2" s="51"/>
    </row>
    <row r="3" spans="1:6" s="6" customFormat="1" ht="17" x14ac:dyDescent="0.2">
      <c r="A3" s="7" t="s">
        <v>10</v>
      </c>
      <c r="B3" s="8" t="s">
        <v>9</v>
      </c>
      <c r="C3" s="7" t="s">
        <v>67</v>
      </c>
      <c r="D3" s="7" t="s">
        <v>68</v>
      </c>
      <c r="E3" s="7" t="s">
        <v>17</v>
      </c>
      <c r="F3" s="7" t="s">
        <v>170</v>
      </c>
    </row>
    <row r="4" spans="1:6" ht="119" x14ac:dyDescent="0.2">
      <c r="A4" s="2" t="s">
        <v>0</v>
      </c>
      <c r="B4" s="5" t="s">
        <v>20</v>
      </c>
      <c r="C4" s="2">
        <v>2</v>
      </c>
      <c r="D4" s="2">
        <v>2</v>
      </c>
      <c r="E4" s="10" t="s">
        <v>169</v>
      </c>
      <c r="F4" s="5" t="s">
        <v>19</v>
      </c>
    </row>
    <row r="5" spans="1:6" ht="85" x14ac:dyDescent="0.2">
      <c r="A5" s="2" t="s">
        <v>1</v>
      </c>
      <c r="B5" s="5" t="s">
        <v>2</v>
      </c>
      <c r="C5" s="2">
        <v>2</v>
      </c>
      <c r="D5" s="2">
        <v>0</v>
      </c>
      <c r="E5" s="10" t="s">
        <v>21</v>
      </c>
      <c r="F5" s="5"/>
    </row>
    <row r="6" spans="1:6" ht="51" x14ac:dyDescent="0.2">
      <c r="A6" s="2" t="s">
        <v>3</v>
      </c>
      <c r="B6" s="5" t="s">
        <v>12</v>
      </c>
      <c r="C6" s="2">
        <v>2</v>
      </c>
      <c r="D6" s="2">
        <v>0</v>
      </c>
      <c r="E6" s="53" t="s">
        <v>171</v>
      </c>
      <c r="F6" s="5"/>
    </row>
    <row r="7" spans="1:6" ht="119" x14ac:dyDescent="0.2">
      <c r="A7" s="2" t="s">
        <v>4</v>
      </c>
      <c r="B7" s="5" t="s">
        <v>22</v>
      </c>
      <c r="C7" s="2">
        <v>2</v>
      </c>
      <c r="D7" s="2">
        <v>0</v>
      </c>
      <c r="E7" s="53"/>
      <c r="F7" s="5"/>
    </row>
    <row r="8" spans="1:6" ht="68" x14ac:dyDescent="0.2">
      <c r="A8" s="2" t="s">
        <v>5</v>
      </c>
      <c r="B8" s="5" t="s">
        <v>6</v>
      </c>
      <c r="C8" s="2">
        <v>-2</v>
      </c>
      <c r="D8" s="2">
        <v>-2</v>
      </c>
      <c r="E8" s="53"/>
      <c r="F8" s="5"/>
    </row>
    <row r="9" spans="1:6" ht="34" x14ac:dyDescent="0.2">
      <c r="A9" s="2" t="s">
        <v>13</v>
      </c>
      <c r="B9" s="5" t="s">
        <v>7</v>
      </c>
      <c r="C9" s="2">
        <v>-2</v>
      </c>
      <c r="D9" s="2">
        <v>-2</v>
      </c>
      <c r="E9" s="10" t="s">
        <v>66</v>
      </c>
      <c r="F9" s="5"/>
    </row>
    <row r="10" spans="1:6" x14ac:dyDescent="0.2">
      <c r="A10" s="3"/>
      <c r="B10" s="4" t="s">
        <v>23</v>
      </c>
      <c r="C10" s="4"/>
      <c r="D10" s="4">
        <f>SUM(D4:D9)</f>
        <v>-2</v>
      </c>
      <c r="E10" s="3"/>
      <c r="F10" s="3"/>
    </row>
    <row r="13" spans="1:6" s="6" customFormat="1" x14ac:dyDescent="0.2">
      <c r="A13" s="51" t="s">
        <v>43</v>
      </c>
      <c r="B13" s="51"/>
      <c r="C13" s="51"/>
      <c r="D13" s="51"/>
      <c r="E13" s="51"/>
      <c r="F13" s="51"/>
    </row>
    <row r="14" spans="1:6" s="6" customFormat="1" ht="17" x14ac:dyDescent="0.2">
      <c r="A14" s="7" t="s">
        <v>10</v>
      </c>
      <c r="B14" s="8" t="s">
        <v>9</v>
      </c>
      <c r="C14" s="7" t="s">
        <v>8</v>
      </c>
      <c r="D14" s="7" t="s">
        <v>11</v>
      </c>
      <c r="E14" s="7" t="s">
        <v>17</v>
      </c>
      <c r="F14" s="7" t="s">
        <v>18</v>
      </c>
    </row>
    <row r="15" spans="1:6" ht="17" x14ac:dyDescent="0.2">
      <c r="A15" s="2" t="s">
        <v>0</v>
      </c>
      <c r="B15" s="5" t="s">
        <v>24</v>
      </c>
      <c r="C15" s="2">
        <v>3</v>
      </c>
      <c r="D15" s="2">
        <v>0</v>
      </c>
      <c r="E15" s="53" t="s">
        <v>173</v>
      </c>
    </row>
    <row r="16" spans="1:6" ht="34" x14ac:dyDescent="0.2">
      <c r="A16" s="2" t="s">
        <v>31</v>
      </c>
      <c r="B16" s="5" t="s">
        <v>25</v>
      </c>
      <c r="C16" s="2">
        <v>2</v>
      </c>
      <c r="D16" s="2">
        <v>0</v>
      </c>
      <c r="E16" s="53"/>
    </row>
    <row r="17" spans="1:6" ht="17" x14ac:dyDescent="0.2">
      <c r="A17" s="2" t="s">
        <v>32</v>
      </c>
      <c r="B17" s="5" t="s">
        <v>26</v>
      </c>
      <c r="C17" s="2">
        <v>1</v>
      </c>
      <c r="D17" s="2">
        <v>0</v>
      </c>
      <c r="E17" s="53"/>
    </row>
    <row r="18" spans="1:6" ht="17" x14ac:dyDescent="0.2">
      <c r="A18" s="2" t="s">
        <v>33</v>
      </c>
      <c r="B18" s="5" t="s">
        <v>27</v>
      </c>
      <c r="C18" s="2">
        <v>0</v>
      </c>
      <c r="D18" s="2">
        <v>0</v>
      </c>
      <c r="E18" s="53"/>
    </row>
    <row r="19" spans="1:6" ht="34" customHeight="1" x14ac:dyDescent="0.2">
      <c r="A19" s="2" t="s">
        <v>34</v>
      </c>
      <c r="B19" s="5" t="s">
        <v>28</v>
      </c>
      <c r="C19" s="2">
        <v>3</v>
      </c>
      <c r="D19" s="2" t="s">
        <v>172</v>
      </c>
      <c r="E19" s="53" t="s">
        <v>174</v>
      </c>
    </row>
    <row r="20" spans="1:6" ht="34" x14ac:dyDescent="0.2">
      <c r="A20" s="2" t="s">
        <v>35</v>
      </c>
      <c r="B20" s="5" t="s">
        <v>38</v>
      </c>
      <c r="C20" s="2">
        <v>2</v>
      </c>
      <c r="D20" s="2">
        <v>0</v>
      </c>
      <c r="E20" s="53"/>
    </row>
    <row r="21" spans="1:6" ht="34" x14ac:dyDescent="0.2">
      <c r="A21" s="2" t="s">
        <v>36</v>
      </c>
      <c r="B21" s="5" t="s">
        <v>29</v>
      </c>
      <c r="C21" s="2">
        <v>1</v>
      </c>
      <c r="D21" s="2">
        <v>0</v>
      </c>
      <c r="E21" s="53"/>
    </row>
    <row r="22" spans="1:6" ht="34" x14ac:dyDescent="0.2">
      <c r="A22" s="2" t="s">
        <v>37</v>
      </c>
      <c r="B22" s="5" t="s">
        <v>30</v>
      </c>
      <c r="C22" s="2">
        <v>0</v>
      </c>
      <c r="D22" s="2">
        <v>0</v>
      </c>
      <c r="E22" s="53"/>
    </row>
    <row r="23" spans="1:6" ht="34" x14ac:dyDescent="0.2">
      <c r="A23" s="2" t="s">
        <v>39</v>
      </c>
      <c r="B23" s="5" t="s">
        <v>40</v>
      </c>
      <c r="C23" s="2">
        <v>-2</v>
      </c>
      <c r="D23" s="2">
        <v>0</v>
      </c>
      <c r="E23" s="53"/>
    </row>
    <row r="24" spans="1:6" x14ac:dyDescent="0.2">
      <c r="A24" s="3"/>
      <c r="B24" s="4" t="s">
        <v>41</v>
      </c>
      <c r="C24" s="4"/>
      <c r="D24" s="4">
        <f>MAX(SUM(D15:D23),0)</f>
        <v>0</v>
      </c>
      <c r="E24" s="3"/>
      <c r="F24" s="3"/>
    </row>
    <row r="27" spans="1:6" x14ac:dyDescent="0.2">
      <c r="A27" s="51" t="s">
        <v>42</v>
      </c>
      <c r="B27" s="51"/>
      <c r="C27" s="51"/>
      <c r="D27" s="51"/>
      <c r="E27" s="51"/>
      <c r="F27" s="51"/>
    </row>
    <row r="28" spans="1:6" ht="17" x14ac:dyDescent="0.2">
      <c r="A28" s="7" t="s">
        <v>10</v>
      </c>
      <c r="B28" s="8" t="s">
        <v>9</v>
      </c>
      <c r="C28" s="7" t="s">
        <v>8</v>
      </c>
      <c r="D28" s="7" t="s">
        <v>11</v>
      </c>
      <c r="E28" s="7" t="s">
        <v>17</v>
      </c>
      <c r="F28" s="7" t="s">
        <v>18</v>
      </c>
    </row>
    <row r="29" spans="1:6" ht="51" x14ac:dyDescent="0.2">
      <c r="A29" s="2" t="s">
        <v>0</v>
      </c>
      <c r="B29" s="5" t="s">
        <v>45</v>
      </c>
      <c r="C29" s="2">
        <v>8</v>
      </c>
      <c r="D29" s="2">
        <v>0</v>
      </c>
      <c r="E29" s="53" t="s">
        <v>166</v>
      </c>
      <c r="F29" s="54" t="s">
        <v>175</v>
      </c>
    </row>
    <row r="30" spans="1:6" ht="34" x14ac:dyDescent="0.2">
      <c r="A30" s="2" t="s">
        <v>31</v>
      </c>
      <c r="B30" s="5" t="s">
        <v>46</v>
      </c>
      <c r="C30" s="2">
        <v>6</v>
      </c>
      <c r="D30" s="2">
        <v>0</v>
      </c>
      <c r="E30" s="53"/>
      <c r="F30" s="54"/>
    </row>
    <row r="31" spans="1:6" ht="34" x14ac:dyDescent="0.2">
      <c r="A31" s="2" t="s">
        <v>32</v>
      </c>
      <c r="B31" s="5" t="s">
        <v>53</v>
      </c>
      <c r="C31" s="2">
        <v>4</v>
      </c>
      <c r="D31" s="2">
        <v>0</v>
      </c>
      <c r="E31" s="53"/>
      <c r="F31" s="54"/>
    </row>
    <row r="32" spans="1:6" ht="51" x14ac:dyDescent="0.2">
      <c r="A32" s="2" t="s">
        <v>33</v>
      </c>
      <c r="B32" s="5" t="s">
        <v>47</v>
      </c>
      <c r="C32" s="2">
        <v>0</v>
      </c>
      <c r="D32" s="2">
        <v>0</v>
      </c>
      <c r="E32" s="53"/>
      <c r="F32" s="54"/>
    </row>
    <row r="33" spans="1:6" ht="34" x14ac:dyDescent="0.2">
      <c r="A33" s="2" t="s">
        <v>34</v>
      </c>
      <c r="B33" s="5" t="s">
        <v>48</v>
      </c>
      <c r="C33" s="2">
        <v>-2</v>
      </c>
      <c r="D33" s="2">
        <v>0</v>
      </c>
      <c r="E33" s="53" t="s">
        <v>176</v>
      </c>
    </row>
    <row r="34" spans="1:6" ht="34" x14ac:dyDescent="0.2">
      <c r="A34" s="2" t="s">
        <v>35</v>
      </c>
      <c r="B34" s="5" t="s">
        <v>49</v>
      </c>
      <c r="C34" s="2">
        <v>-4</v>
      </c>
      <c r="D34" s="2">
        <v>0</v>
      </c>
      <c r="E34" s="53"/>
    </row>
    <row r="35" spans="1:6" ht="17" x14ac:dyDescent="0.2">
      <c r="A35" s="2" t="s">
        <v>36</v>
      </c>
      <c r="B35" s="5" t="s">
        <v>50</v>
      </c>
      <c r="C35" s="2">
        <v>-2</v>
      </c>
      <c r="D35" s="2">
        <v>0</v>
      </c>
      <c r="E35" s="49"/>
    </row>
    <row r="36" spans="1:6" ht="51" x14ac:dyDescent="0.2">
      <c r="A36" s="2" t="s">
        <v>37</v>
      </c>
      <c r="B36" s="5" t="s">
        <v>51</v>
      </c>
      <c r="C36" s="2">
        <v>-2</v>
      </c>
      <c r="D36" s="2">
        <v>-2</v>
      </c>
      <c r="E36" s="53" t="s">
        <v>120</v>
      </c>
    </row>
    <row r="37" spans="1:6" ht="53" customHeight="1" x14ac:dyDescent="0.2">
      <c r="A37" s="2" t="s">
        <v>39</v>
      </c>
      <c r="B37" s="5" t="s">
        <v>52</v>
      </c>
      <c r="C37" s="2">
        <v>-8</v>
      </c>
      <c r="D37" s="2">
        <v>0</v>
      </c>
      <c r="E37" s="53"/>
    </row>
    <row r="38" spans="1:6" x14ac:dyDescent="0.2">
      <c r="A38" s="3"/>
      <c r="B38" s="4" t="s">
        <v>54</v>
      </c>
      <c r="C38" s="4"/>
      <c r="D38" s="4">
        <f>SUM(D29:D34)+D35+MIN(D36:D37)</f>
        <v>-2</v>
      </c>
      <c r="E38" s="3"/>
      <c r="F38" s="3"/>
    </row>
    <row r="41" spans="1:6" x14ac:dyDescent="0.2">
      <c r="A41" s="51" t="s">
        <v>55</v>
      </c>
      <c r="B41" s="51"/>
      <c r="C41" s="51"/>
      <c r="D41" s="51"/>
      <c r="E41" s="51"/>
      <c r="F41" s="51"/>
    </row>
    <row r="42" spans="1:6" ht="17" x14ac:dyDescent="0.2">
      <c r="A42" s="7" t="s">
        <v>10</v>
      </c>
      <c r="B42" s="8" t="s">
        <v>9</v>
      </c>
      <c r="C42" s="7" t="s">
        <v>8</v>
      </c>
      <c r="D42" s="7" t="s">
        <v>11</v>
      </c>
      <c r="E42" s="7" t="s">
        <v>17</v>
      </c>
      <c r="F42" s="7" t="s">
        <v>18</v>
      </c>
    </row>
    <row r="43" spans="1:6" ht="17" x14ac:dyDescent="0.2">
      <c r="A43" s="2" t="s">
        <v>0</v>
      </c>
      <c r="B43" s="5" t="s">
        <v>56</v>
      </c>
      <c r="C43" s="2" t="s">
        <v>57</v>
      </c>
      <c r="D43" s="2">
        <v>0</v>
      </c>
      <c r="E43" s="53" t="s">
        <v>120</v>
      </c>
    </row>
    <row r="44" spans="1:6" ht="87" customHeight="1" x14ac:dyDescent="0.2">
      <c r="A44" s="2" t="s">
        <v>31</v>
      </c>
      <c r="B44" s="5" t="s">
        <v>58</v>
      </c>
      <c r="C44" s="2" t="s">
        <v>59</v>
      </c>
      <c r="D44" s="2">
        <f>30 -(30/2)</f>
        <v>15</v>
      </c>
      <c r="E44" s="53"/>
    </row>
    <row r="45" spans="1:6" x14ac:dyDescent="0.2">
      <c r="A45" s="3"/>
      <c r="B45" s="4" t="s">
        <v>119</v>
      </c>
      <c r="C45" s="4"/>
      <c r="D45" s="4">
        <f>MAX(D43:D44)</f>
        <v>15</v>
      </c>
      <c r="E45" s="3"/>
      <c r="F45" s="3"/>
    </row>
    <row r="48" spans="1:6" x14ac:dyDescent="0.2">
      <c r="A48" s="51" t="s">
        <v>60</v>
      </c>
      <c r="B48" s="51"/>
      <c r="C48" s="51"/>
      <c r="D48" s="51"/>
      <c r="E48" s="51"/>
      <c r="F48" s="51"/>
    </row>
    <row r="49" spans="1:6" ht="17" x14ac:dyDescent="0.2">
      <c r="A49" s="7" t="s">
        <v>10</v>
      </c>
      <c r="B49" s="8" t="s">
        <v>9</v>
      </c>
      <c r="C49" s="7" t="s">
        <v>8</v>
      </c>
      <c r="D49" s="7" t="s">
        <v>65</v>
      </c>
      <c r="E49" s="7" t="s">
        <v>11</v>
      </c>
      <c r="F49" s="7"/>
    </row>
    <row r="50" spans="1:6" ht="17" x14ac:dyDescent="0.2">
      <c r="A50" s="2" t="s">
        <v>0</v>
      </c>
      <c r="B50" s="5" t="s">
        <v>61</v>
      </c>
      <c r="C50" s="2">
        <v>8</v>
      </c>
      <c r="D50" s="2">
        <v>-4</v>
      </c>
      <c r="E50" s="2">
        <f>D10</f>
        <v>-2</v>
      </c>
    </row>
    <row r="51" spans="1:6" ht="17" x14ac:dyDescent="0.2">
      <c r="A51" s="2" t="s">
        <v>31</v>
      </c>
      <c r="B51" s="5" t="s">
        <v>62</v>
      </c>
      <c r="C51" s="2">
        <v>6</v>
      </c>
      <c r="D51" s="2">
        <v>0</v>
      </c>
      <c r="E51" s="2">
        <f>D24</f>
        <v>0</v>
      </c>
    </row>
    <row r="52" spans="1:6" ht="17" x14ac:dyDescent="0.2">
      <c r="A52" s="2" t="s">
        <v>32</v>
      </c>
      <c r="B52" s="5" t="s">
        <v>63</v>
      </c>
      <c r="C52" s="2">
        <v>8</v>
      </c>
      <c r="D52" s="2">
        <v>-8</v>
      </c>
      <c r="E52" s="2">
        <f>D38</f>
        <v>-2</v>
      </c>
    </row>
    <row r="53" spans="1:6" x14ac:dyDescent="0.2">
      <c r="A53" s="2" t="s">
        <v>33</v>
      </c>
      <c r="B53" s="2" t="s">
        <v>64</v>
      </c>
      <c r="C53" s="2">
        <v>28</v>
      </c>
      <c r="D53" s="2">
        <v>0</v>
      </c>
      <c r="E53" s="2">
        <f>D45</f>
        <v>15</v>
      </c>
    </row>
    <row r="54" spans="1:6" x14ac:dyDescent="0.2">
      <c r="A54" s="3"/>
      <c r="B54" s="4" t="s">
        <v>118</v>
      </c>
      <c r="C54" s="4">
        <f>SUM(C50:C53)</f>
        <v>50</v>
      </c>
      <c r="D54" s="4">
        <f>SUM(D50:D53)</f>
        <v>-12</v>
      </c>
      <c r="E54" s="4">
        <f>MAX(SUM(E50:E53),0)</f>
        <v>11</v>
      </c>
      <c r="F54" s="3"/>
    </row>
  </sheetData>
  <mergeCells count="13">
    <mergeCell ref="A2:F2"/>
    <mergeCell ref="A13:F13"/>
    <mergeCell ref="A27:F27"/>
    <mergeCell ref="A41:F41"/>
    <mergeCell ref="A48:F48"/>
    <mergeCell ref="E6:E8"/>
    <mergeCell ref="E15:E18"/>
    <mergeCell ref="E29:E32"/>
    <mergeCell ref="E33:E34"/>
    <mergeCell ref="E43:E44"/>
    <mergeCell ref="E36:E37"/>
    <mergeCell ref="E19:E23"/>
    <mergeCell ref="F29:F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67BD5-760C-5241-A858-374DB461B9A5}">
  <dimension ref="A2:F38"/>
  <sheetViews>
    <sheetView zoomScale="110" zoomScaleNormal="110" workbookViewId="0">
      <selection activeCell="D19" sqref="D19"/>
    </sheetView>
  </sheetViews>
  <sheetFormatPr baseColWidth="10" defaultColWidth="10.83203125" defaultRowHeight="16" x14ac:dyDescent="0.2"/>
  <cols>
    <col min="1" max="1" width="14.83203125" style="17" bestFit="1" customWidth="1"/>
    <col min="2" max="2" width="72.83203125" style="17" customWidth="1"/>
    <col min="3" max="3" width="10.83203125" style="17"/>
    <col min="4" max="4" width="15.6640625" style="17" bestFit="1" customWidth="1"/>
    <col min="5" max="5" width="39.5" style="17" customWidth="1"/>
    <col min="6" max="6" width="51.5" style="17" customWidth="1"/>
    <col min="7" max="16384" width="10.83203125" style="17"/>
  </cols>
  <sheetData>
    <row r="2" spans="1:6" x14ac:dyDescent="0.2">
      <c r="A2" s="52" t="s">
        <v>75</v>
      </c>
      <c r="B2" s="52"/>
      <c r="C2" s="52"/>
      <c r="D2" s="52"/>
      <c r="E2" s="52"/>
      <c r="F2" s="52"/>
    </row>
    <row r="3" spans="1:6" ht="17" x14ac:dyDescent="0.2">
      <c r="A3" s="12" t="s">
        <v>10</v>
      </c>
      <c r="B3" s="13" t="s">
        <v>9</v>
      </c>
      <c r="C3" s="12" t="s">
        <v>67</v>
      </c>
      <c r="D3" s="12" t="s">
        <v>68</v>
      </c>
      <c r="E3" s="12" t="s">
        <v>17</v>
      </c>
      <c r="F3" s="12" t="s">
        <v>18</v>
      </c>
    </row>
    <row r="4" spans="1:6" ht="17" x14ac:dyDescent="0.2">
      <c r="A4" s="2" t="s">
        <v>0</v>
      </c>
      <c r="B4" s="5" t="s">
        <v>69</v>
      </c>
      <c r="C4" s="2">
        <v>0</v>
      </c>
      <c r="D4" s="2">
        <v>0</v>
      </c>
      <c r="E4" s="53" t="s">
        <v>113</v>
      </c>
      <c r="F4" s="5"/>
    </row>
    <row r="5" spans="1:6" ht="51" x14ac:dyDescent="0.2">
      <c r="A5" s="2" t="s">
        <v>1</v>
      </c>
      <c r="B5" s="5" t="s">
        <v>70</v>
      </c>
      <c r="C5" s="2">
        <v>2</v>
      </c>
      <c r="D5" s="2">
        <v>2</v>
      </c>
      <c r="E5" s="53"/>
      <c r="F5" s="5"/>
    </row>
    <row r="6" spans="1:6" ht="51" customHeight="1" x14ac:dyDescent="0.2">
      <c r="A6" s="2" t="s">
        <v>3</v>
      </c>
      <c r="B6" s="5" t="s">
        <v>71</v>
      </c>
      <c r="C6" s="2">
        <v>10</v>
      </c>
      <c r="D6" s="2">
        <v>0</v>
      </c>
      <c r="E6" s="53" t="s">
        <v>114</v>
      </c>
      <c r="F6" s="5"/>
    </row>
    <row r="7" spans="1:6" ht="17" x14ac:dyDescent="0.2">
      <c r="A7" s="2" t="s">
        <v>4</v>
      </c>
      <c r="B7" s="5" t="s">
        <v>72</v>
      </c>
      <c r="C7" s="2">
        <v>5</v>
      </c>
      <c r="D7" s="2">
        <v>0</v>
      </c>
      <c r="E7" s="53"/>
      <c r="F7" s="5"/>
    </row>
    <row r="8" spans="1:6" ht="68" x14ac:dyDescent="0.2">
      <c r="A8" s="2" t="s">
        <v>5</v>
      </c>
      <c r="B8" s="5" t="s">
        <v>73</v>
      </c>
      <c r="C8" s="2">
        <v>5</v>
      </c>
      <c r="D8" s="2">
        <v>0</v>
      </c>
      <c r="E8" s="10" t="s">
        <v>115</v>
      </c>
      <c r="F8" s="5"/>
    </row>
    <row r="9" spans="1:6" ht="68" x14ac:dyDescent="0.2">
      <c r="A9" s="2" t="s">
        <v>13</v>
      </c>
      <c r="B9" s="14" t="s">
        <v>74</v>
      </c>
      <c r="C9" s="2">
        <v>-2</v>
      </c>
      <c r="D9" s="2">
        <v>0</v>
      </c>
      <c r="E9" s="10" t="s">
        <v>177</v>
      </c>
      <c r="F9" s="5"/>
    </row>
    <row r="10" spans="1:6" ht="51" x14ac:dyDescent="0.2">
      <c r="A10" s="2" t="s">
        <v>36</v>
      </c>
      <c r="B10" s="14" t="s">
        <v>116</v>
      </c>
      <c r="C10" s="2">
        <v>-2</v>
      </c>
      <c r="D10" s="2">
        <v>0</v>
      </c>
      <c r="E10" s="10" t="s">
        <v>117</v>
      </c>
      <c r="F10" s="5"/>
    </row>
    <row r="11" spans="1:6" x14ac:dyDescent="0.2">
      <c r="A11" s="15"/>
      <c r="B11" s="16" t="s">
        <v>76</v>
      </c>
      <c r="C11" s="11"/>
      <c r="D11" s="11">
        <f>MAX(0,(MAX(D4:D5)+SUM(D6:D10)))</f>
        <v>2</v>
      </c>
      <c r="E11" s="15"/>
      <c r="F11" s="15"/>
    </row>
    <row r="14" spans="1:6" x14ac:dyDescent="0.2">
      <c r="A14" s="52" t="s">
        <v>77</v>
      </c>
      <c r="B14" s="52"/>
      <c r="C14" s="52"/>
      <c r="D14" s="52"/>
      <c r="E14" s="52"/>
      <c r="F14" s="52"/>
    </row>
    <row r="15" spans="1:6" ht="17" x14ac:dyDescent="0.2">
      <c r="A15" s="12" t="s">
        <v>10</v>
      </c>
      <c r="B15" s="13" t="s">
        <v>9</v>
      </c>
      <c r="C15" s="12" t="s">
        <v>67</v>
      </c>
      <c r="D15" s="12" t="s">
        <v>68</v>
      </c>
      <c r="E15" s="12" t="s">
        <v>17</v>
      </c>
      <c r="F15" s="12" t="s">
        <v>18</v>
      </c>
    </row>
    <row r="16" spans="1:6" ht="34" customHeight="1" x14ac:dyDescent="0.2">
      <c r="A16" s="2" t="s">
        <v>0</v>
      </c>
      <c r="B16" s="5" t="s">
        <v>78</v>
      </c>
      <c r="C16" s="2">
        <v>10</v>
      </c>
      <c r="D16" s="2">
        <v>0</v>
      </c>
      <c r="E16" s="53" t="s">
        <v>112</v>
      </c>
      <c r="F16" s="5"/>
    </row>
    <row r="17" spans="1:6" ht="51" x14ac:dyDescent="0.2">
      <c r="A17" s="2" t="s">
        <v>1</v>
      </c>
      <c r="B17" s="5" t="s">
        <v>79</v>
      </c>
      <c r="C17" s="2">
        <v>5</v>
      </c>
      <c r="D17" s="2">
        <v>0</v>
      </c>
      <c r="E17" s="53"/>
      <c r="F17" s="5"/>
    </row>
    <row r="18" spans="1:6" ht="51" x14ac:dyDescent="0.2">
      <c r="A18" s="17" t="s">
        <v>32</v>
      </c>
      <c r="B18" s="18" t="s">
        <v>80</v>
      </c>
      <c r="C18" s="19">
        <v>-5</v>
      </c>
      <c r="D18" s="19">
        <v>0</v>
      </c>
      <c r="E18" s="53"/>
    </row>
    <row r="19" spans="1:6" x14ac:dyDescent="0.2">
      <c r="A19" s="15"/>
      <c r="B19" s="16" t="s">
        <v>111</v>
      </c>
      <c r="C19" s="11"/>
      <c r="D19" s="11">
        <f>SUM(D16:D18)</f>
        <v>0</v>
      </c>
      <c r="E19" s="15"/>
      <c r="F19" s="15"/>
    </row>
    <row r="22" spans="1:6" x14ac:dyDescent="0.2">
      <c r="A22" s="52" t="s">
        <v>81</v>
      </c>
      <c r="B22" s="52"/>
      <c r="C22" s="52"/>
      <c r="D22" s="52"/>
      <c r="E22" s="52"/>
      <c r="F22" s="52"/>
    </row>
    <row r="23" spans="1:6" ht="17" x14ac:dyDescent="0.2">
      <c r="A23" s="12" t="s">
        <v>10</v>
      </c>
      <c r="B23" s="13" t="s">
        <v>9</v>
      </c>
      <c r="C23" s="12" t="s">
        <v>67</v>
      </c>
      <c r="D23" s="12" t="s">
        <v>68</v>
      </c>
      <c r="E23" s="12" t="s">
        <v>17</v>
      </c>
      <c r="F23" s="12" t="s">
        <v>18</v>
      </c>
    </row>
    <row r="24" spans="1:6" ht="17" x14ac:dyDescent="0.2">
      <c r="A24" s="2" t="s">
        <v>0</v>
      </c>
      <c r="B24" s="5" t="s">
        <v>82</v>
      </c>
      <c r="C24" s="2">
        <v>6</v>
      </c>
      <c r="D24" s="2">
        <v>0</v>
      </c>
      <c r="E24" s="53" t="s">
        <v>104</v>
      </c>
      <c r="F24" s="5"/>
    </row>
    <row r="25" spans="1:6" ht="17" x14ac:dyDescent="0.2">
      <c r="A25" s="2" t="s">
        <v>1</v>
      </c>
      <c r="B25" s="5" t="s">
        <v>83</v>
      </c>
      <c r="C25" s="2">
        <v>4</v>
      </c>
      <c r="D25" s="2">
        <v>0</v>
      </c>
      <c r="E25" s="53"/>
      <c r="F25" s="5"/>
    </row>
    <row r="26" spans="1:6" ht="17" x14ac:dyDescent="0.2">
      <c r="A26" s="2" t="s">
        <v>3</v>
      </c>
      <c r="B26" s="5" t="s">
        <v>84</v>
      </c>
      <c r="C26" s="2">
        <v>2</v>
      </c>
      <c r="D26" s="2">
        <v>0</v>
      </c>
      <c r="E26" s="53"/>
      <c r="F26" s="5"/>
    </row>
    <row r="27" spans="1:6" ht="17" x14ac:dyDescent="0.2">
      <c r="A27" s="2" t="s">
        <v>4</v>
      </c>
      <c r="B27" s="5" t="s">
        <v>85</v>
      </c>
      <c r="C27" s="2">
        <v>1</v>
      </c>
      <c r="D27" s="2">
        <v>0</v>
      </c>
      <c r="E27" s="53"/>
      <c r="F27" s="5"/>
    </row>
    <row r="28" spans="1:6" ht="17" x14ac:dyDescent="0.2">
      <c r="A28" s="2" t="s">
        <v>5</v>
      </c>
      <c r="B28" s="5" t="s">
        <v>86</v>
      </c>
      <c r="C28" s="2">
        <v>0</v>
      </c>
      <c r="D28" s="2">
        <v>0</v>
      </c>
      <c r="E28" s="53"/>
      <c r="F28" s="5"/>
    </row>
    <row r="29" spans="1:6" ht="34" x14ac:dyDescent="0.2">
      <c r="A29" s="2" t="s">
        <v>13</v>
      </c>
      <c r="B29" s="14" t="s">
        <v>87</v>
      </c>
      <c r="C29" s="2">
        <v>-2</v>
      </c>
      <c r="D29" s="2">
        <v>0</v>
      </c>
      <c r="E29" s="10" t="s">
        <v>105</v>
      </c>
      <c r="F29" s="5"/>
    </row>
    <row r="30" spans="1:6" x14ac:dyDescent="0.2">
      <c r="A30" s="15"/>
      <c r="B30" s="16" t="s">
        <v>106</v>
      </c>
      <c r="C30" s="11"/>
      <c r="D30" s="11">
        <f>MAX(0,(MAX(D24:D28)+D29))</f>
        <v>0</v>
      </c>
      <c r="E30" s="15"/>
      <c r="F30" s="15"/>
    </row>
    <row r="33" spans="1:6" x14ac:dyDescent="0.2">
      <c r="A33" s="52" t="s">
        <v>107</v>
      </c>
      <c r="B33" s="52"/>
      <c r="C33" s="52"/>
      <c r="D33" s="52"/>
      <c r="E33" s="52"/>
      <c r="F33" s="52"/>
    </row>
    <row r="34" spans="1:6" ht="17" x14ac:dyDescent="0.2">
      <c r="A34" s="12" t="s">
        <v>10</v>
      </c>
      <c r="B34" s="13" t="s">
        <v>9</v>
      </c>
      <c r="C34" s="12" t="s">
        <v>8</v>
      </c>
      <c r="D34" s="12" t="s">
        <v>65</v>
      </c>
      <c r="E34" s="12" t="s">
        <v>11</v>
      </c>
      <c r="F34" s="12"/>
    </row>
    <row r="35" spans="1:6" ht="17" x14ac:dyDescent="0.2">
      <c r="A35" s="1" t="s">
        <v>0</v>
      </c>
      <c r="B35" s="9" t="s">
        <v>108</v>
      </c>
      <c r="C35" s="2">
        <v>22</v>
      </c>
      <c r="D35" s="2">
        <v>0</v>
      </c>
      <c r="E35" s="2">
        <f>D11</f>
        <v>2</v>
      </c>
      <c r="F35" s="2"/>
    </row>
    <row r="36" spans="1:6" ht="17" x14ac:dyDescent="0.2">
      <c r="A36" s="1" t="s">
        <v>31</v>
      </c>
      <c r="B36" s="9" t="s">
        <v>109</v>
      </c>
      <c r="C36" s="2">
        <v>15</v>
      </c>
      <c r="D36" s="2">
        <v>-5</v>
      </c>
      <c r="E36" s="2">
        <f>D19</f>
        <v>0</v>
      </c>
      <c r="F36" s="2"/>
    </row>
    <row r="37" spans="1:6" ht="17" x14ac:dyDescent="0.2">
      <c r="A37" s="1" t="s">
        <v>32</v>
      </c>
      <c r="B37" s="9" t="s">
        <v>110</v>
      </c>
      <c r="C37" s="2">
        <v>8</v>
      </c>
      <c r="D37" s="2">
        <v>0</v>
      </c>
      <c r="E37" s="2">
        <f>D30</f>
        <v>0</v>
      </c>
      <c r="F37" s="2"/>
    </row>
    <row r="38" spans="1:6" x14ac:dyDescent="0.2">
      <c r="A38" s="15"/>
      <c r="B38" s="16" t="s">
        <v>121</v>
      </c>
      <c r="C38" s="11">
        <f>SUM(C35:C37)</f>
        <v>45</v>
      </c>
      <c r="D38" s="11">
        <f>SUM(D35:D37)</f>
        <v>-5</v>
      </c>
      <c r="E38" s="11">
        <f>MAX(SUM(E35:E37),0)</f>
        <v>2</v>
      </c>
      <c r="F38" s="15"/>
    </row>
  </sheetData>
  <mergeCells count="8">
    <mergeCell ref="A33:F33"/>
    <mergeCell ref="E4:E5"/>
    <mergeCell ref="E6:E7"/>
    <mergeCell ref="A2:F2"/>
    <mergeCell ref="A14:F14"/>
    <mergeCell ref="A22:F22"/>
    <mergeCell ref="E24:E28"/>
    <mergeCell ref="E16:E18"/>
  </mergeCells>
  <phoneticPr fontId="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6C19E-1B99-4248-BF25-332D84FBF8DC}">
  <dimension ref="A1:H38"/>
  <sheetViews>
    <sheetView workbookViewId="0">
      <selection activeCell="H32" sqref="H32"/>
    </sheetView>
  </sheetViews>
  <sheetFormatPr baseColWidth="10" defaultColWidth="10.83203125" defaultRowHeight="16" x14ac:dyDescent="0.2"/>
  <sheetData>
    <row r="1" spans="1:8" ht="22" x14ac:dyDescent="0.3">
      <c r="A1" s="27" t="s">
        <v>93</v>
      </c>
    </row>
    <row r="2" spans="1:8" x14ac:dyDescent="0.2">
      <c r="A2" s="21"/>
      <c r="B2" s="22"/>
      <c r="C2" s="23">
        <v>2016</v>
      </c>
      <c r="D2" s="23">
        <v>2017</v>
      </c>
      <c r="E2" s="23">
        <v>2018</v>
      </c>
      <c r="F2" s="23">
        <v>2019</v>
      </c>
      <c r="G2" s="23">
        <v>2020</v>
      </c>
    </row>
    <row r="3" spans="1:8" x14ac:dyDescent="0.2">
      <c r="A3" s="24" t="s">
        <v>90</v>
      </c>
      <c r="B3" s="25" t="s">
        <v>91</v>
      </c>
      <c r="C3" s="26" t="s">
        <v>92</v>
      </c>
      <c r="D3" s="26" t="s">
        <v>92</v>
      </c>
      <c r="E3" s="26" t="s">
        <v>92</v>
      </c>
      <c r="F3" s="26" t="s">
        <v>92</v>
      </c>
      <c r="G3" s="26" t="s">
        <v>92</v>
      </c>
      <c r="H3" s="26" t="s">
        <v>103</v>
      </c>
    </row>
    <row r="4" spans="1:8" x14ac:dyDescent="0.2">
      <c r="A4" t="s">
        <v>88</v>
      </c>
      <c r="B4" t="s">
        <v>89</v>
      </c>
      <c r="C4" s="20">
        <v>1.1102598905563354</v>
      </c>
      <c r="D4" s="20">
        <v>1.0063493251800537</v>
      </c>
      <c r="E4" s="20">
        <v>0.9957316517829895</v>
      </c>
      <c r="F4" s="20">
        <v>0.90532219409942627</v>
      </c>
      <c r="G4" s="20">
        <v>0.8558657169342041</v>
      </c>
      <c r="H4" s="20">
        <f>AVERAGE(C4:G4)</f>
        <v>0.97470575571060181</v>
      </c>
    </row>
    <row r="6" spans="1:8" ht="22" x14ac:dyDescent="0.3">
      <c r="A6" s="27" t="s">
        <v>94</v>
      </c>
    </row>
    <row r="7" spans="1:8" x14ac:dyDescent="0.2">
      <c r="A7" s="21"/>
      <c r="B7" s="22"/>
      <c r="C7" s="23">
        <v>2016</v>
      </c>
      <c r="D7" s="23">
        <v>2017</v>
      </c>
      <c r="E7" s="23">
        <v>2018</v>
      </c>
      <c r="F7" s="23">
        <v>2019</v>
      </c>
      <c r="G7" s="23">
        <v>2020</v>
      </c>
    </row>
    <row r="8" spans="1:8" x14ac:dyDescent="0.2">
      <c r="A8" s="24" t="s">
        <v>90</v>
      </c>
      <c r="B8" s="25" t="s">
        <v>91</v>
      </c>
      <c r="C8" s="26" t="s">
        <v>92</v>
      </c>
      <c r="D8" s="26" t="s">
        <v>92</v>
      </c>
      <c r="E8" s="26" t="s">
        <v>92</v>
      </c>
      <c r="F8" s="26" t="s">
        <v>92</v>
      </c>
      <c r="G8" s="26" t="s">
        <v>92</v>
      </c>
    </row>
    <row r="9" spans="1:8" x14ac:dyDescent="0.2">
      <c r="A9" t="s">
        <v>88</v>
      </c>
      <c r="B9" t="s">
        <v>89</v>
      </c>
      <c r="C9" s="20">
        <v>0.38563531637191772</v>
      </c>
      <c r="D9" s="20">
        <v>0.26220178604125977</v>
      </c>
      <c r="E9" s="20">
        <v>0.38604256510734558</v>
      </c>
      <c r="F9" s="20">
        <v>0.11787666380405426</v>
      </c>
      <c r="G9" s="20">
        <v>-2.6929063722491264E-2</v>
      </c>
      <c r="H9" s="20">
        <f>AVERAGE(C9:G9)</f>
        <v>0.22496545352041722</v>
      </c>
    </row>
    <row r="11" spans="1:8" ht="22" x14ac:dyDescent="0.3">
      <c r="A11" s="27" t="s">
        <v>95</v>
      </c>
    </row>
    <row r="12" spans="1:8" x14ac:dyDescent="0.2">
      <c r="A12" s="21"/>
      <c r="B12" s="22"/>
      <c r="C12" s="23">
        <v>2016</v>
      </c>
      <c r="D12" s="23">
        <v>2017</v>
      </c>
      <c r="E12" s="23">
        <v>2018</v>
      </c>
      <c r="F12" s="23">
        <v>2019</v>
      </c>
      <c r="G12" s="23">
        <v>2020</v>
      </c>
    </row>
    <row r="13" spans="1:8" x14ac:dyDescent="0.2">
      <c r="A13" s="24" t="s">
        <v>90</v>
      </c>
      <c r="B13" s="25" t="s">
        <v>91</v>
      </c>
      <c r="C13" s="26" t="s">
        <v>92</v>
      </c>
      <c r="D13" s="26" t="s">
        <v>92</v>
      </c>
      <c r="E13" s="26" t="s">
        <v>92</v>
      </c>
      <c r="F13" s="26" t="s">
        <v>92</v>
      </c>
      <c r="G13" s="26" t="s">
        <v>92</v>
      </c>
    </row>
    <row r="14" spans="1:8" x14ac:dyDescent="0.2">
      <c r="A14" t="s">
        <v>88</v>
      </c>
      <c r="B14" t="s">
        <v>89</v>
      </c>
      <c r="C14" s="20">
        <v>1.441525936126709</v>
      </c>
      <c r="D14" s="20">
        <v>1.5173983573913574</v>
      </c>
      <c r="E14" s="20">
        <v>1.5370413064956665</v>
      </c>
      <c r="F14" s="20">
        <v>1.4535590410232544</v>
      </c>
      <c r="G14" s="20">
        <v>1.275138258934021</v>
      </c>
      <c r="H14" s="20">
        <f>AVERAGE(C14:G14)</f>
        <v>1.4449325799942017</v>
      </c>
    </row>
    <row r="16" spans="1:8" ht="22" x14ac:dyDescent="0.3">
      <c r="A16" s="27" t="s">
        <v>96</v>
      </c>
    </row>
    <row r="17" spans="1:8" x14ac:dyDescent="0.2">
      <c r="A17" s="21"/>
      <c r="B17" s="22"/>
      <c r="C17" s="23">
        <v>2016</v>
      </c>
      <c r="D17" s="23">
        <v>2017</v>
      </c>
      <c r="E17" s="23">
        <v>2018</v>
      </c>
      <c r="F17" s="23">
        <v>2019</v>
      </c>
      <c r="G17" s="23">
        <v>2020</v>
      </c>
    </row>
    <row r="18" spans="1:8" x14ac:dyDescent="0.2">
      <c r="A18" s="24" t="s">
        <v>90</v>
      </c>
      <c r="B18" s="25" t="s">
        <v>91</v>
      </c>
      <c r="C18" s="26" t="s">
        <v>92</v>
      </c>
      <c r="D18" s="26" t="s">
        <v>92</v>
      </c>
      <c r="E18" s="26" t="s">
        <v>92</v>
      </c>
      <c r="F18" s="26" t="s">
        <v>92</v>
      </c>
      <c r="G18" s="26" t="s">
        <v>92</v>
      </c>
    </row>
    <row r="19" spans="1:8" x14ac:dyDescent="0.2">
      <c r="A19" t="s">
        <v>88</v>
      </c>
      <c r="B19" t="s">
        <v>89</v>
      </c>
      <c r="C19" s="20">
        <v>1.4856207370758057</v>
      </c>
      <c r="D19" s="20">
        <v>1.6190763711929321</v>
      </c>
      <c r="E19" s="20">
        <v>1.6131399869918823</v>
      </c>
      <c r="F19" s="20">
        <v>1.3345745801925659</v>
      </c>
      <c r="G19" s="20">
        <v>1.2384375333786011</v>
      </c>
      <c r="H19" s="20">
        <f>AVERAGE(C19:G19)</f>
        <v>1.4581698417663573</v>
      </c>
    </row>
    <row r="21" spans="1:8" ht="22" x14ac:dyDescent="0.3">
      <c r="A21" s="27" t="s">
        <v>97</v>
      </c>
    </row>
    <row r="22" spans="1:8" x14ac:dyDescent="0.2">
      <c r="A22" s="21"/>
      <c r="B22" s="22"/>
      <c r="C22" s="23">
        <v>2016</v>
      </c>
      <c r="D22" s="23">
        <v>2017</v>
      </c>
      <c r="E22" s="23">
        <v>2018</v>
      </c>
      <c r="F22" s="23">
        <v>2019</v>
      </c>
      <c r="G22" s="23">
        <v>2020</v>
      </c>
    </row>
    <row r="23" spans="1:8" x14ac:dyDescent="0.2">
      <c r="A23" s="24" t="s">
        <v>90</v>
      </c>
      <c r="B23" s="25" t="s">
        <v>91</v>
      </c>
      <c r="C23" s="26" t="s">
        <v>92</v>
      </c>
      <c r="D23" s="26" t="s">
        <v>92</v>
      </c>
      <c r="E23" s="26" t="s">
        <v>92</v>
      </c>
      <c r="F23" s="26" t="s">
        <v>92</v>
      </c>
      <c r="G23" s="26" t="s">
        <v>92</v>
      </c>
    </row>
    <row r="24" spans="1:8" x14ac:dyDescent="0.2">
      <c r="A24" t="s">
        <v>88</v>
      </c>
      <c r="B24" t="s">
        <v>89</v>
      </c>
      <c r="C24" s="20">
        <v>1.5805121660232544</v>
      </c>
      <c r="D24" s="20">
        <v>1.6073849201202393</v>
      </c>
      <c r="E24" s="20">
        <v>1.4756866693496704</v>
      </c>
      <c r="F24" s="20">
        <v>1.4240354299545288</v>
      </c>
      <c r="G24" s="20">
        <v>1.335382342338562</v>
      </c>
      <c r="H24" s="20">
        <f>AVERAGE(C24:G24)</f>
        <v>1.484600305557251</v>
      </c>
    </row>
    <row r="26" spans="1:8" ht="22" x14ac:dyDescent="0.3">
      <c r="A26" s="27" t="s">
        <v>98</v>
      </c>
    </row>
    <row r="27" spans="1:8" x14ac:dyDescent="0.2">
      <c r="A27" s="21"/>
      <c r="B27" s="22"/>
      <c r="C27" s="23">
        <v>2016</v>
      </c>
      <c r="D27" s="23">
        <v>2017</v>
      </c>
      <c r="E27" s="23">
        <v>2018</v>
      </c>
      <c r="F27" s="23">
        <v>2019</v>
      </c>
      <c r="G27" s="23">
        <v>2020</v>
      </c>
    </row>
    <row r="28" spans="1:8" x14ac:dyDescent="0.2">
      <c r="A28" s="24" t="s">
        <v>90</v>
      </c>
      <c r="B28" s="25" t="s">
        <v>91</v>
      </c>
      <c r="C28" s="26" t="s">
        <v>92</v>
      </c>
      <c r="D28" s="26" t="s">
        <v>92</v>
      </c>
      <c r="E28" s="26" t="s">
        <v>92</v>
      </c>
      <c r="F28" s="26" t="s">
        <v>92</v>
      </c>
      <c r="G28" s="26" t="s">
        <v>92</v>
      </c>
    </row>
    <row r="29" spans="1:8" x14ac:dyDescent="0.2">
      <c r="A29" t="s">
        <v>88</v>
      </c>
      <c r="B29" t="s">
        <v>89</v>
      </c>
      <c r="C29" s="20">
        <v>1.3314758539199829</v>
      </c>
      <c r="D29" s="20">
        <v>1.3403971195220947</v>
      </c>
      <c r="E29" s="20">
        <v>1.2926782369613647</v>
      </c>
      <c r="F29" s="20">
        <v>1.1807328462600708</v>
      </c>
      <c r="G29" s="20">
        <v>1.0382174253463745</v>
      </c>
      <c r="H29" s="20">
        <f>AVERAGE(C29:G29)</f>
        <v>1.2367002964019775</v>
      </c>
    </row>
    <row r="31" spans="1:8" x14ac:dyDescent="0.2">
      <c r="H31" s="20">
        <f>AVERAGE(H4:H29)</f>
        <v>1.137345705491801</v>
      </c>
    </row>
    <row r="35" spans="2:2" x14ac:dyDescent="0.2">
      <c r="B35" s="28" t="s">
        <v>99</v>
      </c>
    </row>
    <row r="36" spans="2:2" x14ac:dyDescent="0.2">
      <c r="B36" s="28" t="s">
        <v>100</v>
      </c>
    </row>
    <row r="37" spans="2:2" x14ac:dyDescent="0.2">
      <c r="B37" s="28" t="s">
        <v>101</v>
      </c>
    </row>
    <row r="38" spans="2:2" x14ac:dyDescent="0.2">
      <c r="B38" s="28"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D3938-AF74-1441-B849-DBE921DDDA71}">
  <dimension ref="A3:G30"/>
  <sheetViews>
    <sheetView zoomScale="120" zoomScaleNormal="120" workbookViewId="0">
      <selection activeCell="F14" sqref="F14"/>
    </sheetView>
  </sheetViews>
  <sheetFormatPr baseColWidth="10" defaultColWidth="10.83203125" defaultRowHeight="16" x14ac:dyDescent="0.2"/>
  <cols>
    <col min="1" max="1" width="26" style="30" customWidth="1"/>
    <col min="2" max="2" width="36.83203125" style="30" customWidth="1"/>
    <col min="3" max="3" width="15" style="30" customWidth="1"/>
    <col min="4" max="4" width="19.6640625" style="30" customWidth="1"/>
    <col min="5" max="5" width="23" style="30" customWidth="1"/>
    <col min="6" max="6" width="20.6640625" style="30" customWidth="1"/>
    <col min="7" max="16384" width="10.83203125" style="30"/>
  </cols>
  <sheetData>
    <row r="3" spans="1:7" x14ac:dyDescent="0.2">
      <c r="A3" s="56" t="s">
        <v>122</v>
      </c>
      <c r="B3" s="56"/>
      <c r="C3" s="56"/>
      <c r="D3" s="56"/>
      <c r="E3" s="56"/>
      <c r="F3" s="56"/>
    </row>
    <row r="4" spans="1:7" ht="17" customHeight="1" x14ac:dyDescent="0.2">
      <c r="A4" s="33"/>
      <c r="B4" s="57" t="s">
        <v>124</v>
      </c>
      <c r="C4" s="57"/>
      <c r="D4" s="57"/>
      <c r="E4" s="57"/>
      <c r="F4" s="57"/>
    </row>
    <row r="5" spans="1:7" ht="68" x14ac:dyDescent="0.2">
      <c r="A5" s="34" t="s">
        <v>123</v>
      </c>
      <c r="B5" s="29" t="s">
        <v>127</v>
      </c>
      <c r="C5" s="29" t="s">
        <v>128</v>
      </c>
      <c r="D5" s="29" t="s">
        <v>129</v>
      </c>
      <c r="E5" s="29" t="s">
        <v>130</v>
      </c>
      <c r="F5" s="29" t="s">
        <v>131</v>
      </c>
    </row>
    <row r="6" spans="1:7" ht="34" x14ac:dyDescent="0.2">
      <c r="A6" s="35" t="s">
        <v>125</v>
      </c>
      <c r="B6" s="30" t="s">
        <v>126</v>
      </c>
      <c r="C6" s="30">
        <v>30</v>
      </c>
      <c r="D6" s="30">
        <v>20</v>
      </c>
      <c r="E6" s="30">
        <v>5</v>
      </c>
      <c r="F6" s="30">
        <v>0</v>
      </c>
    </row>
    <row r="7" spans="1:7" ht="51" x14ac:dyDescent="0.2">
      <c r="A7" s="35" t="s">
        <v>132</v>
      </c>
      <c r="B7" s="30">
        <v>30</v>
      </c>
      <c r="C7" s="30">
        <v>20</v>
      </c>
      <c r="D7" s="30">
        <v>5</v>
      </c>
      <c r="E7" s="30">
        <v>2</v>
      </c>
      <c r="F7" s="30">
        <v>0</v>
      </c>
    </row>
    <row r="8" spans="1:7" ht="34" x14ac:dyDescent="0.2">
      <c r="A8" s="35" t="s">
        <v>133</v>
      </c>
      <c r="B8" s="30">
        <v>20</v>
      </c>
      <c r="C8" s="30">
        <v>5</v>
      </c>
      <c r="D8" s="30">
        <v>2</v>
      </c>
      <c r="E8" s="30">
        <v>1</v>
      </c>
      <c r="F8" s="30">
        <v>0</v>
      </c>
    </row>
    <row r="9" spans="1:7" ht="34" x14ac:dyDescent="0.2">
      <c r="A9" s="35" t="s">
        <v>136</v>
      </c>
      <c r="B9" s="30">
        <v>5</v>
      </c>
      <c r="C9" s="30">
        <v>2</v>
      </c>
      <c r="D9" s="30">
        <v>1</v>
      </c>
      <c r="E9" s="30">
        <v>1</v>
      </c>
      <c r="F9" s="30">
        <v>0</v>
      </c>
    </row>
    <row r="10" spans="1:7" ht="102" x14ac:dyDescent="0.2">
      <c r="A10" s="35" t="s">
        <v>134</v>
      </c>
      <c r="B10" s="30">
        <v>2</v>
      </c>
      <c r="C10" s="30">
        <v>1</v>
      </c>
      <c r="D10" s="30">
        <v>1</v>
      </c>
      <c r="E10" s="30">
        <v>0</v>
      </c>
      <c r="F10" s="30">
        <v>0</v>
      </c>
    </row>
    <row r="11" spans="1:7" ht="17" x14ac:dyDescent="0.2">
      <c r="A11" s="35" t="s">
        <v>135</v>
      </c>
      <c r="B11" s="30">
        <v>0</v>
      </c>
      <c r="C11" s="30">
        <v>0</v>
      </c>
      <c r="D11" s="30">
        <v>0</v>
      </c>
      <c r="E11" s="30">
        <v>0</v>
      </c>
      <c r="F11" s="30">
        <v>0</v>
      </c>
    </row>
    <row r="12" spans="1:7" x14ac:dyDescent="0.2">
      <c r="A12" s="50" t="s">
        <v>137</v>
      </c>
      <c r="B12" s="50"/>
      <c r="C12" s="50"/>
      <c r="D12" s="50"/>
      <c r="E12" s="50"/>
      <c r="F12" s="31">
        <v>0</v>
      </c>
      <c r="G12" s="30" t="s">
        <v>156</v>
      </c>
    </row>
    <row r="13" spans="1:7" x14ac:dyDescent="0.2">
      <c r="A13" s="50" t="s">
        <v>138</v>
      </c>
      <c r="B13" s="50"/>
      <c r="C13" s="50"/>
      <c r="D13" s="50"/>
      <c r="E13" s="50"/>
      <c r="F13" s="31">
        <v>2</v>
      </c>
      <c r="G13" s="30" t="s">
        <v>167</v>
      </c>
    </row>
    <row r="14" spans="1:7" x14ac:dyDescent="0.2">
      <c r="A14" s="50" t="s">
        <v>139</v>
      </c>
      <c r="B14" s="50"/>
      <c r="C14" s="50"/>
      <c r="D14" s="50"/>
      <c r="E14" s="50"/>
      <c r="F14" s="31">
        <v>5</v>
      </c>
      <c r="G14" s="30" t="s">
        <v>168</v>
      </c>
    </row>
    <row r="15" spans="1:7" x14ac:dyDescent="0.2">
      <c r="A15" s="32"/>
      <c r="B15" s="32"/>
      <c r="C15" s="32"/>
      <c r="D15" s="32"/>
      <c r="E15" s="32" t="s">
        <v>152</v>
      </c>
      <c r="F15" s="31">
        <v>0</v>
      </c>
      <c r="G15" s="30" t="s">
        <v>154</v>
      </c>
    </row>
    <row r="16" spans="1:7" x14ac:dyDescent="0.2">
      <c r="A16" s="37" t="s">
        <v>142</v>
      </c>
      <c r="B16" s="38"/>
      <c r="C16" s="38"/>
      <c r="D16" s="38"/>
      <c r="E16" s="38"/>
      <c r="F16" s="38"/>
    </row>
    <row r="17" spans="1:6" x14ac:dyDescent="0.2">
      <c r="A17" s="55" t="s">
        <v>140</v>
      </c>
      <c r="B17" s="55"/>
      <c r="C17" s="55"/>
      <c r="D17" s="55"/>
      <c r="E17" s="33">
        <v>0.5</v>
      </c>
      <c r="F17" s="33"/>
    </row>
    <row r="18" spans="1:6" x14ac:dyDescent="0.2">
      <c r="A18" s="36" t="s">
        <v>141</v>
      </c>
      <c r="B18" s="36"/>
      <c r="C18" s="36"/>
      <c r="D18" s="33"/>
      <c r="E18" s="33">
        <v>0.5</v>
      </c>
      <c r="F18" s="33"/>
    </row>
    <row r="19" spans="1:6" x14ac:dyDescent="0.2">
      <c r="A19" s="36" t="s">
        <v>146</v>
      </c>
      <c r="B19" s="36"/>
      <c r="C19" s="36"/>
      <c r="D19" s="33"/>
      <c r="E19" s="33">
        <v>0.25</v>
      </c>
      <c r="F19" s="33"/>
    </row>
    <row r="20" spans="1:6" x14ac:dyDescent="0.2">
      <c r="A20" s="36" t="s">
        <v>147</v>
      </c>
      <c r="B20" s="36"/>
      <c r="C20" s="36"/>
      <c r="D20" s="33"/>
      <c r="E20" s="33">
        <v>1</v>
      </c>
      <c r="F20" s="33"/>
    </row>
    <row r="21" spans="1:6" x14ac:dyDescent="0.2">
      <c r="A21" s="50" t="s">
        <v>143</v>
      </c>
      <c r="B21" s="50"/>
      <c r="C21" s="50"/>
      <c r="D21" s="50"/>
      <c r="E21" s="50"/>
      <c r="F21" s="31">
        <v>1</v>
      </c>
    </row>
    <row r="22" spans="1:6" x14ac:dyDescent="0.2">
      <c r="A22" s="50" t="s">
        <v>144</v>
      </c>
      <c r="B22" s="50"/>
      <c r="C22" s="50"/>
      <c r="D22" s="50"/>
      <c r="E22" s="50"/>
      <c r="F22" s="31">
        <v>1</v>
      </c>
    </row>
    <row r="23" spans="1:6" x14ac:dyDescent="0.2">
      <c r="A23" s="50" t="s">
        <v>145</v>
      </c>
      <c r="B23" s="50"/>
      <c r="C23" s="50"/>
      <c r="D23" s="50"/>
      <c r="E23" s="50"/>
      <c r="F23" s="31">
        <v>1</v>
      </c>
    </row>
    <row r="24" spans="1:6" x14ac:dyDescent="0.2">
      <c r="A24" s="50" t="s">
        <v>153</v>
      </c>
      <c r="B24" s="58"/>
      <c r="C24" s="58"/>
      <c r="D24" s="58"/>
      <c r="E24" s="58"/>
      <c r="F24" s="31">
        <v>1</v>
      </c>
    </row>
    <row r="25" spans="1:6" x14ac:dyDescent="0.2">
      <c r="A25" s="37" t="s">
        <v>148</v>
      </c>
      <c r="B25" s="38"/>
      <c r="C25" s="38"/>
      <c r="D25" s="38"/>
      <c r="E25" s="38"/>
      <c r="F25" s="38"/>
    </row>
    <row r="26" spans="1:6" x14ac:dyDescent="0.2">
      <c r="A26" s="50" t="s">
        <v>149</v>
      </c>
      <c r="B26" s="50"/>
      <c r="C26" s="50"/>
      <c r="D26" s="50"/>
      <c r="E26" s="50"/>
      <c r="F26" s="31">
        <f>F12*F21</f>
        <v>0</v>
      </c>
    </row>
    <row r="27" spans="1:6" x14ac:dyDescent="0.2">
      <c r="A27" s="50" t="s">
        <v>150</v>
      </c>
      <c r="B27" s="50"/>
      <c r="C27" s="50"/>
      <c r="D27" s="50"/>
      <c r="E27" s="50"/>
      <c r="F27" s="31">
        <f>F13</f>
        <v>2</v>
      </c>
    </row>
    <row r="28" spans="1:6" x14ac:dyDescent="0.2">
      <c r="A28" s="50" t="s">
        <v>151</v>
      </c>
      <c r="B28" s="50"/>
      <c r="C28" s="50"/>
      <c r="D28" s="50"/>
      <c r="E28" s="50"/>
      <c r="F28" s="31">
        <f>F14</f>
        <v>5</v>
      </c>
    </row>
    <row r="29" spans="1:6" x14ac:dyDescent="0.2">
      <c r="A29" s="50" t="s">
        <v>155</v>
      </c>
      <c r="B29" s="50"/>
      <c r="C29" s="50"/>
      <c r="D29" s="50"/>
      <c r="E29" s="50"/>
      <c r="F29" s="31">
        <f>F15*F24</f>
        <v>0</v>
      </c>
    </row>
    <row r="30" spans="1:6" x14ac:dyDescent="0.2">
      <c r="A30" s="37" t="s">
        <v>157</v>
      </c>
      <c r="B30" s="38"/>
      <c r="C30" s="38"/>
      <c r="D30" s="38"/>
      <c r="E30" s="38"/>
      <c r="F30" s="38">
        <f>SUM(F26:F29)</f>
        <v>7</v>
      </c>
    </row>
  </sheetData>
  <mergeCells count="14">
    <mergeCell ref="A28:E28"/>
    <mergeCell ref="A24:E24"/>
    <mergeCell ref="A29:E29"/>
    <mergeCell ref="A21:E21"/>
    <mergeCell ref="A22:E22"/>
    <mergeCell ref="A23:E23"/>
    <mergeCell ref="A26:E26"/>
    <mergeCell ref="A27:E27"/>
    <mergeCell ref="A17:D17"/>
    <mergeCell ref="A3:F3"/>
    <mergeCell ref="B4:F4"/>
    <mergeCell ref="A12:E12"/>
    <mergeCell ref="A13:E13"/>
    <mergeCell ref="A14:E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Total Risk</vt:lpstr>
      <vt:lpstr>Internal Risks</vt:lpstr>
      <vt:lpstr>External Risks</vt:lpstr>
      <vt:lpstr>WGI Data</vt:lpstr>
      <vt:lpstr>Natural Risks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Kuebbing</dc:creator>
  <cp:lastModifiedBy>Kuebbing, Sara</cp:lastModifiedBy>
  <dcterms:created xsi:type="dcterms:W3CDTF">2024-06-07T17:25:58Z</dcterms:created>
  <dcterms:modified xsi:type="dcterms:W3CDTF">2025-01-23T14:20:30Z</dcterms:modified>
</cp:coreProperties>
</file>