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ric\Desktop\tonsil manuscript 2025\"/>
    </mc:Choice>
  </mc:AlternateContent>
  <xr:revisionPtr revIDLastSave="0" documentId="13_ncr:1_{BE985F7A-3A40-4F86-B1E4-B9D8172E7662}" xr6:coauthVersionLast="36" xr6:coauthVersionMax="36" xr10:uidLastSave="{00000000-0000-0000-0000-000000000000}"/>
  <bookViews>
    <workbookView xWindow="0" yWindow="0" windowWidth="23940" windowHeight="7440" activeTab="1" xr2:uid="{50DEFF3B-44D4-434A-937A-86ABA5375D23}"/>
  </bookViews>
  <sheets>
    <sheet name="Monte Carlo" sheetId="6" r:id="rId1"/>
    <sheet name="correlations nano 20+" sheetId="4" r:id="rId2"/>
    <sheet name="Spike blanks" sheetId="3" r:id="rId3"/>
    <sheet name="Spiked samples" sheetId="5" r:id="rId4"/>
    <sheet name="median calculation" sheetId="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6" l="1"/>
  <c r="K34" i="6"/>
  <c r="J34" i="6"/>
  <c r="L9" i="6"/>
  <c r="K9" i="6"/>
  <c r="J9" i="6"/>
  <c r="L8" i="6"/>
  <c r="K8" i="6"/>
  <c r="J8" i="6"/>
  <c r="L7" i="6"/>
  <c r="K7" i="6"/>
  <c r="J7" i="6"/>
  <c r="L6" i="6"/>
  <c r="K6" i="6"/>
  <c r="J6" i="6"/>
  <c r="L5" i="6"/>
  <c r="K5" i="6"/>
  <c r="J5" i="6"/>
  <c r="L4" i="6"/>
  <c r="K4" i="6"/>
  <c r="J4" i="6"/>
  <c r="L3" i="6"/>
  <c r="K3" i="6"/>
  <c r="J3" i="6"/>
  <c r="L2" i="6"/>
  <c r="K2" i="6"/>
  <c r="J2" i="6"/>
  <c r="V22" i="4" l="1"/>
  <c r="AA17" i="4"/>
  <c r="AB16" i="4"/>
  <c r="AA16" i="4"/>
  <c r="AB15" i="4"/>
  <c r="AA15" i="4"/>
  <c r="AB14" i="4"/>
  <c r="AA14" i="4"/>
  <c r="AA13" i="4"/>
  <c r="AB12" i="4"/>
  <c r="AA12" i="4"/>
  <c r="AA11" i="4"/>
  <c r="AA10" i="4"/>
  <c r="AB9" i="4"/>
  <c r="AA9" i="4"/>
  <c r="AB8" i="4"/>
  <c r="AA8" i="4"/>
  <c r="AA7" i="4"/>
  <c r="AA6" i="4"/>
  <c r="AB4" i="4"/>
  <c r="AA4" i="4"/>
  <c r="AB3" i="4"/>
  <c r="AA3" i="4"/>
  <c r="S126" i="1" l="1"/>
  <c r="AC20" i="3" l="1"/>
  <c r="AC17" i="3"/>
  <c r="S128" i="1" l="1"/>
  <c r="S130" i="1"/>
  <c r="S132" i="1"/>
</calcChain>
</file>

<file path=xl/sharedStrings.xml><?xml version="1.0" encoding="utf-8"?>
<sst xmlns="http://schemas.openxmlformats.org/spreadsheetml/2006/main" count="499" uniqueCount="118">
  <si>
    <t>Plastic polymer (ng/mg)</t>
  </si>
  <si>
    <t>Sample</t>
  </si>
  <si>
    <t>Nr.</t>
  </si>
  <si>
    <t>Size groups</t>
  </si>
  <si>
    <t>Tyre</t>
  </si>
  <si>
    <t>SD</t>
  </si>
  <si>
    <t>PET</t>
  </si>
  <si>
    <t>PS</t>
  </si>
  <si>
    <t>PVC</t>
  </si>
  <si>
    <t>PP/PPC</t>
  </si>
  <si>
    <t>PE</t>
  </si>
  <si>
    <t>Total</t>
  </si>
  <si>
    <t>Plastics</t>
  </si>
  <si>
    <t>SD*</t>
  </si>
  <si>
    <t>20-200 nm</t>
  </si>
  <si>
    <t>200-1200 nm</t>
  </si>
  <si>
    <t>1.2-2.7μm</t>
  </si>
  <si>
    <t>&gt;2.7μm</t>
  </si>
  <si>
    <t>1.2-2.7 μm</t>
  </si>
  <si>
    <t>&gt;2.7 μm</t>
  </si>
  <si>
    <r>
      <t>*</t>
    </r>
    <r>
      <rPr>
        <sz val="10"/>
        <color theme="1"/>
        <rFont val="Times New Roman"/>
        <family val="1"/>
      </rPr>
      <t xml:space="preserve"> The square root of all the calculated standard deviations.</t>
    </r>
  </si>
  <si>
    <t>median</t>
  </si>
  <si>
    <t>NEWmassLibrPS.csv</t>
  </si>
  <si>
    <t>ALG1</t>
  </si>
  <si>
    <t>***</t>
  </si>
  <si>
    <t>ALG2</t>
  </si>
  <si>
    <t>ALG3</t>
  </si>
  <si>
    <t>ALG4</t>
  </si>
  <si>
    <t>ng</t>
  </si>
  <si>
    <t>Cor[ng/ml]</t>
  </si>
  <si>
    <t>average</t>
  </si>
  <si>
    <t>Recovery/effeciency</t>
  </si>
  <si>
    <t>Age</t>
  </si>
  <si>
    <t>XX/xy</t>
  </si>
  <si>
    <t>BMI</t>
  </si>
  <si>
    <t>City/rural</t>
  </si>
  <si>
    <t>Pacifier</t>
  </si>
  <si>
    <t>Eat food stored in plastic container</t>
  </si>
  <si>
    <t>Drink from plastic bottle</t>
  </si>
  <si>
    <t>Plastic score</t>
  </si>
  <si>
    <t>age</t>
  </si>
  <si>
    <t>(Sex)</t>
  </si>
  <si>
    <t>sum</t>
  </si>
  <si>
    <t>PE/PP</t>
  </si>
  <si>
    <t>m</t>
  </si>
  <si>
    <t>Rural village</t>
  </si>
  <si>
    <t>f</t>
  </si>
  <si>
    <t>City</t>
  </si>
  <si>
    <t>-</t>
  </si>
  <si>
    <t>3,5</t>
  </si>
  <si>
    <t>Rural</t>
  </si>
  <si>
    <t>R2</t>
  </si>
  <si>
    <t>R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</si>
  <si>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</si>
  <si>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</si>
  <si>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</si>
  <si>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</si>
  <si>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</si>
  <si>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</si>
  <si>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</si>
  <si>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</si>
  <si>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</si>
  <si>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</si>
  <si>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</si>
  <si>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</si>
  <si>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</si>
  <si>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</si>
  <si>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</si>
  <si>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</si>
  <si>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</si>
  <si>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</si>
  <si>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</si>
  <si>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</si>
  <si>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</si>
  <si>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</si>
  <si>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</si>
  <si>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X Variable 1</t>
  </si>
  <si>
    <t>**</t>
  </si>
  <si>
    <t>*</t>
  </si>
  <si>
    <t>increase %</t>
  </si>
  <si>
    <t>PET 40 ions</t>
  </si>
  <si>
    <t>PVC 40 ions</t>
  </si>
  <si>
    <t>TIRE 40 ions</t>
  </si>
  <si>
    <t>TRUE PET</t>
  </si>
  <si>
    <t>True PVC</t>
  </si>
  <si>
    <t>True TWP</t>
  </si>
  <si>
    <t>TWP</t>
  </si>
  <si>
    <t>Spike_P03_FB_PS_An200_1-7.csv</t>
  </si>
  <si>
    <t>Spike_P03_FB_PS_An200_2-8.csv</t>
  </si>
  <si>
    <t>Spike_P03_FB_PS_An200_3-9.csv</t>
  </si>
  <si>
    <t>Spike_P03_P03_PS_GF_1-1.csv</t>
  </si>
  <si>
    <t>Spike_P03_P03_PS_GF_2-2.csv</t>
  </si>
  <si>
    <t>Spike_P03_P03_PS_GF_3-3.csv</t>
  </si>
  <si>
    <t>Spike_P05_FB_PS_An200_1-7.csv</t>
  </si>
  <si>
    <t>Spike_P05_FB_PS_An200_2-8.csv</t>
  </si>
  <si>
    <t>Spike_P05_FB_PS_An200_3-9.csv</t>
  </si>
  <si>
    <t>Spike_P05_P05_PS_GF_1-1.csv</t>
  </si>
  <si>
    <t>Spike_P05_P05_PS_GF_2-2.csv</t>
  </si>
  <si>
    <t>Spike_P05_P05_PS_GF_3-3.csv</t>
  </si>
  <si>
    <t>Spike_P06_FB_PS_An200_1-7.csv</t>
  </si>
  <si>
    <t>Spike_P06_FB_PS_An200_2-8.csv</t>
  </si>
  <si>
    <t>Spike_P06_FB_PS_An200_3-9.csv</t>
  </si>
  <si>
    <t>Spike_P06_P06_PS_GF_1-1.csv</t>
  </si>
  <si>
    <t>Spike_P06_P06_PS_GF_2-2.csv</t>
  </si>
  <si>
    <t>Spike_P06_P06_PS_GF_3-3.csv</t>
  </si>
  <si>
    <t>Spike_P08_FB_PS_An200_1-7.csv</t>
  </si>
  <si>
    <t>Spike_P08_FB_PS_An200_2-8.csv</t>
  </si>
  <si>
    <t>Spike_P08_FB_PS_An200_3-9.csv</t>
  </si>
  <si>
    <t>Spike_P08_P08_PS_GF_1-1.csv</t>
  </si>
  <si>
    <t>Spike_P08_P08_PS_GF_2-2.csv</t>
  </si>
  <si>
    <t>Spike_P08_P08_PS_GF_3-3.csv</t>
  </si>
  <si>
    <t>Spike_P09_FB_PS_An200_1-7.csv</t>
  </si>
  <si>
    <t>Spike_P09_FB_PS_An200_2-8.csv</t>
  </si>
  <si>
    <t>Spike_P09_FB_PS_An200_3-9.csv</t>
  </si>
  <si>
    <t>Spike_P09_P09_PS_GF_1-1.csv</t>
  </si>
  <si>
    <t>Spike_P09_P09_PS_GF_2-2.csv</t>
  </si>
  <si>
    <t>Spike_P09_P09_PS_GF_3-3.csv</t>
  </si>
  <si>
    <t>Patients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</si>
</sst>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Times New Roman"/>
      <family val="1"/>
    </font>
    <font>
      <b/>
      <sz val="16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8"/>
      <color rgb="FF45B0E1"/>
      <name val="Times New Roman"/>
      <family val="1"/>
    </font>
    <font>
      <sz val="8"/>
      <color rgb="FF00B0F0"/>
      <name val="Times New Roman"/>
      <family val="1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/>
    <xf numFmtId="0" fontId="17" fillId="0" borderId="10" xfId="0" applyFont="1" applyFill="1" applyBorder="1" applyAlignment="1">
      <alignment horizontal="centerContinuous"/>
    </xf>
    <xf numFmtId="0" fontId="0" fillId="0" borderId="0" xfId="0" applyFill="1" applyBorder="1" applyAlignment="1"/>
    <xf numFmtId="0" fontId="18" fillId="0" borderId="0" xfId="0" applyFont="1" applyFill="1" applyBorder="1" applyAlignment="1"/>
    <xf numFmtId="0" fontId="0" fillId="0" borderId="11" xfId="0" applyFill="1" applyBorder="1" applyAlignment="1"/>
    <xf numFmtId="0" fontId="17" fillId="0" borderId="10" xfId="0" applyFont="1" applyFill="1" applyBorder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Monter Carlo error</a:t>
            </a:r>
            <a:r>
              <a:rPr lang="en-US" sz="2000" baseline="0"/>
              <a:t> </a:t>
            </a:r>
            <a:r>
              <a:rPr lang="en-US" sz="2000"/>
              <a:t>assesment of overestimation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'Monte Carlo'!$J$1</c:f>
              <c:strCache>
                <c:ptCount val="1"/>
                <c:pt idx="0">
                  <c:v>PET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'Monte Carlo'!$C$2:$C$9</c:f>
              <c:numCache>
                <c:formatCode>General</c:formatCode>
                <c:ptCount val="8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</c:numCache>
            </c:numRef>
          </c:xVal>
          <c:yVal>
            <c:numRef>
              <c:f>'Monte Carlo'!$J$2:$J$9</c:f>
              <c:numCache>
                <c:formatCode>0.00</c:formatCode>
                <c:ptCount val="8"/>
                <c:pt idx="0">
                  <c:v>0</c:v>
                </c:pt>
                <c:pt idx="1">
                  <c:v>12.807754996997511</c:v>
                </c:pt>
                <c:pt idx="2">
                  <c:v>19.842154928369204</c:v>
                </c:pt>
                <c:pt idx="3">
                  <c:v>27.048125589774386</c:v>
                </c:pt>
                <c:pt idx="4">
                  <c:v>30.90846701552714</c:v>
                </c:pt>
                <c:pt idx="5">
                  <c:v>9.6336964913785739</c:v>
                </c:pt>
                <c:pt idx="6">
                  <c:v>-1.8615424208630049</c:v>
                </c:pt>
                <c:pt idx="7">
                  <c:v>-6.6655228617997775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37-4FAB-99E0-1A2B66FB3444}"/>
            </c:ext>
          </c:extLst>
        </c:ser>
        <c:ser>
          <c:idx val="1"/>
          <c:order val="1"/>
          <c:tx>
            <c:strRef>
              <c:f>'Monte Carlo'!$K$1</c:f>
              <c:strCache>
                <c:ptCount val="1"/>
                <c:pt idx="0">
                  <c:v>PVC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'Monte Carlo'!$C$2:$C$9</c:f>
              <c:numCache>
                <c:formatCode>General</c:formatCode>
                <c:ptCount val="8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</c:numCache>
            </c:numRef>
          </c:xVal>
          <c:yVal>
            <c:numRef>
              <c:f>'Monte Carlo'!$K$2:$K$9</c:f>
              <c:numCache>
                <c:formatCode>0.00</c:formatCode>
                <c:ptCount val="8"/>
                <c:pt idx="0">
                  <c:v>0</c:v>
                </c:pt>
                <c:pt idx="1">
                  <c:v>20.244150559511699</c:v>
                </c:pt>
                <c:pt idx="2">
                  <c:v>25.635808748728394</c:v>
                </c:pt>
                <c:pt idx="3">
                  <c:v>3.1536113936927901</c:v>
                </c:pt>
                <c:pt idx="4">
                  <c:v>-14.140386571719221</c:v>
                </c:pt>
                <c:pt idx="5">
                  <c:v>-25.534079348931837</c:v>
                </c:pt>
                <c:pt idx="6">
                  <c:v>-36.826042726347907</c:v>
                </c:pt>
                <c:pt idx="7">
                  <c:v>-37.639877924720246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37-4FAB-99E0-1A2B66FB3444}"/>
            </c:ext>
          </c:extLst>
        </c:ser>
        <c:ser>
          <c:idx val="2"/>
          <c:order val="2"/>
          <c:tx>
            <c:strRef>
              <c:f>'Monte Carlo'!$L$1</c:f>
              <c:strCache>
                <c:ptCount val="1"/>
                <c:pt idx="0">
                  <c:v>TWP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'Monte Carlo'!$C$2:$C$9</c:f>
              <c:numCache>
                <c:formatCode>General</c:formatCode>
                <c:ptCount val="8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</c:numCache>
            </c:numRef>
          </c:xVal>
          <c:yVal>
            <c:numRef>
              <c:f>'Monte Carlo'!$L$2:$L$9</c:f>
              <c:numCache>
                <c:formatCode>0.00</c:formatCode>
                <c:ptCount val="8"/>
                <c:pt idx="0">
                  <c:v>0</c:v>
                </c:pt>
                <c:pt idx="1">
                  <c:v>18.888888888888889</c:v>
                </c:pt>
                <c:pt idx="2">
                  <c:v>25.555555555555554</c:v>
                </c:pt>
                <c:pt idx="3">
                  <c:v>-2.2222222222222143</c:v>
                </c:pt>
                <c:pt idx="4">
                  <c:v>-22.222222222222221</c:v>
                </c:pt>
                <c:pt idx="5">
                  <c:v>-27.777777777777779</c:v>
                </c:pt>
                <c:pt idx="6">
                  <c:v>-32.222222222222229</c:v>
                </c:pt>
                <c:pt idx="7">
                  <c:v>-32.222222222222229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37-4FAB-99E0-1A2B66FB3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795824"/>
        <c:axId val="492788936"/>
      </c:scatterChart>
      <c:valAx>
        <c:axId val="492795824"/>
        <c:scaling>
          <c:orientation val="minMax"/>
          <c:max val="3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Increas in OM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88936"/>
        <c:crosses val="autoZero"/>
        <c:crossBetween val="midCat"/>
      </c:valAx>
      <c:valAx>
        <c:axId val="492788936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overestimation</a:t>
                </a:r>
                <a:r>
                  <a:rPr lang="en-US" sz="1600" baseline="0"/>
                  <a:t> %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95824"/>
        <c:crosses val="autoZero"/>
        <c:crossBetween val="midCat"/>
      </c:valAx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6.7803587051618541E-2"/>
                  <c:y val="-6.922499270924467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'correlations nano 20+'!$E$3:$E$17</c:f>
              <c:numCache>
                <c:formatCode>General</c:formatCode>
                <c:ptCount val="15"/>
                <c:pt idx="0">
                  <c:v>22.6</c:v>
                </c:pt>
                <c:pt idx="1">
                  <c:v>20</c:v>
                </c:pt>
                <c:pt idx="2">
                  <c:v>23.4</c:v>
                </c:pt>
                <c:pt idx="3">
                  <c:v>15.5</c:v>
                </c:pt>
                <c:pt idx="4">
                  <c:v>30.5</c:v>
                </c:pt>
                <c:pt idx="5">
                  <c:v>42</c:v>
                </c:pt>
                <c:pt idx="6">
                  <c:v>27</c:v>
                </c:pt>
                <c:pt idx="7">
                  <c:v>17.399999999999999</c:v>
                </c:pt>
                <c:pt idx="8">
                  <c:v>15.3</c:v>
                </c:pt>
                <c:pt idx="9">
                  <c:v>14.9</c:v>
                </c:pt>
                <c:pt idx="10">
                  <c:v>26.2</c:v>
                </c:pt>
                <c:pt idx="11">
                  <c:v>16.5</c:v>
                </c:pt>
                <c:pt idx="12">
                  <c:v>25.3</c:v>
                </c:pt>
                <c:pt idx="13">
                  <c:v>23.7</c:v>
                </c:pt>
                <c:pt idx="14">
                  <c:v>19.5</c:v>
                </c:pt>
              </c:numCache>
            </c:numRef>
          </c:xVal>
          <c:yVal>
            <c:numRef>
              <c:f>'correlations nano 20+'!$X$3:$X$17</c:f>
              <c:numCache>
                <c:formatCode>General</c:formatCode>
                <c:ptCount val="15"/>
                <c:pt idx="0">
                  <c:v>244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475</c:v>
                </c:pt>
                <c:pt idx="6">
                  <c:v>244</c:v>
                </c:pt>
                <c:pt idx="7">
                  <c:v>0</c:v>
                </c:pt>
                <c:pt idx="8">
                  <c:v>0</c:v>
                </c:pt>
                <c:pt idx="9">
                  <c:v>19</c:v>
                </c:pt>
                <c:pt idx="10">
                  <c:v>0</c:v>
                </c:pt>
                <c:pt idx="11">
                  <c:v>58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D5-484E-A8F1-F27C459B7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99344"/>
        <c:axId val="466096064"/>
      </c:scatterChart>
      <c:valAx>
        <c:axId val="46609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096064"/>
        <c:crosses val="autoZero"/>
        <c:crossBetween val="midCat"/>
      </c:valAx>
      <c:valAx>
        <c:axId val="46609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099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500061</xdr:colOff>
      <xdr:row>11</xdr:row>
      <xdr:rowOff>95250</xdr:rowOff>
    </xdr:from>
    <xdr:to>
      <xdr:col>13</xdr:col>
      <xdr:colOff>542925</xdr:colOff>
      <xdr:row>28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6A7593-FD01-419B-8E80-CAD33EB75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18</xdr:row>
      <xdr:rowOff>23812</xdr:rowOff>
    </xdr:from>
    <xdr:to>
      <xdr:col>18</xdr:col>
      <xdr:colOff>514350</xdr:colOff>
      <xdr:row>32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803AD0-1052-44D7-8398-A54CE6949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4671-F780-4AD5-8304-5FD6AFE30BA4}">
  <dimension ref="C1:L34"/>
  <sheetViews>
    <sheetView workbookViewId="0">
      <selection activeCell="A11" sqref="A11"/>
    </sheetView>
  </sheetViews>
  <sheetFormatPr defaultRowHeight="15" x14ac:dyDescent="0.25"/>
  <cols>
    <col min="3" max="3" width="15.7109375" customWidth="1"/>
    <col min="5" max="6" width="15.7109375" customWidth="1"/>
    <col min="10" max="10" width="10.42578125" customWidth="1"/>
  </cols>
  <sheetData>
    <row r="1" spans="3:12" x14ac:dyDescent="0.25"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s="27" t="s">
        <v>6</v>
      </c>
      <c r="K1" s="27" t="s">
        <v>8</v>
      </c>
      <c r="L1" t="s">
        <v>86</v>
      </c>
    </row>
    <row r="2" spans="3:12" x14ac:dyDescent="0.25">
      <c r="C2">
        <v>0</v>
      </c>
      <c r="D2">
        <v>1165.7</v>
      </c>
      <c r="E2">
        <v>98.3</v>
      </c>
      <c r="F2" s="28">
        <v>9</v>
      </c>
      <c r="G2">
        <v>1165.7</v>
      </c>
      <c r="H2">
        <v>98.3</v>
      </c>
      <c r="I2" s="28">
        <v>9</v>
      </c>
      <c r="J2" s="29">
        <f>(D2/G2-1)*100</f>
        <v>0</v>
      </c>
      <c r="K2" s="29">
        <f>(E2/H2-1)*100</f>
        <v>0</v>
      </c>
      <c r="L2" s="29">
        <f>(F2/I2-1)*100</f>
        <v>0</v>
      </c>
    </row>
    <row r="3" spans="3:12" x14ac:dyDescent="0.25">
      <c r="C3">
        <v>50</v>
      </c>
      <c r="D3">
        <v>1315</v>
      </c>
      <c r="E3">
        <v>118.2</v>
      </c>
      <c r="F3">
        <v>10.7</v>
      </c>
      <c r="G3">
        <v>1165.7</v>
      </c>
      <c r="H3">
        <v>98.3</v>
      </c>
      <c r="I3" s="28">
        <v>9</v>
      </c>
      <c r="J3" s="29">
        <f t="shared" ref="J3:L9" si="0">(D3/G3-1)*100</f>
        <v>12.807754996997511</v>
      </c>
      <c r="K3" s="29">
        <f t="shared" si="0"/>
        <v>20.244150559511699</v>
      </c>
      <c r="L3" s="29">
        <f t="shared" si="0"/>
        <v>18.888888888888889</v>
      </c>
    </row>
    <row r="4" spans="3:12" x14ac:dyDescent="0.25">
      <c r="C4">
        <v>100</v>
      </c>
      <c r="D4">
        <v>1397</v>
      </c>
      <c r="E4">
        <v>123.5</v>
      </c>
      <c r="F4">
        <v>11.3</v>
      </c>
      <c r="G4">
        <v>1165.7</v>
      </c>
      <c r="H4">
        <v>98.3</v>
      </c>
      <c r="I4" s="28">
        <v>9</v>
      </c>
      <c r="J4" s="29">
        <f t="shared" si="0"/>
        <v>19.842154928369204</v>
      </c>
      <c r="K4" s="29">
        <f t="shared" si="0"/>
        <v>25.635808748728394</v>
      </c>
      <c r="L4" s="29">
        <f t="shared" si="0"/>
        <v>25.555555555555554</v>
      </c>
    </row>
    <row r="5" spans="3:12" x14ac:dyDescent="0.25">
      <c r="C5">
        <v>150</v>
      </c>
      <c r="D5">
        <v>1481</v>
      </c>
      <c r="E5">
        <v>101.4</v>
      </c>
      <c r="F5">
        <v>8.8000000000000007</v>
      </c>
      <c r="G5">
        <v>1165.7</v>
      </c>
      <c r="H5">
        <v>98.3</v>
      </c>
      <c r="I5" s="28">
        <v>9</v>
      </c>
      <c r="J5" s="29">
        <f t="shared" si="0"/>
        <v>27.048125589774386</v>
      </c>
      <c r="K5" s="29">
        <f t="shared" si="0"/>
        <v>3.1536113936927901</v>
      </c>
      <c r="L5" s="29">
        <f t="shared" si="0"/>
        <v>-2.2222222222222143</v>
      </c>
    </row>
    <row r="6" spans="3:12" x14ac:dyDescent="0.25">
      <c r="C6">
        <v>200</v>
      </c>
      <c r="D6">
        <v>1526</v>
      </c>
      <c r="E6">
        <v>84.4</v>
      </c>
      <c r="F6">
        <v>7</v>
      </c>
      <c r="G6">
        <v>1165.7</v>
      </c>
      <c r="H6">
        <v>98.3</v>
      </c>
      <c r="I6" s="28">
        <v>9</v>
      </c>
      <c r="J6" s="29">
        <f t="shared" si="0"/>
        <v>30.90846701552714</v>
      </c>
      <c r="K6" s="29">
        <f t="shared" si="0"/>
        <v>-14.140386571719221</v>
      </c>
      <c r="L6" s="29">
        <f t="shared" si="0"/>
        <v>-22.222222222222221</v>
      </c>
    </row>
    <row r="7" spans="3:12" x14ac:dyDescent="0.25">
      <c r="C7">
        <v>250</v>
      </c>
      <c r="D7">
        <v>1278</v>
      </c>
      <c r="E7">
        <v>73.2</v>
      </c>
      <c r="F7">
        <v>6.5</v>
      </c>
      <c r="G7">
        <v>1165.7</v>
      </c>
      <c r="H7">
        <v>98.3</v>
      </c>
      <c r="I7" s="28">
        <v>9</v>
      </c>
      <c r="J7" s="29">
        <f t="shared" si="0"/>
        <v>9.6336964913785739</v>
      </c>
      <c r="K7" s="29">
        <f t="shared" si="0"/>
        <v>-25.534079348931837</v>
      </c>
      <c r="L7" s="29">
        <f t="shared" si="0"/>
        <v>-27.777777777777779</v>
      </c>
    </row>
    <row r="8" spans="3:12" x14ac:dyDescent="0.25">
      <c r="C8">
        <v>300</v>
      </c>
      <c r="D8">
        <v>1144</v>
      </c>
      <c r="E8">
        <v>62.1</v>
      </c>
      <c r="F8">
        <v>6.1</v>
      </c>
      <c r="G8">
        <v>1165.7</v>
      </c>
      <c r="H8">
        <v>98.3</v>
      </c>
      <c r="I8" s="28">
        <v>9</v>
      </c>
      <c r="J8" s="29">
        <f t="shared" si="0"/>
        <v>-1.8615424208630049</v>
      </c>
      <c r="K8" s="29">
        <f t="shared" si="0"/>
        <v>-36.826042726347907</v>
      </c>
      <c r="L8" s="29">
        <f t="shared" si="0"/>
        <v>-32.222222222222229</v>
      </c>
    </row>
    <row r="9" spans="3:12" x14ac:dyDescent="0.25">
      <c r="C9">
        <v>350</v>
      </c>
      <c r="D9">
        <v>1088</v>
      </c>
      <c r="E9">
        <v>61.3</v>
      </c>
      <c r="F9">
        <v>6.1</v>
      </c>
      <c r="G9">
        <v>1165.7</v>
      </c>
      <c r="H9">
        <v>98.3</v>
      </c>
      <c r="I9" s="28">
        <v>9</v>
      </c>
      <c r="J9" s="29">
        <f t="shared" si="0"/>
        <v>-6.6655228617997775</v>
      </c>
      <c r="K9" s="29">
        <f>(E9/H9-1)*100</f>
        <v>-37.639877924720246</v>
      </c>
      <c r="L9" s="29">
        <f t="shared" si="0"/>
        <v>-32.222222222222229</v>
      </c>
    </row>
    <row r="34" spans="3:12" x14ac:dyDescent="0.25">
      <c r="C34">
        <v>175</v>
      </c>
      <c r="D34">
        <v>1349</v>
      </c>
      <c r="G34">
        <v>1165.7</v>
      </c>
      <c r="J34" s="29">
        <f>(D34/G34-1)*100</f>
        <v>15.724457407566273</v>
      </c>
      <c r="K34" s="29">
        <f>(E34/G34-1)*100</f>
        <v>-100</v>
      </c>
      <c r="L34" s="29">
        <f>(F34/G34-1)*100</f>
        <v>-100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FB15-E675-434B-928C-5872FDAD2EEB}">
  <dimension ref="B1:AB41"/>
  <sheetViews>
    <sheetView tabSelected="1" workbookViewId="0">
      <selection activeCell="G19" sqref="G19"/>
    </sheetView>
  </sheetViews>
  <sheetFormatPr defaultRowHeight="15" x14ac:dyDescent="0.25"/>
  <sheetData>
    <row r="1" spans="2:28" x14ac:dyDescent="0.25">
      <c r="B1" t="s">
        <v>117</v>
      </c>
      <c r="C1" t="s">
        <v>32</v>
      </c>
      <c r="D1" t="s">
        <v>33</v>
      </c>
      <c r="E1" s="2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</row>
    <row r="2" spans="2:28" ht="15" customHeight="1" x14ac:dyDescent="0.25">
      <c r="C2" t="s">
        <v>40</v>
      </c>
      <c r="D2" t="s">
        <v>41</v>
      </c>
      <c r="E2" s="21"/>
      <c r="M2" t="s">
        <v>3</v>
      </c>
      <c r="N2" t="s">
        <v>4</v>
      </c>
      <c r="O2" t="s">
        <v>5</v>
      </c>
      <c r="P2" t="s">
        <v>6</v>
      </c>
      <c r="Q2" t="s">
        <v>5</v>
      </c>
      <c r="R2" t="s">
        <v>7</v>
      </c>
      <c r="S2" t="s">
        <v>5</v>
      </c>
      <c r="T2" t="s">
        <v>8</v>
      </c>
      <c r="U2" t="s">
        <v>5</v>
      </c>
      <c r="V2" t="s">
        <v>9</v>
      </c>
      <c r="W2" t="s">
        <v>5</v>
      </c>
      <c r="X2" s="21" t="s">
        <v>10</v>
      </c>
      <c r="Y2" t="s">
        <v>5</v>
      </c>
      <c r="AA2" t="s">
        <v>42</v>
      </c>
      <c r="AB2" t="s">
        <v>43</v>
      </c>
    </row>
    <row r="3" spans="2:28" x14ac:dyDescent="0.25">
      <c r="B3">
        <v>1</v>
      </c>
      <c r="C3">
        <v>31</v>
      </c>
      <c r="D3" t="s">
        <v>44</v>
      </c>
      <c r="E3" s="21">
        <v>22.6</v>
      </c>
      <c r="F3" t="s">
        <v>45</v>
      </c>
      <c r="G3">
        <v>1</v>
      </c>
      <c r="H3">
        <v>2</v>
      </c>
      <c r="I3">
        <v>3</v>
      </c>
      <c r="L3">
        <v>1</v>
      </c>
      <c r="M3" t="s">
        <v>14</v>
      </c>
      <c r="N3">
        <v>299</v>
      </c>
      <c r="O3">
        <v>111</v>
      </c>
      <c r="P3">
        <v>96</v>
      </c>
      <c r="Q3">
        <v>39</v>
      </c>
      <c r="R3">
        <v>98</v>
      </c>
      <c r="S3">
        <v>39</v>
      </c>
      <c r="T3">
        <v>204</v>
      </c>
      <c r="U3">
        <v>77</v>
      </c>
      <c r="V3">
        <v>150</v>
      </c>
      <c r="W3">
        <v>132</v>
      </c>
      <c r="X3" s="21">
        <v>244</v>
      </c>
      <c r="Y3">
        <v>215</v>
      </c>
      <c r="AA3">
        <f>N3+P3+R3+T3+V3+X3</f>
        <v>1091</v>
      </c>
      <c r="AB3">
        <f>SUM(V3,X3)</f>
        <v>394</v>
      </c>
    </row>
    <row r="4" spans="2:28" x14ac:dyDescent="0.25">
      <c r="B4">
        <v>2</v>
      </c>
      <c r="C4">
        <v>15</v>
      </c>
      <c r="D4" t="s">
        <v>46</v>
      </c>
      <c r="E4" s="21">
        <v>20</v>
      </c>
      <c r="F4" t="s">
        <v>47</v>
      </c>
      <c r="G4">
        <v>1</v>
      </c>
      <c r="H4">
        <v>0</v>
      </c>
      <c r="I4" t="s">
        <v>48</v>
      </c>
      <c r="L4">
        <v>2</v>
      </c>
      <c r="M4" t="s">
        <v>14</v>
      </c>
      <c r="O4">
        <v>0</v>
      </c>
      <c r="Q4">
        <v>0</v>
      </c>
      <c r="R4">
        <v>10</v>
      </c>
      <c r="S4">
        <v>10</v>
      </c>
      <c r="T4">
        <v>22</v>
      </c>
      <c r="U4">
        <v>22</v>
      </c>
      <c r="V4">
        <v>26</v>
      </c>
      <c r="W4">
        <v>28</v>
      </c>
      <c r="X4" s="21">
        <v>35</v>
      </c>
      <c r="Y4">
        <v>38</v>
      </c>
      <c r="AA4">
        <f t="shared" ref="AA4:AA17" si="0">N4+P4+R4+T4+V4+X4</f>
        <v>93</v>
      </c>
      <c r="AB4">
        <f t="shared" ref="AB4:AB16" si="1">SUM(V4,X4)</f>
        <v>61</v>
      </c>
    </row>
    <row r="5" spans="2:28" x14ac:dyDescent="0.25">
      <c r="B5">
        <v>3</v>
      </c>
      <c r="C5">
        <v>23</v>
      </c>
      <c r="D5" t="s">
        <v>44</v>
      </c>
      <c r="E5" s="21">
        <v>23.4</v>
      </c>
      <c r="F5" t="s">
        <v>47</v>
      </c>
      <c r="G5">
        <v>1</v>
      </c>
      <c r="H5">
        <v>2</v>
      </c>
      <c r="I5" t="s">
        <v>48</v>
      </c>
      <c r="L5">
        <v>3</v>
      </c>
      <c r="M5" t="s">
        <v>14</v>
      </c>
      <c r="O5">
        <v>0</v>
      </c>
      <c r="Q5">
        <v>0</v>
      </c>
      <c r="S5">
        <v>0</v>
      </c>
      <c r="U5">
        <v>0</v>
      </c>
      <c r="W5">
        <v>0</v>
      </c>
      <c r="X5" s="21">
        <v>0</v>
      </c>
      <c r="Y5">
        <v>0</v>
      </c>
    </row>
    <row r="6" spans="2:28" x14ac:dyDescent="0.25">
      <c r="B6">
        <v>4</v>
      </c>
      <c r="C6" t="s">
        <v>49</v>
      </c>
      <c r="D6" t="s">
        <v>44</v>
      </c>
      <c r="E6" s="21">
        <v>15.5</v>
      </c>
      <c r="F6" t="s">
        <v>47</v>
      </c>
      <c r="G6">
        <v>1</v>
      </c>
      <c r="H6">
        <v>0</v>
      </c>
      <c r="I6">
        <v>3</v>
      </c>
      <c r="L6">
        <v>4</v>
      </c>
      <c r="M6" t="s">
        <v>14</v>
      </c>
      <c r="N6">
        <v>60</v>
      </c>
      <c r="O6">
        <v>84</v>
      </c>
      <c r="P6">
        <v>79</v>
      </c>
      <c r="Q6">
        <v>34</v>
      </c>
      <c r="S6">
        <v>0</v>
      </c>
      <c r="U6">
        <v>0</v>
      </c>
      <c r="W6">
        <v>0</v>
      </c>
      <c r="X6" s="21">
        <v>0</v>
      </c>
      <c r="Y6">
        <v>0</v>
      </c>
      <c r="AA6">
        <f t="shared" si="0"/>
        <v>139</v>
      </c>
    </row>
    <row r="7" spans="2:28" x14ac:dyDescent="0.25">
      <c r="B7">
        <v>5</v>
      </c>
      <c r="C7">
        <v>22</v>
      </c>
      <c r="D7" t="s">
        <v>46</v>
      </c>
      <c r="E7" s="21">
        <v>30.5</v>
      </c>
      <c r="F7" t="s">
        <v>47</v>
      </c>
      <c r="G7">
        <v>1</v>
      </c>
      <c r="H7">
        <v>0</v>
      </c>
      <c r="I7">
        <v>2</v>
      </c>
      <c r="L7">
        <v>5</v>
      </c>
      <c r="M7" t="s">
        <v>14</v>
      </c>
      <c r="N7">
        <v>26</v>
      </c>
      <c r="O7">
        <v>45</v>
      </c>
      <c r="P7">
        <v>58</v>
      </c>
      <c r="Q7">
        <v>22</v>
      </c>
      <c r="R7">
        <v>5</v>
      </c>
      <c r="S7">
        <v>8</v>
      </c>
      <c r="U7">
        <v>0</v>
      </c>
      <c r="W7">
        <v>0</v>
      </c>
      <c r="X7" s="21">
        <v>0</v>
      </c>
      <c r="Y7">
        <v>0</v>
      </c>
      <c r="AA7">
        <f t="shared" si="0"/>
        <v>89</v>
      </c>
    </row>
    <row r="8" spans="2:28" x14ac:dyDescent="0.25">
      <c r="B8">
        <v>6</v>
      </c>
      <c r="C8">
        <v>44</v>
      </c>
      <c r="D8" t="s">
        <v>46</v>
      </c>
      <c r="E8" s="21">
        <v>42</v>
      </c>
      <c r="F8" t="s">
        <v>47</v>
      </c>
      <c r="G8">
        <v>1</v>
      </c>
      <c r="H8">
        <v>3</v>
      </c>
      <c r="I8">
        <v>0</v>
      </c>
      <c r="L8">
        <v>6</v>
      </c>
      <c r="M8" t="s">
        <v>14</v>
      </c>
      <c r="N8">
        <v>269</v>
      </c>
      <c r="O8">
        <v>233</v>
      </c>
      <c r="P8">
        <v>116</v>
      </c>
      <c r="Q8">
        <v>24</v>
      </c>
      <c r="R8">
        <v>91</v>
      </c>
      <c r="S8">
        <v>8</v>
      </c>
      <c r="U8">
        <v>0</v>
      </c>
      <c r="V8">
        <v>332</v>
      </c>
      <c r="W8">
        <v>61</v>
      </c>
      <c r="X8" s="21">
        <v>475</v>
      </c>
      <c r="Y8">
        <v>95</v>
      </c>
      <c r="AA8">
        <f t="shared" si="0"/>
        <v>1283</v>
      </c>
      <c r="AB8">
        <f t="shared" si="1"/>
        <v>807</v>
      </c>
    </row>
    <row r="9" spans="2:28" x14ac:dyDescent="0.25">
      <c r="B9">
        <v>7</v>
      </c>
      <c r="C9">
        <v>31</v>
      </c>
      <c r="D9" t="s">
        <v>44</v>
      </c>
      <c r="E9" s="21">
        <v>27</v>
      </c>
      <c r="F9" t="s">
        <v>47</v>
      </c>
      <c r="G9">
        <v>0</v>
      </c>
      <c r="H9">
        <v>2</v>
      </c>
      <c r="I9">
        <v>3</v>
      </c>
      <c r="L9">
        <v>7</v>
      </c>
      <c r="M9" t="s">
        <v>14</v>
      </c>
      <c r="N9">
        <v>343</v>
      </c>
      <c r="O9">
        <v>64</v>
      </c>
      <c r="P9">
        <v>163</v>
      </c>
      <c r="Q9">
        <v>24</v>
      </c>
      <c r="R9">
        <v>233</v>
      </c>
      <c r="S9">
        <v>42</v>
      </c>
      <c r="T9">
        <v>385</v>
      </c>
      <c r="U9">
        <v>58</v>
      </c>
      <c r="V9">
        <v>88</v>
      </c>
      <c r="W9">
        <v>39</v>
      </c>
      <c r="X9" s="21">
        <v>244</v>
      </c>
      <c r="Y9">
        <v>56</v>
      </c>
      <c r="AA9">
        <f t="shared" si="0"/>
        <v>1456</v>
      </c>
      <c r="AB9">
        <f t="shared" si="1"/>
        <v>332</v>
      </c>
    </row>
    <row r="10" spans="2:28" x14ac:dyDescent="0.25">
      <c r="B10">
        <v>8</v>
      </c>
      <c r="C10">
        <v>3</v>
      </c>
      <c r="D10" t="s">
        <v>46</v>
      </c>
      <c r="E10" s="21">
        <v>17.399999999999999</v>
      </c>
      <c r="F10" t="s">
        <v>45</v>
      </c>
      <c r="G10">
        <v>0</v>
      </c>
      <c r="H10">
        <v>2</v>
      </c>
      <c r="I10">
        <v>3</v>
      </c>
      <c r="L10">
        <v>8</v>
      </c>
      <c r="M10" t="s">
        <v>14</v>
      </c>
      <c r="N10">
        <v>272</v>
      </c>
      <c r="O10">
        <v>57</v>
      </c>
      <c r="P10">
        <v>109</v>
      </c>
      <c r="Q10">
        <v>19</v>
      </c>
      <c r="R10">
        <v>104</v>
      </c>
      <c r="S10">
        <v>16</v>
      </c>
      <c r="T10">
        <v>237</v>
      </c>
      <c r="U10">
        <v>54</v>
      </c>
      <c r="W10">
        <v>0</v>
      </c>
      <c r="X10" s="21">
        <v>0</v>
      </c>
      <c r="Y10">
        <v>0</v>
      </c>
      <c r="AA10">
        <f t="shared" si="0"/>
        <v>722</v>
      </c>
    </row>
    <row r="11" spans="2:28" x14ac:dyDescent="0.25">
      <c r="B11">
        <v>9</v>
      </c>
      <c r="C11">
        <v>5</v>
      </c>
      <c r="D11" t="s">
        <v>44</v>
      </c>
      <c r="E11" s="21">
        <v>15.3</v>
      </c>
      <c r="F11" t="s">
        <v>47</v>
      </c>
      <c r="G11">
        <v>0</v>
      </c>
      <c r="H11">
        <v>3</v>
      </c>
      <c r="I11">
        <v>2</v>
      </c>
      <c r="L11">
        <v>9</v>
      </c>
      <c r="M11" t="s">
        <v>14</v>
      </c>
      <c r="N11">
        <v>64</v>
      </c>
      <c r="O11">
        <v>1</v>
      </c>
      <c r="Q11">
        <v>0</v>
      </c>
      <c r="R11">
        <v>9</v>
      </c>
      <c r="S11">
        <v>16</v>
      </c>
      <c r="T11">
        <v>41</v>
      </c>
      <c r="U11">
        <v>36</v>
      </c>
      <c r="W11">
        <v>0</v>
      </c>
      <c r="X11" s="21">
        <v>0</v>
      </c>
      <c r="Y11">
        <v>0</v>
      </c>
      <c r="AA11">
        <f t="shared" si="0"/>
        <v>114</v>
      </c>
    </row>
    <row r="12" spans="2:28" x14ac:dyDescent="0.25">
      <c r="B12">
        <v>10</v>
      </c>
      <c r="C12">
        <v>5</v>
      </c>
      <c r="D12" t="s">
        <v>44</v>
      </c>
      <c r="E12" s="21">
        <v>14.9</v>
      </c>
      <c r="F12" t="s">
        <v>45</v>
      </c>
      <c r="G12">
        <v>1</v>
      </c>
      <c r="H12">
        <v>2</v>
      </c>
      <c r="I12">
        <v>2</v>
      </c>
      <c r="L12">
        <v>10</v>
      </c>
      <c r="M12" t="s">
        <v>14</v>
      </c>
      <c r="N12">
        <v>20</v>
      </c>
      <c r="O12">
        <v>29</v>
      </c>
      <c r="P12">
        <v>8</v>
      </c>
      <c r="Q12">
        <v>14</v>
      </c>
      <c r="R12">
        <v>8</v>
      </c>
      <c r="S12">
        <v>10</v>
      </c>
      <c r="U12">
        <v>0</v>
      </c>
      <c r="V12">
        <v>14</v>
      </c>
      <c r="W12">
        <v>23</v>
      </c>
      <c r="X12" s="21">
        <v>19</v>
      </c>
      <c r="Y12">
        <v>32</v>
      </c>
      <c r="AA12">
        <f t="shared" si="0"/>
        <v>69</v>
      </c>
      <c r="AB12">
        <f t="shared" si="1"/>
        <v>33</v>
      </c>
    </row>
    <row r="13" spans="2:28" x14ac:dyDescent="0.25">
      <c r="B13">
        <v>11</v>
      </c>
      <c r="C13">
        <v>25</v>
      </c>
      <c r="D13" t="s">
        <v>46</v>
      </c>
      <c r="E13" s="21">
        <v>26.2</v>
      </c>
      <c r="F13" t="s">
        <v>47</v>
      </c>
      <c r="G13">
        <v>1</v>
      </c>
      <c r="H13">
        <v>3</v>
      </c>
      <c r="I13">
        <v>3</v>
      </c>
      <c r="L13">
        <v>11</v>
      </c>
      <c r="M13" t="s">
        <v>14</v>
      </c>
      <c r="O13">
        <v>0</v>
      </c>
      <c r="Q13">
        <v>0</v>
      </c>
      <c r="R13">
        <v>1</v>
      </c>
      <c r="S13">
        <v>2</v>
      </c>
      <c r="U13">
        <v>0</v>
      </c>
      <c r="W13">
        <v>0</v>
      </c>
      <c r="X13" s="21">
        <v>0</v>
      </c>
      <c r="Y13">
        <v>0</v>
      </c>
      <c r="AA13">
        <f t="shared" si="0"/>
        <v>1</v>
      </c>
    </row>
    <row r="14" spans="2:28" x14ac:dyDescent="0.25">
      <c r="B14">
        <v>12</v>
      </c>
      <c r="C14">
        <v>5</v>
      </c>
      <c r="D14" t="s">
        <v>46</v>
      </c>
      <c r="E14" s="21">
        <v>16.5</v>
      </c>
      <c r="F14" t="s">
        <v>47</v>
      </c>
      <c r="G14">
        <v>1</v>
      </c>
      <c r="H14">
        <v>2</v>
      </c>
      <c r="I14">
        <v>0</v>
      </c>
      <c r="L14">
        <v>12</v>
      </c>
      <c r="M14" t="s">
        <v>14</v>
      </c>
      <c r="N14">
        <v>89</v>
      </c>
      <c r="O14">
        <v>12</v>
      </c>
      <c r="Q14">
        <v>0</v>
      </c>
      <c r="R14">
        <v>37</v>
      </c>
      <c r="S14">
        <v>4</v>
      </c>
      <c r="U14">
        <v>0</v>
      </c>
      <c r="V14">
        <v>46</v>
      </c>
      <c r="W14">
        <v>41</v>
      </c>
      <c r="X14" s="21">
        <v>58</v>
      </c>
      <c r="Y14">
        <v>51</v>
      </c>
      <c r="AA14">
        <f t="shared" si="0"/>
        <v>230</v>
      </c>
      <c r="AB14">
        <f t="shared" si="1"/>
        <v>104</v>
      </c>
    </row>
    <row r="15" spans="2:28" x14ac:dyDescent="0.25">
      <c r="B15">
        <v>13</v>
      </c>
      <c r="C15">
        <v>17</v>
      </c>
      <c r="D15" t="s">
        <v>46</v>
      </c>
      <c r="E15" s="21">
        <v>25.3</v>
      </c>
      <c r="F15" t="s">
        <v>50</v>
      </c>
      <c r="G15">
        <v>1</v>
      </c>
      <c r="H15">
        <v>3</v>
      </c>
      <c r="I15">
        <v>3</v>
      </c>
      <c r="L15">
        <v>13</v>
      </c>
      <c r="M15" t="s">
        <v>14</v>
      </c>
      <c r="N15">
        <v>108</v>
      </c>
      <c r="O15">
        <v>146</v>
      </c>
      <c r="P15">
        <v>52</v>
      </c>
      <c r="Q15">
        <v>90</v>
      </c>
      <c r="R15">
        <v>97</v>
      </c>
      <c r="S15">
        <v>123</v>
      </c>
      <c r="T15">
        <v>117</v>
      </c>
      <c r="U15">
        <v>203</v>
      </c>
      <c r="V15">
        <v>3</v>
      </c>
      <c r="W15">
        <v>5</v>
      </c>
      <c r="X15" s="21">
        <v>0</v>
      </c>
      <c r="Y15">
        <v>0</v>
      </c>
      <c r="AA15">
        <f t="shared" si="0"/>
        <v>377</v>
      </c>
      <c r="AB15">
        <f t="shared" si="1"/>
        <v>3</v>
      </c>
    </row>
    <row r="16" spans="2:28" x14ac:dyDescent="0.25">
      <c r="B16">
        <v>14</v>
      </c>
      <c r="C16">
        <v>24</v>
      </c>
      <c r="D16" t="s">
        <v>46</v>
      </c>
      <c r="E16" s="21">
        <v>23.7</v>
      </c>
      <c r="F16" t="s">
        <v>47</v>
      </c>
      <c r="G16">
        <v>1</v>
      </c>
      <c r="H16">
        <v>3</v>
      </c>
      <c r="I16">
        <v>2</v>
      </c>
      <c r="L16">
        <v>14</v>
      </c>
      <c r="M16" t="s">
        <v>14</v>
      </c>
      <c r="N16">
        <v>18</v>
      </c>
      <c r="O16">
        <v>19</v>
      </c>
      <c r="Q16">
        <v>0</v>
      </c>
      <c r="R16">
        <v>13</v>
      </c>
      <c r="S16">
        <v>5</v>
      </c>
      <c r="U16">
        <v>0</v>
      </c>
      <c r="V16">
        <v>6</v>
      </c>
      <c r="W16">
        <v>10</v>
      </c>
      <c r="X16" s="21">
        <v>0</v>
      </c>
      <c r="Y16">
        <v>0</v>
      </c>
      <c r="AA16">
        <f t="shared" si="0"/>
        <v>37</v>
      </c>
      <c r="AB16">
        <f t="shared" si="1"/>
        <v>6</v>
      </c>
    </row>
    <row r="17" spans="2:27" x14ac:dyDescent="0.25">
      <c r="B17">
        <v>15</v>
      </c>
      <c r="C17">
        <v>17</v>
      </c>
      <c r="D17" t="s">
        <v>46</v>
      </c>
      <c r="E17" s="21">
        <v>19.5</v>
      </c>
      <c r="F17" t="s">
        <v>50</v>
      </c>
      <c r="G17">
        <v>1</v>
      </c>
      <c r="H17">
        <v>3</v>
      </c>
      <c r="I17">
        <v>0</v>
      </c>
      <c r="L17">
        <v>15</v>
      </c>
      <c r="M17" t="s">
        <v>14</v>
      </c>
      <c r="O17">
        <v>0</v>
      </c>
      <c r="P17">
        <v>11</v>
      </c>
      <c r="Q17">
        <v>19</v>
      </c>
      <c r="R17">
        <v>8</v>
      </c>
      <c r="S17">
        <v>12</v>
      </c>
      <c r="U17">
        <v>0</v>
      </c>
      <c r="W17">
        <v>0</v>
      </c>
      <c r="X17" s="21">
        <v>0</v>
      </c>
      <c r="Y17">
        <v>0</v>
      </c>
      <c r="AA17">
        <f t="shared" si="0"/>
        <v>19</v>
      </c>
    </row>
    <row r="21" spans="2:27" x14ac:dyDescent="0.25">
      <c r="U21" t="s">
        <v>51</v>
      </c>
      <c r="V21" t="s">
        <v>52</v>
      </c>
    </row>
    <row r="22" spans="2:27" x14ac:dyDescent="0.25">
      <c r="U22">
        <v>0.47099999999999997</v>
      </c>
      <c r="V22">
        <f>SQRT(U22)</f>
        <v>0.68629439747093957</v>
      </c>
    </row>
    <row r="24" spans="2:27" x14ac:dyDescent="0.25">
      <c r="B24" t="s">
        <v>53</v>
      </c>
    </row>
    <row r="25" spans="2:27" ht="15.75" thickBot="1" x14ac:dyDescent="0.3"/>
    <row r="26" spans="2:27" x14ac:dyDescent="0.25">
      <c r="B26" s="22" t="s">
        <v>54</v>
      </c>
      <c r="C26" s="22"/>
    </row>
    <row r="27" spans="2:27" x14ac:dyDescent="0.25">
      <c r="B27" s="23" t="s">
        <v>55</v>
      </c>
      <c r="C27" s="24">
        <v>0.686291909116028</v>
      </c>
    </row>
    <row r="28" spans="2:27" x14ac:dyDescent="0.25">
      <c r="B28" s="23" t="s">
        <v>56</v>
      </c>
      <c r="C28" s="23">
        <v>0.47099658451812249</v>
      </c>
    </row>
    <row r="29" spans="2:27" x14ac:dyDescent="0.25">
      <c r="B29" s="23" t="s">
        <v>57</v>
      </c>
      <c r="C29" s="23">
        <v>0.43030401409643965</v>
      </c>
    </row>
    <row r="30" spans="2:27" x14ac:dyDescent="0.25">
      <c r="B30" s="23" t="s">
        <v>58</v>
      </c>
      <c r="C30" s="23">
        <v>5.4270778470271592</v>
      </c>
    </row>
    <row r="31" spans="2:27" ht="15.75" thickBot="1" x14ac:dyDescent="0.3">
      <c r="B31" s="25" t="s">
        <v>59</v>
      </c>
      <c r="C31" s="25">
        <v>15</v>
      </c>
    </row>
    <row r="33" spans="2:10" ht="15.75" thickBot="1" x14ac:dyDescent="0.3">
      <c r="B33" t="s">
        <v>60</v>
      </c>
    </row>
    <row r="34" spans="2:10" x14ac:dyDescent="0.25">
      <c r="B34" s="26"/>
      <c r="C34" s="26" t="s">
        <v>61</v>
      </c>
      <c r="D34" s="26" t="s">
        <v>62</v>
      </c>
      <c r="E34" s="26" t="s">
        <v>63</v>
      </c>
      <c r="F34" s="26" t="s">
        <v>64</v>
      </c>
      <c r="G34" s="26" t="s">
        <v>65</v>
      </c>
    </row>
    <row r="35" spans="2:10" x14ac:dyDescent="0.25">
      <c r="B35" s="23" t="s">
        <v>66</v>
      </c>
      <c r="C35" s="23">
        <v>1</v>
      </c>
      <c r="D35" s="23">
        <v>340.90607188332501</v>
      </c>
      <c r="E35" s="23">
        <v>340.90607188332501</v>
      </c>
      <c r="F35" s="23">
        <v>11.574510522126017</v>
      </c>
      <c r="G35" s="24">
        <v>4.7229250845191627E-3</v>
      </c>
    </row>
    <row r="36" spans="2:10" x14ac:dyDescent="0.25">
      <c r="B36" s="23" t="s">
        <v>67</v>
      </c>
      <c r="C36" s="23">
        <v>13</v>
      </c>
      <c r="D36" s="23">
        <v>382.8912614500083</v>
      </c>
      <c r="E36" s="23">
        <v>29.453173957692947</v>
      </c>
      <c r="F36" s="23"/>
      <c r="G36" s="23"/>
    </row>
    <row r="37" spans="2:10" ht="15.75" thickBot="1" x14ac:dyDescent="0.3">
      <c r="B37" s="25" t="s">
        <v>11</v>
      </c>
      <c r="C37" s="25">
        <v>14</v>
      </c>
      <c r="D37" s="25">
        <v>723.79733333333331</v>
      </c>
      <c r="E37" s="25"/>
      <c r="F37" s="25"/>
      <c r="G37" s="25"/>
    </row>
    <row r="38" spans="2:10" ht="15.75" thickBot="1" x14ac:dyDescent="0.3"/>
    <row r="39" spans="2:10" x14ac:dyDescent="0.25">
      <c r="B39" s="26"/>
      <c r="C39" s="26" t="s">
        <v>68</v>
      </c>
      <c r="D39" s="26" t="s">
        <v>58</v>
      </c>
      <c r="E39" s="26" t="s">
        <v>69</v>
      </c>
      <c r="F39" s="26" t="s">
        <v>70</v>
      </c>
      <c r="G39" s="26" t="s">
        <v>71</v>
      </c>
      <c r="H39" s="26" t="s">
        <v>72</v>
      </c>
      <c r="I39" s="26" t="s">
        <v>73</v>
      </c>
      <c r="J39" s="26" t="s">
        <v>74</v>
      </c>
    </row>
    <row r="40" spans="2:10" x14ac:dyDescent="0.25">
      <c r="B40" s="23" t="s">
        <v>75</v>
      </c>
      <c r="C40" s="23">
        <v>20.118978621107924</v>
      </c>
      <c r="D40" s="23">
        <v>1.5869679309438045</v>
      </c>
      <c r="E40" s="23">
        <v>12.677621411758919</v>
      </c>
      <c r="F40" s="23">
        <v>1.0783836129272961E-8</v>
      </c>
      <c r="G40" s="23">
        <v>16.690542844285318</v>
      </c>
      <c r="H40" s="23">
        <v>23.547414397930531</v>
      </c>
      <c r="I40" s="23">
        <v>16.690542844285318</v>
      </c>
      <c r="J40" s="23">
        <v>23.547414397930531</v>
      </c>
    </row>
    <row r="41" spans="2:10" ht="15.75" thickBot="1" x14ac:dyDescent="0.3">
      <c r="B41" s="25" t="s">
        <v>76</v>
      </c>
      <c r="C41" s="25">
        <v>3.5363089007796368E-2</v>
      </c>
      <c r="D41" s="25">
        <v>1.0394386876026812E-2</v>
      </c>
      <c r="E41" s="25">
        <v>3.4021332310957511</v>
      </c>
      <c r="F41" s="25">
        <v>4.7229250845191714E-3</v>
      </c>
      <c r="G41" s="25">
        <v>1.2907381397679839E-2</v>
      </c>
      <c r="H41" s="25">
        <v>5.7818796617912893E-2</v>
      </c>
      <c r="I41" s="25">
        <v>1.2907381397679839E-2</v>
      </c>
      <c r="J41" s="25">
        <v>5.7818796617912893E-2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A782-59DC-4D1B-AEC4-1970A198FA4D}">
  <dimension ref="A1:AD20"/>
  <sheetViews>
    <sheetView workbookViewId="0">
      <selection activeCell="J29" sqref="J29"/>
    </sheetView>
  </sheetViews>
  <sheetFormatPr defaultRowHeight="15" x14ac:dyDescent="0.25"/>
  <cols>
    <col min="1" max="1" width="29.28515625" customWidth="1"/>
    <col min="26" max="26" width="23.7109375" customWidth="1"/>
  </cols>
  <sheetData>
    <row r="1" spans="1:30" x14ac:dyDescent="0.25">
      <c r="A1" t="s">
        <v>87</v>
      </c>
      <c r="B1" t="s">
        <v>22</v>
      </c>
      <c r="C1">
        <v>40</v>
      </c>
      <c r="D1">
        <v>1000</v>
      </c>
      <c r="E1">
        <v>0.05</v>
      </c>
      <c r="F1" t="s">
        <v>23</v>
      </c>
      <c r="G1" t="s">
        <v>24</v>
      </c>
      <c r="H1">
        <v>90.174933907663302</v>
      </c>
      <c r="I1" t="s">
        <v>25</v>
      </c>
      <c r="J1" t="s">
        <v>24</v>
      </c>
      <c r="K1">
        <v>69.901860979505798</v>
      </c>
      <c r="L1" t="s">
        <v>26</v>
      </c>
      <c r="M1" t="s">
        <v>24</v>
      </c>
      <c r="N1">
        <v>73.869097421994198</v>
      </c>
      <c r="O1" t="s">
        <v>27</v>
      </c>
      <c r="P1" t="s">
        <v>24</v>
      </c>
      <c r="Q1">
        <v>62.752799331857702</v>
      </c>
      <c r="R1">
        <v>94.36</v>
      </c>
      <c r="S1" t="s">
        <v>28</v>
      </c>
      <c r="T1" t="s">
        <v>29</v>
      </c>
      <c r="U1">
        <v>90.2</v>
      </c>
      <c r="V1">
        <v>87.03</v>
      </c>
      <c r="W1">
        <v>73.78</v>
      </c>
      <c r="X1" t="s">
        <v>28</v>
      </c>
      <c r="Z1" t="s">
        <v>87</v>
      </c>
      <c r="AA1" t="s">
        <v>24</v>
      </c>
      <c r="AB1" t="s">
        <v>24</v>
      </c>
      <c r="AC1">
        <v>87.03</v>
      </c>
      <c r="AD1" t="s">
        <v>28</v>
      </c>
    </row>
    <row r="2" spans="1:30" x14ac:dyDescent="0.25">
      <c r="A2" t="s">
        <v>88</v>
      </c>
      <c r="B2" t="s">
        <v>22</v>
      </c>
      <c r="C2">
        <v>40</v>
      </c>
      <c r="D2">
        <v>1000</v>
      </c>
      <c r="E2">
        <v>0.05</v>
      </c>
      <c r="F2" t="s">
        <v>23</v>
      </c>
      <c r="G2" t="s">
        <v>24</v>
      </c>
      <c r="H2">
        <v>90.664244540769403</v>
      </c>
      <c r="I2" t="s">
        <v>25</v>
      </c>
      <c r="J2" t="s">
        <v>24</v>
      </c>
      <c r="K2">
        <v>74.501650240385601</v>
      </c>
      <c r="L2" t="s">
        <v>26</v>
      </c>
      <c r="M2" t="s">
        <v>24</v>
      </c>
      <c r="N2">
        <v>88.559190812923603</v>
      </c>
      <c r="O2" t="s">
        <v>27</v>
      </c>
      <c r="P2" t="s">
        <v>24</v>
      </c>
      <c r="Q2">
        <v>73.460108507286506</v>
      </c>
      <c r="R2">
        <v>173.54</v>
      </c>
      <c r="S2" t="s">
        <v>28</v>
      </c>
      <c r="T2" t="s">
        <v>29</v>
      </c>
      <c r="U2">
        <v>90.7</v>
      </c>
      <c r="V2">
        <v>146.76</v>
      </c>
      <c r="W2">
        <v>144.33000000000001</v>
      </c>
      <c r="X2" t="s">
        <v>28</v>
      </c>
      <c r="Z2" t="s">
        <v>88</v>
      </c>
      <c r="AA2" t="s">
        <v>24</v>
      </c>
      <c r="AB2" t="s">
        <v>24</v>
      </c>
      <c r="AC2">
        <v>146.76</v>
      </c>
      <c r="AD2" t="s">
        <v>28</v>
      </c>
    </row>
    <row r="3" spans="1:30" x14ac:dyDescent="0.25">
      <c r="A3" t="s">
        <v>89</v>
      </c>
      <c r="B3" t="s">
        <v>22</v>
      </c>
      <c r="C3">
        <v>40</v>
      </c>
      <c r="D3">
        <v>1000</v>
      </c>
      <c r="E3">
        <v>0.05</v>
      </c>
      <c r="F3" t="s">
        <v>23</v>
      </c>
      <c r="G3" t="s">
        <v>24</v>
      </c>
      <c r="H3">
        <v>88.328746600351394</v>
      </c>
      <c r="I3" t="s">
        <v>25</v>
      </c>
      <c r="J3" t="s">
        <v>24</v>
      </c>
      <c r="K3">
        <v>68.020117375080304</v>
      </c>
      <c r="L3" t="s">
        <v>26</v>
      </c>
      <c r="M3" t="s">
        <v>24</v>
      </c>
      <c r="N3">
        <v>82.445012664830401</v>
      </c>
      <c r="O3" t="s">
        <v>27</v>
      </c>
      <c r="P3" t="s">
        <v>24</v>
      </c>
      <c r="Q3">
        <v>64.210485601609093</v>
      </c>
      <c r="R3">
        <v>55.5</v>
      </c>
      <c r="S3" t="s">
        <v>28</v>
      </c>
      <c r="T3" t="s">
        <v>29</v>
      </c>
      <c r="U3">
        <v>88.3</v>
      </c>
      <c r="V3">
        <v>43.42</v>
      </c>
      <c r="W3">
        <v>41.15</v>
      </c>
      <c r="X3" t="s">
        <v>28</v>
      </c>
      <c r="Z3" t="s">
        <v>89</v>
      </c>
      <c r="AA3" t="s">
        <v>24</v>
      </c>
      <c r="AB3" t="s">
        <v>24</v>
      </c>
      <c r="AC3">
        <v>43.42</v>
      </c>
      <c r="AD3" t="s">
        <v>28</v>
      </c>
    </row>
    <row r="4" spans="1:30" x14ac:dyDescent="0.25">
      <c r="A4" t="s">
        <v>93</v>
      </c>
      <c r="B4" t="s">
        <v>22</v>
      </c>
      <c r="C4">
        <v>40</v>
      </c>
      <c r="D4">
        <v>1000</v>
      </c>
      <c r="E4">
        <v>0.05</v>
      </c>
      <c r="F4" t="s">
        <v>23</v>
      </c>
      <c r="G4" t="s">
        <v>24</v>
      </c>
      <c r="H4">
        <v>90.053592675457196</v>
      </c>
      <c r="I4" t="s">
        <v>25</v>
      </c>
      <c r="J4" t="s">
        <v>24</v>
      </c>
      <c r="K4">
        <v>63.994491498927601</v>
      </c>
      <c r="L4" t="s">
        <v>26</v>
      </c>
      <c r="M4" t="s">
        <v>24</v>
      </c>
      <c r="N4">
        <v>50.568852324447199</v>
      </c>
      <c r="O4" t="s">
        <v>27</v>
      </c>
      <c r="P4" t="s">
        <v>24</v>
      </c>
      <c r="Q4">
        <v>44.267527332280402</v>
      </c>
      <c r="R4">
        <v>76.16</v>
      </c>
      <c r="S4" t="s">
        <v>28</v>
      </c>
      <c r="T4" t="s">
        <v>29</v>
      </c>
      <c r="U4">
        <v>90.1</v>
      </c>
      <c r="V4">
        <v>74.87</v>
      </c>
      <c r="W4">
        <v>54.91</v>
      </c>
      <c r="X4" t="s">
        <v>28</v>
      </c>
      <c r="Z4" t="s">
        <v>93</v>
      </c>
      <c r="AA4" t="s">
        <v>24</v>
      </c>
      <c r="AB4" t="s">
        <v>24</v>
      </c>
      <c r="AC4">
        <v>74.87</v>
      </c>
      <c r="AD4" t="s">
        <v>28</v>
      </c>
    </row>
    <row r="5" spans="1:30" x14ac:dyDescent="0.25">
      <c r="A5" t="s">
        <v>94</v>
      </c>
      <c r="B5" t="s">
        <v>22</v>
      </c>
      <c r="C5">
        <v>40</v>
      </c>
      <c r="D5">
        <v>1000</v>
      </c>
      <c r="E5">
        <v>0.05</v>
      </c>
      <c r="F5" t="s">
        <v>23</v>
      </c>
      <c r="G5" t="s">
        <v>24</v>
      </c>
      <c r="H5">
        <v>87.230376469108904</v>
      </c>
      <c r="I5" t="s">
        <v>25</v>
      </c>
      <c r="J5" t="s">
        <v>24</v>
      </c>
      <c r="K5">
        <v>69.561888076799207</v>
      </c>
      <c r="L5" t="s">
        <v>26</v>
      </c>
      <c r="M5" t="s">
        <v>24</v>
      </c>
      <c r="N5">
        <v>70.283983997229598</v>
      </c>
      <c r="O5" t="s">
        <v>27</v>
      </c>
      <c r="P5" t="s">
        <v>24</v>
      </c>
      <c r="Q5">
        <v>62.0088631551492</v>
      </c>
      <c r="R5">
        <v>143.41999999999999</v>
      </c>
      <c r="S5" t="s">
        <v>28</v>
      </c>
      <c r="T5" t="s">
        <v>29</v>
      </c>
      <c r="U5">
        <v>87.2</v>
      </c>
      <c r="V5">
        <v>133.52000000000001</v>
      </c>
      <c r="W5">
        <v>115.63</v>
      </c>
      <c r="X5" t="s">
        <v>28</v>
      </c>
      <c r="Z5" t="s">
        <v>94</v>
      </c>
      <c r="AA5" t="s">
        <v>24</v>
      </c>
      <c r="AB5" t="s">
        <v>24</v>
      </c>
      <c r="AC5">
        <v>133.52000000000001</v>
      </c>
      <c r="AD5" t="s">
        <v>28</v>
      </c>
    </row>
    <row r="6" spans="1:30" x14ac:dyDescent="0.25">
      <c r="A6" t="s">
        <v>95</v>
      </c>
      <c r="B6" t="s">
        <v>22</v>
      </c>
      <c r="C6">
        <v>40</v>
      </c>
      <c r="D6">
        <v>1000</v>
      </c>
      <c r="E6">
        <v>0.05</v>
      </c>
      <c r="F6" t="s">
        <v>23</v>
      </c>
      <c r="G6" t="s">
        <v>24</v>
      </c>
      <c r="H6">
        <v>85.484171870500006</v>
      </c>
      <c r="I6" t="s">
        <v>25</v>
      </c>
      <c r="J6" t="s">
        <v>24</v>
      </c>
      <c r="K6">
        <v>63.486199032390402</v>
      </c>
      <c r="L6" t="s">
        <v>26</v>
      </c>
      <c r="M6" t="s">
        <v>24</v>
      </c>
      <c r="N6">
        <v>60.684196147346</v>
      </c>
      <c r="O6" t="s">
        <v>27</v>
      </c>
      <c r="P6" t="s">
        <v>24</v>
      </c>
      <c r="Q6">
        <v>47.787940165211097</v>
      </c>
      <c r="R6">
        <v>44.34</v>
      </c>
      <c r="S6" t="s">
        <v>28</v>
      </c>
      <c r="T6" t="s">
        <v>29</v>
      </c>
      <c r="U6">
        <v>85.5</v>
      </c>
      <c r="V6">
        <v>39.369999999999997</v>
      </c>
      <c r="W6">
        <v>31.44</v>
      </c>
      <c r="X6" t="s">
        <v>28</v>
      </c>
      <c r="Z6" t="s">
        <v>95</v>
      </c>
      <c r="AA6" t="s">
        <v>24</v>
      </c>
      <c r="AB6" t="s">
        <v>24</v>
      </c>
      <c r="AC6">
        <v>39.369999999999997</v>
      </c>
      <c r="AD6" t="s">
        <v>28</v>
      </c>
    </row>
    <row r="7" spans="1:30" x14ac:dyDescent="0.25">
      <c r="A7" t="s">
        <v>99</v>
      </c>
      <c r="B7" t="s">
        <v>22</v>
      </c>
      <c r="C7">
        <v>40</v>
      </c>
      <c r="D7">
        <v>1000</v>
      </c>
      <c r="E7">
        <v>0.05</v>
      </c>
      <c r="F7" t="s">
        <v>23</v>
      </c>
      <c r="G7" t="s">
        <v>24</v>
      </c>
      <c r="H7">
        <v>89.1702632120071</v>
      </c>
      <c r="I7" t="s">
        <v>25</v>
      </c>
      <c r="J7" t="s">
        <v>24</v>
      </c>
      <c r="K7">
        <v>67.0084094613362</v>
      </c>
      <c r="L7" t="s">
        <v>26</v>
      </c>
      <c r="M7" t="s">
        <v>24</v>
      </c>
      <c r="N7">
        <v>66.501328484902203</v>
      </c>
      <c r="O7" t="s">
        <v>27</v>
      </c>
      <c r="P7" t="s">
        <v>24</v>
      </c>
      <c r="Q7">
        <v>55.898066305626699</v>
      </c>
      <c r="R7">
        <v>88.71</v>
      </c>
      <c r="S7" t="s">
        <v>28</v>
      </c>
      <c r="T7" t="s">
        <v>29</v>
      </c>
      <c r="U7">
        <v>89.2</v>
      </c>
      <c r="V7">
        <v>82.11</v>
      </c>
      <c r="W7">
        <v>66.53</v>
      </c>
      <c r="X7" t="s">
        <v>28</v>
      </c>
      <c r="Z7" t="s">
        <v>99</v>
      </c>
      <c r="AA7" t="s">
        <v>24</v>
      </c>
      <c r="AB7" t="s">
        <v>24</v>
      </c>
      <c r="AC7">
        <v>82.11</v>
      </c>
      <c r="AD7" t="s">
        <v>28</v>
      </c>
    </row>
    <row r="8" spans="1:30" x14ac:dyDescent="0.25">
      <c r="A8" t="s">
        <v>100</v>
      </c>
      <c r="B8" t="s">
        <v>22</v>
      </c>
      <c r="C8">
        <v>40</v>
      </c>
      <c r="D8">
        <v>1000</v>
      </c>
      <c r="E8">
        <v>0.05</v>
      </c>
      <c r="F8" t="s">
        <v>23</v>
      </c>
      <c r="G8" t="s">
        <v>24</v>
      </c>
      <c r="H8">
        <v>86.874569655196694</v>
      </c>
      <c r="I8" t="s">
        <v>25</v>
      </c>
      <c r="J8" t="s">
        <v>24</v>
      </c>
      <c r="K8">
        <v>67.824734063114605</v>
      </c>
      <c r="L8" t="s">
        <v>26</v>
      </c>
      <c r="M8" t="s">
        <v>24</v>
      </c>
      <c r="N8">
        <v>81.612943720409007</v>
      </c>
      <c r="O8" t="s">
        <v>27</v>
      </c>
      <c r="P8" t="s">
        <v>24</v>
      </c>
      <c r="Q8">
        <v>64.830211984467795</v>
      </c>
      <c r="R8">
        <v>166.02</v>
      </c>
      <c r="S8" t="s">
        <v>28</v>
      </c>
      <c r="T8" t="s">
        <v>29</v>
      </c>
      <c r="U8">
        <v>86.9</v>
      </c>
      <c r="V8">
        <v>137.69999999999999</v>
      </c>
      <c r="W8">
        <v>130.04</v>
      </c>
      <c r="X8" t="s">
        <v>28</v>
      </c>
      <c r="Z8" t="s">
        <v>100</v>
      </c>
      <c r="AA8" t="s">
        <v>24</v>
      </c>
      <c r="AB8" t="s">
        <v>24</v>
      </c>
      <c r="AC8">
        <v>137.69999999999999</v>
      </c>
      <c r="AD8" t="s">
        <v>28</v>
      </c>
    </row>
    <row r="9" spans="1:30" x14ac:dyDescent="0.25">
      <c r="A9" t="s">
        <v>101</v>
      </c>
      <c r="B9" t="s">
        <v>22</v>
      </c>
      <c r="C9">
        <v>40</v>
      </c>
      <c r="D9">
        <v>1000</v>
      </c>
      <c r="E9">
        <v>0.05</v>
      </c>
      <c r="F9" t="s">
        <v>23</v>
      </c>
      <c r="G9" t="s">
        <v>24</v>
      </c>
      <c r="H9">
        <v>85.634647775286595</v>
      </c>
      <c r="I9" t="s">
        <v>25</v>
      </c>
      <c r="J9" t="s">
        <v>24</v>
      </c>
      <c r="K9">
        <v>61.618971361690299</v>
      </c>
      <c r="L9" t="s">
        <v>26</v>
      </c>
      <c r="M9" t="s">
        <v>24</v>
      </c>
      <c r="N9">
        <v>71.172999389970002</v>
      </c>
      <c r="O9" t="s">
        <v>27</v>
      </c>
      <c r="P9" t="s">
        <v>24</v>
      </c>
      <c r="Q9">
        <v>53.5515217267343</v>
      </c>
      <c r="R9">
        <v>49.95</v>
      </c>
      <c r="S9" t="s">
        <v>28</v>
      </c>
      <c r="T9" t="s">
        <v>29</v>
      </c>
      <c r="U9">
        <v>85.6</v>
      </c>
      <c r="V9">
        <v>38.619999999999997</v>
      </c>
      <c r="W9">
        <v>34.130000000000003</v>
      </c>
      <c r="X9" t="s">
        <v>28</v>
      </c>
      <c r="Z9" t="s">
        <v>101</v>
      </c>
      <c r="AA9" t="s">
        <v>24</v>
      </c>
      <c r="AB9" t="s">
        <v>24</v>
      </c>
      <c r="AC9">
        <v>38.619999999999997</v>
      </c>
      <c r="AD9" t="s">
        <v>28</v>
      </c>
    </row>
    <row r="10" spans="1:30" x14ac:dyDescent="0.25">
      <c r="A10" t="s">
        <v>105</v>
      </c>
      <c r="B10" t="s">
        <v>22</v>
      </c>
      <c r="C10">
        <v>40</v>
      </c>
      <c r="D10">
        <v>1000</v>
      </c>
      <c r="E10">
        <v>0.05</v>
      </c>
      <c r="F10" t="s">
        <v>23</v>
      </c>
      <c r="G10" t="s">
        <v>24</v>
      </c>
      <c r="H10">
        <v>90.7165826399781</v>
      </c>
      <c r="I10" t="s">
        <v>25</v>
      </c>
      <c r="J10" t="s">
        <v>24</v>
      </c>
      <c r="K10">
        <v>70.268818743803493</v>
      </c>
      <c r="L10" t="s">
        <v>26</v>
      </c>
      <c r="M10" t="s">
        <v>24</v>
      </c>
      <c r="N10">
        <v>82.422458033822295</v>
      </c>
      <c r="O10" t="s">
        <v>27</v>
      </c>
      <c r="P10" t="s">
        <v>24</v>
      </c>
      <c r="Q10">
        <v>67.722351269428998</v>
      </c>
      <c r="R10">
        <v>101</v>
      </c>
      <c r="S10" t="s">
        <v>28</v>
      </c>
      <c r="T10" t="s">
        <v>29</v>
      </c>
      <c r="U10">
        <v>90.7</v>
      </c>
      <c r="V10">
        <v>87.96</v>
      </c>
      <c r="W10">
        <v>79.34</v>
      </c>
      <c r="X10" t="s">
        <v>28</v>
      </c>
      <c r="Z10" t="s">
        <v>105</v>
      </c>
      <c r="AA10" t="s">
        <v>24</v>
      </c>
      <c r="AB10" t="s">
        <v>24</v>
      </c>
      <c r="AC10">
        <v>87.96</v>
      </c>
      <c r="AD10" t="s">
        <v>28</v>
      </c>
    </row>
    <row r="11" spans="1:30" x14ac:dyDescent="0.25">
      <c r="A11" t="s">
        <v>106</v>
      </c>
      <c r="B11" t="s">
        <v>22</v>
      </c>
      <c r="C11">
        <v>40</v>
      </c>
      <c r="D11">
        <v>1000</v>
      </c>
      <c r="E11">
        <v>0.05</v>
      </c>
      <c r="F11" t="s">
        <v>23</v>
      </c>
      <c r="G11" t="s">
        <v>24</v>
      </c>
      <c r="H11">
        <v>90.346430986924304</v>
      </c>
      <c r="I11" t="s">
        <v>25</v>
      </c>
      <c r="J11" t="s">
        <v>24</v>
      </c>
      <c r="K11">
        <v>73.415900268812393</v>
      </c>
      <c r="L11" t="s">
        <v>26</v>
      </c>
      <c r="M11" t="s">
        <v>24</v>
      </c>
      <c r="N11">
        <v>87.860981177121303</v>
      </c>
      <c r="O11" t="s">
        <v>27</v>
      </c>
      <c r="P11" t="s">
        <v>24</v>
      </c>
      <c r="Q11">
        <v>72.193426463519103</v>
      </c>
      <c r="R11">
        <v>168.79</v>
      </c>
      <c r="S11" t="s">
        <v>28</v>
      </c>
      <c r="T11" t="s">
        <v>29</v>
      </c>
      <c r="U11">
        <v>90.3</v>
      </c>
      <c r="V11">
        <v>142.30000000000001</v>
      </c>
      <c r="W11">
        <v>139.06</v>
      </c>
      <c r="X11" t="s">
        <v>28</v>
      </c>
      <c r="Z11" t="s">
        <v>106</v>
      </c>
      <c r="AA11" t="s">
        <v>24</v>
      </c>
      <c r="AB11" t="s">
        <v>24</v>
      </c>
      <c r="AC11">
        <v>142.30000000000001</v>
      </c>
      <c r="AD11" t="s">
        <v>28</v>
      </c>
    </row>
    <row r="12" spans="1:30" x14ac:dyDescent="0.25">
      <c r="A12" t="s">
        <v>107</v>
      </c>
      <c r="B12" t="s">
        <v>22</v>
      </c>
      <c r="C12">
        <v>40</v>
      </c>
      <c r="D12">
        <v>1000</v>
      </c>
      <c r="E12">
        <v>0.05</v>
      </c>
      <c r="F12" t="s">
        <v>23</v>
      </c>
      <c r="G12" t="s">
        <v>24</v>
      </c>
      <c r="H12">
        <v>86.806300390400693</v>
      </c>
      <c r="I12" t="s">
        <v>25</v>
      </c>
      <c r="J12" t="s">
        <v>24</v>
      </c>
      <c r="K12">
        <v>67.955995053291204</v>
      </c>
      <c r="L12" t="s">
        <v>26</v>
      </c>
      <c r="M12" t="s">
        <v>24</v>
      </c>
      <c r="N12">
        <v>86.920513156940103</v>
      </c>
      <c r="O12" t="s">
        <v>27</v>
      </c>
      <c r="P12" t="s">
        <v>24</v>
      </c>
      <c r="Q12">
        <v>67.885618651701705</v>
      </c>
      <c r="R12">
        <v>57.01</v>
      </c>
      <c r="S12" t="s">
        <v>28</v>
      </c>
      <c r="T12" t="s">
        <v>29</v>
      </c>
      <c r="U12">
        <v>86.9</v>
      </c>
      <c r="V12">
        <v>43.07</v>
      </c>
      <c r="W12">
        <v>42.31</v>
      </c>
      <c r="X12" t="s">
        <v>28</v>
      </c>
      <c r="Z12" t="s">
        <v>107</v>
      </c>
      <c r="AA12" t="s">
        <v>24</v>
      </c>
      <c r="AB12" t="s">
        <v>24</v>
      </c>
      <c r="AC12">
        <v>43.07</v>
      </c>
      <c r="AD12" t="s">
        <v>28</v>
      </c>
    </row>
    <row r="13" spans="1:30" x14ac:dyDescent="0.25">
      <c r="A13" t="s">
        <v>111</v>
      </c>
      <c r="B13" t="s">
        <v>22</v>
      </c>
      <c r="C13">
        <v>40</v>
      </c>
      <c r="D13">
        <v>1000</v>
      </c>
      <c r="E13">
        <v>0.05</v>
      </c>
      <c r="F13" t="s">
        <v>23</v>
      </c>
      <c r="G13" t="s">
        <v>24</v>
      </c>
      <c r="H13">
        <v>90.121805703967198</v>
      </c>
      <c r="I13" t="s">
        <v>25</v>
      </c>
      <c r="J13" t="s">
        <v>24</v>
      </c>
      <c r="K13">
        <v>70.042565414803505</v>
      </c>
      <c r="L13" t="s">
        <v>26</v>
      </c>
      <c r="M13" t="s">
        <v>24</v>
      </c>
      <c r="N13">
        <v>81.657373134431495</v>
      </c>
      <c r="O13" t="s">
        <v>27</v>
      </c>
      <c r="P13" t="s">
        <v>24</v>
      </c>
      <c r="Q13">
        <v>68.083978771963302</v>
      </c>
      <c r="R13">
        <v>102.01</v>
      </c>
      <c r="S13" t="s">
        <v>28</v>
      </c>
      <c r="T13" t="s">
        <v>29</v>
      </c>
      <c r="U13">
        <v>90.1</v>
      </c>
      <c r="V13">
        <v>89.97</v>
      </c>
      <c r="W13">
        <v>80.83</v>
      </c>
      <c r="X13" t="s">
        <v>28</v>
      </c>
      <c r="Z13" t="s">
        <v>111</v>
      </c>
      <c r="AA13" t="s">
        <v>24</v>
      </c>
      <c r="AB13" t="s">
        <v>24</v>
      </c>
      <c r="AC13">
        <v>89.97</v>
      </c>
      <c r="AD13" t="s">
        <v>28</v>
      </c>
    </row>
    <row r="14" spans="1:30" x14ac:dyDescent="0.25">
      <c r="A14" t="s">
        <v>112</v>
      </c>
      <c r="B14" t="s">
        <v>22</v>
      </c>
      <c r="C14">
        <v>40</v>
      </c>
      <c r="D14">
        <v>1000</v>
      </c>
      <c r="E14">
        <v>0.05</v>
      </c>
      <c r="F14" t="s">
        <v>23</v>
      </c>
      <c r="G14" t="s">
        <v>24</v>
      </c>
      <c r="H14">
        <v>90.772584001275703</v>
      </c>
      <c r="I14" t="s">
        <v>25</v>
      </c>
      <c r="J14" t="s">
        <v>24</v>
      </c>
      <c r="K14">
        <v>74.419732171601296</v>
      </c>
      <c r="L14" t="s">
        <v>26</v>
      </c>
      <c r="M14" t="s">
        <v>24</v>
      </c>
      <c r="N14">
        <v>89.917921478800906</v>
      </c>
      <c r="O14" t="s">
        <v>27</v>
      </c>
      <c r="P14" t="s">
        <v>24</v>
      </c>
      <c r="Q14">
        <v>74.017623532869294</v>
      </c>
      <c r="R14">
        <v>175.34</v>
      </c>
      <c r="S14" t="s">
        <v>28</v>
      </c>
      <c r="T14" t="s">
        <v>29</v>
      </c>
      <c r="U14">
        <v>90.8</v>
      </c>
      <c r="V14">
        <v>146.47</v>
      </c>
      <c r="W14">
        <v>145.30000000000001</v>
      </c>
      <c r="X14" t="s">
        <v>28</v>
      </c>
      <c r="Z14" t="s">
        <v>112</v>
      </c>
      <c r="AA14" t="s">
        <v>24</v>
      </c>
      <c r="AB14" t="s">
        <v>24</v>
      </c>
      <c r="AC14">
        <v>146.47</v>
      </c>
      <c r="AD14" t="s">
        <v>28</v>
      </c>
    </row>
    <row r="15" spans="1:30" x14ac:dyDescent="0.25">
      <c r="A15" t="s">
        <v>113</v>
      </c>
      <c r="B15" t="s">
        <v>22</v>
      </c>
      <c r="C15">
        <v>40</v>
      </c>
      <c r="D15">
        <v>1000</v>
      </c>
      <c r="E15">
        <v>0.05</v>
      </c>
      <c r="F15" t="s">
        <v>23</v>
      </c>
      <c r="G15" t="s">
        <v>24</v>
      </c>
      <c r="H15">
        <v>89.004663079357499</v>
      </c>
      <c r="I15" t="s">
        <v>25</v>
      </c>
      <c r="J15" t="s">
        <v>24</v>
      </c>
      <c r="K15">
        <v>68.985020434683193</v>
      </c>
      <c r="L15" t="s">
        <v>26</v>
      </c>
      <c r="M15" t="s">
        <v>24</v>
      </c>
      <c r="N15">
        <v>88.889072291870093</v>
      </c>
      <c r="O15" t="s">
        <v>27</v>
      </c>
      <c r="P15" t="s">
        <v>24</v>
      </c>
      <c r="Q15">
        <v>68.906503941846694</v>
      </c>
      <c r="R15">
        <v>59.17</v>
      </c>
      <c r="S15" t="s">
        <v>28</v>
      </c>
      <c r="T15" t="s">
        <v>29</v>
      </c>
      <c r="U15">
        <v>89</v>
      </c>
      <c r="V15">
        <v>44.61</v>
      </c>
      <c r="W15">
        <v>44.53</v>
      </c>
      <c r="X15" t="s">
        <v>28</v>
      </c>
      <c r="Z15" t="s">
        <v>113</v>
      </c>
      <c r="AA15" t="s">
        <v>24</v>
      </c>
      <c r="AB15" t="s">
        <v>24</v>
      </c>
      <c r="AC15">
        <v>44.61</v>
      </c>
      <c r="AD15" t="s">
        <v>28</v>
      </c>
    </row>
    <row r="17" spans="28:29" x14ac:dyDescent="0.25">
      <c r="AB17" t="s">
        <v>30</v>
      </c>
      <c r="AC17">
        <f>AVERAGE(AC1:AC15)</f>
        <v>89.185333333333332</v>
      </c>
    </row>
    <row r="19" spans="28:29" x14ac:dyDescent="0.25">
      <c r="AB19" t="s">
        <v>31</v>
      </c>
    </row>
    <row r="20" spans="28:29" x14ac:dyDescent="0.25">
      <c r="AC20">
        <f>AC17/300*100</f>
        <v>29.728444444444445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4F818-EADE-41AD-B779-265A0C5E3D8B}">
  <dimension ref="A2:C20"/>
  <sheetViews>
    <sheetView workbookViewId="0">
      <selection activeCell="D10" sqref="D10"/>
    </sheetView>
  </sheetViews>
  <sheetFormatPr defaultRowHeight="15" x14ac:dyDescent="0.25"/>
  <cols>
    <col min="1" max="1" width="31.140625" customWidth="1"/>
  </cols>
  <sheetData>
    <row r="2" spans="1:3" x14ac:dyDescent="0.25">
      <c r="A2" t="s">
        <v>90</v>
      </c>
      <c r="B2" t="s">
        <v>24</v>
      </c>
      <c r="C2" t="s">
        <v>24</v>
      </c>
    </row>
    <row r="3" spans="1:3" x14ac:dyDescent="0.25">
      <c r="A3" t="s">
        <v>91</v>
      </c>
      <c r="B3" t="s">
        <v>24</v>
      </c>
      <c r="C3" t="s">
        <v>24</v>
      </c>
    </row>
    <row r="4" spans="1:3" x14ac:dyDescent="0.25">
      <c r="A4" t="s">
        <v>92</v>
      </c>
      <c r="B4" t="s">
        <v>77</v>
      </c>
      <c r="C4" t="s">
        <v>24</v>
      </c>
    </row>
    <row r="6" spans="1:3" x14ac:dyDescent="0.25">
      <c r="A6" t="s">
        <v>96</v>
      </c>
      <c r="B6" t="s">
        <v>78</v>
      </c>
      <c r="C6" t="s">
        <v>24</v>
      </c>
    </row>
    <row r="7" spans="1:3" x14ac:dyDescent="0.25">
      <c r="A7" t="s">
        <v>97</v>
      </c>
      <c r="B7" t="s">
        <v>78</v>
      </c>
      <c r="C7" t="s">
        <v>24</v>
      </c>
    </row>
    <row r="8" spans="1:3" x14ac:dyDescent="0.25">
      <c r="A8" t="s">
        <v>98</v>
      </c>
      <c r="B8" t="s">
        <v>78</v>
      </c>
      <c r="C8" t="s">
        <v>24</v>
      </c>
    </row>
    <row r="10" spans="1:3" x14ac:dyDescent="0.25">
      <c r="A10" t="s">
        <v>102</v>
      </c>
      <c r="B10" t="s">
        <v>77</v>
      </c>
      <c r="C10" t="s">
        <v>24</v>
      </c>
    </row>
    <row r="11" spans="1:3" x14ac:dyDescent="0.25">
      <c r="A11" t="s">
        <v>103</v>
      </c>
      <c r="B11" t="s">
        <v>78</v>
      </c>
      <c r="C11" t="s">
        <v>24</v>
      </c>
    </row>
    <row r="12" spans="1:3" x14ac:dyDescent="0.25">
      <c r="A12" t="s">
        <v>104</v>
      </c>
      <c r="B12" t="s">
        <v>77</v>
      </c>
      <c r="C12" t="s">
        <v>24</v>
      </c>
    </row>
    <row r="14" spans="1:3" x14ac:dyDescent="0.25">
      <c r="A14" t="s">
        <v>108</v>
      </c>
      <c r="B14" t="s">
        <v>78</v>
      </c>
      <c r="C14" t="s">
        <v>24</v>
      </c>
    </row>
    <row r="15" spans="1:3" x14ac:dyDescent="0.25">
      <c r="A15" t="s">
        <v>109</v>
      </c>
      <c r="B15" t="s">
        <v>78</v>
      </c>
      <c r="C15" t="s">
        <v>24</v>
      </c>
    </row>
    <row r="16" spans="1:3" x14ac:dyDescent="0.25">
      <c r="A16" t="s">
        <v>110</v>
      </c>
      <c r="B16" t="s">
        <v>78</v>
      </c>
      <c r="C16" t="s">
        <v>24</v>
      </c>
    </row>
    <row r="18" spans="1:3" x14ac:dyDescent="0.25">
      <c r="A18" t="s">
        <v>114</v>
      </c>
      <c r="B18" t="s">
        <v>78</v>
      </c>
      <c r="C18" t="s">
        <v>24</v>
      </c>
    </row>
    <row r="19" spans="1:3" x14ac:dyDescent="0.25">
      <c r="A19" t="s">
        <v>115</v>
      </c>
      <c r="B19" t="s">
        <v>77</v>
      </c>
      <c r="C19" t="s">
        <v>24</v>
      </c>
    </row>
    <row r="20" spans="1:3" x14ac:dyDescent="0.25">
      <c r="A20" t="s">
        <v>116</v>
      </c>
      <c r="B20" t="s">
        <v>48</v>
      </c>
      <c r="C20" t="s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F34E5-DFA3-4025-A56E-A3B9E728377D}">
  <dimension ref="A1:S132"/>
  <sheetViews>
    <sheetView topLeftCell="B8" workbookViewId="0">
      <selection activeCell="S127" sqref="S127"/>
    </sheetView>
  </sheetViews>
  <sheetFormatPr defaultRowHeight="15" x14ac:dyDescent="0.25"/>
  <sheetData>
    <row r="1" spans="1:16" ht="21.75" thickBot="1" x14ac:dyDescent="0.3">
      <c r="A1" s="1"/>
      <c r="B1" s="2"/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  <c r="O1" s="3"/>
      <c r="P1" s="3"/>
    </row>
    <row r="2" spans="1:16" x14ac:dyDescent="0.25">
      <c r="A2" s="4" t="s">
        <v>1</v>
      </c>
      <c r="B2" s="33" t="s">
        <v>3</v>
      </c>
      <c r="C2" s="33" t="s">
        <v>4</v>
      </c>
      <c r="D2" s="35" t="s">
        <v>5</v>
      </c>
      <c r="E2" s="33" t="s">
        <v>6</v>
      </c>
      <c r="F2" s="35" t="s">
        <v>5</v>
      </c>
      <c r="G2" s="33" t="s">
        <v>7</v>
      </c>
      <c r="H2" s="35" t="s">
        <v>5</v>
      </c>
      <c r="I2" s="33" t="s">
        <v>8</v>
      </c>
      <c r="J2" s="35" t="s">
        <v>5</v>
      </c>
      <c r="K2" s="33" t="s">
        <v>9</v>
      </c>
      <c r="L2" s="35" t="s">
        <v>5</v>
      </c>
      <c r="M2" s="33" t="s">
        <v>10</v>
      </c>
      <c r="N2" s="35" t="s">
        <v>5</v>
      </c>
      <c r="O2" s="6" t="s">
        <v>11</v>
      </c>
      <c r="P2" s="35" t="s">
        <v>13</v>
      </c>
    </row>
    <row r="3" spans="1:16" ht="15.75" thickBot="1" x14ac:dyDescent="0.3">
      <c r="A3" s="5" t="s">
        <v>2</v>
      </c>
      <c r="B3" s="34"/>
      <c r="C3" s="34"/>
      <c r="D3" s="36"/>
      <c r="E3" s="34"/>
      <c r="F3" s="36"/>
      <c r="G3" s="34"/>
      <c r="H3" s="36"/>
      <c r="I3" s="34"/>
      <c r="J3" s="36"/>
      <c r="K3" s="34"/>
      <c r="L3" s="36"/>
      <c r="M3" s="34"/>
      <c r="N3" s="36"/>
      <c r="O3" s="7" t="s">
        <v>12</v>
      </c>
      <c r="P3" s="36"/>
    </row>
    <row r="4" spans="1:16" x14ac:dyDescent="0.25">
      <c r="A4" s="8"/>
      <c r="B4" s="41" t="s">
        <v>14</v>
      </c>
      <c r="C4" s="37">
        <v>305</v>
      </c>
      <c r="D4" s="39">
        <v>113</v>
      </c>
      <c r="E4" s="37">
        <v>90</v>
      </c>
      <c r="F4" s="39">
        <v>40</v>
      </c>
      <c r="G4" s="37">
        <v>74</v>
      </c>
      <c r="H4" s="39">
        <v>39</v>
      </c>
      <c r="I4" s="37">
        <v>208</v>
      </c>
      <c r="J4" s="39">
        <v>79</v>
      </c>
      <c r="K4" s="37">
        <v>153</v>
      </c>
      <c r="L4" s="39">
        <v>134</v>
      </c>
      <c r="M4" s="37">
        <v>249</v>
      </c>
      <c r="N4" s="39">
        <v>219</v>
      </c>
      <c r="O4" s="13"/>
      <c r="P4" s="43">
        <v>297</v>
      </c>
    </row>
    <row r="5" spans="1:16" ht="15.75" thickBot="1" x14ac:dyDescent="0.3">
      <c r="A5" s="9"/>
      <c r="B5" s="42"/>
      <c r="C5" s="38"/>
      <c r="D5" s="40"/>
      <c r="E5" s="38"/>
      <c r="F5" s="40"/>
      <c r="G5" s="38"/>
      <c r="H5" s="40"/>
      <c r="I5" s="38"/>
      <c r="J5" s="40"/>
      <c r="K5" s="38"/>
      <c r="L5" s="40"/>
      <c r="M5" s="38"/>
      <c r="N5" s="40"/>
      <c r="O5" s="14">
        <v>1079</v>
      </c>
      <c r="P5" s="44"/>
    </row>
    <row r="6" spans="1:16" x14ac:dyDescent="0.25">
      <c r="A6" s="9">
        <v>1</v>
      </c>
      <c r="B6" s="41" t="s">
        <v>15</v>
      </c>
      <c r="C6" s="37">
        <v>76</v>
      </c>
      <c r="D6" s="39">
        <v>16</v>
      </c>
      <c r="E6" s="37">
        <v>17</v>
      </c>
      <c r="F6" s="39">
        <v>5</v>
      </c>
      <c r="G6" s="37">
        <v>20</v>
      </c>
      <c r="H6" s="39">
        <v>5</v>
      </c>
      <c r="I6" s="37">
        <v>48</v>
      </c>
      <c r="J6" s="39">
        <v>11</v>
      </c>
      <c r="K6" s="37">
        <v>0</v>
      </c>
      <c r="L6" s="39">
        <v>0</v>
      </c>
      <c r="M6" s="37">
        <v>0</v>
      </c>
      <c r="N6" s="39">
        <v>0</v>
      </c>
      <c r="O6" s="13"/>
      <c r="P6" s="43">
        <v>21</v>
      </c>
    </row>
    <row r="7" spans="1:16" ht="15.75" thickBot="1" x14ac:dyDescent="0.3">
      <c r="A7" s="10"/>
      <c r="B7" s="42"/>
      <c r="C7" s="38"/>
      <c r="D7" s="40"/>
      <c r="E7" s="38"/>
      <c r="F7" s="40"/>
      <c r="G7" s="38"/>
      <c r="H7" s="40"/>
      <c r="I7" s="38"/>
      <c r="J7" s="40"/>
      <c r="K7" s="38"/>
      <c r="L7" s="40"/>
      <c r="M7" s="38"/>
      <c r="N7" s="40"/>
      <c r="O7" s="14">
        <v>161</v>
      </c>
      <c r="P7" s="44"/>
    </row>
    <row r="8" spans="1:16" x14ac:dyDescent="0.25">
      <c r="A8" s="9"/>
      <c r="B8" s="41" t="s">
        <v>16</v>
      </c>
      <c r="C8" s="37">
        <v>0</v>
      </c>
      <c r="D8" s="39">
        <v>0</v>
      </c>
      <c r="E8" s="37">
        <v>0</v>
      </c>
      <c r="F8" s="39">
        <v>0</v>
      </c>
      <c r="G8" s="37">
        <v>0</v>
      </c>
      <c r="H8" s="39">
        <v>0</v>
      </c>
      <c r="I8" s="37">
        <v>0</v>
      </c>
      <c r="J8" s="39">
        <v>0</v>
      </c>
      <c r="K8" s="37">
        <v>0</v>
      </c>
      <c r="L8" s="39">
        <v>0</v>
      </c>
      <c r="M8" s="37">
        <v>0</v>
      </c>
      <c r="N8" s="39">
        <v>0</v>
      </c>
      <c r="O8" s="13"/>
      <c r="P8" s="43">
        <v>0</v>
      </c>
    </row>
    <row r="9" spans="1:16" ht="15.75" thickBot="1" x14ac:dyDescent="0.3">
      <c r="A9" s="11"/>
      <c r="B9" s="42"/>
      <c r="C9" s="38"/>
      <c r="D9" s="40"/>
      <c r="E9" s="38"/>
      <c r="F9" s="40"/>
      <c r="G9" s="38"/>
      <c r="H9" s="40"/>
      <c r="I9" s="38"/>
      <c r="J9" s="40"/>
      <c r="K9" s="38"/>
      <c r="L9" s="40"/>
      <c r="M9" s="38"/>
      <c r="N9" s="40"/>
      <c r="O9" s="14">
        <v>0</v>
      </c>
      <c r="P9" s="44"/>
    </row>
    <row r="10" spans="1:16" x14ac:dyDescent="0.25">
      <c r="A10" s="11"/>
      <c r="B10" s="41" t="s">
        <v>17</v>
      </c>
      <c r="C10" s="37">
        <v>501</v>
      </c>
      <c r="D10" s="39">
        <v>33</v>
      </c>
      <c r="E10" s="37">
        <v>152</v>
      </c>
      <c r="F10" s="39">
        <v>14</v>
      </c>
      <c r="G10" s="37">
        <v>149</v>
      </c>
      <c r="H10" s="39">
        <v>8</v>
      </c>
      <c r="I10" s="37">
        <v>358</v>
      </c>
      <c r="J10" s="39">
        <v>35</v>
      </c>
      <c r="K10" s="37">
        <v>0</v>
      </c>
      <c r="L10" s="39">
        <v>0</v>
      </c>
      <c r="M10" s="37">
        <v>0</v>
      </c>
      <c r="N10" s="39">
        <v>0</v>
      </c>
      <c r="O10" s="13"/>
      <c r="P10" s="43">
        <v>51</v>
      </c>
    </row>
    <row r="11" spans="1:16" ht="15.75" thickBot="1" x14ac:dyDescent="0.3">
      <c r="A11" s="12"/>
      <c r="B11" s="42"/>
      <c r="C11" s="38"/>
      <c r="D11" s="40"/>
      <c r="E11" s="38"/>
      <c r="F11" s="40"/>
      <c r="G11" s="38"/>
      <c r="H11" s="40"/>
      <c r="I11" s="38"/>
      <c r="J11" s="40"/>
      <c r="K11" s="38"/>
      <c r="L11" s="40"/>
      <c r="M11" s="38"/>
      <c r="N11" s="40"/>
      <c r="O11" s="14">
        <v>1160</v>
      </c>
      <c r="P11" s="44"/>
    </row>
    <row r="12" spans="1:16" x14ac:dyDescent="0.25">
      <c r="A12" s="4"/>
      <c r="B12" s="41" t="s">
        <v>14</v>
      </c>
      <c r="C12" s="37">
        <v>0</v>
      </c>
      <c r="D12" s="39">
        <v>0</v>
      </c>
      <c r="E12" s="37">
        <v>0</v>
      </c>
      <c r="F12" s="39">
        <v>0</v>
      </c>
      <c r="G12" s="37">
        <v>20</v>
      </c>
      <c r="H12" s="39">
        <v>10</v>
      </c>
      <c r="I12" s="37">
        <v>23</v>
      </c>
      <c r="J12" s="39">
        <v>22</v>
      </c>
      <c r="K12" s="37">
        <v>27</v>
      </c>
      <c r="L12" s="39">
        <v>29</v>
      </c>
      <c r="M12" s="37">
        <v>36</v>
      </c>
      <c r="N12" s="39">
        <v>39</v>
      </c>
      <c r="O12" s="13"/>
      <c r="P12" s="43">
        <v>54</v>
      </c>
    </row>
    <row r="13" spans="1:16" ht="15.75" thickBot="1" x14ac:dyDescent="0.3">
      <c r="A13" s="15"/>
      <c r="B13" s="42"/>
      <c r="C13" s="38"/>
      <c r="D13" s="40"/>
      <c r="E13" s="38"/>
      <c r="F13" s="40"/>
      <c r="G13" s="38"/>
      <c r="H13" s="40"/>
      <c r="I13" s="38"/>
      <c r="J13" s="40"/>
      <c r="K13" s="38"/>
      <c r="L13" s="40"/>
      <c r="M13" s="38"/>
      <c r="N13" s="40"/>
      <c r="O13" s="14">
        <v>106</v>
      </c>
      <c r="P13" s="44"/>
    </row>
    <row r="14" spans="1:16" x14ac:dyDescent="0.25">
      <c r="A14" s="15">
        <v>2</v>
      </c>
      <c r="B14" s="41" t="s">
        <v>15</v>
      </c>
      <c r="C14" s="37">
        <v>0</v>
      </c>
      <c r="D14" s="39">
        <v>0</v>
      </c>
      <c r="E14" s="37">
        <v>0</v>
      </c>
      <c r="F14" s="39">
        <v>0</v>
      </c>
      <c r="G14" s="37">
        <v>7</v>
      </c>
      <c r="H14" s="39">
        <v>0</v>
      </c>
      <c r="I14" s="37">
        <v>0</v>
      </c>
      <c r="J14" s="39">
        <v>0</v>
      </c>
      <c r="K14" s="37">
        <v>0</v>
      </c>
      <c r="L14" s="39">
        <v>0</v>
      </c>
      <c r="M14" s="37">
        <v>0</v>
      </c>
      <c r="N14" s="39">
        <v>0</v>
      </c>
      <c r="O14" s="13"/>
      <c r="P14" s="43">
        <v>0</v>
      </c>
    </row>
    <row r="15" spans="1:16" ht="15.75" thickBot="1" x14ac:dyDescent="0.3">
      <c r="A15" s="11"/>
      <c r="B15" s="42"/>
      <c r="C15" s="38"/>
      <c r="D15" s="40"/>
      <c r="E15" s="38"/>
      <c r="F15" s="40"/>
      <c r="G15" s="38"/>
      <c r="H15" s="40"/>
      <c r="I15" s="38"/>
      <c r="J15" s="40"/>
      <c r="K15" s="38"/>
      <c r="L15" s="40"/>
      <c r="M15" s="38"/>
      <c r="N15" s="40"/>
      <c r="O15" s="14">
        <v>7</v>
      </c>
      <c r="P15" s="44"/>
    </row>
    <row r="16" spans="1:16" x14ac:dyDescent="0.25">
      <c r="A16" s="11"/>
      <c r="B16" s="41" t="s">
        <v>18</v>
      </c>
      <c r="C16" s="37">
        <v>0</v>
      </c>
      <c r="D16" s="39">
        <v>0</v>
      </c>
      <c r="E16" s="37">
        <v>0</v>
      </c>
      <c r="F16" s="39">
        <v>0</v>
      </c>
      <c r="G16" s="37">
        <v>0</v>
      </c>
      <c r="H16" s="39">
        <v>0</v>
      </c>
      <c r="I16" s="37">
        <v>0</v>
      </c>
      <c r="J16" s="39">
        <v>0</v>
      </c>
      <c r="K16" s="37">
        <v>0</v>
      </c>
      <c r="L16" s="39">
        <v>0</v>
      </c>
      <c r="M16" s="37">
        <v>0</v>
      </c>
      <c r="N16" s="39">
        <v>0</v>
      </c>
      <c r="O16" s="13"/>
      <c r="P16" s="43">
        <v>0</v>
      </c>
    </row>
    <row r="17" spans="1:16" ht="15.75" thickBot="1" x14ac:dyDescent="0.3">
      <c r="A17" s="11"/>
      <c r="B17" s="42"/>
      <c r="C17" s="38"/>
      <c r="D17" s="40"/>
      <c r="E17" s="38"/>
      <c r="F17" s="40"/>
      <c r="G17" s="38"/>
      <c r="H17" s="40"/>
      <c r="I17" s="38"/>
      <c r="J17" s="40"/>
      <c r="K17" s="38"/>
      <c r="L17" s="40"/>
      <c r="M17" s="38"/>
      <c r="N17" s="40"/>
      <c r="O17" s="14">
        <v>0</v>
      </c>
      <c r="P17" s="44"/>
    </row>
    <row r="18" spans="1:16" x14ac:dyDescent="0.25">
      <c r="A18" s="11"/>
      <c r="B18" s="41" t="s">
        <v>19</v>
      </c>
      <c r="C18" s="37">
        <v>0</v>
      </c>
      <c r="D18" s="39">
        <v>0</v>
      </c>
      <c r="E18" s="37">
        <v>0</v>
      </c>
      <c r="F18" s="39">
        <v>0</v>
      </c>
      <c r="G18" s="37">
        <v>0</v>
      </c>
      <c r="H18" s="39">
        <v>0</v>
      </c>
      <c r="I18" s="37">
        <v>68</v>
      </c>
      <c r="J18" s="39">
        <v>59</v>
      </c>
      <c r="K18" s="37">
        <v>92</v>
      </c>
      <c r="L18" s="39">
        <v>6</v>
      </c>
      <c r="M18" s="37">
        <v>161</v>
      </c>
      <c r="N18" s="39">
        <v>30</v>
      </c>
      <c r="O18" s="13"/>
      <c r="P18" s="43">
        <v>67</v>
      </c>
    </row>
    <row r="19" spans="1:16" ht="15.75" thickBot="1" x14ac:dyDescent="0.3">
      <c r="A19" s="12"/>
      <c r="B19" s="42"/>
      <c r="C19" s="38"/>
      <c r="D19" s="40"/>
      <c r="E19" s="38"/>
      <c r="F19" s="40"/>
      <c r="G19" s="38"/>
      <c r="H19" s="40"/>
      <c r="I19" s="38"/>
      <c r="J19" s="40"/>
      <c r="K19" s="38"/>
      <c r="L19" s="40"/>
      <c r="M19" s="38"/>
      <c r="N19" s="40"/>
      <c r="O19" s="14">
        <v>321</v>
      </c>
      <c r="P19" s="44"/>
    </row>
    <row r="20" spans="1:16" x14ac:dyDescent="0.25">
      <c r="A20" s="4"/>
      <c r="B20" s="41" t="s">
        <v>14</v>
      </c>
      <c r="C20" s="37">
        <v>0</v>
      </c>
      <c r="D20" s="39">
        <v>0</v>
      </c>
      <c r="E20" s="37">
        <v>54</v>
      </c>
      <c r="F20" s="39">
        <v>0</v>
      </c>
      <c r="G20" s="37">
        <v>49</v>
      </c>
      <c r="H20" s="39">
        <v>0</v>
      </c>
      <c r="I20" s="37">
        <v>0</v>
      </c>
      <c r="J20" s="39">
        <v>0</v>
      </c>
      <c r="K20" s="37">
        <v>0</v>
      </c>
      <c r="L20" s="39">
        <v>0</v>
      </c>
      <c r="M20" s="37">
        <v>0</v>
      </c>
      <c r="N20" s="39">
        <v>0</v>
      </c>
      <c r="O20" s="13"/>
      <c r="P20" s="43">
        <v>0</v>
      </c>
    </row>
    <row r="21" spans="1:16" ht="15.75" thickBot="1" x14ac:dyDescent="0.3">
      <c r="A21" s="16"/>
      <c r="B21" s="42"/>
      <c r="C21" s="38"/>
      <c r="D21" s="40"/>
      <c r="E21" s="38"/>
      <c r="F21" s="40"/>
      <c r="G21" s="38"/>
      <c r="H21" s="40"/>
      <c r="I21" s="38"/>
      <c r="J21" s="40"/>
      <c r="K21" s="38"/>
      <c r="L21" s="40"/>
      <c r="M21" s="38"/>
      <c r="N21" s="40"/>
      <c r="O21" s="14">
        <v>103</v>
      </c>
      <c r="P21" s="44"/>
    </row>
    <row r="22" spans="1:16" x14ac:dyDescent="0.25">
      <c r="A22" s="16"/>
      <c r="B22" s="41" t="s">
        <v>15</v>
      </c>
      <c r="C22" s="37">
        <v>52</v>
      </c>
      <c r="D22" s="39">
        <v>15</v>
      </c>
      <c r="E22" s="37">
        <v>32</v>
      </c>
      <c r="F22" s="39">
        <v>11</v>
      </c>
      <c r="G22" s="37">
        <v>33</v>
      </c>
      <c r="H22" s="39">
        <v>9</v>
      </c>
      <c r="I22" s="37">
        <v>0</v>
      </c>
      <c r="J22" s="39">
        <v>0</v>
      </c>
      <c r="K22" s="37">
        <v>0</v>
      </c>
      <c r="L22" s="39">
        <v>0</v>
      </c>
      <c r="M22" s="37">
        <v>0</v>
      </c>
      <c r="N22" s="39">
        <v>0</v>
      </c>
      <c r="O22" s="13"/>
      <c r="P22" s="43">
        <v>20</v>
      </c>
    </row>
    <row r="23" spans="1:16" ht="15.75" thickBot="1" x14ac:dyDescent="0.3">
      <c r="A23" s="15">
        <v>3</v>
      </c>
      <c r="B23" s="42"/>
      <c r="C23" s="38"/>
      <c r="D23" s="40"/>
      <c r="E23" s="38"/>
      <c r="F23" s="40"/>
      <c r="G23" s="38"/>
      <c r="H23" s="40"/>
      <c r="I23" s="38"/>
      <c r="J23" s="40"/>
      <c r="K23" s="38"/>
      <c r="L23" s="40"/>
      <c r="M23" s="38"/>
      <c r="N23" s="40"/>
      <c r="O23" s="14">
        <v>117</v>
      </c>
      <c r="P23" s="44"/>
    </row>
    <row r="24" spans="1:16" x14ac:dyDescent="0.25">
      <c r="A24" s="11"/>
      <c r="B24" s="41" t="s">
        <v>18</v>
      </c>
      <c r="C24" s="37">
        <v>0</v>
      </c>
      <c r="D24" s="39">
        <v>0</v>
      </c>
      <c r="E24" s="37">
        <v>0</v>
      </c>
      <c r="F24" s="39">
        <v>0</v>
      </c>
      <c r="G24" s="37">
        <v>0</v>
      </c>
      <c r="H24" s="39">
        <v>0</v>
      </c>
      <c r="I24" s="37">
        <v>0</v>
      </c>
      <c r="J24" s="39">
        <v>0</v>
      </c>
      <c r="K24" s="37">
        <v>0</v>
      </c>
      <c r="L24" s="39">
        <v>0</v>
      </c>
      <c r="M24" s="37">
        <v>0</v>
      </c>
      <c r="N24" s="39">
        <v>0</v>
      </c>
      <c r="O24" s="13"/>
      <c r="P24" s="43">
        <v>0</v>
      </c>
    </row>
    <row r="25" spans="1:16" ht="15.75" thickBot="1" x14ac:dyDescent="0.3">
      <c r="A25" s="11"/>
      <c r="B25" s="42"/>
      <c r="C25" s="38"/>
      <c r="D25" s="40"/>
      <c r="E25" s="38"/>
      <c r="F25" s="40"/>
      <c r="G25" s="38"/>
      <c r="H25" s="40"/>
      <c r="I25" s="38"/>
      <c r="J25" s="40"/>
      <c r="K25" s="38"/>
      <c r="L25" s="40"/>
      <c r="M25" s="38"/>
      <c r="N25" s="40"/>
      <c r="O25" s="14">
        <v>0</v>
      </c>
      <c r="P25" s="44"/>
    </row>
    <row r="26" spans="1:16" x14ac:dyDescent="0.25">
      <c r="A26" s="11"/>
      <c r="B26" s="41" t="s">
        <v>19</v>
      </c>
      <c r="C26" s="37">
        <v>0</v>
      </c>
      <c r="D26" s="39">
        <v>0</v>
      </c>
      <c r="E26" s="37">
        <v>44</v>
      </c>
      <c r="F26" s="39">
        <v>0</v>
      </c>
      <c r="G26" s="37">
        <v>29</v>
      </c>
      <c r="H26" s="39">
        <v>0</v>
      </c>
      <c r="I26" s="37">
        <v>0</v>
      </c>
      <c r="J26" s="39">
        <v>0</v>
      </c>
      <c r="K26" s="37">
        <v>0</v>
      </c>
      <c r="L26" s="39">
        <v>0</v>
      </c>
      <c r="M26" s="37">
        <v>0</v>
      </c>
      <c r="N26" s="39">
        <v>0</v>
      </c>
      <c r="O26" s="13"/>
      <c r="P26" s="43">
        <v>0</v>
      </c>
    </row>
    <row r="27" spans="1:16" ht="15.75" thickBot="1" x14ac:dyDescent="0.3">
      <c r="A27" s="12"/>
      <c r="B27" s="42"/>
      <c r="C27" s="38"/>
      <c r="D27" s="40"/>
      <c r="E27" s="38"/>
      <c r="F27" s="40"/>
      <c r="G27" s="38"/>
      <c r="H27" s="40"/>
      <c r="I27" s="38"/>
      <c r="J27" s="40"/>
      <c r="K27" s="38"/>
      <c r="L27" s="40"/>
      <c r="M27" s="38"/>
      <c r="N27" s="40"/>
      <c r="O27" s="14">
        <v>73</v>
      </c>
      <c r="P27" s="44"/>
    </row>
    <row r="28" spans="1:16" x14ac:dyDescent="0.25">
      <c r="A28" s="16"/>
      <c r="B28" s="41" t="s">
        <v>14</v>
      </c>
      <c r="C28" s="37">
        <v>60</v>
      </c>
      <c r="D28" s="39">
        <v>84</v>
      </c>
      <c r="E28" s="37">
        <v>65</v>
      </c>
      <c r="F28" s="39">
        <v>34</v>
      </c>
      <c r="G28" s="37">
        <v>25</v>
      </c>
      <c r="H28" s="39">
        <v>0</v>
      </c>
      <c r="I28" s="37">
        <v>0</v>
      </c>
      <c r="J28" s="39">
        <v>0</v>
      </c>
      <c r="K28" s="37">
        <v>0</v>
      </c>
      <c r="L28" s="39">
        <v>0</v>
      </c>
      <c r="M28" s="37">
        <v>0</v>
      </c>
      <c r="N28" s="39">
        <v>0</v>
      </c>
      <c r="O28" s="13"/>
      <c r="P28" s="43">
        <v>91</v>
      </c>
    </row>
    <row r="29" spans="1:16" ht="15.75" thickBot="1" x14ac:dyDescent="0.3">
      <c r="A29" s="9"/>
      <c r="B29" s="42"/>
      <c r="C29" s="38"/>
      <c r="D29" s="40"/>
      <c r="E29" s="38"/>
      <c r="F29" s="40"/>
      <c r="G29" s="38"/>
      <c r="H29" s="40"/>
      <c r="I29" s="38"/>
      <c r="J29" s="40"/>
      <c r="K29" s="38"/>
      <c r="L29" s="40"/>
      <c r="M29" s="38"/>
      <c r="N29" s="40"/>
      <c r="O29" s="14">
        <v>150</v>
      </c>
      <c r="P29" s="44"/>
    </row>
    <row r="30" spans="1:16" x14ac:dyDescent="0.25">
      <c r="A30" s="15">
        <v>4</v>
      </c>
      <c r="B30" s="41" t="s">
        <v>15</v>
      </c>
      <c r="C30" s="37">
        <v>575</v>
      </c>
      <c r="D30" s="39">
        <v>90</v>
      </c>
      <c r="E30" s="37">
        <v>197</v>
      </c>
      <c r="F30" s="39">
        <v>24</v>
      </c>
      <c r="G30" s="37">
        <v>181</v>
      </c>
      <c r="H30" s="39">
        <v>34</v>
      </c>
      <c r="I30" s="37">
        <v>438</v>
      </c>
      <c r="J30" s="39">
        <v>63</v>
      </c>
      <c r="K30" s="37">
        <v>0</v>
      </c>
      <c r="L30" s="39">
        <v>0</v>
      </c>
      <c r="M30" s="37">
        <v>0</v>
      </c>
      <c r="N30" s="39">
        <v>0</v>
      </c>
      <c r="O30" s="13"/>
      <c r="P30" s="43">
        <v>117</v>
      </c>
    </row>
    <row r="31" spans="1:16" ht="15.75" thickBot="1" x14ac:dyDescent="0.3">
      <c r="A31" s="11"/>
      <c r="B31" s="42"/>
      <c r="C31" s="38"/>
      <c r="D31" s="40"/>
      <c r="E31" s="38"/>
      <c r="F31" s="40"/>
      <c r="G31" s="38"/>
      <c r="H31" s="40"/>
      <c r="I31" s="38"/>
      <c r="J31" s="40"/>
      <c r="K31" s="38"/>
      <c r="L31" s="40"/>
      <c r="M31" s="38"/>
      <c r="N31" s="40"/>
      <c r="O31" s="14">
        <v>1391</v>
      </c>
      <c r="P31" s="44"/>
    </row>
    <row r="32" spans="1:16" x14ac:dyDescent="0.25">
      <c r="A32" s="11"/>
      <c r="B32" s="41" t="s">
        <v>18</v>
      </c>
      <c r="C32" s="37">
        <v>153</v>
      </c>
      <c r="D32" s="39">
        <v>47</v>
      </c>
      <c r="E32" s="37">
        <v>145</v>
      </c>
      <c r="F32" s="39">
        <v>18</v>
      </c>
      <c r="G32" s="37">
        <v>0</v>
      </c>
      <c r="H32" s="39">
        <v>0</v>
      </c>
      <c r="I32" s="37">
        <v>61</v>
      </c>
      <c r="J32" s="39">
        <v>105</v>
      </c>
      <c r="K32" s="37">
        <v>95</v>
      </c>
      <c r="L32" s="39">
        <v>38</v>
      </c>
      <c r="M32" s="37">
        <v>162</v>
      </c>
      <c r="N32" s="39">
        <v>45</v>
      </c>
      <c r="O32" s="13"/>
      <c r="P32" s="43">
        <v>131</v>
      </c>
    </row>
    <row r="33" spans="1:16" ht="15.75" thickBot="1" x14ac:dyDescent="0.3">
      <c r="A33" s="11"/>
      <c r="B33" s="42"/>
      <c r="C33" s="38"/>
      <c r="D33" s="40"/>
      <c r="E33" s="38"/>
      <c r="F33" s="40"/>
      <c r="G33" s="38"/>
      <c r="H33" s="40"/>
      <c r="I33" s="38"/>
      <c r="J33" s="40"/>
      <c r="K33" s="38"/>
      <c r="L33" s="40"/>
      <c r="M33" s="38"/>
      <c r="N33" s="40"/>
      <c r="O33" s="14">
        <v>618</v>
      </c>
      <c r="P33" s="44"/>
    </row>
    <row r="34" spans="1:16" x14ac:dyDescent="0.25">
      <c r="A34" s="11"/>
      <c r="B34" s="41" t="s">
        <v>19</v>
      </c>
      <c r="C34" s="37">
        <v>847</v>
      </c>
      <c r="D34" s="39">
        <v>466</v>
      </c>
      <c r="E34" s="37">
        <v>332</v>
      </c>
      <c r="F34" s="39">
        <v>284</v>
      </c>
      <c r="G34" s="37">
        <v>277</v>
      </c>
      <c r="H34" s="39">
        <v>257</v>
      </c>
      <c r="I34" s="37">
        <v>509</v>
      </c>
      <c r="J34" s="39">
        <v>443</v>
      </c>
      <c r="K34" s="37">
        <v>174</v>
      </c>
      <c r="L34" s="39">
        <v>302</v>
      </c>
      <c r="M34" s="37">
        <v>262</v>
      </c>
      <c r="N34" s="39">
        <v>455</v>
      </c>
      <c r="O34" s="13"/>
      <c r="P34" s="43">
        <v>926</v>
      </c>
    </row>
    <row r="35" spans="1:16" ht="15.75" thickBot="1" x14ac:dyDescent="0.3">
      <c r="A35" s="12"/>
      <c r="B35" s="42"/>
      <c r="C35" s="38"/>
      <c r="D35" s="40"/>
      <c r="E35" s="38"/>
      <c r="F35" s="40"/>
      <c r="G35" s="38"/>
      <c r="H35" s="40"/>
      <c r="I35" s="38"/>
      <c r="J35" s="40"/>
      <c r="K35" s="38"/>
      <c r="L35" s="40"/>
      <c r="M35" s="38"/>
      <c r="N35" s="40"/>
      <c r="O35" s="14">
        <v>2403</v>
      </c>
      <c r="P35" s="44"/>
    </row>
    <row r="36" spans="1:16" x14ac:dyDescent="0.25">
      <c r="A36" s="15"/>
      <c r="B36" s="41" t="s">
        <v>14</v>
      </c>
      <c r="C36" s="37">
        <v>26</v>
      </c>
      <c r="D36" s="39">
        <v>45</v>
      </c>
      <c r="E36" s="37">
        <v>58</v>
      </c>
      <c r="F36" s="39">
        <v>22</v>
      </c>
      <c r="G36" s="37">
        <v>5</v>
      </c>
      <c r="H36" s="39">
        <v>7</v>
      </c>
      <c r="I36" s="37">
        <v>0</v>
      </c>
      <c r="J36" s="39">
        <v>0</v>
      </c>
      <c r="K36" s="37">
        <v>0</v>
      </c>
      <c r="L36" s="39">
        <v>0</v>
      </c>
      <c r="M36" s="37">
        <v>0</v>
      </c>
      <c r="N36" s="39">
        <v>0</v>
      </c>
      <c r="O36" s="13"/>
      <c r="P36" s="43">
        <v>51</v>
      </c>
    </row>
    <row r="37" spans="1:16" ht="15.75" thickBot="1" x14ac:dyDescent="0.3">
      <c r="A37" s="15"/>
      <c r="B37" s="42"/>
      <c r="C37" s="38"/>
      <c r="D37" s="40"/>
      <c r="E37" s="38"/>
      <c r="F37" s="40"/>
      <c r="G37" s="38"/>
      <c r="H37" s="40"/>
      <c r="I37" s="38"/>
      <c r="J37" s="40"/>
      <c r="K37" s="38"/>
      <c r="L37" s="40"/>
      <c r="M37" s="38"/>
      <c r="N37" s="40"/>
      <c r="O37" s="14">
        <v>90</v>
      </c>
      <c r="P37" s="44"/>
    </row>
    <row r="38" spans="1:16" x14ac:dyDescent="0.25">
      <c r="A38" s="15">
        <v>5</v>
      </c>
      <c r="B38" s="41" t="s">
        <v>15</v>
      </c>
      <c r="C38" s="37">
        <v>0</v>
      </c>
      <c r="D38" s="39">
        <v>0</v>
      </c>
      <c r="E38" s="37">
        <v>63</v>
      </c>
      <c r="F38" s="39">
        <v>19</v>
      </c>
      <c r="G38" s="37">
        <v>0</v>
      </c>
      <c r="H38" s="39">
        <v>0</v>
      </c>
      <c r="I38" s="37">
        <v>0</v>
      </c>
      <c r="J38" s="39">
        <v>0</v>
      </c>
      <c r="K38" s="37">
        <v>0</v>
      </c>
      <c r="L38" s="39">
        <v>0</v>
      </c>
      <c r="M38" s="37">
        <v>0</v>
      </c>
      <c r="N38" s="39">
        <v>0</v>
      </c>
      <c r="O38" s="13"/>
      <c r="P38" s="43">
        <v>19</v>
      </c>
    </row>
    <row r="39" spans="1:16" ht="15.75" thickBot="1" x14ac:dyDescent="0.3">
      <c r="A39" s="11"/>
      <c r="B39" s="42"/>
      <c r="C39" s="38"/>
      <c r="D39" s="40"/>
      <c r="E39" s="38"/>
      <c r="F39" s="40"/>
      <c r="G39" s="38"/>
      <c r="H39" s="40"/>
      <c r="I39" s="38"/>
      <c r="J39" s="40"/>
      <c r="K39" s="38"/>
      <c r="L39" s="40"/>
      <c r="M39" s="38"/>
      <c r="N39" s="40"/>
      <c r="O39" s="14">
        <v>63</v>
      </c>
      <c r="P39" s="44"/>
    </row>
    <row r="40" spans="1:16" x14ac:dyDescent="0.25">
      <c r="A40" s="11"/>
      <c r="B40" s="41" t="s">
        <v>18</v>
      </c>
      <c r="C40" s="37">
        <v>125</v>
      </c>
      <c r="D40" s="39">
        <v>77</v>
      </c>
      <c r="E40" s="37">
        <v>72</v>
      </c>
      <c r="F40" s="39">
        <v>67</v>
      </c>
      <c r="G40" s="37">
        <v>19</v>
      </c>
      <c r="H40" s="39">
        <v>32</v>
      </c>
      <c r="I40" s="37">
        <v>99</v>
      </c>
      <c r="J40" s="39">
        <v>61</v>
      </c>
      <c r="K40" s="37">
        <v>0</v>
      </c>
      <c r="L40" s="39">
        <v>0</v>
      </c>
      <c r="M40" s="37">
        <v>0</v>
      </c>
      <c r="N40" s="39">
        <v>0</v>
      </c>
      <c r="O40" s="13"/>
      <c r="P40" s="43">
        <v>123</v>
      </c>
    </row>
    <row r="41" spans="1:16" ht="15.75" thickBot="1" x14ac:dyDescent="0.3">
      <c r="A41" s="11"/>
      <c r="B41" s="42"/>
      <c r="C41" s="38"/>
      <c r="D41" s="40"/>
      <c r="E41" s="38"/>
      <c r="F41" s="40"/>
      <c r="G41" s="38"/>
      <c r="H41" s="40"/>
      <c r="I41" s="38"/>
      <c r="J41" s="40"/>
      <c r="K41" s="38"/>
      <c r="L41" s="40"/>
      <c r="M41" s="38"/>
      <c r="N41" s="40"/>
      <c r="O41" s="14">
        <v>315</v>
      </c>
      <c r="P41" s="44"/>
    </row>
    <row r="42" spans="1:16" x14ac:dyDescent="0.25">
      <c r="A42" s="11"/>
      <c r="B42" s="41" t="s">
        <v>19</v>
      </c>
      <c r="C42" s="37">
        <v>1806</v>
      </c>
      <c r="D42" s="39">
        <v>604</v>
      </c>
      <c r="E42" s="37">
        <v>775</v>
      </c>
      <c r="F42" s="39">
        <v>346</v>
      </c>
      <c r="G42" s="37">
        <v>524</v>
      </c>
      <c r="H42" s="39">
        <v>197</v>
      </c>
      <c r="I42" s="37">
        <v>692</v>
      </c>
      <c r="J42" s="39">
        <v>1198</v>
      </c>
      <c r="K42" s="37">
        <v>0</v>
      </c>
      <c r="L42" s="39">
        <v>0</v>
      </c>
      <c r="M42" s="37">
        <v>0</v>
      </c>
      <c r="N42" s="39">
        <v>0</v>
      </c>
      <c r="O42" s="13"/>
      <c r="P42" s="43">
        <v>1399</v>
      </c>
    </row>
    <row r="43" spans="1:16" ht="15.75" thickBot="1" x14ac:dyDescent="0.3">
      <c r="A43" s="12"/>
      <c r="B43" s="42"/>
      <c r="C43" s="38"/>
      <c r="D43" s="40"/>
      <c r="E43" s="38"/>
      <c r="F43" s="40"/>
      <c r="G43" s="38"/>
      <c r="H43" s="40"/>
      <c r="I43" s="38"/>
      <c r="J43" s="40"/>
      <c r="K43" s="38"/>
      <c r="L43" s="40"/>
      <c r="M43" s="38"/>
      <c r="N43" s="40"/>
      <c r="O43" s="14">
        <v>3797</v>
      </c>
      <c r="P43" s="44"/>
    </row>
    <row r="44" spans="1:16" x14ac:dyDescent="0.25">
      <c r="A44" s="15"/>
      <c r="B44" s="41" t="s">
        <v>14</v>
      </c>
      <c r="C44" s="37">
        <v>269</v>
      </c>
      <c r="D44" s="39">
        <v>233</v>
      </c>
      <c r="E44" s="37">
        <v>97</v>
      </c>
      <c r="F44" s="39">
        <v>24</v>
      </c>
      <c r="G44" s="37">
        <v>78</v>
      </c>
      <c r="H44" s="39">
        <v>8</v>
      </c>
      <c r="I44" s="37">
        <v>0</v>
      </c>
      <c r="J44" s="39">
        <v>0</v>
      </c>
      <c r="K44" s="37">
        <v>332</v>
      </c>
      <c r="L44" s="39">
        <v>61</v>
      </c>
      <c r="M44" s="37">
        <v>475</v>
      </c>
      <c r="N44" s="39">
        <v>95</v>
      </c>
      <c r="O44" s="13"/>
      <c r="P44" s="43">
        <v>260</v>
      </c>
    </row>
    <row r="45" spans="1:16" ht="15.75" thickBot="1" x14ac:dyDescent="0.3">
      <c r="A45" s="10"/>
      <c r="B45" s="42"/>
      <c r="C45" s="38"/>
      <c r="D45" s="40"/>
      <c r="E45" s="38"/>
      <c r="F45" s="40"/>
      <c r="G45" s="38"/>
      <c r="H45" s="40"/>
      <c r="I45" s="38"/>
      <c r="J45" s="40"/>
      <c r="K45" s="38"/>
      <c r="L45" s="40"/>
      <c r="M45" s="38"/>
      <c r="N45" s="40"/>
      <c r="O45" s="14">
        <v>1251</v>
      </c>
      <c r="P45" s="44"/>
    </row>
    <row r="46" spans="1:16" x14ac:dyDescent="0.25">
      <c r="A46" s="10">
        <v>6</v>
      </c>
      <c r="B46" s="41" t="s">
        <v>15</v>
      </c>
      <c r="C46" s="37">
        <v>5</v>
      </c>
      <c r="D46" s="39">
        <v>8</v>
      </c>
      <c r="E46" s="37">
        <v>5</v>
      </c>
      <c r="F46" s="39">
        <v>1</v>
      </c>
      <c r="G46" s="37">
        <v>1</v>
      </c>
      <c r="H46" s="39">
        <v>1</v>
      </c>
      <c r="I46" s="37">
        <v>0</v>
      </c>
      <c r="J46" s="39">
        <v>0</v>
      </c>
      <c r="K46" s="37">
        <v>0</v>
      </c>
      <c r="L46" s="39">
        <v>0</v>
      </c>
      <c r="M46" s="37">
        <v>0</v>
      </c>
      <c r="N46" s="39">
        <v>0</v>
      </c>
      <c r="O46" s="13"/>
      <c r="P46" s="43">
        <v>8</v>
      </c>
    </row>
    <row r="47" spans="1:16" ht="15.75" thickBot="1" x14ac:dyDescent="0.3">
      <c r="A47" s="11"/>
      <c r="B47" s="42"/>
      <c r="C47" s="38"/>
      <c r="D47" s="40"/>
      <c r="E47" s="38"/>
      <c r="F47" s="40"/>
      <c r="G47" s="38"/>
      <c r="H47" s="40"/>
      <c r="I47" s="38"/>
      <c r="J47" s="40"/>
      <c r="K47" s="38"/>
      <c r="L47" s="40"/>
      <c r="M47" s="38"/>
      <c r="N47" s="40"/>
      <c r="O47" s="14">
        <v>10</v>
      </c>
      <c r="P47" s="44"/>
    </row>
    <row r="48" spans="1:16" x14ac:dyDescent="0.25">
      <c r="A48" s="11"/>
      <c r="B48" s="41" t="s">
        <v>18</v>
      </c>
      <c r="C48" s="37">
        <v>0</v>
      </c>
      <c r="D48" s="39">
        <v>0</v>
      </c>
      <c r="E48" s="37">
        <v>0</v>
      </c>
      <c r="F48" s="39">
        <v>0</v>
      </c>
      <c r="G48" s="37">
        <v>0</v>
      </c>
      <c r="H48" s="39">
        <v>0</v>
      </c>
      <c r="I48" s="37">
        <v>0</v>
      </c>
      <c r="J48" s="39">
        <v>0</v>
      </c>
      <c r="K48" s="37">
        <v>0</v>
      </c>
      <c r="L48" s="39">
        <v>0</v>
      </c>
      <c r="M48" s="37">
        <v>0</v>
      </c>
      <c r="N48" s="39">
        <v>0</v>
      </c>
      <c r="O48" s="13"/>
      <c r="P48" s="43">
        <v>0</v>
      </c>
    </row>
    <row r="49" spans="1:16" ht="15.75" thickBot="1" x14ac:dyDescent="0.3">
      <c r="A49" s="11"/>
      <c r="B49" s="42"/>
      <c r="C49" s="38"/>
      <c r="D49" s="40"/>
      <c r="E49" s="38"/>
      <c r="F49" s="40"/>
      <c r="G49" s="38"/>
      <c r="H49" s="40"/>
      <c r="I49" s="38"/>
      <c r="J49" s="40"/>
      <c r="K49" s="38"/>
      <c r="L49" s="40"/>
      <c r="M49" s="38"/>
      <c r="N49" s="40"/>
      <c r="O49" s="14">
        <v>0</v>
      </c>
      <c r="P49" s="44"/>
    </row>
    <row r="50" spans="1:16" x14ac:dyDescent="0.25">
      <c r="A50" s="11"/>
      <c r="B50" s="41" t="s">
        <v>19</v>
      </c>
      <c r="C50" s="37">
        <v>254</v>
      </c>
      <c r="D50" s="39">
        <v>53</v>
      </c>
      <c r="E50" s="37">
        <v>95</v>
      </c>
      <c r="F50" s="39">
        <v>26</v>
      </c>
      <c r="G50" s="37">
        <v>84</v>
      </c>
      <c r="H50" s="39">
        <v>32</v>
      </c>
      <c r="I50" s="37">
        <v>0</v>
      </c>
      <c r="J50" s="39">
        <v>0</v>
      </c>
      <c r="K50" s="37">
        <v>117</v>
      </c>
      <c r="L50" s="39">
        <v>20</v>
      </c>
      <c r="M50" s="37">
        <v>173</v>
      </c>
      <c r="N50" s="39">
        <v>29</v>
      </c>
      <c r="O50" s="13"/>
      <c r="P50" s="43">
        <v>76</v>
      </c>
    </row>
    <row r="51" spans="1:16" ht="15.75" thickBot="1" x14ac:dyDescent="0.3">
      <c r="A51" s="12"/>
      <c r="B51" s="42"/>
      <c r="C51" s="38"/>
      <c r="D51" s="40"/>
      <c r="E51" s="38"/>
      <c r="F51" s="40"/>
      <c r="G51" s="38"/>
      <c r="H51" s="40"/>
      <c r="I51" s="38"/>
      <c r="J51" s="40"/>
      <c r="K51" s="38"/>
      <c r="L51" s="40"/>
      <c r="M51" s="38"/>
      <c r="N51" s="40"/>
      <c r="O51" s="14">
        <v>723</v>
      </c>
      <c r="P51" s="44"/>
    </row>
    <row r="52" spans="1:16" x14ac:dyDescent="0.25">
      <c r="A52" s="15"/>
      <c r="B52" s="41" t="s">
        <v>14</v>
      </c>
      <c r="C52" s="37">
        <v>321</v>
      </c>
      <c r="D52" s="39">
        <v>64</v>
      </c>
      <c r="E52" s="37">
        <v>163</v>
      </c>
      <c r="F52" s="39">
        <v>24</v>
      </c>
      <c r="G52" s="37">
        <v>214</v>
      </c>
      <c r="H52" s="39">
        <v>42</v>
      </c>
      <c r="I52" s="37">
        <v>385</v>
      </c>
      <c r="J52" s="39">
        <v>58</v>
      </c>
      <c r="K52" s="37">
        <v>88</v>
      </c>
      <c r="L52" s="39">
        <v>39</v>
      </c>
      <c r="M52" s="37">
        <v>244</v>
      </c>
      <c r="N52" s="39">
        <v>56</v>
      </c>
      <c r="O52" s="13"/>
      <c r="P52" s="43">
        <v>120</v>
      </c>
    </row>
    <row r="53" spans="1:16" ht="15.75" thickBot="1" x14ac:dyDescent="0.3">
      <c r="A53" s="10"/>
      <c r="B53" s="42"/>
      <c r="C53" s="38"/>
      <c r="D53" s="40"/>
      <c r="E53" s="38"/>
      <c r="F53" s="40"/>
      <c r="G53" s="38"/>
      <c r="H53" s="40"/>
      <c r="I53" s="38"/>
      <c r="J53" s="40"/>
      <c r="K53" s="38"/>
      <c r="L53" s="40"/>
      <c r="M53" s="38"/>
      <c r="N53" s="40"/>
      <c r="O53" s="14">
        <v>1415</v>
      </c>
      <c r="P53" s="44"/>
    </row>
    <row r="54" spans="1:16" x14ac:dyDescent="0.25">
      <c r="A54" s="10">
        <v>7</v>
      </c>
      <c r="B54" s="41" t="s">
        <v>15</v>
      </c>
      <c r="C54" s="37">
        <v>55</v>
      </c>
      <c r="D54" s="39">
        <v>14</v>
      </c>
      <c r="E54" s="37">
        <v>31</v>
      </c>
      <c r="F54" s="39">
        <v>10</v>
      </c>
      <c r="G54" s="37">
        <v>25</v>
      </c>
      <c r="H54" s="39">
        <v>8</v>
      </c>
      <c r="I54" s="37">
        <v>0</v>
      </c>
      <c r="J54" s="39">
        <v>0</v>
      </c>
      <c r="K54" s="37">
        <v>26</v>
      </c>
      <c r="L54" s="39">
        <v>13</v>
      </c>
      <c r="M54" s="37">
        <v>14</v>
      </c>
      <c r="N54" s="39">
        <v>25</v>
      </c>
      <c r="O54" s="13"/>
      <c r="P54" s="43">
        <v>34</v>
      </c>
    </row>
    <row r="55" spans="1:16" ht="15.75" thickBot="1" x14ac:dyDescent="0.3">
      <c r="A55" s="11"/>
      <c r="B55" s="42"/>
      <c r="C55" s="38"/>
      <c r="D55" s="40"/>
      <c r="E55" s="38"/>
      <c r="F55" s="40"/>
      <c r="G55" s="38"/>
      <c r="H55" s="40"/>
      <c r="I55" s="38"/>
      <c r="J55" s="40"/>
      <c r="K55" s="38"/>
      <c r="L55" s="40"/>
      <c r="M55" s="38"/>
      <c r="N55" s="40"/>
      <c r="O55" s="14">
        <v>151</v>
      </c>
      <c r="P55" s="44"/>
    </row>
    <row r="56" spans="1:16" x14ac:dyDescent="0.25">
      <c r="A56" s="11"/>
      <c r="B56" s="41" t="s">
        <v>18</v>
      </c>
      <c r="C56" s="37">
        <v>0</v>
      </c>
      <c r="D56" s="39">
        <v>0</v>
      </c>
      <c r="E56" s="37">
        <v>0</v>
      </c>
      <c r="F56" s="39">
        <v>0</v>
      </c>
      <c r="G56" s="37">
        <v>7</v>
      </c>
      <c r="H56" s="39">
        <v>7</v>
      </c>
      <c r="I56" s="37">
        <v>0</v>
      </c>
      <c r="J56" s="39">
        <v>0</v>
      </c>
      <c r="K56" s="37">
        <v>0</v>
      </c>
      <c r="L56" s="39">
        <v>0</v>
      </c>
      <c r="M56" s="37">
        <v>0</v>
      </c>
      <c r="N56" s="39">
        <v>0</v>
      </c>
      <c r="O56" s="13"/>
      <c r="P56" s="43">
        <v>7</v>
      </c>
    </row>
    <row r="57" spans="1:16" ht="15.75" thickBot="1" x14ac:dyDescent="0.3">
      <c r="A57" s="11"/>
      <c r="B57" s="42"/>
      <c r="C57" s="38"/>
      <c r="D57" s="40"/>
      <c r="E57" s="38"/>
      <c r="F57" s="40"/>
      <c r="G57" s="38"/>
      <c r="H57" s="40"/>
      <c r="I57" s="38"/>
      <c r="J57" s="40"/>
      <c r="K57" s="38"/>
      <c r="L57" s="40"/>
      <c r="M57" s="38"/>
      <c r="N57" s="40"/>
      <c r="O57" s="14">
        <v>7</v>
      </c>
      <c r="P57" s="44"/>
    </row>
    <row r="58" spans="1:16" x14ac:dyDescent="0.25">
      <c r="A58" s="11"/>
      <c r="B58" s="41" t="s">
        <v>19</v>
      </c>
      <c r="C58" s="37">
        <v>3048</v>
      </c>
      <c r="D58" s="39">
        <v>19</v>
      </c>
      <c r="E58" s="37">
        <v>1544</v>
      </c>
      <c r="F58" s="39">
        <v>34</v>
      </c>
      <c r="G58" s="37">
        <v>1797</v>
      </c>
      <c r="H58" s="39">
        <v>129</v>
      </c>
      <c r="I58" s="37">
        <v>2571</v>
      </c>
      <c r="J58" s="39">
        <v>20</v>
      </c>
      <c r="K58" s="37">
        <v>505</v>
      </c>
      <c r="L58" s="39">
        <v>25</v>
      </c>
      <c r="M58" s="37">
        <v>0</v>
      </c>
      <c r="N58" s="39">
        <v>0</v>
      </c>
      <c r="O58" s="13"/>
      <c r="P58" s="43">
        <v>138</v>
      </c>
    </row>
    <row r="59" spans="1:16" ht="15.75" thickBot="1" x14ac:dyDescent="0.3">
      <c r="A59" s="12"/>
      <c r="B59" s="42"/>
      <c r="C59" s="38"/>
      <c r="D59" s="40"/>
      <c r="E59" s="38"/>
      <c r="F59" s="40"/>
      <c r="G59" s="38"/>
      <c r="H59" s="40"/>
      <c r="I59" s="38"/>
      <c r="J59" s="40"/>
      <c r="K59" s="38"/>
      <c r="L59" s="40"/>
      <c r="M59" s="38"/>
      <c r="N59" s="40"/>
      <c r="O59" s="14">
        <v>9465</v>
      </c>
      <c r="P59" s="44"/>
    </row>
    <row r="60" spans="1:16" x14ac:dyDescent="0.25">
      <c r="A60" s="8"/>
      <c r="B60" s="41" t="s">
        <v>14</v>
      </c>
      <c r="C60" s="37">
        <v>272</v>
      </c>
      <c r="D60" s="39">
        <v>57</v>
      </c>
      <c r="E60" s="37">
        <v>87</v>
      </c>
      <c r="F60" s="39">
        <v>19</v>
      </c>
      <c r="G60" s="37">
        <v>81</v>
      </c>
      <c r="H60" s="39">
        <v>16</v>
      </c>
      <c r="I60" s="37">
        <v>237</v>
      </c>
      <c r="J60" s="39">
        <v>54</v>
      </c>
      <c r="K60" s="37">
        <v>0</v>
      </c>
      <c r="L60" s="39">
        <v>0</v>
      </c>
      <c r="M60" s="37">
        <v>0</v>
      </c>
      <c r="N60" s="39">
        <v>0</v>
      </c>
      <c r="O60" s="17"/>
      <c r="P60" s="45">
        <v>83</v>
      </c>
    </row>
    <row r="61" spans="1:16" ht="15.75" thickBot="1" x14ac:dyDescent="0.3">
      <c r="A61" s="9"/>
      <c r="B61" s="42"/>
      <c r="C61" s="38"/>
      <c r="D61" s="40"/>
      <c r="E61" s="38"/>
      <c r="F61" s="40"/>
      <c r="G61" s="38"/>
      <c r="H61" s="40"/>
      <c r="I61" s="38"/>
      <c r="J61" s="40"/>
      <c r="K61" s="38"/>
      <c r="L61" s="40"/>
      <c r="M61" s="38"/>
      <c r="N61" s="40"/>
      <c r="O61" s="18">
        <v>676</v>
      </c>
      <c r="P61" s="46"/>
    </row>
    <row r="62" spans="1:16" x14ac:dyDescent="0.25">
      <c r="A62" s="10">
        <v>8</v>
      </c>
      <c r="B62" s="41" t="s">
        <v>15</v>
      </c>
      <c r="C62" s="37">
        <v>0</v>
      </c>
      <c r="D62" s="39">
        <v>0</v>
      </c>
      <c r="E62" s="37">
        <v>40</v>
      </c>
      <c r="F62" s="39">
        <v>19</v>
      </c>
      <c r="G62" s="37">
        <v>15</v>
      </c>
      <c r="H62" s="39">
        <v>7</v>
      </c>
      <c r="I62" s="37">
        <v>0</v>
      </c>
      <c r="J62" s="39">
        <v>0</v>
      </c>
      <c r="K62" s="37">
        <v>0</v>
      </c>
      <c r="L62" s="39">
        <v>0</v>
      </c>
      <c r="M62" s="37">
        <v>0</v>
      </c>
      <c r="N62" s="39">
        <v>0</v>
      </c>
      <c r="O62" s="17"/>
      <c r="P62" s="45">
        <v>20</v>
      </c>
    </row>
    <row r="63" spans="1:16" ht="15.75" thickBot="1" x14ac:dyDescent="0.3">
      <c r="A63" s="11"/>
      <c r="B63" s="42"/>
      <c r="C63" s="38"/>
      <c r="D63" s="40"/>
      <c r="E63" s="38"/>
      <c r="F63" s="40"/>
      <c r="G63" s="38"/>
      <c r="H63" s="40"/>
      <c r="I63" s="38"/>
      <c r="J63" s="40"/>
      <c r="K63" s="38"/>
      <c r="L63" s="40"/>
      <c r="M63" s="38"/>
      <c r="N63" s="40"/>
      <c r="O63" s="18">
        <v>55</v>
      </c>
      <c r="P63" s="46"/>
    </row>
    <row r="64" spans="1:16" x14ac:dyDescent="0.25">
      <c r="A64" s="11"/>
      <c r="B64" s="41" t="s">
        <v>18</v>
      </c>
      <c r="C64" s="37">
        <v>0</v>
      </c>
      <c r="D64" s="39">
        <v>0</v>
      </c>
      <c r="E64" s="37">
        <v>30</v>
      </c>
      <c r="F64" s="39">
        <v>51</v>
      </c>
      <c r="G64" s="37">
        <v>0</v>
      </c>
      <c r="H64" s="39">
        <v>0</v>
      </c>
      <c r="I64" s="37">
        <v>0</v>
      </c>
      <c r="J64" s="39">
        <v>0</v>
      </c>
      <c r="K64" s="37">
        <v>0</v>
      </c>
      <c r="L64" s="39">
        <v>0</v>
      </c>
      <c r="M64" s="37">
        <v>0</v>
      </c>
      <c r="N64" s="39">
        <v>0</v>
      </c>
      <c r="O64" s="17"/>
      <c r="P64" s="45">
        <v>51</v>
      </c>
    </row>
    <row r="65" spans="1:16" ht="15.75" thickBot="1" x14ac:dyDescent="0.3">
      <c r="A65" s="11"/>
      <c r="B65" s="42"/>
      <c r="C65" s="38"/>
      <c r="D65" s="40"/>
      <c r="E65" s="38"/>
      <c r="F65" s="40"/>
      <c r="G65" s="38"/>
      <c r="H65" s="40"/>
      <c r="I65" s="38"/>
      <c r="J65" s="40"/>
      <c r="K65" s="38"/>
      <c r="L65" s="40"/>
      <c r="M65" s="38"/>
      <c r="N65" s="40"/>
      <c r="O65" s="18">
        <v>30</v>
      </c>
      <c r="P65" s="46"/>
    </row>
    <row r="66" spans="1:16" x14ac:dyDescent="0.25">
      <c r="A66" s="11"/>
      <c r="B66" s="41" t="s">
        <v>19</v>
      </c>
      <c r="C66" s="37">
        <v>565</v>
      </c>
      <c r="D66" s="39">
        <v>35</v>
      </c>
      <c r="E66" s="37">
        <v>162</v>
      </c>
      <c r="F66" s="39">
        <v>5</v>
      </c>
      <c r="G66" s="37">
        <v>189</v>
      </c>
      <c r="H66" s="39">
        <v>16</v>
      </c>
      <c r="I66" s="37">
        <v>527</v>
      </c>
      <c r="J66" s="39">
        <v>49</v>
      </c>
      <c r="K66" s="37">
        <v>0</v>
      </c>
      <c r="L66" s="39">
        <v>0</v>
      </c>
      <c r="M66" s="37">
        <v>0</v>
      </c>
      <c r="N66" s="39">
        <v>0</v>
      </c>
      <c r="O66" s="17"/>
      <c r="P66" s="47">
        <v>63</v>
      </c>
    </row>
    <row r="67" spans="1:16" ht="15.75" thickBot="1" x14ac:dyDescent="0.3">
      <c r="A67" s="12"/>
      <c r="B67" s="42"/>
      <c r="C67" s="38"/>
      <c r="D67" s="40"/>
      <c r="E67" s="38"/>
      <c r="F67" s="40"/>
      <c r="G67" s="38"/>
      <c r="H67" s="40"/>
      <c r="I67" s="38"/>
      <c r="J67" s="40"/>
      <c r="K67" s="38"/>
      <c r="L67" s="40"/>
      <c r="M67" s="38"/>
      <c r="N67" s="40"/>
      <c r="O67" s="18">
        <v>1443</v>
      </c>
      <c r="P67" s="48"/>
    </row>
    <row r="68" spans="1:16" x14ac:dyDescent="0.25">
      <c r="A68" s="8"/>
      <c r="B68" s="41" t="s">
        <v>14</v>
      </c>
      <c r="C68" s="37">
        <v>66</v>
      </c>
      <c r="D68" s="39">
        <v>1</v>
      </c>
      <c r="E68" s="37">
        <v>0</v>
      </c>
      <c r="F68" s="39">
        <v>0</v>
      </c>
      <c r="G68" s="37">
        <v>18</v>
      </c>
      <c r="H68" s="39">
        <v>11</v>
      </c>
      <c r="I68" s="37">
        <v>42</v>
      </c>
      <c r="J68" s="39">
        <v>37</v>
      </c>
      <c r="K68" s="37">
        <v>0</v>
      </c>
      <c r="L68" s="39">
        <v>0</v>
      </c>
      <c r="M68" s="37">
        <v>0</v>
      </c>
      <c r="N68" s="39">
        <v>0</v>
      </c>
      <c r="O68" s="17"/>
      <c r="P68" s="45">
        <v>39</v>
      </c>
    </row>
    <row r="69" spans="1:16" ht="15.75" thickBot="1" x14ac:dyDescent="0.3">
      <c r="A69" s="10"/>
      <c r="B69" s="42"/>
      <c r="C69" s="38"/>
      <c r="D69" s="40"/>
      <c r="E69" s="38"/>
      <c r="F69" s="40"/>
      <c r="G69" s="38"/>
      <c r="H69" s="40"/>
      <c r="I69" s="38"/>
      <c r="J69" s="40"/>
      <c r="K69" s="38"/>
      <c r="L69" s="40"/>
      <c r="M69" s="38"/>
      <c r="N69" s="40"/>
      <c r="O69" s="18">
        <v>126</v>
      </c>
      <c r="P69" s="46"/>
    </row>
    <row r="70" spans="1:16" x14ac:dyDescent="0.25">
      <c r="A70" s="10"/>
      <c r="B70" s="41" t="s">
        <v>15</v>
      </c>
      <c r="C70" s="37">
        <v>13</v>
      </c>
      <c r="D70" s="39">
        <v>11</v>
      </c>
      <c r="E70" s="37">
        <v>0</v>
      </c>
      <c r="F70" s="39">
        <v>0</v>
      </c>
      <c r="G70" s="37">
        <v>6</v>
      </c>
      <c r="H70" s="39">
        <v>5</v>
      </c>
      <c r="I70" s="37">
        <v>8</v>
      </c>
      <c r="J70" s="39">
        <v>13</v>
      </c>
      <c r="K70" s="37">
        <v>0</v>
      </c>
      <c r="L70" s="39">
        <v>0</v>
      </c>
      <c r="M70" s="37">
        <v>0</v>
      </c>
      <c r="N70" s="39">
        <v>0</v>
      </c>
      <c r="O70" s="17"/>
      <c r="P70" s="45">
        <v>18</v>
      </c>
    </row>
    <row r="71" spans="1:16" ht="15.75" thickBot="1" x14ac:dyDescent="0.3">
      <c r="A71" s="10">
        <v>9</v>
      </c>
      <c r="B71" s="42"/>
      <c r="C71" s="38"/>
      <c r="D71" s="40"/>
      <c r="E71" s="38"/>
      <c r="F71" s="40"/>
      <c r="G71" s="38"/>
      <c r="H71" s="40"/>
      <c r="I71" s="38"/>
      <c r="J71" s="40"/>
      <c r="K71" s="38"/>
      <c r="L71" s="40"/>
      <c r="M71" s="38"/>
      <c r="N71" s="40"/>
      <c r="O71" s="18">
        <v>27</v>
      </c>
      <c r="P71" s="46"/>
    </row>
    <row r="72" spans="1:16" x14ac:dyDescent="0.25">
      <c r="A72" s="11"/>
      <c r="B72" s="41" t="s">
        <v>18</v>
      </c>
      <c r="C72" s="37">
        <v>0</v>
      </c>
      <c r="D72" s="39">
        <v>0</v>
      </c>
      <c r="E72" s="37">
        <v>0</v>
      </c>
      <c r="F72" s="39">
        <v>0</v>
      </c>
      <c r="G72" s="37">
        <v>3</v>
      </c>
      <c r="H72" s="39">
        <v>6</v>
      </c>
      <c r="I72" s="37">
        <v>0</v>
      </c>
      <c r="J72" s="39">
        <v>0</v>
      </c>
      <c r="K72" s="37">
        <v>0</v>
      </c>
      <c r="L72" s="39">
        <v>0</v>
      </c>
      <c r="M72" s="37">
        <v>0</v>
      </c>
      <c r="N72" s="39">
        <v>0</v>
      </c>
      <c r="O72" s="17"/>
      <c r="P72" s="45">
        <v>6</v>
      </c>
    </row>
    <row r="73" spans="1:16" ht="15.75" thickBot="1" x14ac:dyDescent="0.3">
      <c r="A73" s="11"/>
      <c r="B73" s="42"/>
      <c r="C73" s="38"/>
      <c r="D73" s="40"/>
      <c r="E73" s="38"/>
      <c r="F73" s="40"/>
      <c r="G73" s="38"/>
      <c r="H73" s="40"/>
      <c r="I73" s="38"/>
      <c r="J73" s="40"/>
      <c r="K73" s="38"/>
      <c r="L73" s="40"/>
      <c r="M73" s="38"/>
      <c r="N73" s="40"/>
      <c r="O73" s="18">
        <v>3</v>
      </c>
      <c r="P73" s="46"/>
    </row>
    <row r="74" spans="1:16" x14ac:dyDescent="0.25">
      <c r="A74" s="11"/>
      <c r="B74" s="41" t="s">
        <v>19</v>
      </c>
      <c r="C74" s="37">
        <v>1196</v>
      </c>
      <c r="D74" s="39">
        <v>680</v>
      </c>
      <c r="E74" s="37">
        <v>0</v>
      </c>
      <c r="F74" s="39">
        <v>0</v>
      </c>
      <c r="G74" s="37">
        <v>744</v>
      </c>
      <c r="H74" s="39">
        <v>425</v>
      </c>
      <c r="I74" s="37">
        <v>1076</v>
      </c>
      <c r="J74" s="39">
        <v>606</v>
      </c>
      <c r="K74" s="37">
        <v>0</v>
      </c>
      <c r="L74" s="39">
        <v>0</v>
      </c>
      <c r="M74" s="37">
        <v>0</v>
      </c>
      <c r="N74" s="39">
        <v>0</v>
      </c>
      <c r="O74" s="17"/>
      <c r="P74" s="45">
        <v>1005</v>
      </c>
    </row>
    <row r="75" spans="1:16" ht="15.75" thickBot="1" x14ac:dyDescent="0.3">
      <c r="A75" s="12"/>
      <c r="B75" s="42"/>
      <c r="C75" s="38"/>
      <c r="D75" s="40"/>
      <c r="E75" s="38"/>
      <c r="F75" s="40"/>
      <c r="G75" s="38"/>
      <c r="H75" s="40"/>
      <c r="I75" s="38"/>
      <c r="J75" s="40"/>
      <c r="K75" s="38"/>
      <c r="L75" s="40"/>
      <c r="M75" s="38"/>
      <c r="N75" s="40"/>
      <c r="O75" s="18">
        <v>3016</v>
      </c>
      <c r="P75" s="46"/>
    </row>
    <row r="76" spans="1:16" x14ac:dyDescent="0.25">
      <c r="A76" s="8"/>
      <c r="B76" s="41" t="s">
        <v>14</v>
      </c>
      <c r="C76" s="37">
        <v>20</v>
      </c>
      <c r="D76" s="39">
        <v>18</v>
      </c>
      <c r="E76" s="37">
        <v>8</v>
      </c>
      <c r="F76" s="39">
        <v>14</v>
      </c>
      <c r="G76" s="37">
        <v>9</v>
      </c>
      <c r="H76" s="49">
        <v>5</v>
      </c>
      <c r="I76" s="37">
        <v>0</v>
      </c>
      <c r="J76" s="39">
        <v>0</v>
      </c>
      <c r="K76" s="37">
        <v>14</v>
      </c>
      <c r="L76" s="39">
        <v>23</v>
      </c>
      <c r="M76" s="37">
        <v>19</v>
      </c>
      <c r="N76" s="39">
        <v>32</v>
      </c>
      <c r="O76" s="17"/>
      <c r="P76" s="45">
        <v>46</v>
      </c>
    </row>
    <row r="77" spans="1:16" ht="15.75" thickBot="1" x14ac:dyDescent="0.3">
      <c r="A77" s="10">
        <v>10</v>
      </c>
      <c r="B77" s="42"/>
      <c r="C77" s="38"/>
      <c r="D77" s="40"/>
      <c r="E77" s="38"/>
      <c r="F77" s="40"/>
      <c r="G77" s="38"/>
      <c r="H77" s="50"/>
      <c r="I77" s="38"/>
      <c r="J77" s="40"/>
      <c r="K77" s="38"/>
      <c r="L77" s="40"/>
      <c r="M77" s="38"/>
      <c r="N77" s="40"/>
      <c r="O77" s="18">
        <v>70</v>
      </c>
      <c r="P77" s="46"/>
    </row>
    <row r="78" spans="1:16" x14ac:dyDescent="0.25">
      <c r="A78" s="11"/>
      <c r="B78" s="41" t="s">
        <v>15</v>
      </c>
      <c r="C78" s="37">
        <v>35</v>
      </c>
      <c r="D78" s="39">
        <v>7</v>
      </c>
      <c r="E78" s="37">
        <v>14</v>
      </c>
      <c r="F78" s="39">
        <v>7</v>
      </c>
      <c r="G78" s="37">
        <v>8</v>
      </c>
      <c r="H78" s="39">
        <v>7</v>
      </c>
      <c r="I78" s="37">
        <v>0</v>
      </c>
      <c r="J78" s="39">
        <v>0</v>
      </c>
      <c r="K78" s="37">
        <v>25</v>
      </c>
      <c r="L78" s="39">
        <v>7</v>
      </c>
      <c r="M78" s="37">
        <v>27</v>
      </c>
      <c r="N78" s="39">
        <v>25</v>
      </c>
      <c r="O78" s="17"/>
      <c r="P78" s="45">
        <v>28</v>
      </c>
    </row>
    <row r="79" spans="1:16" ht="15.75" thickBot="1" x14ac:dyDescent="0.3">
      <c r="A79" s="11"/>
      <c r="B79" s="42"/>
      <c r="C79" s="38"/>
      <c r="D79" s="40"/>
      <c r="E79" s="38"/>
      <c r="F79" s="40"/>
      <c r="G79" s="38"/>
      <c r="H79" s="40"/>
      <c r="I79" s="38"/>
      <c r="J79" s="40"/>
      <c r="K79" s="38"/>
      <c r="L79" s="40"/>
      <c r="M79" s="38"/>
      <c r="N79" s="40"/>
      <c r="O79" s="18">
        <v>108</v>
      </c>
      <c r="P79" s="46"/>
    </row>
    <row r="80" spans="1:16" x14ac:dyDescent="0.25">
      <c r="A80" s="11"/>
      <c r="B80" s="41" t="s">
        <v>18</v>
      </c>
      <c r="C80" s="37">
        <v>204</v>
      </c>
      <c r="D80" s="39">
        <v>168</v>
      </c>
      <c r="E80" s="37">
        <v>47</v>
      </c>
      <c r="F80" s="39">
        <v>81</v>
      </c>
      <c r="G80" s="37">
        <v>61</v>
      </c>
      <c r="H80" s="39">
        <v>35</v>
      </c>
      <c r="I80" s="37">
        <v>77</v>
      </c>
      <c r="J80" s="39">
        <v>134</v>
      </c>
      <c r="K80" s="37">
        <v>31</v>
      </c>
      <c r="L80" s="39">
        <v>54</v>
      </c>
      <c r="M80" s="37">
        <v>60</v>
      </c>
      <c r="N80" s="39">
        <v>105</v>
      </c>
      <c r="O80" s="17"/>
      <c r="P80" s="45">
        <v>261</v>
      </c>
    </row>
    <row r="81" spans="1:16" ht="15.75" thickBot="1" x14ac:dyDescent="0.3">
      <c r="A81" s="11"/>
      <c r="B81" s="42"/>
      <c r="C81" s="38"/>
      <c r="D81" s="40"/>
      <c r="E81" s="38"/>
      <c r="F81" s="40"/>
      <c r="G81" s="38"/>
      <c r="H81" s="40"/>
      <c r="I81" s="38"/>
      <c r="J81" s="40"/>
      <c r="K81" s="38"/>
      <c r="L81" s="40"/>
      <c r="M81" s="38"/>
      <c r="N81" s="40"/>
      <c r="O81" s="18">
        <v>481</v>
      </c>
      <c r="P81" s="46"/>
    </row>
    <row r="82" spans="1:16" x14ac:dyDescent="0.25">
      <c r="A82" s="11"/>
      <c r="B82" s="41" t="s">
        <v>19</v>
      </c>
      <c r="C82" s="37">
        <v>1794</v>
      </c>
      <c r="D82" s="39">
        <v>72</v>
      </c>
      <c r="E82" s="37">
        <v>902</v>
      </c>
      <c r="F82" s="39">
        <v>82</v>
      </c>
      <c r="G82" s="37">
        <v>759</v>
      </c>
      <c r="H82" s="39">
        <v>10</v>
      </c>
      <c r="I82" s="37">
        <v>2128</v>
      </c>
      <c r="J82" s="39">
        <v>92</v>
      </c>
      <c r="K82" s="37">
        <v>648</v>
      </c>
      <c r="L82" s="39">
        <v>9</v>
      </c>
      <c r="M82" s="37">
        <v>1665</v>
      </c>
      <c r="N82" s="39">
        <v>124</v>
      </c>
      <c r="O82" s="17"/>
      <c r="P82" s="45">
        <v>189</v>
      </c>
    </row>
    <row r="83" spans="1:16" ht="15.75" thickBot="1" x14ac:dyDescent="0.3">
      <c r="A83" s="12"/>
      <c r="B83" s="42"/>
      <c r="C83" s="38"/>
      <c r="D83" s="40"/>
      <c r="E83" s="38"/>
      <c r="F83" s="40"/>
      <c r="G83" s="38"/>
      <c r="H83" s="40"/>
      <c r="I83" s="38"/>
      <c r="J83" s="40"/>
      <c r="K83" s="38"/>
      <c r="L83" s="40"/>
      <c r="M83" s="38"/>
      <c r="N83" s="40"/>
      <c r="O83" s="18">
        <v>7896</v>
      </c>
      <c r="P83" s="46"/>
    </row>
    <row r="84" spans="1:16" x14ac:dyDescent="0.25">
      <c r="A84" s="19"/>
      <c r="B84" s="41" t="s">
        <v>14</v>
      </c>
      <c r="C84" s="37">
        <v>23</v>
      </c>
      <c r="D84" s="39">
        <v>0</v>
      </c>
      <c r="E84" s="37">
        <v>0</v>
      </c>
      <c r="F84" s="39">
        <v>0</v>
      </c>
      <c r="G84" s="37">
        <v>14</v>
      </c>
      <c r="H84" s="39">
        <v>2</v>
      </c>
      <c r="I84" s="37">
        <v>0</v>
      </c>
      <c r="J84" s="39">
        <v>0</v>
      </c>
      <c r="K84" s="37">
        <v>0</v>
      </c>
      <c r="L84" s="39">
        <v>0</v>
      </c>
      <c r="M84" s="37">
        <v>0</v>
      </c>
      <c r="N84" s="39">
        <v>0</v>
      </c>
      <c r="O84" s="17"/>
      <c r="P84" s="45">
        <v>2</v>
      </c>
    </row>
    <row r="85" spans="1:16" ht="15.75" thickBot="1" x14ac:dyDescent="0.3">
      <c r="A85" s="9"/>
      <c r="B85" s="42"/>
      <c r="C85" s="38"/>
      <c r="D85" s="40"/>
      <c r="E85" s="38"/>
      <c r="F85" s="40"/>
      <c r="G85" s="38"/>
      <c r="H85" s="40"/>
      <c r="I85" s="38"/>
      <c r="J85" s="40"/>
      <c r="K85" s="38"/>
      <c r="L85" s="40"/>
      <c r="M85" s="38"/>
      <c r="N85" s="40"/>
      <c r="O85" s="18">
        <v>37</v>
      </c>
      <c r="P85" s="46"/>
    </row>
    <row r="86" spans="1:16" x14ac:dyDescent="0.25">
      <c r="A86" s="9"/>
      <c r="B86" s="41" t="s">
        <v>15</v>
      </c>
      <c r="C86" s="37">
        <v>42</v>
      </c>
      <c r="D86" s="39">
        <v>3</v>
      </c>
      <c r="E86" s="37">
        <v>32</v>
      </c>
      <c r="F86" s="39">
        <v>15</v>
      </c>
      <c r="G86" s="37">
        <v>17</v>
      </c>
      <c r="H86" s="39">
        <v>8</v>
      </c>
      <c r="I86" s="37">
        <v>0</v>
      </c>
      <c r="J86" s="39">
        <v>0</v>
      </c>
      <c r="K86" s="37">
        <v>12</v>
      </c>
      <c r="L86" s="39">
        <v>10</v>
      </c>
      <c r="M86" s="37">
        <v>10</v>
      </c>
      <c r="N86" s="39">
        <v>18</v>
      </c>
      <c r="O86" s="17"/>
      <c r="P86" s="45">
        <v>27</v>
      </c>
    </row>
    <row r="87" spans="1:16" ht="15.75" thickBot="1" x14ac:dyDescent="0.3">
      <c r="A87" s="10">
        <v>11</v>
      </c>
      <c r="B87" s="42"/>
      <c r="C87" s="38"/>
      <c r="D87" s="40"/>
      <c r="E87" s="38"/>
      <c r="F87" s="40"/>
      <c r="G87" s="38"/>
      <c r="H87" s="40"/>
      <c r="I87" s="38"/>
      <c r="J87" s="40"/>
      <c r="K87" s="38"/>
      <c r="L87" s="40"/>
      <c r="M87" s="38"/>
      <c r="N87" s="40"/>
      <c r="O87" s="18">
        <v>113</v>
      </c>
      <c r="P87" s="46"/>
    </row>
    <row r="88" spans="1:16" x14ac:dyDescent="0.25">
      <c r="A88" s="11"/>
      <c r="B88" s="41" t="s">
        <v>18</v>
      </c>
      <c r="C88" s="37">
        <v>0</v>
      </c>
      <c r="D88" s="39">
        <v>0</v>
      </c>
      <c r="E88" s="37">
        <v>0</v>
      </c>
      <c r="F88" s="39">
        <v>0</v>
      </c>
      <c r="G88" s="37">
        <v>3</v>
      </c>
      <c r="H88" s="39">
        <v>5</v>
      </c>
      <c r="I88" s="37">
        <v>0</v>
      </c>
      <c r="J88" s="39">
        <v>0</v>
      </c>
      <c r="K88" s="37">
        <v>0</v>
      </c>
      <c r="L88" s="39">
        <v>0</v>
      </c>
      <c r="M88" s="37">
        <v>0</v>
      </c>
      <c r="N88" s="39">
        <v>0</v>
      </c>
      <c r="O88" s="17"/>
      <c r="P88" s="45">
        <v>5</v>
      </c>
    </row>
    <row r="89" spans="1:16" ht="15.75" thickBot="1" x14ac:dyDescent="0.3">
      <c r="A89" s="11"/>
      <c r="B89" s="42"/>
      <c r="C89" s="38"/>
      <c r="D89" s="40"/>
      <c r="E89" s="38"/>
      <c r="F89" s="40"/>
      <c r="G89" s="38"/>
      <c r="H89" s="40"/>
      <c r="I89" s="38"/>
      <c r="J89" s="40"/>
      <c r="K89" s="38"/>
      <c r="L89" s="40"/>
      <c r="M89" s="38"/>
      <c r="N89" s="40"/>
      <c r="O89" s="18">
        <v>3</v>
      </c>
      <c r="P89" s="46"/>
    </row>
    <row r="90" spans="1:16" x14ac:dyDescent="0.25">
      <c r="A90" s="11"/>
      <c r="B90" s="41" t="s">
        <v>19</v>
      </c>
      <c r="C90" s="37">
        <v>550</v>
      </c>
      <c r="D90" s="39">
        <v>35</v>
      </c>
      <c r="E90" s="37">
        <v>233</v>
      </c>
      <c r="F90" s="39">
        <v>28</v>
      </c>
      <c r="G90" s="37">
        <v>196</v>
      </c>
      <c r="H90" s="39">
        <v>19</v>
      </c>
      <c r="I90" s="37">
        <v>347</v>
      </c>
      <c r="J90" s="39">
        <v>331</v>
      </c>
      <c r="K90" s="37">
        <v>255</v>
      </c>
      <c r="L90" s="39">
        <v>12</v>
      </c>
      <c r="M90" s="37">
        <v>501</v>
      </c>
      <c r="N90" s="39">
        <v>57</v>
      </c>
      <c r="O90" s="17"/>
      <c r="P90" s="45">
        <v>340</v>
      </c>
    </row>
    <row r="91" spans="1:16" ht="15.75" thickBot="1" x14ac:dyDescent="0.3">
      <c r="A91" s="12"/>
      <c r="B91" s="42"/>
      <c r="C91" s="38"/>
      <c r="D91" s="40"/>
      <c r="E91" s="38"/>
      <c r="F91" s="40"/>
      <c r="G91" s="38"/>
      <c r="H91" s="40"/>
      <c r="I91" s="38"/>
      <c r="J91" s="40"/>
      <c r="K91" s="38"/>
      <c r="L91" s="40"/>
      <c r="M91" s="38"/>
      <c r="N91" s="40"/>
      <c r="O91" s="18">
        <v>2083</v>
      </c>
      <c r="P91" s="46"/>
    </row>
    <row r="92" spans="1:16" x14ac:dyDescent="0.25">
      <c r="A92" s="19"/>
      <c r="B92" s="41" t="s">
        <v>14</v>
      </c>
      <c r="C92" s="37">
        <v>89</v>
      </c>
      <c r="D92" s="39">
        <v>12</v>
      </c>
      <c r="E92" s="37">
        <v>0</v>
      </c>
      <c r="F92" s="39">
        <v>0</v>
      </c>
      <c r="G92" s="37">
        <v>37</v>
      </c>
      <c r="H92" s="39">
        <v>4</v>
      </c>
      <c r="I92" s="37">
        <v>0</v>
      </c>
      <c r="J92" s="39">
        <v>0</v>
      </c>
      <c r="K92" s="37">
        <v>46</v>
      </c>
      <c r="L92" s="39">
        <v>41</v>
      </c>
      <c r="M92" s="37">
        <v>58</v>
      </c>
      <c r="N92" s="39">
        <v>51</v>
      </c>
      <c r="O92" s="17"/>
      <c r="P92" s="45">
        <v>67</v>
      </c>
    </row>
    <row r="93" spans="1:16" ht="15.75" thickBot="1" x14ac:dyDescent="0.3">
      <c r="A93" s="9"/>
      <c r="B93" s="42"/>
      <c r="C93" s="38"/>
      <c r="D93" s="40"/>
      <c r="E93" s="38"/>
      <c r="F93" s="40"/>
      <c r="G93" s="38"/>
      <c r="H93" s="40"/>
      <c r="I93" s="38"/>
      <c r="J93" s="40"/>
      <c r="K93" s="38"/>
      <c r="L93" s="40"/>
      <c r="M93" s="38"/>
      <c r="N93" s="40"/>
      <c r="O93" s="18">
        <v>230</v>
      </c>
      <c r="P93" s="46"/>
    </row>
    <row r="94" spans="1:16" x14ac:dyDescent="0.25">
      <c r="A94" s="10">
        <v>12</v>
      </c>
      <c r="B94" s="41" t="s">
        <v>15</v>
      </c>
      <c r="C94" s="37">
        <v>43</v>
      </c>
      <c r="D94" s="39">
        <v>1</v>
      </c>
      <c r="E94" s="37">
        <v>20</v>
      </c>
      <c r="F94" s="39">
        <v>2</v>
      </c>
      <c r="G94" s="37">
        <v>15</v>
      </c>
      <c r="H94" s="39">
        <v>1</v>
      </c>
      <c r="I94" s="37">
        <v>0</v>
      </c>
      <c r="J94" s="39">
        <v>0</v>
      </c>
      <c r="K94" s="37">
        <v>27</v>
      </c>
      <c r="L94" s="39">
        <v>1</v>
      </c>
      <c r="M94" s="37">
        <v>41</v>
      </c>
      <c r="N94" s="39">
        <v>2</v>
      </c>
      <c r="O94" s="17"/>
      <c r="P94" s="45">
        <v>4</v>
      </c>
    </row>
    <row r="95" spans="1:16" ht="15.75" thickBot="1" x14ac:dyDescent="0.3">
      <c r="A95" s="11"/>
      <c r="B95" s="42"/>
      <c r="C95" s="38"/>
      <c r="D95" s="40"/>
      <c r="E95" s="38"/>
      <c r="F95" s="40"/>
      <c r="G95" s="38"/>
      <c r="H95" s="40"/>
      <c r="I95" s="38"/>
      <c r="J95" s="40"/>
      <c r="K95" s="38"/>
      <c r="L95" s="40"/>
      <c r="M95" s="38"/>
      <c r="N95" s="40"/>
      <c r="O95" s="18">
        <v>145</v>
      </c>
      <c r="P95" s="46"/>
    </row>
    <row r="96" spans="1:16" x14ac:dyDescent="0.25">
      <c r="A96" s="11"/>
      <c r="B96" s="41" t="s">
        <v>18</v>
      </c>
      <c r="C96" s="37">
        <v>158</v>
      </c>
      <c r="D96" s="39">
        <v>273</v>
      </c>
      <c r="E96" s="37">
        <v>86</v>
      </c>
      <c r="F96" s="39">
        <v>149</v>
      </c>
      <c r="G96" s="37">
        <v>18</v>
      </c>
      <c r="H96" s="39">
        <v>16</v>
      </c>
      <c r="I96" s="37">
        <v>0</v>
      </c>
      <c r="J96" s="39">
        <v>0</v>
      </c>
      <c r="K96" s="37">
        <v>45</v>
      </c>
      <c r="L96" s="39">
        <v>43</v>
      </c>
      <c r="M96" s="37">
        <v>27</v>
      </c>
      <c r="N96" s="39">
        <v>46</v>
      </c>
      <c r="O96" s="17"/>
      <c r="P96" s="45">
        <v>318</v>
      </c>
    </row>
    <row r="97" spans="1:16" ht="15.75" thickBot="1" x14ac:dyDescent="0.3">
      <c r="A97" s="11"/>
      <c r="B97" s="42"/>
      <c r="C97" s="38"/>
      <c r="D97" s="40"/>
      <c r="E97" s="38"/>
      <c r="F97" s="40"/>
      <c r="G97" s="38"/>
      <c r="H97" s="40"/>
      <c r="I97" s="38"/>
      <c r="J97" s="40"/>
      <c r="K97" s="38"/>
      <c r="L97" s="40"/>
      <c r="M97" s="38"/>
      <c r="N97" s="40"/>
      <c r="O97" s="18">
        <v>334</v>
      </c>
      <c r="P97" s="46"/>
    </row>
    <row r="98" spans="1:16" x14ac:dyDescent="0.25">
      <c r="A98" s="11"/>
      <c r="B98" s="41" t="s">
        <v>19</v>
      </c>
      <c r="C98" s="37">
        <v>638</v>
      </c>
      <c r="D98" s="39">
        <v>198</v>
      </c>
      <c r="E98" s="37">
        <v>197</v>
      </c>
      <c r="F98" s="39">
        <v>188</v>
      </c>
      <c r="G98" s="37">
        <v>232</v>
      </c>
      <c r="H98" s="39">
        <v>68</v>
      </c>
      <c r="I98" s="37">
        <v>497</v>
      </c>
      <c r="J98" s="39">
        <v>173</v>
      </c>
      <c r="K98" s="37">
        <v>262</v>
      </c>
      <c r="L98" s="39">
        <v>81</v>
      </c>
      <c r="M98" s="37">
        <v>522</v>
      </c>
      <c r="N98" s="39">
        <v>173</v>
      </c>
      <c r="O98" s="17"/>
      <c r="P98" s="45">
        <v>382</v>
      </c>
    </row>
    <row r="99" spans="1:16" ht="15.75" thickBot="1" x14ac:dyDescent="0.3">
      <c r="A99" s="12"/>
      <c r="B99" s="42"/>
      <c r="C99" s="38"/>
      <c r="D99" s="40"/>
      <c r="E99" s="38"/>
      <c r="F99" s="40"/>
      <c r="G99" s="38"/>
      <c r="H99" s="40"/>
      <c r="I99" s="38"/>
      <c r="J99" s="40"/>
      <c r="K99" s="38"/>
      <c r="L99" s="40"/>
      <c r="M99" s="38"/>
      <c r="N99" s="40"/>
      <c r="O99" s="18">
        <v>2349</v>
      </c>
      <c r="P99" s="46"/>
    </row>
    <row r="100" spans="1:16" x14ac:dyDescent="0.25">
      <c r="A100" s="19"/>
      <c r="B100" s="41" t="s">
        <v>14</v>
      </c>
      <c r="C100" s="37">
        <v>99</v>
      </c>
      <c r="D100" s="39">
        <v>130</v>
      </c>
      <c r="E100" s="37">
        <v>52</v>
      </c>
      <c r="F100" s="39">
        <v>90</v>
      </c>
      <c r="G100" s="37">
        <v>81</v>
      </c>
      <c r="H100" s="39">
        <v>123</v>
      </c>
      <c r="I100" s="37">
        <v>117</v>
      </c>
      <c r="J100" s="39">
        <v>203</v>
      </c>
      <c r="K100" s="37">
        <v>3</v>
      </c>
      <c r="L100" s="39">
        <v>5</v>
      </c>
      <c r="M100" s="37">
        <v>0</v>
      </c>
      <c r="N100" s="39">
        <v>0</v>
      </c>
      <c r="O100" s="17"/>
      <c r="P100" s="45">
        <v>285</v>
      </c>
    </row>
    <row r="101" spans="1:16" ht="15.75" thickBot="1" x14ac:dyDescent="0.3">
      <c r="A101" s="9"/>
      <c r="B101" s="42"/>
      <c r="C101" s="38"/>
      <c r="D101" s="40"/>
      <c r="E101" s="38"/>
      <c r="F101" s="40"/>
      <c r="G101" s="38"/>
      <c r="H101" s="40"/>
      <c r="I101" s="38"/>
      <c r="J101" s="40"/>
      <c r="K101" s="38"/>
      <c r="L101" s="40"/>
      <c r="M101" s="38"/>
      <c r="N101" s="40"/>
      <c r="O101" s="18">
        <v>352</v>
      </c>
      <c r="P101" s="46"/>
    </row>
    <row r="102" spans="1:16" x14ac:dyDescent="0.25">
      <c r="A102" s="10">
        <v>13</v>
      </c>
      <c r="B102" s="41" t="s">
        <v>15</v>
      </c>
      <c r="C102" s="37">
        <v>0</v>
      </c>
      <c r="D102" s="39">
        <v>0</v>
      </c>
      <c r="E102" s="37">
        <v>7</v>
      </c>
      <c r="F102" s="39">
        <v>0</v>
      </c>
      <c r="G102" s="37">
        <v>1</v>
      </c>
      <c r="H102" s="39">
        <v>1</v>
      </c>
      <c r="I102" s="37">
        <v>0</v>
      </c>
      <c r="J102" s="39">
        <v>0</v>
      </c>
      <c r="K102" s="37">
        <v>0</v>
      </c>
      <c r="L102" s="39">
        <v>0</v>
      </c>
      <c r="M102" s="37">
        <v>0</v>
      </c>
      <c r="N102" s="39">
        <v>0</v>
      </c>
      <c r="O102" s="17"/>
      <c r="P102" s="45">
        <v>1</v>
      </c>
    </row>
    <row r="103" spans="1:16" ht="15.75" thickBot="1" x14ac:dyDescent="0.3">
      <c r="A103" s="11"/>
      <c r="B103" s="42"/>
      <c r="C103" s="38"/>
      <c r="D103" s="40"/>
      <c r="E103" s="38"/>
      <c r="F103" s="40"/>
      <c r="G103" s="38"/>
      <c r="H103" s="40"/>
      <c r="I103" s="38"/>
      <c r="J103" s="40"/>
      <c r="K103" s="38"/>
      <c r="L103" s="40"/>
      <c r="M103" s="38"/>
      <c r="N103" s="40"/>
      <c r="O103" s="18">
        <v>8</v>
      </c>
      <c r="P103" s="46"/>
    </row>
    <row r="104" spans="1:16" x14ac:dyDescent="0.25">
      <c r="A104" s="11"/>
      <c r="B104" s="41" t="s">
        <v>18</v>
      </c>
      <c r="C104" s="37">
        <v>127</v>
      </c>
      <c r="D104" s="39">
        <v>110</v>
      </c>
      <c r="E104" s="37">
        <v>54</v>
      </c>
      <c r="F104" s="39">
        <v>47</v>
      </c>
      <c r="G104" s="37">
        <v>54</v>
      </c>
      <c r="H104" s="39">
        <v>32</v>
      </c>
      <c r="I104" s="37">
        <v>98</v>
      </c>
      <c r="J104" s="39">
        <v>85</v>
      </c>
      <c r="K104" s="37">
        <v>90</v>
      </c>
      <c r="L104" s="39">
        <v>90</v>
      </c>
      <c r="M104" s="37">
        <v>125</v>
      </c>
      <c r="N104" s="39">
        <v>118</v>
      </c>
      <c r="O104" s="17"/>
      <c r="P104" s="45">
        <v>211</v>
      </c>
    </row>
    <row r="105" spans="1:16" ht="15.75" thickBot="1" x14ac:dyDescent="0.3">
      <c r="A105" s="11"/>
      <c r="B105" s="42"/>
      <c r="C105" s="38"/>
      <c r="D105" s="40"/>
      <c r="E105" s="38"/>
      <c r="F105" s="40"/>
      <c r="G105" s="38"/>
      <c r="H105" s="40"/>
      <c r="I105" s="38"/>
      <c r="J105" s="40"/>
      <c r="K105" s="38"/>
      <c r="L105" s="40"/>
      <c r="M105" s="38"/>
      <c r="N105" s="40"/>
      <c r="O105" s="18">
        <v>548</v>
      </c>
      <c r="P105" s="46"/>
    </row>
    <row r="106" spans="1:16" x14ac:dyDescent="0.25">
      <c r="A106" s="11"/>
      <c r="B106" s="41" t="s">
        <v>19</v>
      </c>
      <c r="C106" s="37">
        <v>848</v>
      </c>
      <c r="D106" s="39">
        <v>38</v>
      </c>
      <c r="E106" s="37">
        <v>378</v>
      </c>
      <c r="F106" s="39">
        <v>25</v>
      </c>
      <c r="G106" s="37">
        <v>387</v>
      </c>
      <c r="H106" s="39">
        <v>7</v>
      </c>
      <c r="I106" s="37">
        <v>905</v>
      </c>
      <c r="J106" s="39">
        <v>132</v>
      </c>
      <c r="K106" s="37">
        <v>183</v>
      </c>
      <c r="L106" s="39">
        <v>17</v>
      </c>
      <c r="M106" s="37">
        <v>336</v>
      </c>
      <c r="N106" s="39">
        <v>295</v>
      </c>
      <c r="O106" s="17"/>
      <c r="P106" s="45">
        <v>327</v>
      </c>
    </row>
    <row r="107" spans="1:16" ht="15.75" thickBot="1" x14ac:dyDescent="0.3">
      <c r="A107" s="12"/>
      <c r="B107" s="42"/>
      <c r="C107" s="38"/>
      <c r="D107" s="40"/>
      <c r="E107" s="38"/>
      <c r="F107" s="40"/>
      <c r="G107" s="38"/>
      <c r="H107" s="40"/>
      <c r="I107" s="38"/>
      <c r="J107" s="40"/>
      <c r="K107" s="38"/>
      <c r="L107" s="40"/>
      <c r="M107" s="38"/>
      <c r="N107" s="40"/>
      <c r="O107" s="18">
        <v>3037</v>
      </c>
      <c r="P107" s="46"/>
    </row>
    <row r="108" spans="1:16" x14ac:dyDescent="0.25">
      <c r="A108" s="19"/>
      <c r="B108" s="41" t="s">
        <v>14</v>
      </c>
      <c r="C108" s="37">
        <v>16</v>
      </c>
      <c r="D108" s="39">
        <v>9</v>
      </c>
      <c r="E108" s="37">
        <v>10</v>
      </c>
      <c r="F108" s="39">
        <v>0</v>
      </c>
      <c r="G108" s="37">
        <v>5</v>
      </c>
      <c r="H108" s="39">
        <v>2</v>
      </c>
      <c r="I108" s="37">
        <v>0</v>
      </c>
      <c r="J108" s="39">
        <v>0</v>
      </c>
      <c r="K108" s="37">
        <v>6</v>
      </c>
      <c r="L108" s="39">
        <v>10</v>
      </c>
      <c r="M108" s="37">
        <v>0</v>
      </c>
      <c r="N108" s="39">
        <v>0</v>
      </c>
      <c r="O108" s="17"/>
      <c r="P108" s="45">
        <v>13</v>
      </c>
    </row>
    <row r="109" spans="1:16" ht="15.75" thickBot="1" x14ac:dyDescent="0.3">
      <c r="A109" s="9"/>
      <c r="B109" s="42"/>
      <c r="C109" s="38"/>
      <c r="D109" s="40"/>
      <c r="E109" s="38"/>
      <c r="F109" s="40"/>
      <c r="G109" s="38"/>
      <c r="H109" s="40"/>
      <c r="I109" s="38"/>
      <c r="J109" s="40"/>
      <c r="K109" s="38"/>
      <c r="L109" s="40"/>
      <c r="M109" s="38"/>
      <c r="N109" s="40"/>
      <c r="O109" s="18">
        <v>36</v>
      </c>
      <c r="P109" s="46"/>
    </row>
    <row r="110" spans="1:16" x14ac:dyDescent="0.25">
      <c r="A110" s="9"/>
      <c r="B110" s="41" t="s">
        <v>15</v>
      </c>
      <c r="C110" s="37">
        <v>17</v>
      </c>
      <c r="D110" s="39">
        <v>16</v>
      </c>
      <c r="E110" s="37">
        <v>7</v>
      </c>
      <c r="F110" s="39">
        <v>1</v>
      </c>
      <c r="G110" s="37">
        <v>10</v>
      </c>
      <c r="H110" s="39">
        <v>4</v>
      </c>
      <c r="I110" s="37">
        <v>0</v>
      </c>
      <c r="J110" s="39">
        <v>0</v>
      </c>
      <c r="K110" s="37">
        <v>21</v>
      </c>
      <c r="L110" s="39">
        <v>11</v>
      </c>
      <c r="M110" s="37">
        <v>16</v>
      </c>
      <c r="N110" s="39">
        <v>16</v>
      </c>
      <c r="O110" s="17"/>
      <c r="P110" s="45">
        <v>26</v>
      </c>
    </row>
    <row r="111" spans="1:16" ht="15.75" thickBot="1" x14ac:dyDescent="0.3">
      <c r="A111" s="10">
        <v>14</v>
      </c>
      <c r="B111" s="42"/>
      <c r="C111" s="38"/>
      <c r="D111" s="40"/>
      <c r="E111" s="38"/>
      <c r="F111" s="40"/>
      <c r="G111" s="38"/>
      <c r="H111" s="40"/>
      <c r="I111" s="38"/>
      <c r="J111" s="40"/>
      <c r="K111" s="38"/>
      <c r="L111" s="40"/>
      <c r="M111" s="38"/>
      <c r="N111" s="40"/>
      <c r="O111" s="18">
        <v>71</v>
      </c>
      <c r="P111" s="46"/>
    </row>
    <row r="112" spans="1:16" x14ac:dyDescent="0.25">
      <c r="A112" s="11"/>
      <c r="B112" s="41" t="s">
        <v>18</v>
      </c>
      <c r="C112" s="37">
        <v>0</v>
      </c>
      <c r="D112" s="39">
        <v>0</v>
      </c>
      <c r="E112" s="37">
        <v>0</v>
      </c>
      <c r="F112" s="39">
        <v>0</v>
      </c>
      <c r="G112" s="37">
        <v>6</v>
      </c>
      <c r="H112" s="39">
        <v>11</v>
      </c>
      <c r="I112" s="37">
        <v>10</v>
      </c>
      <c r="J112" s="39">
        <v>18</v>
      </c>
      <c r="K112" s="37">
        <v>0</v>
      </c>
      <c r="L112" s="39">
        <v>0</v>
      </c>
      <c r="M112" s="37">
        <v>5</v>
      </c>
      <c r="N112" s="39">
        <v>9</v>
      </c>
      <c r="O112" s="17"/>
      <c r="P112" s="45">
        <v>23</v>
      </c>
    </row>
    <row r="113" spans="1:19" ht="15.75" thickBot="1" x14ac:dyDescent="0.3">
      <c r="A113" s="11"/>
      <c r="B113" s="42"/>
      <c r="C113" s="38"/>
      <c r="D113" s="40"/>
      <c r="E113" s="38"/>
      <c r="F113" s="40"/>
      <c r="G113" s="38"/>
      <c r="H113" s="40"/>
      <c r="I113" s="38"/>
      <c r="J113" s="40"/>
      <c r="K113" s="38"/>
      <c r="L113" s="40"/>
      <c r="M113" s="38"/>
      <c r="N113" s="40"/>
      <c r="O113" s="18">
        <v>22</v>
      </c>
      <c r="P113" s="46"/>
    </row>
    <row r="114" spans="1:19" x14ac:dyDescent="0.25">
      <c r="A114" s="11"/>
      <c r="B114" s="41" t="s">
        <v>19</v>
      </c>
      <c r="C114" s="37">
        <v>250</v>
      </c>
      <c r="D114" s="39">
        <v>98</v>
      </c>
      <c r="E114" s="37">
        <v>50</v>
      </c>
      <c r="F114" s="39">
        <v>38</v>
      </c>
      <c r="G114" s="37">
        <v>158</v>
      </c>
      <c r="H114" s="39">
        <v>21</v>
      </c>
      <c r="I114" s="37">
        <v>292</v>
      </c>
      <c r="J114" s="39">
        <v>268</v>
      </c>
      <c r="K114" s="37">
        <v>108</v>
      </c>
      <c r="L114" s="39">
        <v>67</v>
      </c>
      <c r="M114" s="37">
        <v>165</v>
      </c>
      <c r="N114" s="39">
        <v>87</v>
      </c>
      <c r="O114" s="17"/>
      <c r="P114" s="45">
        <v>309</v>
      </c>
    </row>
    <row r="115" spans="1:19" ht="15.75" thickBot="1" x14ac:dyDescent="0.3">
      <c r="A115" s="12"/>
      <c r="B115" s="42"/>
      <c r="C115" s="38"/>
      <c r="D115" s="40"/>
      <c r="E115" s="38"/>
      <c r="F115" s="40"/>
      <c r="G115" s="38"/>
      <c r="H115" s="40"/>
      <c r="I115" s="38"/>
      <c r="J115" s="40"/>
      <c r="K115" s="38"/>
      <c r="L115" s="40"/>
      <c r="M115" s="38"/>
      <c r="N115" s="40"/>
      <c r="O115" s="18">
        <v>1023</v>
      </c>
      <c r="P115" s="46"/>
    </row>
    <row r="116" spans="1:19" x14ac:dyDescent="0.25">
      <c r="A116" s="20"/>
      <c r="B116" s="41" t="s">
        <v>14</v>
      </c>
      <c r="C116" s="37">
        <v>0</v>
      </c>
      <c r="D116" s="39">
        <v>0</v>
      </c>
      <c r="E116" s="37">
        <v>11</v>
      </c>
      <c r="F116" s="39">
        <v>19</v>
      </c>
      <c r="G116" s="37">
        <v>8</v>
      </c>
      <c r="H116" s="39">
        <v>12</v>
      </c>
      <c r="I116" s="37">
        <v>0</v>
      </c>
      <c r="J116" s="39">
        <v>0</v>
      </c>
      <c r="K116" s="37">
        <v>0</v>
      </c>
      <c r="L116" s="39">
        <v>0</v>
      </c>
      <c r="M116" s="37">
        <v>0</v>
      </c>
      <c r="N116" s="39">
        <v>0</v>
      </c>
      <c r="O116" s="17"/>
      <c r="P116" s="45">
        <v>23</v>
      </c>
    </row>
    <row r="117" spans="1:19" ht="15.75" thickBot="1" x14ac:dyDescent="0.3">
      <c r="A117" s="19"/>
      <c r="B117" s="42"/>
      <c r="C117" s="38"/>
      <c r="D117" s="40"/>
      <c r="E117" s="38"/>
      <c r="F117" s="40"/>
      <c r="G117" s="38"/>
      <c r="H117" s="40"/>
      <c r="I117" s="38"/>
      <c r="J117" s="40"/>
      <c r="K117" s="38"/>
      <c r="L117" s="40"/>
      <c r="M117" s="38"/>
      <c r="N117" s="40"/>
      <c r="O117" s="18">
        <v>19</v>
      </c>
      <c r="P117" s="46"/>
    </row>
    <row r="118" spans="1:19" x14ac:dyDescent="0.25">
      <c r="A118" s="10">
        <v>15</v>
      </c>
      <c r="B118" s="41" t="s">
        <v>15</v>
      </c>
      <c r="C118" s="37">
        <v>41</v>
      </c>
      <c r="D118" s="39">
        <v>31</v>
      </c>
      <c r="E118" s="37">
        <v>6</v>
      </c>
      <c r="F118" s="39">
        <v>9</v>
      </c>
      <c r="G118" s="37">
        <v>16</v>
      </c>
      <c r="H118" s="39">
        <v>12</v>
      </c>
      <c r="I118" s="37">
        <v>0</v>
      </c>
      <c r="J118" s="39">
        <v>0</v>
      </c>
      <c r="K118" s="37">
        <v>34</v>
      </c>
      <c r="L118" s="39">
        <v>34</v>
      </c>
      <c r="M118" s="37">
        <v>38</v>
      </c>
      <c r="N118" s="39">
        <v>35</v>
      </c>
      <c r="O118" s="17"/>
      <c r="P118" s="45">
        <v>60</v>
      </c>
    </row>
    <row r="119" spans="1:19" ht="15.75" thickBot="1" x14ac:dyDescent="0.3">
      <c r="A119" s="11"/>
      <c r="B119" s="42"/>
      <c r="C119" s="38"/>
      <c r="D119" s="40"/>
      <c r="E119" s="38"/>
      <c r="F119" s="40"/>
      <c r="G119" s="38"/>
      <c r="H119" s="40"/>
      <c r="I119" s="38"/>
      <c r="J119" s="40"/>
      <c r="K119" s="38"/>
      <c r="L119" s="40"/>
      <c r="M119" s="38"/>
      <c r="N119" s="40"/>
      <c r="O119" s="18">
        <v>134</v>
      </c>
      <c r="P119" s="46"/>
    </row>
    <row r="120" spans="1:19" x14ac:dyDescent="0.25">
      <c r="A120" s="11"/>
      <c r="B120" s="41" t="s">
        <v>18</v>
      </c>
      <c r="C120" s="37">
        <v>7</v>
      </c>
      <c r="D120" s="39">
        <v>6</v>
      </c>
      <c r="E120" s="37">
        <v>0</v>
      </c>
      <c r="F120" s="39">
        <v>0</v>
      </c>
      <c r="G120" s="37">
        <v>2</v>
      </c>
      <c r="H120" s="39">
        <v>4</v>
      </c>
      <c r="I120" s="37">
        <v>0</v>
      </c>
      <c r="J120" s="39">
        <v>0</v>
      </c>
      <c r="K120" s="37">
        <v>0</v>
      </c>
      <c r="L120" s="39">
        <v>0</v>
      </c>
      <c r="M120" s="37">
        <v>0</v>
      </c>
      <c r="N120" s="39">
        <v>0</v>
      </c>
      <c r="O120" s="17"/>
      <c r="P120" s="45">
        <v>7</v>
      </c>
    </row>
    <row r="121" spans="1:19" ht="15.75" thickBot="1" x14ac:dyDescent="0.3">
      <c r="A121" s="11"/>
      <c r="B121" s="42"/>
      <c r="C121" s="38"/>
      <c r="D121" s="40"/>
      <c r="E121" s="38"/>
      <c r="F121" s="40"/>
      <c r="G121" s="38"/>
      <c r="H121" s="40"/>
      <c r="I121" s="38"/>
      <c r="J121" s="40"/>
      <c r="K121" s="38"/>
      <c r="L121" s="40"/>
      <c r="M121" s="38"/>
      <c r="N121" s="40"/>
      <c r="O121" s="18">
        <v>9</v>
      </c>
      <c r="P121" s="46"/>
    </row>
    <row r="122" spans="1:19" x14ac:dyDescent="0.25">
      <c r="A122" s="11"/>
      <c r="B122" s="41" t="s">
        <v>19</v>
      </c>
      <c r="C122" s="37">
        <v>112</v>
      </c>
      <c r="D122" s="39">
        <v>103</v>
      </c>
      <c r="E122" s="37">
        <v>0</v>
      </c>
      <c r="F122" s="39">
        <v>0</v>
      </c>
      <c r="G122" s="37">
        <v>71</v>
      </c>
      <c r="H122" s="39">
        <v>62</v>
      </c>
      <c r="I122" s="37">
        <v>0</v>
      </c>
      <c r="J122" s="39">
        <v>0</v>
      </c>
      <c r="K122" s="37">
        <v>16</v>
      </c>
      <c r="L122" s="39">
        <v>28</v>
      </c>
      <c r="M122" s="37">
        <v>27</v>
      </c>
      <c r="N122" s="39">
        <v>47</v>
      </c>
      <c r="O122" s="17"/>
      <c r="P122" s="45">
        <v>132</v>
      </c>
    </row>
    <row r="123" spans="1:19" ht="15.75" thickBot="1" x14ac:dyDescent="0.3">
      <c r="A123" s="12"/>
      <c r="B123" s="42"/>
      <c r="C123" s="38"/>
      <c r="D123" s="40"/>
      <c r="E123" s="38"/>
      <c r="F123" s="40"/>
      <c r="G123" s="38"/>
      <c r="H123" s="40"/>
      <c r="I123" s="38"/>
      <c r="J123" s="40"/>
      <c r="K123" s="38"/>
      <c r="L123" s="40"/>
      <c r="M123" s="38"/>
      <c r="N123" s="40"/>
      <c r="O123" s="18">
        <v>226</v>
      </c>
      <c r="P123" s="46"/>
    </row>
    <row r="124" spans="1:19" ht="15.75" thickBot="1" x14ac:dyDescent="0.3">
      <c r="A124" s="51" t="s">
        <v>20</v>
      </c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3"/>
      <c r="R124" t="s">
        <v>21</v>
      </c>
    </row>
    <row r="125" spans="1:19" x14ac:dyDescent="0.25">
      <c r="R125" s="41" t="s">
        <v>14</v>
      </c>
    </row>
    <row r="126" spans="1:19" ht="15.75" thickBot="1" x14ac:dyDescent="0.3">
      <c r="R126" s="42"/>
      <c r="S126">
        <f>MEDIAN(O5,O13,O21,O29,O37,O45,O53,O61,O69,O77,O85,O93,O101,O109,O117)</f>
        <v>126</v>
      </c>
    </row>
    <row r="127" spans="1:19" x14ac:dyDescent="0.25">
      <c r="R127" s="41" t="s">
        <v>15</v>
      </c>
    </row>
    <row r="128" spans="1:19" ht="15.75" thickBot="1" x14ac:dyDescent="0.3">
      <c r="R128" s="42"/>
      <c r="S128">
        <f t="shared" ref="S128:S132" si="0">MEDIAN(O7,O15,O23,O31,O39,O47,O55,O63,O71,O79,O87,O95,O103,O111,O119)</f>
        <v>108</v>
      </c>
    </row>
    <row r="129" spans="18:19" x14ac:dyDescent="0.25">
      <c r="R129" s="41" t="s">
        <v>18</v>
      </c>
    </row>
    <row r="130" spans="18:19" ht="15.75" thickBot="1" x14ac:dyDescent="0.3">
      <c r="R130" s="42"/>
      <c r="S130">
        <f t="shared" si="0"/>
        <v>9</v>
      </c>
    </row>
    <row r="131" spans="18:19" x14ac:dyDescent="0.25">
      <c r="R131" s="41" t="s">
        <v>19</v>
      </c>
    </row>
    <row r="132" spans="18:19" ht="15.75" thickBot="1" x14ac:dyDescent="0.3">
      <c r="R132" s="42"/>
      <c r="S132">
        <f t="shared" si="0"/>
        <v>2083</v>
      </c>
    </row>
  </sheetData>
  <mergeCells count="860">
    <mergeCell ref="K120:K121"/>
    <mergeCell ref="L120:L121"/>
    <mergeCell ref="M120:M121"/>
    <mergeCell ref="N120:N121"/>
    <mergeCell ref="R125:R126"/>
    <mergeCell ref="R127:R128"/>
    <mergeCell ref="R129:R130"/>
    <mergeCell ref="R131:R132"/>
    <mergeCell ref="K122:K123"/>
    <mergeCell ref="L122:L123"/>
    <mergeCell ref="M122:M123"/>
    <mergeCell ref="N122:N123"/>
    <mergeCell ref="P122:P123"/>
    <mergeCell ref="A124:P124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J122:J123"/>
    <mergeCell ref="B118:B119"/>
    <mergeCell ref="C118:C119"/>
    <mergeCell ref="D118:D119"/>
    <mergeCell ref="E118:E119"/>
    <mergeCell ref="F118:F119"/>
    <mergeCell ref="M118:M119"/>
    <mergeCell ref="N118:N119"/>
    <mergeCell ref="P118:P119"/>
    <mergeCell ref="B120:B121"/>
    <mergeCell ref="C120:C121"/>
    <mergeCell ref="D120:D121"/>
    <mergeCell ref="E120:E121"/>
    <mergeCell ref="F120:F121"/>
    <mergeCell ref="G120:G121"/>
    <mergeCell ref="H120:H121"/>
    <mergeCell ref="G118:G119"/>
    <mergeCell ref="H118:H119"/>
    <mergeCell ref="I118:I119"/>
    <mergeCell ref="J118:J119"/>
    <mergeCell ref="K118:K119"/>
    <mergeCell ref="L118:L119"/>
    <mergeCell ref="P120:P121"/>
    <mergeCell ref="I120:I121"/>
    <mergeCell ref="J120:J121"/>
    <mergeCell ref="K114:K115"/>
    <mergeCell ref="L114:L115"/>
    <mergeCell ref="M114:M115"/>
    <mergeCell ref="N114:N115"/>
    <mergeCell ref="K116:K117"/>
    <mergeCell ref="L116:L117"/>
    <mergeCell ref="M116:M117"/>
    <mergeCell ref="N116:N117"/>
    <mergeCell ref="P116:P117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B112:B113"/>
    <mergeCell ref="C112:C113"/>
    <mergeCell ref="D112:D113"/>
    <mergeCell ref="E112:E113"/>
    <mergeCell ref="F112:F113"/>
    <mergeCell ref="M112:M113"/>
    <mergeCell ref="N112:N113"/>
    <mergeCell ref="P112:P113"/>
    <mergeCell ref="B114:B115"/>
    <mergeCell ref="C114:C115"/>
    <mergeCell ref="D114:D115"/>
    <mergeCell ref="E114:E115"/>
    <mergeCell ref="F114:F115"/>
    <mergeCell ref="G114:G115"/>
    <mergeCell ref="H114:H115"/>
    <mergeCell ref="G112:G113"/>
    <mergeCell ref="H112:H113"/>
    <mergeCell ref="I112:I113"/>
    <mergeCell ref="J112:J113"/>
    <mergeCell ref="K112:K113"/>
    <mergeCell ref="L112:L113"/>
    <mergeCell ref="P114:P115"/>
    <mergeCell ref="I114:I115"/>
    <mergeCell ref="J114:J115"/>
    <mergeCell ref="K108:K109"/>
    <mergeCell ref="L108:L109"/>
    <mergeCell ref="M108:M109"/>
    <mergeCell ref="N108:N109"/>
    <mergeCell ref="K110:K111"/>
    <mergeCell ref="L110:L111"/>
    <mergeCell ref="M110:M111"/>
    <mergeCell ref="N110:N111"/>
    <mergeCell ref="P110:P111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B106:B107"/>
    <mergeCell ref="C106:C107"/>
    <mergeCell ref="D106:D107"/>
    <mergeCell ref="E106:E107"/>
    <mergeCell ref="F106:F107"/>
    <mergeCell ref="M106:M107"/>
    <mergeCell ref="N106:N107"/>
    <mergeCell ref="P106:P107"/>
    <mergeCell ref="B108:B109"/>
    <mergeCell ref="C108:C109"/>
    <mergeCell ref="D108:D109"/>
    <mergeCell ref="E108:E109"/>
    <mergeCell ref="F108:F109"/>
    <mergeCell ref="G108:G109"/>
    <mergeCell ref="H108:H109"/>
    <mergeCell ref="G106:G107"/>
    <mergeCell ref="H106:H107"/>
    <mergeCell ref="I106:I107"/>
    <mergeCell ref="J106:J107"/>
    <mergeCell ref="K106:K107"/>
    <mergeCell ref="L106:L107"/>
    <mergeCell ref="P108:P109"/>
    <mergeCell ref="I108:I109"/>
    <mergeCell ref="J108:J109"/>
    <mergeCell ref="K102:K103"/>
    <mergeCell ref="L102:L103"/>
    <mergeCell ref="M102:M103"/>
    <mergeCell ref="N102:N103"/>
    <mergeCell ref="K104:K105"/>
    <mergeCell ref="L104:L105"/>
    <mergeCell ref="M104:M105"/>
    <mergeCell ref="N104:N105"/>
    <mergeCell ref="P104:P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B100:B101"/>
    <mergeCell ref="C100:C101"/>
    <mergeCell ref="D100:D101"/>
    <mergeCell ref="E100:E101"/>
    <mergeCell ref="F100:F101"/>
    <mergeCell ref="M100:M101"/>
    <mergeCell ref="N100:N101"/>
    <mergeCell ref="P100:P101"/>
    <mergeCell ref="B102:B103"/>
    <mergeCell ref="C102:C103"/>
    <mergeCell ref="D102:D103"/>
    <mergeCell ref="E102:E103"/>
    <mergeCell ref="F102:F103"/>
    <mergeCell ref="G102:G103"/>
    <mergeCell ref="H102:H103"/>
    <mergeCell ref="G100:G101"/>
    <mergeCell ref="H100:H101"/>
    <mergeCell ref="I100:I101"/>
    <mergeCell ref="J100:J101"/>
    <mergeCell ref="K100:K101"/>
    <mergeCell ref="L100:L101"/>
    <mergeCell ref="P102:P103"/>
    <mergeCell ref="I102:I103"/>
    <mergeCell ref="J102:J103"/>
    <mergeCell ref="K96:K97"/>
    <mergeCell ref="L96:L97"/>
    <mergeCell ref="M96:M97"/>
    <mergeCell ref="N96:N97"/>
    <mergeCell ref="K98:K99"/>
    <mergeCell ref="L98:L99"/>
    <mergeCell ref="M98:M99"/>
    <mergeCell ref="N98:N99"/>
    <mergeCell ref="P98:P99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B94:B95"/>
    <mergeCell ref="C94:C95"/>
    <mergeCell ref="D94:D95"/>
    <mergeCell ref="E94:E95"/>
    <mergeCell ref="F94:F95"/>
    <mergeCell ref="M94:M95"/>
    <mergeCell ref="N94:N95"/>
    <mergeCell ref="P94:P95"/>
    <mergeCell ref="B96:B97"/>
    <mergeCell ref="C96:C97"/>
    <mergeCell ref="D96:D97"/>
    <mergeCell ref="E96:E97"/>
    <mergeCell ref="F96:F97"/>
    <mergeCell ref="G96:G97"/>
    <mergeCell ref="H96:H97"/>
    <mergeCell ref="G94:G95"/>
    <mergeCell ref="H94:H95"/>
    <mergeCell ref="I94:I95"/>
    <mergeCell ref="J94:J95"/>
    <mergeCell ref="K94:K95"/>
    <mergeCell ref="L94:L95"/>
    <mergeCell ref="P96:P97"/>
    <mergeCell ref="I96:I97"/>
    <mergeCell ref="J96:J97"/>
    <mergeCell ref="K90:K91"/>
    <mergeCell ref="L90:L91"/>
    <mergeCell ref="M90:M91"/>
    <mergeCell ref="N90:N91"/>
    <mergeCell ref="K92:K93"/>
    <mergeCell ref="L92:L93"/>
    <mergeCell ref="M92:M93"/>
    <mergeCell ref="N92:N93"/>
    <mergeCell ref="P92:P93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B88:B89"/>
    <mergeCell ref="C88:C89"/>
    <mergeCell ref="D88:D89"/>
    <mergeCell ref="E88:E89"/>
    <mergeCell ref="F88:F89"/>
    <mergeCell ref="M88:M89"/>
    <mergeCell ref="N88:N89"/>
    <mergeCell ref="P88:P89"/>
    <mergeCell ref="B90:B91"/>
    <mergeCell ref="C90:C91"/>
    <mergeCell ref="D90:D91"/>
    <mergeCell ref="E90:E91"/>
    <mergeCell ref="F90:F91"/>
    <mergeCell ref="G90:G91"/>
    <mergeCell ref="H90:H91"/>
    <mergeCell ref="G88:G89"/>
    <mergeCell ref="H88:H89"/>
    <mergeCell ref="I88:I89"/>
    <mergeCell ref="J88:J89"/>
    <mergeCell ref="K88:K89"/>
    <mergeCell ref="L88:L89"/>
    <mergeCell ref="P90:P91"/>
    <mergeCell ref="I90:I91"/>
    <mergeCell ref="J90:J91"/>
    <mergeCell ref="K84:K85"/>
    <mergeCell ref="L84:L85"/>
    <mergeCell ref="M84:M85"/>
    <mergeCell ref="N84:N85"/>
    <mergeCell ref="K86:K87"/>
    <mergeCell ref="L86:L87"/>
    <mergeCell ref="M86:M87"/>
    <mergeCell ref="N86:N87"/>
    <mergeCell ref="P86:P87"/>
    <mergeCell ref="B86:B87"/>
    <mergeCell ref="C86:C87"/>
    <mergeCell ref="D86:D87"/>
    <mergeCell ref="E86:E87"/>
    <mergeCell ref="F86:F87"/>
    <mergeCell ref="G86:G87"/>
    <mergeCell ref="H86:H87"/>
    <mergeCell ref="I86:I87"/>
    <mergeCell ref="J86:J87"/>
    <mergeCell ref="B82:B83"/>
    <mergeCell ref="C82:C83"/>
    <mergeCell ref="D82:D83"/>
    <mergeCell ref="E82:E83"/>
    <mergeCell ref="F82:F83"/>
    <mergeCell ref="M82:M83"/>
    <mergeCell ref="N82:N83"/>
    <mergeCell ref="P82:P83"/>
    <mergeCell ref="B84:B85"/>
    <mergeCell ref="C84:C85"/>
    <mergeCell ref="D84:D85"/>
    <mergeCell ref="E84:E85"/>
    <mergeCell ref="F84:F85"/>
    <mergeCell ref="G84:G85"/>
    <mergeCell ref="H84:H85"/>
    <mergeCell ref="G82:G83"/>
    <mergeCell ref="H82:H83"/>
    <mergeCell ref="I82:I83"/>
    <mergeCell ref="J82:J83"/>
    <mergeCell ref="K82:K83"/>
    <mergeCell ref="L82:L83"/>
    <mergeCell ref="P84:P85"/>
    <mergeCell ref="I84:I85"/>
    <mergeCell ref="J84:J85"/>
    <mergeCell ref="K78:K79"/>
    <mergeCell ref="L78:L79"/>
    <mergeCell ref="M78:M79"/>
    <mergeCell ref="N78:N79"/>
    <mergeCell ref="K80:K81"/>
    <mergeCell ref="L80:L81"/>
    <mergeCell ref="M80:M81"/>
    <mergeCell ref="N80:N81"/>
    <mergeCell ref="P80:P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B76:B77"/>
    <mergeCell ref="C76:C77"/>
    <mergeCell ref="D76:D77"/>
    <mergeCell ref="E76:E77"/>
    <mergeCell ref="F76:F77"/>
    <mergeCell ref="M76:M77"/>
    <mergeCell ref="N76:N77"/>
    <mergeCell ref="P76:P77"/>
    <mergeCell ref="B78:B79"/>
    <mergeCell ref="C78:C79"/>
    <mergeCell ref="D78:D79"/>
    <mergeCell ref="E78:E79"/>
    <mergeCell ref="F78:F79"/>
    <mergeCell ref="G78:G79"/>
    <mergeCell ref="H78:H79"/>
    <mergeCell ref="G76:G77"/>
    <mergeCell ref="H76:H77"/>
    <mergeCell ref="I76:I77"/>
    <mergeCell ref="J76:J77"/>
    <mergeCell ref="K76:K77"/>
    <mergeCell ref="L76:L77"/>
    <mergeCell ref="P78:P79"/>
    <mergeCell ref="I78:I79"/>
    <mergeCell ref="J78:J79"/>
    <mergeCell ref="K72:K73"/>
    <mergeCell ref="L72:L73"/>
    <mergeCell ref="M72:M73"/>
    <mergeCell ref="N72:N73"/>
    <mergeCell ref="K74:K75"/>
    <mergeCell ref="L74:L75"/>
    <mergeCell ref="M74:M75"/>
    <mergeCell ref="N74:N75"/>
    <mergeCell ref="P74:P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B70:B71"/>
    <mergeCell ref="C70:C71"/>
    <mergeCell ref="D70:D71"/>
    <mergeCell ref="E70:E71"/>
    <mergeCell ref="F70:F71"/>
    <mergeCell ref="M70:M71"/>
    <mergeCell ref="N70:N71"/>
    <mergeCell ref="P70:P71"/>
    <mergeCell ref="B72:B73"/>
    <mergeCell ref="C72:C73"/>
    <mergeCell ref="D72:D73"/>
    <mergeCell ref="E72:E73"/>
    <mergeCell ref="F72:F73"/>
    <mergeCell ref="G72:G73"/>
    <mergeCell ref="H72:H73"/>
    <mergeCell ref="G70:G71"/>
    <mergeCell ref="H70:H71"/>
    <mergeCell ref="I70:I71"/>
    <mergeCell ref="J70:J71"/>
    <mergeCell ref="K70:K71"/>
    <mergeCell ref="L70:L71"/>
    <mergeCell ref="P72:P73"/>
    <mergeCell ref="I72:I73"/>
    <mergeCell ref="J72:J73"/>
    <mergeCell ref="K66:K67"/>
    <mergeCell ref="L66:L67"/>
    <mergeCell ref="M66:M67"/>
    <mergeCell ref="N66:N67"/>
    <mergeCell ref="K68:K69"/>
    <mergeCell ref="L68:L69"/>
    <mergeCell ref="M68:M69"/>
    <mergeCell ref="N68:N69"/>
    <mergeCell ref="P68:P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B64:B65"/>
    <mergeCell ref="C64:C65"/>
    <mergeCell ref="D64:D65"/>
    <mergeCell ref="E64:E65"/>
    <mergeCell ref="F64:F65"/>
    <mergeCell ref="M64:M65"/>
    <mergeCell ref="N64:N65"/>
    <mergeCell ref="P64:P65"/>
    <mergeCell ref="B66:B67"/>
    <mergeCell ref="C66:C67"/>
    <mergeCell ref="D66:D67"/>
    <mergeCell ref="E66:E67"/>
    <mergeCell ref="F66:F67"/>
    <mergeCell ref="G66:G67"/>
    <mergeCell ref="H66:H67"/>
    <mergeCell ref="G64:G65"/>
    <mergeCell ref="H64:H65"/>
    <mergeCell ref="I64:I65"/>
    <mergeCell ref="J64:J65"/>
    <mergeCell ref="K64:K65"/>
    <mergeCell ref="L64:L65"/>
    <mergeCell ref="P66:P67"/>
    <mergeCell ref="I66:I67"/>
    <mergeCell ref="J66:J67"/>
    <mergeCell ref="K60:K61"/>
    <mergeCell ref="L60:L61"/>
    <mergeCell ref="M60:M61"/>
    <mergeCell ref="N60:N61"/>
    <mergeCell ref="K62:K63"/>
    <mergeCell ref="L62:L63"/>
    <mergeCell ref="M62:M63"/>
    <mergeCell ref="N62:N63"/>
    <mergeCell ref="P62:P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B58:B59"/>
    <mergeCell ref="C58:C59"/>
    <mergeCell ref="D58:D59"/>
    <mergeCell ref="E58:E59"/>
    <mergeCell ref="F58:F59"/>
    <mergeCell ref="M58:M59"/>
    <mergeCell ref="N58:N59"/>
    <mergeCell ref="P58:P59"/>
    <mergeCell ref="B60:B61"/>
    <mergeCell ref="C60:C61"/>
    <mergeCell ref="D60:D61"/>
    <mergeCell ref="E60:E61"/>
    <mergeCell ref="F60:F61"/>
    <mergeCell ref="G60:G61"/>
    <mergeCell ref="H60:H61"/>
    <mergeCell ref="G58:G59"/>
    <mergeCell ref="H58:H59"/>
    <mergeCell ref="I58:I59"/>
    <mergeCell ref="J58:J59"/>
    <mergeCell ref="K58:K59"/>
    <mergeCell ref="L58:L59"/>
    <mergeCell ref="P60:P61"/>
    <mergeCell ref="I60:I61"/>
    <mergeCell ref="J60:J61"/>
    <mergeCell ref="K54:K55"/>
    <mergeCell ref="L54:L55"/>
    <mergeCell ref="M54:M55"/>
    <mergeCell ref="N54:N55"/>
    <mergeCell ref="K56:K57"/>
    <mergeCell ref="L56:L57"/>
    <mergeCell ref="M56:M57"/>
    <mergeCell ref="N56:N57"/>
    <mergeCell ref="P56:P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B52:B53"/>
    <mergeCell ref="C52:C53"/>
    <mergeCell ref="D52:D53"/>
    <mergeCell ref="E52:E53"/>
    <mergeCell ref="F52:F53"/>
    <mergeCell ref="M52:M53"/>
    <mergeCell ref="N52:N53"/>
    <mergeCell ref="P52:P53"/>
    <mergeCell ref="B54:B55"/>
    <mergeCell ref="C54:C55"/>
    <mergeCell ref="D54:D55"/>
    <mergeCell ref="E54:E55"/>
    <mergeCell ref="F54:F55"/>
    <mergeCell ref="G54:G55"/>
    <mergeCell ref="H54:H55"/>
    <mergeCell ref="G52:G53"/>
    <mergeCell ref="H52:H53"/>
    <mergeCell ref="I52:I53"/>
    <mergeCell ref="J52:J53"/>
    <mergeCell ref="K52:K53"/>
    <mergeCell ref="L52:L53"/>
    <mergeCell ref="P54:P55"/>
    <mergeCell ref="I54:I55"/>
    <mergeCell ref="J54:J55"/>
    <mergeCell ref="K48:K49"/>
    <mergeCell ref="L48:L49"/>
    <mergeCell ref="M48:M49"/>
    <mergeCell ref="N48:N49"/>
    <mergeCell ref="K50:K51"/>
    <mergeCell ref="L50:L51"/>
    <mergeCell ref="M50:M51"/>
    <mergeCell ref="N50:N51"/>
    <mergeCell ref="P50:P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B46:B47"/>
    <mergeCell ref="C46:C47"/>
    <mergeCell ref="D46:D47"/>
    <mergeCell ref="E46:E47"/>
    <mergeCell ref="F46:F47"/>
    <mergeCell ref="M46:M47"/>
    <mergeCell ref="N46:N47"/>
    <mergeCell ref="P46:P47"/>
    <mergeCell ref="B48:B49"/>
    <mergeCell ref="C48:C49"/>
    <mergeCell ref="D48:D49"/>
    <mergeCell ref="E48:E49"/>
    <mergeCell ref="F48:F49"/>
    <mergeCell ref="G48:G49"/>
    <mergeCell ref="H48:H49"/>
    <mergeCell ref="G46:G47"/>
    <mergeCell ref="H46:H47"/>
    <mergeCell ref="I46:I47"/>
    <mergeCell ref="J46:J47"/>
    <mergeCell ref="K46:K47"/>
    <mergeCell ref="L46:L47"/>
    <mergeCell ref="P48:P49"/>
    <mergeCell ref="I48:I49"/>
    <mergeCell ref="J48:J49"/>
    <mergeCell ref="K42:K43"/>
    <mergeCell ref="L42:L43"/>
    <mergeCell ref="M42:M43"/>
    <mergeCell ref="N42:N43"/>
    <mergeCell ref="K44:K45"/>
    <mergeCell ref="L44:L45"/>
    <mergeCell ref="M44:M45"/>
    <mergeCell ref="N44:N45"/>
    <mergeCell ref="P44:P45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B40:B41"/>
    <mergeCell ref="C40:C41"/>
    <mergeCell ref="D40:D41"/>
    <mergeCell ref="E40:E41"/>
    <mergeCell ref="F40:F41"/>
    <mergeCell ref="M40:M41"/>
    <mergeCell ref="N40:N41"/>
    <mergeCell ref="P40:P41"/>
    <mergeCell ref="B42:B43"/>
    <mergeCell ref="C42:C43"/>
    <mergeCell ref="D42:D43"/>
    <mergeCell ref="E42:E43"/>
    <mergeCell ref="F42:F43"/>
    <mergeCell ref="G42:G43"/>
    <mergeCell ref="H42:H43"/>
    <mergeCell ref="G40:G41"/>
    <mergeCell ref="H40:H41"/>
    <mergeCell ref="I40:I41"/>
    <mergeCell ref="J40:J41"/>
    <mergeCell ref="K40:K41"/>
    <mergeCell ref="L40:L41"/>
    <mergeCell ref="P42:P43"/>
    <mergeCell ref="I42:I43"/>
    <mergeCell ref="J42:J43"/>
    <mergeCell ref="K36:K37"/>
    <mergeCell ref="L36:L37"/>
    <mergeCell ref="M36:M37"/>
    <mergeCell ref="N36:N37"/>
    <mergeCell ref="K38:K39"/>
    <mergeCell ref="L38:L39"/>
    <mergeCell ref="M38:M39"/>
    <mergeCell ref="N38:N39"/>
    <mergeCell ref="P38:P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B34:B35"/>
    <mergeCell ref="C34:C35"/>
    <mergeCell ref="D34:D35"/>
    <mergeCell ref="E34:E35"/>
    <mergeCell ref="F34:F35"/>
    <mergeCell ref="M34:M35"/>
    <mergeCell ref="N34:N35"/>
    <mergeCell ref="P34:P35"/>
    <mergeCell ref="B36:B37"/>
    <mergeCell ref="C36:C37"/>
    <mergeCell ref="D36:D37"/>
    <mergeCell ref="E36:E37"/>
    <mergeCell ref="F36:F37"/>
    <mergeCell ref="G36:G37"/>
    <mergeCell ref="H36:H37"/>
    <mergeCell ref="G34:G35"/>
    <mergeCell ref="H34:H35"/>
    <mergeCell ref="I34:I35"/>
    <mergeCell ref="J34:J35"/>
    <mergeCell ref="K34:K35"/>
    <mergeCell ref="L34:L35"/>
    <mergeCell ref="P36:P37"/>
    <mergeCell ref="I36:I37"/>
    <mergeCell ref="J36:J37"/>
    <mergeCell ref="K30:K31"/>
    <mergeCell ref="L30:L31"/>
    <mergeCell ref="M30:M31"/>
    <mergeCell ref="N30:N31"/>
    <mergeCell ref="K32:K33"/>
    <mergeCell ref="L32:L33"/>
    <mergeCell ref="M32:M33"/>
    <mergeCell ref="N32:N33"/>
    <mergeCell ref="P32:P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B28:B29"/>
    <mergeCell ref="C28:C29"/>
    <mergeCell ref="D28:D29"/>
    <mergeCell ref="E28:E29"/>
    <mergeCell ref="F28:F29"/>
    <mergeCell ref="M28:M29"/>
    <mergeCell ref="N28:N29"/>
    <mergeCell ref="P28:P29"/>
    <mergeCell ref="B30:B31"/>
    <mergeCell ref="C30:C31"/>
    <mergeCell ref="D30:D31"/>
    <mergeCell ref="E30:E31"/>
    <mergeCell ref="F30:F31"/>
    <mergeCell ref="G30:G31"/>
    <mergeCell ref="H30:H31"/>
    <mergeCell ref="G28:G29"/>
    <mergeCell ref="H28:H29"/>
    <mergeCell ref="I28:I29"/>
    <mergeCell ref="J28:J29"/>
    <mergeCell ref="K28:K29"/>
    <mergeCell ref="L28:L29"/>
    <mergeCell ref="P30:P31"/>
    <mergeCell ref="I30:I31"/>
    <mergeCell ref="J30:J31"/>
    <mergeCell ref="K24:K25"/>
    <mergeCell ref="L24:L25"/>
    <mergeCell ref="M24:M25"/>
    <mergeCell ref="N24:N25"/>
    <mergeCell ref="K26:K27"/>
    <mergeCell ref="L26:L27"/>
    <mergeCell ref="M26:M27"/>
    <mergeCell ref="N26:N27"/>
    <mergeCell ref="P26:P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B22:B23"/>
    <mergeCell ref="C22:C23"/>
    <mergeCell ref="D22:D23"/>
    <mergeCell ref="E22:E23"/>
    <mergeCell ref="F22:F23"/>
    <mergeCell ref="M22:M23"/>
    <mergeCell ref="N22:N23"/>
    <mergeCell ref="P22:P23"/>
    <mergeCell ref="B24:B25"/>
    <mergeCell ref="C24:C25"/>
    <mergeCell ref="D24:D25"/>
    <mergeCell ref="E24:E25"/>
    <mergeCell ref="F24:F25"/>
    <mergeCell ref="G24:G25"/>
    <mergeCell ref="H24:H25"/>
    <mergeCell ref="G22:G23"/>
    <mergeCell ref="H22:H23"/>
    <mergeCell ref="I22:I23"/>
    <mergeCell ref="J22:J23"/>
    <mergeCell ref="K22:K23"/>
    <mergeCell ref="L22:L23"/>
    <mergeCell ref="P24:P25"/>
    <mergeCell ref="I24:I25"/>
    <mergeCell ref="J24:J25"/>
    <mergeCell ref="K18:K19"/>
    <mergeCell ref="L18:L19"/>
    <mergeCell ref="M18:M19"/>
    <mergeCell ref="N18:N19"/>
    <mergeCell ref="K20:K21"/>
    <mergeCell ref="L20:L21"/>
    <mergeCell ref="M20:M21"/>
    <mergeCell ref="N20:N21"/>
    <mergeCell ref="P20:P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B16:B17"/>
    <mergeCell ref="C16:C17"/>
    <mergeCell ref="D16:D17"/>
    <mergeCell ref="E16:E17"/>
    <mergeCell ref="F16:F17"/>
    <mergeCell ref="M16:M17"/>
    <mergeCell ref="N16:N17"/>
    <mergeCell ref="P16:P17"/>
    <mergeCell ref="B18:B19"/>
    <mergeCell ref="C18:C19"/>
    <mergeCell ref="D18:D19"/>
    <mergeCell ref="E18:E19"/>
    <mergeCell ref="F18:F19"/>
    <mergeCell ref="G18:G19"/>
    <mergeCell ref="H18:H19"/>
    <mergeCell ref="G16:G17"/>
    <mergeCell ref="H16:H17"/>
    <mergeCell ref="I16:I17"/>
    <mergeCell ref="J16:J17"/>
    <mergeCell ref="K16:K17"/>
    <mergeCell ref="L16:L17"/>
    <mergeCell ref="P18:P19"/>
    <mergeCell ref="I18:I19"/>
    <mergeCell ref="J18:J19"/>
    <mergeCell ref="K12:K13"/>
    <mergeCell ref="L12:L13"/>
    <mergeCell ref="M12:M13"/>
    <mergeCell ref="N12:N13"/>
    <mergeCell ref="K14:K15"/>
    <mergeCell ref="L14:L15"/>
    <mergeCell ref="M14:M15"/>
    <mergeCell ref="N14:N15"/>
    <mergeCell ref="P14:P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B10:B11"/>
    <mergeCell ref="C10:C11"/>
    <mergeCell ref="D10:D11"/>
    <mergeCell ref="E10:E11"/>
    <mergeCell ref="F10:F11"/>
    <mergeCell ref="M10:M11"/>
    <mergeCell ref="N10:N11"/>
    <mergeCell ref="P10:P11"/>
    <mergeCell ref="B12:B13"/>
    <mergeCell ref="C12:C13"/>
    <mergeCell ref="D12:D13"/>
    <mergeCell ref="E12:E13"/>
    <mergeCell ref="F12:F13"/>
    <mergeCell ref="G12:G13"/>
    <mergeCell ref="H12:H13"/>
    <mergeCell ref="G10:G11"/>
    <mergeCell ref="H10:H11"/>
    <mergeCell ref="I10:I11"/>
    <mergeCell ref="J10:J11"/>
    <mergeCell ref="K10:K11"/>
    <mergeCell ref="L10:L11"/>
    <mergeCell ref="P12:P13"/>
    <mergeCell ref="I12:I13"/>
    <mergeCell ref="J12:J13"/>
    <mergeCell ref="M6:M7"/>
    <mergeCell ref="N6:N7"/>
    <mergeCell ref="K8:K9"/>
    <mergeCell ref="L8:L9"/>
    <mergeCell ref="M8:M9"/>
    <mergeCell ref="N8:N9"/>
    <mergeCell ref="P8:P9"/>
    <mergeCell ref="B6:B7"/>
    <mergeCell ref="C6:C7"/>
    <mergeCell ref="D6:D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E6:E7"/>
    <mergeCell ref="F6:F7"/>
    <mergeCell ref="G6:G7"/>
    <mergeCell ref="H6:H7"/>
    <mergeCell ref="G4:G5"/>
    <mergeCell ref="H4:H5"/>
    <mergeCell ref="P2:P3"/>
    <mergeCell ref="B4:B5"/>
    <mergeCell ref="C4:C5"/>
    <mergeCell ref="D4:D5"/>
    <mergeCell ref="E4:E5"/>
    <mergeCell ref="F4:F5"/>
    <mergeCell ref="M4:M5"/>
    <mergeCell ref="N4:N5"/>
    <mergeCell ref="P4:P5"/>
    <mergeCell ref="I4:I5"/>
    <mergeCell ref="J4:J5"/>
    <mergeCell ref="K4:K5"/>
    <mergeCell ref="L4:L5"/>
    <mergeCell ref="P6:P7"/>
    <mergeCell ref="I6:I7"/>
    <mergeCell ref="J6:J7"/>
    <mergeCell ref="K6:K7"/>
    <mergeCell ref="L6:L7"/>
    <mergeCell ref="C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Monte Carlo</vt:lpstr>
      <vt:lpstr>correlations nano 20+</vt:lpstr>
      <vt:lpstr>Spike blanks</vt:lpstr>
      <vt:lpstr>Spiked samples</vt:lpstr>
      <vt:lpstr>median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 Materic</dc:creator>
  <cp:lastModifiedBy>Dusan Materic</cp:lastModifiedBy>
  <dcterms:created xsi:type="dcterms:W3CDTF">2025-02-18T11:16:06Z</dcterms:created>
  <dcterms:modified xsi:type="dcterms:W3CDTF">2025-03-04T08:38:48Z</dcterms:modified>
</cp:coreProperties>
</file>