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Kaitibi\"/>
    </mc:Choice>
  </mc:AlternateContent>
  <xr:revisionPtr revIDLastSave="0" documentId="8_{A37A157A-C6C6-4D8F-830F-6C434EA0F49B}" xr6:coauthVersionLast="47" xr6:coauthVersionMax="47" xr10:uidLastSave="{00000000-0000-0000-0000-000000000000}"/>
  <bookViews>
    <workbookView xWindow="-110" yWindow="-110" windowWidth="19420" windowHeight="11500" xr2:uid="{10EEB221-7A19-4D30-A301-ADB34BE0BE69}"/>
  </bookViews>
  <sheets>
    <sheet name="upp" sheetId="1" r:id="rId1"/>
    <sheet name="Mid " sheetId="2" r:id="rId2"/>
    <sheet name="down" sheetId="3" r:id="rId3"/>
    <sheet name="Mean" sheetId="4" r:id="rId4"/>
    <sheet name="wqi up" sheetId="5" r:id="rId5"/>
    <sheet name="wqi mid" sheetId="6" r:id="rId6"/>
    <sheet name="wqi dow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7" l="1"/>
  <c r="J10" i="7"/>
  <c r="I10" i="7"/>
  <c r="E10" i="7"/>
  <c r="F10" i="7" s="1"/>
  <c r="C10" i="7"/>
  <c r="J9" i="7"/>
  <c r="K9" i="7" s="1"/>
  <c r="I9" i="7"/>
  <c r="F9" i="7"/>
  <c r="E9" i="7"/>
  <c r="C9" i="7"/>
  <c r="I8" i="7"/>
  <c r="J8" i="7" s="1"/>
  <c r="K8" i="7" s="1"/>
  <c r="F8" i="7"/>
  <c r="E8" i="7"/>
  <c r="C8" i="7"/>
  <c r="I7" i="7"/>
  <c r="J7" i="7" s="1"/>
  <c r="E7" i="7"/>
  <c r="F7" i="7" s="1"/>
  <c r="C7" i="7"/>
  <c r="J6" i="7"/>
  <c r="K6" i="7" s="1"/>
  <c r="I6" i="7"/>
  <c r="E6" i="7"/>
  <c r="F6" i="7" s="1"/>
  <c r="C6" i="7"/>
  <c r="J5" i="7"/>
  <c r="I5" i="7"/>
  <c r="F5" i="7"/>
  <c r="E5" i="7"/>
  <c r="C5" i="7"/>
  <c r="I4" i="7"/>
  <c r="J4" i="7" s="1"/>
  <c r="K4" i="7" s="1"/>
  <c r="F4" i="7"/>
  <c r="E4" i="7"/>
  <c r="C4" i="7"/>
  <c r="I3" i="7"/>
  <c r="J3" i="7" s="1"/>
  <c r="E3" i="7"/>
  <c r="F3" i="7" s="1"/>
  <c r="C3" i="7"/>
  <c r="H11" i="6"/>
  <c r="J10" i="6"/>
  <c r="I10" i="6"/>
  <c r="E10" i="6"/>
  <c r="F10" i="6" s="1"/>
  <c r="C10" i="6"/>
  <c r="J9" i="6"/>
  <c r="K9" i="6" s="1"/>
  <c r="I9" i="6"/>
  <c r="F9" i="6"/>
  <c r="E9" i="6"/>
  <c r="C9" i="6"/>
  <c r="J8" i="6"/>
  <c r="K8" i="6" s="1"/>
  <c r="I8" i="6"/>
  <c r="F8" i="6"/>
  <c r="E8" i="6"/>
  <c r="C8" i="6"/>
  <c r="I7" i="6"/>
  <c r="J7" i="6" s="1"/>
  <c r="F7" i="6"/>
  <c r="E7" i="6"/>
  <c r="C7" i="6"/>
  <c r="J6" i="6"/>
  <c r="I6" i="6"/>
  <c r="E6" i="6"/>
  <c r="F6" i="6" s="1"/>
  <c r="C6" i="6"/>
  <c r="J5" i="6"/>
  <c r="K5" i="6" s="1"/>
  <c r="I5" i="6"/>
  <c r="F5" i="6"/>
  <c r="E5" i="6"/>
  <c r="C5" i="6"/>
  <c r="I4" i="6"/>
  <c r="J4" i="6" s="1"/>
  <c r="K4" i="6" s="1"/>
  <c r="F4" i="6"/>
  <c r="E4" i="6"/>
  <c r="C4" i="6"/>
  <c r="I3" i="6"/>
  <c r="J3" i="6" s="1"/>
  <c r="E3" i="6"/>
  <c r="F3" i="6" s="1"/>
  <c r="C3" i="6"/>
  <c r="H11" i="5"/>
  <c r="J10" i="5"/>
  <c r="K10" i="5" s="1"/>
  <c r="I10" i="5"/>
  <c r="F10" i="5"/>
  <c r="E10" i="5"/>
  <c r="C10" i="5"/>
  <c r="J9" i="5"/>
  <c r="K9" i="5" s="1"/>
  <c r="I9" i="5"/>
  <c r="F9" i="5"/>
  <c r="E9" i="5"/>
  <c r="C9" i="5"/>
  <c r="J8" i="5"/>
  <c r="I8" i="5"/>
  <c r="F8" i="5"/>
  <c r="K8" i="5" s="1"/>
  <c r="E8" i="5"/>
  <c r="C8" i="5"/>
  <c r="J7" i="5"/>
  <c r="I7" i="5"/>
  <c r="F7" i="5"/>
  <c r="E7" i="5"/>
  <c r="C7" i="5"/>
  <c r="J6" i="5"/>
  <c r="K6" i="5" s="1"/>
  <c r="I6" i="5"/>
  <c r="F6" i="5"/>
  <c r="E6" i="5"/>
  <c r="C6" i="5"/>
  <c r="J5" i="5"/>
  <c r="K5" i="5" s="1"/>
  <c r="I5" i="5"/>
  <c r="F5" i="5"/>
  <c r="E5" i="5"/>
  <c r="C5" i="5"/>
  <c r="J4" i="5"/>
  <c r="I4" i="5"/>
  <c r="F4" i="5"/>
  <c r="K4" i="5" s="1"/>
  <c r="E4" i="5"/>
  <c r="C4" i="5"/>
  <c r="J3" i="5"/>
  <c r="K3" i="5" s="1"/>
  <c r="I3" i="5"/>
  <c r="I11" i="5" s="1"/>
  <c r="F3" i="5"/>
  <c r="F11" i="5" s="1"/>
  <c r="E3" i="5"/>
  <c r="C3" i="5"/>
  <c r="F11" i="7" l="1"/>
  <c r="K3" i="7"/>
  <c r="J11" i="7"/>
  <c r="K7" i="7"/>
  <c r="K10" i="7"/>
  <c r="I11" i="7"/>
  <c r="K6" i="6"/>
  <c r="F11" i="6"/>
  <c r="K10" i="6"/>
  <c r="K3" i="6"/>
  <c r="J11" i="6"/>
  <c r="I11" i="6"/>
  <c r="J11" i="5"/>
</calcChain>
</file>

<file path=xl/sharedStrings.xml><?xml version="1.0" encoding="utf-8"?>
<sst xmlns="http://schemas.openxmlformats.org/spreadsheetml/2006/main" count="164" uniqueCount="55">
  <si>
    <t>Parameter</t>
  </si>
  <si>
    <t xml:space="preserve">UPPER STREAM </t>
  </si>
  <si>
    <t>Date</t>
  </si>
  <si>
    <r>
      <t xml:space="preserve">Water Temperature
</t>
    </r>
    <r>
      <rPr>
        <b/>
        <sz val="12"/>
        <color theme="1"/>
        <rFont val="Calibri"/>
        <family val="2"/>
      </rPr>
      <t>(°C)</t>
    </r>
    <r>
      <rPr>
        <b/>
        <sz val="12"/>
        <color theme="1"/>
        <rFont val="Calibri"/>
        <family val="2"/>
        <scheme val="minor"/>
      </rPr>
      <t xml:space="preserve"> </t>
    </r>
  </si>
  <si>
    <t>Mean</t>
  </si>
  <si>
    <t>pH</t>
  </si>
  <si>
    <t>Chromium 
(Mg/L)</t>
  </si>
  <si>
    <t>Copper 
(Mg/L)</t>
  </si>
  <si>
    <t>Iron (Mg/L)</t>
  </si>
  <si>
    <t>Manganese 
(Mg/L)</t>
  </si>
  <si>
    <t>Arsenic 
(Mg/L)</t>
  </si>
  <si>
    <t>15/3/24</t>
  </si>
  <si>
    <t>15/4/24</t>
  </si>
  <si>
    <t>15/5/24</t>
  </si>
  <si>
    <t>15/6/24</t>
  </si>
  <si>
    <t>15/7/24</t>
  </si>
  <si>
    <t>16/8/24</t>
  </si>
  <si>
    <t>15/9/24</t>
  </si>
  <si>
    <t>14/10/24</t>
  </si>
  <si>
    <t>15/11/24</t>
  </si>
  <si>
    <t>15/12/24</t>
  </si>
  <si>
    <t xml:space="preserve">MID STREAM </t>
  </si>
  <si>
    <t>Chromium (Mg/L)</t>
  </si>
  <si>
    <t>Copper (Mg/L)</t>
  </si>
  <si>
    <t>Manganese (Mg/L)</t>
  </si>
  <si>
    <t>Arsenic (Mg/L)</t>
  </si>
  <si>
    <t xml:space="preserve">DOWN STREAM </t>
  </si>
  <si>
    <t>Upper Stream</t>
  </si>
  <si>
    <t>Middle Stream</t>
  </si>
  <si>
    <t>Down Stream</t>
  </si>
  <si>
    <t>No</t>
  </si>
  <si>
    <t>Parameters</t>
  </si>
  <si>
    <t>Min</t>
  </si>
  <si>
    <t>Max</t>
  </si>
  <si>
    <t>Temperature</t>
  </si>
  <si>
    <t>Chromium</t>
  </si>
  <si>
    <t>Copper</t>
  </si>
  <si>
    <t>Iron</t>
  </si>
  <si>
    <t>Manganese</t>
  </si>
  <si>
    <t>Arsenic</t>
  </si>
  <si>
    <t>Zinc</t>
  </si>
  <si>
    <t>Lead</t>
  </si>
  <si>
    <t>UPPER STREAM</t>
  </si>
  <si>
    <t xml:space="preserve">WHO (SV) </t>
  </si>
  <si>
    <t>1/Si</t>
  </si>
  <si>
    <t>K</t>
  </si>
  <si>
    <t>W</t>
  </si>
  <si>
    <t>Ideal Value (Vo)</t>
  </si>
  <si>
    <t>V (point)</t>
  </si>
  <si>
    <t>Vn/S</t>
  </si>
  <si>
    <t xml:space="preserve">Qn </t>
  </si>
  <si>
    <t>WnQn</t>
  </si>
  <si>
    <t>MIDDLE STREAM WQI</t>
  </si>
  <si>
    <t>WHO (SV)</t>
  </si>
  <si>
    <t xml:space="preserve">DOWN STREAM WQI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</si>
</sst>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 Black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1" fillId="3" borderId="1" xfId="0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454F-1898-464B-B773-517C6C26422C}">
  <dimension ref="A1:O13"/>
  <sheetViews>
    <sheetView tabSelected="1" workbookViewId="0">
      <selection activeCell="F12" sqref="F12"/>
    </sheetView>
  </sheetViews>
  <sheetFormatPr defaultRowHeight="14.5" x14ac:dyDescent="0.35"/>
  <sheetData>
    <row r="1" spans="1:15" ht="17" x14ac:dyDescent="0.5">
      <c r="A1" s="1"/>
      <c r="B1" s="5" t="s">
        <v>0</v>
      </c>
      <c r="C1" s="23" t="s">
        <v>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62" x14ac:dyDescent="0.35">
      <c r="A2" s="2" t="s">
        <v>2</v>
      </c>
      <c r="B2" s="6" t="s">
        <v>3</v>
      </c>
      <c r="C2" s="7" t="s">
        <v>4</v>
      </c>
      <c r="D2" s="7" t="s">
        <v>5</v>
      </c>
      <c r="E2" s="7" t="s">
        <v>4</v>
      </c>
      <c r="F2" s="8" t="s">
        <v>6</v>
      </c>
      <c r="G2" s="7" t="s">
        <v>4</v>
      </c>
      <c r="H2" s="8" t="s">
        <v>7</v>
      </c>
      <c r="I2" s="7" t="s">
        <v>4</v>
      </c>
      <c r="J2" s="7" t="s">
        <v>8</v>
      </c>
      <c r="K2" s="7" t="s">
        <v>4</v>
      </c>
      <c r="L2" s="8" t="s">
        <v>9</v>
      </c>
      <c r="M2" s="7" t="s">
        <v>4</v>
      </c>
      <c r="N2" s="8" t="s">
        <v>10</v>
      </c>
      <c r="O2" s="7" t="s">
        <v>4</v>
      </c>
    </row>
    <row r="3" spans="1:15" x14ac:dyDescent="0.35">
      <c r="A3" s="1" t="s">
        <v>11</v>
      </c>
      <c r="B3" s="3">
        <v>28.1</v>
      </c>
      <c r="C3" s="9">
        <v>28.65</v>
      </c>
      <c r="D3" s="4">
        <v>6.8</v>
      </c>
      <c r="E3" s="4">
        <v>6.94</v>
      </c>
      <c r="F3" s="4">
        <v>7.0000000000000007E-2</v>
      </c>
      <c r="G3" s="4">
        <v>0.18870000000000001</v>
      </c>
      <c r="H3" s="4">
        <v>0.06</v>
      </c>
      <c r="I3" s="4">
        <v>0.73399999999999999</v>
      </c>
      <c r="J3" s="4">
        <v>0.2</v>
      </c>
      <c r="K3" s="4">
        <v>0.25</v>
      </c>
      <c r="L3" s="4">
        <v>0.45</v>
      </c>
      <c r="M3" s="4">
        <v>0.44600000000000001</v>
      </c>
      <c r="N3" s="4">
        <v>0</v>
      </c>
      <c r="O3" s="4">
        <v>0</v>
      </c>
    </row>
    <row r="4" spans="1:15" x14ac:dyDescent="0.35">
      <c r="A4" s="1" t="s">
        <v>12</v>
      </c>
      <c r="B4" s="3">
        <v>28.6</v>
      </c>
      <c r="C4" s="26"/>
      <c r="D4" s="4">
        <v>6.7</v>
      </c>
      <c r="E4" s="26"/>
      <c r="F4" s="4">
        <v>0.18</v>
      </c>
      <c r="G4" s="26"/>
      <c r="H4" s="4">
        <v>7.0000000000000007E-2</v>
      </c>
      <c r="I4" s="26"/>
      <c r="J4" s="4">
        <v>0.2</v>
      </c>
      <c r="K4" s="26"/>
      <c r="L4" s="4">
        <v>0.5</v>
      </c>
      <c r="M4" s="26"/>
      <c r="N4" s="4">
        <v>0</v>
      </c>
      <c r="O4" s="26"/>
    </row>
    <row r="5" spans="1:15" x14ac:dyDescent="0.35">
      <c r="A5" s="1" t="s">
        <v>13</v>
      </c>
      <c r="B5" s="3">
        <v>28.7</v>
      </c>
      <c r="C5" s="27"/>
      <c r="D5" s="4">
        <v>6.9</v>
      </c>
      <c r="E5" s="27"/>
      <c r="F5" s="4">
        <v>0.09</v>
      </c>
      <c r="G5" s="27"/>
      <c r="H5" s="4">
        <v>0.08</v>
      </c>
      <c r="I5" s="27"/>
      <c r="J5" s="4">
        <v>0.25</v>
      </c>
      <c r="K5" s="27"/>
      <c r="L5" s="4">
        <v>0.3</v>
      </c>
      <c r="M5" s="27"/>
      <c r="N5" s="4">
        <v>0</v>
      </c>
      <c r="O5" s="27"/>
    </row>
    <row r="6" spans="1:15" x14ac:dyDescent="0.35">
      <c r="A6" s="1" t="s">
        <v>14</v>
      </c>
      <c r="B6" s="3">
        <v>28.9</v>
      </c>
      <c r="C6" s="27"/>
      <c r="D6" s="4">
        <v>7.1</v>
      </c>
      <c r="E6" s="27"/>
      <c r="F6" s="4">
        <v>0.09</v>
      </c>
      <c r="G6" s="27"/>
      <c r="H6" s="4">
        <v>0.08</v>
      </c>
      <c r="I6" s="27"/>
      <c r="J6" s="4">
        <v>0.27</v>
      </c>
      <c r="K6" s="27"/>
      <c r="L6" s="4">
        <v>0.47</v>
      </c>
      <c r="M6" s="27"/>
      <c r="N6" s="4">
        <v>0</v>
      </c>
      <c r="O6" s="27"/>
    </row>
    <row r="7" spans="1:15" x14ac:dyDescent="0.35">
      <c r="A7" s="1" t="s">
        <v>15</v>
      </c>
      <c r="B7" s="3">
        <v>28.9</v>
      </c>
      <c r="C7" s="27"/>
      <c r="D7" s="4">
        <v>7.2</v>
      </c>
      <c r="E7" s="27"/>
      <c r="F7" s="4">
        <v>0.28000000000000003</v>
      </c>
      <c r="G7" s="27"/>
      <c r="H7" s="4">
        <v>7.0000000000000007E-2</v>
      </c>
      <c r="I7" s="27"/>
      <c r="J7" s="4">
        <v>0.3</v>
      </c>
      <c r="K7" s="27"/>
      <c r="L7" s="4">
        <v>0.44</v>
      </c>
      <c r="M7" s="27"/>
      <c r="N7" s="4">
        <v>0</v>
      </c>
      <c r="O7" s="27"/>
    </row>
    <row r="8" spans="1:15" x14ac:dyDescent="0.35">
      <c r="A8" s="1" t="s">
        <v>16</v>
      </c>
      <c r="B8" s="3">
        <v>28.6</v>
      </c>
      <c r="C8" s="27"/>
      <c r="D8" s="4">
        <v>7.1</v>
      </c>
      <c r="E8" s="27"/>
      <c r="F8" s="4">
        <v>0.26</v>
      </c>
      <c r="G8" s="27"/>
      <c r="H8" s="4">
        <v>0.06</v>
      </c>
      <c r="I8" s="27"/>
      <c r="J8" s="4">
        <v>0.3</v>
      </c>
      <c r="K8" s="27"/>
      <c r="L8" s="4">
        <v>0.46</v>
      </c>
      <c r="M8" s="27"/>
      <c r="N8" s="4">
        <v>0</v>
      </c>
      <c r="O8" s="27"/>
    </row>
    <row r="9" spans="1:15" x14ac:dyDescent="0.35">
      <c r="A9" s="1" t="s">
        <v>17</v>
      </c>
      <c r="B9" s="3">
        <v>28.9</v>
      </c>
      <c r="C9" s="27"/>
      <c r="D9" s="4">
        <v>6.9</v>
      </c>
      <c r="E9" s="27"/>
      <c r="F9" s="4">
        <v>0.26700000000000002</v>
      </c>
      <c r="G9" s="27"/>
      <c r="H9" s="4">
        <v>0.08</v>
      </c>
      <c r="I9" s="27"/>
      <c r="J9" s="4">
        <v>0.24</v>
      </c>
      <c r="K9" s="27"/>
      <c r="L9" s="4">
        <v>0.5</v>
      </c>
      <c r="M9" s="27"/>
      <c r="N9" s="4">
        <v>0</v>
      </c>
      <c r="O9" s="27"/>
    </row>
    <row r="10" spans="1:15" x14ac:dyDescent="0.35">
      <c r="A10" s="1" t="s">
        <v>18</v>
      </c>
      <c r="B10" s="3">
        <v>28.7</v>
      </c>
      <c r="C10" s="27"/>
      <c r="D10" s="4">
        <v>6.7</v>
      </c>
      <c r="E10" s="27"/>
      <c r="F10" s="4">
        <v>0.26</v>
      </c>
      <c r="G10" s="27"/>
      <c r="H10" s="4">
        <v>7.0000000000000007E-2</v>
      </c>
      <c r="I10" s="27"/>
      <c r="J10" s="4">
        <v>0.2</v>
      </c>
      <c r="K10" s="27"/>
      <c r="L10" s="4">
        <v>0.48</v>
      </c>
      <c r="M10" s="27"/>
      <c r="N10" s="4">
        <v>0</v>
      </c>
      <c r="O10" s="27"/>
    </row>
    <row r="11" spans="1:15" x14ac:dyDescent="0.35">
      <c r="A11" s="1" t="s">
        <v>19</v>
      </c>
      <c r="B11" s="3">
        <v>28.5</v>
      </c>
      <c r="C11" s="27"/>
      <c r="D11" s="4">
        <v>7.1</v>
      </c>
      <c r="E11" s="27"/>
      <c r="F11" s="4">
        <v>0.19</v>
      </c>
      <c r="G11" s="27"/>
      <c r="H11" s="4">
        <v>0.08</v>
      </c>
      <c r="I11" s="27"/>
      <c r="J11" s="4">
        <v>0.28000000000000003</v>
      </c>
      <c r="K11" s="27"/>
      <c r="L11" s="4">
        <v>0.39</v>
      </c>
      <c r="M11" s="27"/>
      <c r="N11" s="4">
        <v>0</v>
      </c>
      <c r="O11" s="27"/>
    </row>
    <row r="12" spans="1:15" x14ac:dyDescent="0.35">
      <c r="A12" s="1" t="s">
        <v>20</v>
      </c>
      <c r="B12" s="3">
        <v>28.6</v>
      </c>
      <c r="C12" s="27"/>
      <c r="D12" s="4">
        <v>6.9</v>
      </c>
      <c r="E12" s="27"/>
      <c r="F12" s="4">
        <v>0.2</v>
      </c>
      <c r="G12" s="27"/>
      <c r="H12" s="4">
        <v>8.4000000000000005E-2</v>
      </c>
      <c r="I12" s="27"/>
      <c r="J12" s="4">
        <v>0.26</v>
      </c>
      <c r="K12" s="27"/>
      <c r="L12" s="4">
        <v>0.47</v>
      </c>
      <c r="M12" s="27"/>
      <c r="N12" s="4">
        <v>0</v>
      </c>
      <c r="O12" s="27"/>
    </row>
    <row r="13" spans="1:15" x14ac:dyDescent="0.35">
      <c r="A13" s="1"/>
      <c r="B13" s="3">
        <v>283.89999999999998</v>
      </c>
      <c r="C13" s="28"/>
      <c r="D13" s="4">
        <v>69.400000000000006</v>
      </c>
      <c r="E13" s="28"/>
      <c r="F13" s="4">
        <v>1.887</v>
      </c>
      <c r="G13" s="28"/>
      <c r="H13" s="4">
        <v>0.73399999999999999</v>
      </c>
      <c r="I13" s="28"/>
      <c r="J13" s="4">
        <v>2.5</v>
      </c>
      <c r="K13" s="28"/>
      <c r="L13" s="4">
        <v>4.46</v>
      </c>
      <c r="M13" s="28"/>
      <c r="N13" s="4">
        <v>0</v>
      </c>
      <c r="O13" s="28"/>
    </row>
  </sheetData>
  <mergeCells count="8">
    <mergeCell ref="C1:O1"/>
    <mergeCell ref="C4:C13"/>
    <mergeCell ref="E4:E13"/>
    <mergeCell ref="G4:G13"/>
    <mergeCell ref="I4:I13"/>
    <mergeCell ref="K4:K13"/>
    <mergeCell ref="M4:M13"/>
    <mergeCell ref="O4:O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F8D6-5674-4884-9EBC-520FBB884016}">
  <dimension ref="A1:O13"/>
  <sheetViews>
    <sheetView workbookViewId="0">
      <selection activeCell="R10" sqref="R10"/>
    </sheetView>
  </sheetViews>
  <sheetFormatPr defaultRowHeight="14.5" x14ac:dyDescent="0.35"/>
  <sheetData>
    <row r="1" spans="1:15" ht="17" x14ac:dyDescent="0.5">
      <c r="A1" s="1"/>
      <c r="B1" s="5" t="s">
        <v>0</v>
      </c>
      <c r="C1" s="23" t="s">
        <v>21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62" x14ac:dyDescent="0.35">
      <c r="A2" s="2" t="s">
        <v>2</v>
      </c>
      <c r="B2" s="6" t="s">
        <v>3</v>
      </c>
      <c r="C2" s="7" t="s">
        <v>4</v>
      </c>
      <c r="D2" s="7" t="s">
        <v>5</v>
      </c>
      <c r="E2" s="7" t="s">
        <v>4</v>
      </c>
      <c r="F2" s="7" t="s">
        <v>22</v>
      </c>
      <c r="G2" s="7" t="s">
        <v>4</v>
      </c>
      <c r="H2" s="7" t="s">
        <v>23</v>
      </c>
      <c r="I2" s="7" t="s">
        <v>4</v>
      </c>
      <c r="J2" s="7" t="s">
        <v>8</v>
      </c>
      <c r="K2" s="7" t="s">
        <v>4</v>
      </c>
      <c r="L2" s="7" t="s">
        <v>24</v>
      </c>
      <c r="M2" s="7" t="s">
        <v>4</v>
      </c>
      <c r="N2" s="7" t="s">
        <v>25</v>
      </c>
      <c r="O2" s="7" t="s">
        <v>4</v>
      </c>
    </row>
    <row r="3" spans="1:15" x14ac:dyDescent="0.35">
      <c r="A3" s="1" t="s">
        <v>11</v>
      </c>
      <c r="B3" s="3">
        <v>28</v>
      </c>
      <c r="C3" s="9">
        <v>28.52</v>
      </c>
      <c r="D3" s="4">
        <v>6.9</v>
      </c>
      <c r="E3" s="4">
        <v>6.98</v>
      </c>
      <c r="F3" s="4">
        <v>6.0999999999999999E-2</v>
      </c>
      <c r="G3" s="4">
        <v>8.4099999999999994E-2</v>
      </c>
      <c r="H3" s="4">
        <v>8.4000000000000005E-2</v>
      </c>
      <c r="I3" s="4">
        <v>7.46E-2</v>
      </c>
      <c r="J3" s="4">
        <v>0.26</v>
      </c>
      <c r="K3" s="4">
        <v>0.26300000000000001</v>
      </c>
      <c r="L3" s="4">
        <v>0.38</v>
      </c>
      <c r="M3" s="4">
        <v>0.47499999999999998</v>
      </c>
      <c r="N3" s="4">
        <v>0</v>
      </c>
      <c r="O3" s="4">
        <v>0</v>
      </c>
    </row>
    <row r="4" spans="1:15" x14ac:dyDescent="0.35">
      <c r="A4" s="1" t="s">
        <v>12</v>
      </c>
      <c r="B4" s="3">
        <v>28.6</v>
      </c>
      <c r="C4" s="26"/>
      <c r="D4" s="4">
        <v>7.2</v>
      </c>
      <c r="E4" s="26"/>
      <c r="F4" s="4">
        <v>0.05</v>
      </c>
      <c r="G4" s="26"/>
      <c r="H4" s="4">
        <v>7.0000000000000007E-2</v>
      </c>
      <c r="I4" s="26"/>
      <c r="J4" s="4">
        <v>0.21</v>
      </c>
      <c r="K4" s="26"/>
      <c r="L4" s="4">
        <v>0.33</v>
      </c>
      <c r="M4" s="26"/>
      <c r="N4" s="4">
        <v>0</v>
      </c>
      <c r="O4" s="26"/>
    </row>
    <row r="5" spans="1:15" x14ac:dyDescent="0.35">
      <c r="A5" s="1" t="s">
        <v>13</v>
      </c>
      <c r="B5" s="3">
        <v>28.5</v>
      </c>
      <c r="C5" s="27"/>
      <c r="D5" s="4">
        <v>7.1</v>
      </c>
      <c r="E5" s="27"/>
      <c r="F5" s="4">
        <v>0.08</v>
      </c>
      <c r="G5" s="27"/>
      <c r="H5" s="4">
        <v>8.7999999999999995E-2</v>
      </c>
      <c r="I5" s="27"/>
      <c r="J5" s="4">
        <v>0.27</v>
      </c>
      <c r="K5" s="27"/>
      <c r="L5" s="4">
        <v>0.53</v>
      </c>
      <c r="M5" s="27"/>
      <c r="N5" s="4">
        <v>0</v>
      </c>
      <c r="O5" s="27"/>
    </row>
    <row r="6" spans="1:15" x14ac:dyDescent="0.35">
      <c r="A6" s="1" t="s">
        <v>14</v>
      </c>
      <c r="B6" s="3">
        <v>28.7</v>
      </c>
      <c r="C6" s="27"/>
      <c r="D6" s="4">
        <v>7.2</v>
      </c>
      <c r="E6" s="27"/>
      <c r="F6" s="4">
        <v>0.17</v>
      </c>
      <c r="G6" s="27"/>
      <c r="H6" s="4">
        <v>7.0000000000000007E-2</v>
      </c>
      <c r="I6" s="27"/>
      <c r="J6" s="4">
        <v>0.25</v>
      </c>
      <c r="K6" s="27"/>
      <c r="L6" s="4">
        <v>0.49</v>
      </c>
      <c r="M6" s="27"/>
      <c r="N6" s="4">
        <v>0</v>
      </c>
      <c r="O6" s="27"/>
    </row>
    <row r="7" spans="1:15" x14ac:dyDescent="0.35">
      <c r="A7" s="1" t="s">
        <v>15</v>
      </c>
      <c r="B7" s="3">
        <v>28.5</v>
      </c>
      <c r="C7" s="27"/>
      <c r="D7" s="4">
        <v>6.8</v>
      </c>
      <c r="E7" s="27"/>
      <c r="F7" s="4">
        <v>0.15</v>
      </c>
      <c r="G7" s="27"/>
      <c r="H7" s="4">
        <v>6.5000000000000002E-2</v>
      </c>
      <c r="I7" s="27"/>
      <c r="J7" s="4">
        <v>0.26</v>
      </c>
      <c r="K7" s="27"/>
      <c r="L7" s="4">
        <v>0.52</v>
      </c>
      <c r="M7" s="27"/>
      <c r="N7" s="4">
        <v>0</v>
      </c>
      <c r="O7" s="27"/>
    </row>
    <row r="8" spans="1:15" x14ac:dyDescent="0.35">
      <c r="A8" s="1" t="s">
        <v>16</v>
      </c>
      <c r="B8" s="3">
        <v>28.6</v>
      </c>
      <c r="C8" s="27"/>
      <c r="D8" s="4">
        <v>6.9</v>
      </c>
      <c r="E8" s="27"/>
      <c r="F8" s="4">
        <v>0.06</v>
      </c>
      <c r="G8" s="27"/>
      <c r="H8" s="4">
        <v>7.0999999999999994E-2</v>
      </c>
      <c r="I8" s="27"/>
      <c r="J8" s="4">
        <v>0.34</v>
      </c>
      <c r="K8" s="27"/>
      <c r="L8" s="4">
        <v>0.48</v>
      </c>
      <c r="M8" s="27"/>
      <c r="N8" s="4">
        <v>0</v>
      </c>
      <c r="O8" s="27"/>
    </row>
    <row r="9" spans="1:15" x14ac:dyDescent="0.35">
      <c r="A9" s="1" t="s">
        <v>17</v>
      </c>
      <c r="B9" s="3">
        <v>28.5</v>
      </c>
      <c r="C9" s="27"/>
      <c r="D9" s="4">
        <v>6.8</v>
      </c>
      <c r="E9" s="27"/>
      <c r="F9" s="4">
        <v>0.06</v>
      </c>
      <c r="G9" s="27"/>
      <c r="H9" s="4">
        <v>0.08</v>
      </c>
      <c r="I9" s="27"/>
      <c r="J9" s="4">
        <v>0.24</v>
      </c>
      <c r="K9" s="27"/>
      <c r="L9" s="4">
        <v>0.49</v>
      </c>
      <c r="M9" s="27"/>
      <c r="N9" s="4">
        <v>0</v>
      </c>
      <c r="O9" s="27"/>
    </row>
    <row r="10" spans="1:15" x14ac:dyDescent="0.35">
      <c r="A10" s="1" t="s">
        <v>18</v>
      </c>
      <c r="B10" s="3">
        <v>28.5</v>
      </c>
      <c r="C10" s="27"/>
      <c r="D10" s="4">
        <v>7.1</v>
      </c>
      <c r="E10" s="27"/>
      <c r="F10" s="4">
        <v>0.05</v>
      </c>
      <c r="G10" s="27"/>
      <c r="H10" s="4">
        <v>6.9000000000000006E-2</v>
      </c>
      <c r="I10" s="27"/>
      <c r="J10" s="4">
        <v>0.3</v>
      </c>
      <c r="K10" s="27"/>
      <c r="L10" s="4">
        <v>0.51</v>
      </c>
      <c r="M10" s="27"/>
      <c r="N10" s="4">
        <v>0</v>
      </c>
      <c r="O10" s="27"/>
    </row>
    <row r="11" spans="1:15" x14ac:dyDescent="0.35">
      <c r="A11" s="1" t="s">
        <v>19</v>
      </c>
      <c r="B11" s="3">
        <v>28.7</v>
      </c>
      <c r="C11" s="27"/>
      <c r="D11" s="4">
        <v>6.9</v>
      </c>
      <c r="E11" s="27"/>
      <c r="F11" s="4">
        <v>7.0000000000000007E-2</v>
      </c>
      <c r="G11" s="27"/>
      <c r="H11" s="4">
        <v>0.08</v>
      </c>
      <c r="I11" s="27"/>
      <c r="J11" s="4">
        <v>0.25</v>
      </c>
      <c r="K11" s="27"/>
      <c r="L11" s="4">
        <v>0.52</v>
      </c>
      <c r="M11" s="27"/>
      <c r="N11" s="4">
        <v>0</v>
      </c>
      <c r="O11" s="27"/>
    </row>
    <row r="12" spans="1:15" x14ac:dyDescent="0.35">
      <c r="A12" s="1" t="s">
        <v>20</v>
      </c>
      <c r="B12" s="3">
        <v>28.6</v>
      </c>
      <c r="C12" s="27"/>
      <c r="D12" s="4">
        <v>6.9</v>
      </c>
      <c r="E12" s="27"/>
      <c r="F12" s="4">
        <v>0.09</v>
      </c>
      <c r="G12" s="27"/>
      <c r="H12" s="4">
        <v>6.9000000000000006E-2</v>
      </c>
      <c r="I12" s="27"/>
      <c r="J12" s="4">
        <v>0.25</v>
      </c>
      <c r="K12" s="27"/>
      <c r="L12" s="4">
        <v>0.5</v>
      </c>
      <c r="M12" s="27"/>
      <c r="N12" s="4">
        <v>0</v>
      </c>
      <c r="O12" s="27"/>
    </row>
    <row r="13" spans="1:15" x14ac:dyDescent="0.35">
      <c r="A13" s="1"/>
      <c r="B13" s="3">
        <v>285.3</v>
      </c>
      <c r="C13" s="28"/>
      <c r="D13" s="4">
        <v>69.8</v>
      </c>
      <c r="E13" s="28"/>
      <c r="F13" s="4">
        <v>0.84099999999999997</v>
      </c>
      <c r="G13" s="28"/>
      <c r="H13" s="4">
        <v>0.746</v>
      </c>
      <c r="I13" s="28"/>
      <c r="J13" s="4">
        <v>2.63</v>
      </c>
      <c r="K13" s="28"/>
      <c r="L13" s="4">
        <v>4.75</v>
      </c>
      <c r="M13" s="28"/>
      <c r="N13" s="4">
        <v>0</v>
      </c>
      <c r="O13" s="28"/>
    </row>
  </sheetData>
  <mergeCells count="8">
    <mergeCell ref="C1:O1"/>
    <mergeCell ref="C4:C13"/>
    <mergeCell ref="E4:E13"/>
    <mergeCell ref="G4:G13"/>
    <mergeCell ref="I4:I13"/>
    <mergeCell ref="K4:K13"/>
    <mergeCell ref="M4:M13"/>
    <mergeCell ref="O4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89BB-3844-46B8-8CA5-3EF44F3B5373}">
  <dimension ref="A1:O13"/>
  <sheetViews>
    <sheetView workbookViewId="0">
      <selection activeCell="S10" sqref="S10"/>
    </sheetView>
  </sheetViews>
  <sheetFormatPr defaultRowHeight="14.5" x14ac:dyDescent="0.35"/>
  <sheetData>
    <row r="1" spans="1:15" ht="17" x14ac:dyDescent="0.5">
      <c r="A1" s="1"/>
      <c r="B1" s="5" t="s">
        <v>0</v>
      </c>
      <c r="C1" s="23" t="s">
        <v>26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62" x14ac:dyDescent="0.35">
      <c r="A2" s="2" t="s">
        <v>2</v>
      </c>
      <c r="B2" s="6" t="s">
        <v>3</v>
      </c>
      <c r="C2" s="7" t="s">
        <v>4</v>
      </c>
      <c r="D2" s="7" t="s">
        <v>5</v>
      </c>
      <c r="E2" s="7" t="s">
        <v>4</v>
      </c>
      <c r="F2" s="8" t="s">
        <v>6</v>
      </c>
      <c r="G2" s="7" t="s">
        <v>4</v>
      </c>
      <c r="H2" s="8" t="s">
        <v>7</v>
      </c>
      <c r="I2" s="7" t="s">
        <v>4</v>
      </c>
      <c r="J2" s="7" t="s">
        <v>8</v>
      </c>
      <c r="K2" s="7" t="s">
        <v>4</v>
      </c>
      <c r="L2" s="8" t="s">
        <v>9</v>
      </c>
      <c r="M2" s="7" t="s">
        <v>4</v>
      </c>
      <c r="N2" s="8" t="s">
        <v>10</v>
      </c>
      <c r="O2" s="7" t="s">
        <v>4</v>
      </c>
    </row>
    <row r="3" spans="1:15" x14ac:dyDescent="0.35">
      <c r="A3" s="1" t="s">
        <v>11</v>
      </c>
      <c r="B3" s="3">
        <v>28.6</v>
      </c>
      <c r="C3" s="9">
        <v>28.39</v>
      </c>
      <c r="D3" s="4">
        <v>6.9</v>
      </c>
      <c r="E3" s="4">
        <v>6.96</v>
      </c>
      <c r="F3" s="4">
        <v>7.0000000000000007E-2</v>
      </c>
      <c r="G3" s="4">
        <v>0.19400000000000001</v>
      </c>
      <c r="H3" s="4">
        <v>6.8000000000000005E-2</v>
      </c>
      <c r="I3" s="4">
        <v>6.7500000000000004E-2</v>
      </c>
      <c r="J3" s="4">
        <v>0.22</v>
      </c>
      <c r="K3" s="4">
        <v>0.28599999999999998</v>
      </c>
      <c r="L3" s="4">
        <v>0.3</v>
      </c>
      <c r="M3" s="4">
        <v>0.46600000000000003</v>
      </c>
      <c r="N3" s="4">
        <v>0</v>
      </c>
      <c r="O3" s="4">
        <v>0</v>
      </c>
    </row>
    <row r="4" spans="1:15" x14ac:dyDescent="0.35">
      <c r="A4" s="1" t="s">
        <v>12</v>
      </c>
      <c r="B4" s="3">
        <v>28.6</v>
      </c>
      <c r="C4" s="26"/>
      <c r="D4" s="4">
        <v>6.8</v>
      </c>
      <c r="E4" s="26"/>
      <c r="F4" s="4">
        <v>0.26</v>
      </c>
      <c r="G4" s="26"/>
      <c r="H4" s="4">
        <v>6.8000000000000005E-2</v>
      </c>
      <c r="I4" s="26"/>
      <c r="J4" s="4">
        <v>0.28999999999999998</v>
      </c>
      <c r="K4" s="26"/>
      <c r="L4" s="4">
        <v>0.47</v>
      </c>
      <c r="M4" s="26"/>
      <c r="N4" s="4">
        <v>0</v>
      </c>
      <c r="O4" s="26"/>
    </row>
    <row r="5" spans="1:15" x14ac:dyDescent="0.35">
      <c r="A5" s="1" t="s">
        <v>13</v>
      </c>
      <c r="B5" s="3">
        <v>27.8</v>
      </c>
      <c r="C5" s="27"/>
      <c r="D5" s="4">
        <v>7.1</v>
      </c>
      <c r="E5" s="27"/>
      <c r="F5" s="4">
        <v>0.23</v>
      </c>
      <c r="G5" s="27"/>
      <c r="H5" s="4">
        <v>6.9000000000000006E-2</v>
      </c>
      <c r="I5" s="27"/>
      <c r="J5" s="4">
        <v>0.38</v>
      </c>
      <c r="K5" s="27"/>
      <c r="L5" s="4">
        <v>0.52</v>
      </c>
      <c r="M5" s="27"/>
      <c r="N5" s="4">
        <v>0</v>
      </c>
      <c r="O5" s="27"/>
    </row>
    <row r="6" spans="1:15" x14ac:dyDescent="0.35">
      <c r="A6" s="1" t="s">
        <v>14</v>
      </c>
      <c r="B6" s="3">
        <v>28.4</v>
      </c>
      <c r="C6" s="27"/>
      <c r="D6" s="4">
        <v>6.9</v>
      </c>
      <c r="E6" s="27"/>
      <c r="F6" s="4">
        <v>0.22</v>
      </c>
      <c r="G6" s="27"/>
      <c r="H6" s="4">
        <v>5.8000000000000003E-2</v>
      </c>
      <c r="I6" s="27"/>
      <c r="J6" s="4">
        <v>0.34</v>
      </c>
      <c r="K6" s="27"/>
      <c r="L6" s="4">
        <v>0.45</v>
      </c>
      <c r="M6" s="27"/>
      <c r="N6" s="4">
        <v>0</v>
      </c>
      <c r="O6" s="27"/>
    </row>
    <row r="7" spans="1:15" x14ac:dyDescent="0.35">
      <c r="A7" s="1" t="s">
        <v>15</v>
      </c>
      <c r="B7" s="3">
        <v>28.5</v>
      </c>
      <c r="C7" s="27"/>
      <c r="D7" s="4">
        <v>7.2</v>
      </c>
      <c r="E7" s="27"/>
      <c r="F7" s="4">
        <v>0.24</v>
      </c>
      <c r="G7" s="27"/>
      <c r="H7" s="4">
        <v>6.8000000000000005E-2</v>
      </c>
      <c r="I7" s="27"/>
      <c r="J7" s="4">
        <v>0.31</v>
      </c>
      <c r="K7" s="27"/>
      <c r="L7" s="4">
        <v>0.49</v>
      </c>
      <c r="M7" s="27"/>
      <c r="N7" s="4">
        <v>0</v>
      </c>
      <c r="O7" s="27"/>
    </row>
    <row r="8" spans="1:15" x14ac:dyDescent="0.35">
      <c r="A8" s="1" t="s">
        <v>16</v>
      </c>
      <c r="B8" s="3">
        <v>28.6</v>
      </c>
      <c r="C8" s="27"/>
      <c r="D8" s="4">
        <v>6.8</v>
      </c>
      <c r="E8" s="27"/>
      <c r="F8" s="4">
        <v>7.0000000000000007E-2</v>
      </c>
      <c r="G8" s="27"/>
      <c r="H8" s="4">
        <v>6.8000000000000005E-2</v>
      </c>
      <c r="I8" s="27"/>
      <c r="J8" s="4">
        <v>0.28999999999999998</v>
      </c>
      <c r="K8" s="27"/>
      <c r="L8" s="4">
        <v>0.48</v>
      </c>
      <c r="M8" s="27"/>
      <c r="N8" s="4">
        <v>0</v>
      </c>
      <c r="O8" s="27"/>
    </row>
    <row r="9" spans="1:15" x14ac:dyDescent="0.35">
      <c r="A9" s="1" t="s">
        <v>17</v>
      </c>
      <c r="B9" s="3">
        <v>28.5</v>
      </c>
      <c r="C9" s="27"/>
      <c r="D9" s="4">
        <v>6.9</v>
      </c>
      <c r="E9" s="27"/>
      <c r="F9" s="4">
        <v>0.24</v>
      </c>
      <c r="G9" s="27"/>
      <c r="H9" s="4">
        <v>6.9000000000000006E-2</v>
      </c>
      <c r="I9" s="27"/>
      <c r="J9" s="4">
        <v>7.0000000000000007E-2</v>
      </c>
      <c r="K9" s="27"/>
      <c r="L9" s="4">
        <v>0.51</v>
      </c>
      <c r="M9" s="27"/>
      <c r="N9" s="4">
        <v>0</v>
      </c>
      <c r="O9" s="27"/>
    </row>
    <row r="10" spans="1:15" x14ac:dyDescent="0.35">
      <c r="A10" s="1" t="s">
        <v>18</v>
      </c>
      <c r="B10" s="3">
        <v>28.4</v>
      </c>
      <c r="C10" s="27"/>
      <c r="D10" s="4">
        <v>7.1</v>
      </c>
      <c r="E10" s="27"/>
      <c r="F10" s="4">
        <v>0.2</v>
      </c>
      <c r="G10" s="27"/>
      <c r="H10" s="4">
        <v>6.9000000000000006E-2</v>
      </c>
      <c r="I10" s="27"/>
      <c r="J10" s="4">
        <v>0.32</v>
      </c>
      <c r="K10" s="27"/>
      <c r="L10" s="4">
        <v>0.5</v>
      </c>
      <c r="M10" s="27"/>
      <c r="N10" s="4">
        <v>0</v>
      </c>
      <c r="O10" s="27"/>
    </row>
    <row r="11" spans="1:15" x14ac:dyDescent="0.35">
      <c r="A11" s="1" t="s">
        <v>19</v>
      </c>
      <c r="B11" s="3">
        <v>28.3</v>
      </c>
      <c r="C11" s="27"/>
      <c r="D11" s="4">
        <v>7.1</v>
      </c>
      <c r="E11" s="27"/>
      <c r="F11" s="4">
        <v>0.21</v>
      </c>
      <c r="G11" s="27"/>
      <c r="H11" s="4">
        <v>6.9000000000000006E-2</v>
      </c>
      <c r="I11" s="27"/>
      <c r="J11" s="4">
        <v>0.3</v>
      </c>
      <c r="K11" s="27"/>
      <c r="L11" s="4">
        <v>0.48</v>
      </c>
      <c r="M11" s="27"/>
      <c r="N11" s="4">
        <v>0</v>
      </c>
      <c r="O11" s="27"/>
    </row>
    <row r="12" spans="1:15" x14ac:dyDescent="0.35">
      <c r="A12" s="1" t="s">
        <v>20</v>
      </c>
      <c r="B12" s="3">
        <v>28.2</v>
      </c>
      <c r="C12" s="27"/>
      <c r="D12" s="4">
        <v>6.8</v>
      </c>
      <c r="E12" s="27"/>
      <c r="F12" s="4">
        <v>0.2</v>
      </c>
      <c r="G12" s="27"/>
      <c r="H12" s="4">
        <v>6.9000000000000006E-2</v>
      </c>
      <c r="I12" s="27"/>
      <c r="J12" s="4">
        <v>0.34</v>
      </c>
      <c r="K12" s="27"/>
      <c r="L12" s="4">
        <v>0.46</v>
      </c>
      <c r="M12" s="27"/>
      <c r="N12" s="4">
        <v>0</v>
      </c>
      <c r="O12" s="27"/>
    </row>
    <row r="13" spans="1:15" x14ac:dyDescent="0.35">
      <c r="A13" s="1"/>
      <c r="B13" s="3">
        <v>283.89999999999998</v>
      </c>
      <c r="C13" s="28"/>
      <c r="D13" s="4">
        <v>69.599999999999994</v>
      </c>
      <c r="E13" s="28"/>
      <c r="F13" s="4">
        <v>1.94</v>
      </c>
      <c r="G13" s="28"/>
      <c r="H13" s="4">
        <v>0.67500000000000004</v>
      </c>
      <c r="I13" s="28"/>
      <c r="J13" s="4">
        <v>2.86</v>
      </c>
      <c r="K13" s="28"/>
      <c r="L13" s="4">
        <v>4.66</v>
      </c>
      <c r="M13" s="28"/>
      <c r="N13" s="4">
        <v>0</v>
      </c>
      <c r="O13" s="28"/>
    </row>
  </sheetData>
  <mergeCells count="8">
    <mergeCell ref="C1:O1"/>
    <mergeCell ref="C4:C13"/>
    <mergeCell ref="E4:E13"/>
    <mergeCell ref="G4:G13"/>
    <mergeCell ref="I4:I13"/>
    <mergeCell ref="K4:K13"/>
    <mergeCell ref="M4:M13"/>
    <mergeCell ref="O4:O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5BD9C-AC70-4E07-A6FA-7A0A4039853B}">
  <dimension ref="A1:L11"/>
  <sheetViews>
    <sheetView workbookViewId="0">
      <selection activeCell="Q7" sqref="Q7"/>
    </sheetView>
  </sheetViews>
  <sheetFormatPr defaultRowHeight="14.5" x14ac:dyDescent="0.35"/>
  <sheetData>
    <row r="1" spans="1:12" ht="17.5" x14ac:dyDescent="0.35">
      <c r="A1" s="1"/>
      <c r="B1" s="10"/>
      <c r="C1" s="29" t="s">
        <v>27</v>
      </c>
      <c r="D1" s="29"/>
      <c r="E1" s="29"/>
      <c r="F1" s="30" t="s">
        <v>28</v>
      </c>
      <c r="G1" s="31"/>
      <c r="H1" s="32"/>
      <c r="I1" s="29" t="s">
        <v>29</v>
      </c>
      <c r="J1" s="29"/>
      <c r="K1" s="29"/>
      <c r="L1" s="29"/>
    </row>
    <row r="2" spans="1:12" ht="30" x14ac:dyDescent="0.35">
      <c r="A2" s="13" t="s">
        <v>30</v>
      </c>
      <c r="B2" s="14" t="s">
        <v>31</v>
      </c>
      <c r="C2" s="15" t="s">
        <v>32</v>
      </c>
      <c r="D2" s="15" t="s">
        <v>33</v>
      </c>
      <c r="E2" s="15" t="s">
        <v>4</v>
      </c>
      <c r="F2" s="15" t="s">
        <v>32</v>
      </c>
      <c r="G2" s="15" t="s">
        <v>33</v>
      </c>
      <c r="H2" s="15" t="s">
        <v>4</v>
      </c>
      <c r="I2" s="15" t="s">
        <v>32</v>
      </c>
      <c r="J2" s="15" t="s">
        <v>33</v>
      </c>
      <c r="K2" s="15" t="s">
        <v>4</v>
      </c>
      <c r="L2" s="8"/>
    </row>
    <row r="3" spans="1:12" ht="31" x14ac:dyDescent="0.35">
      <c r="A3" s="4">
        <v>1</v>
      </c>
      <c r="B3" s="10" t="s">
        <v>34</v>
      </c>
      <c r="C3" s="11">
        <v>28.1</v>
      </c>
      <c r="D3" s="11">
        <v>28.9</v>
      </c>
      <c r="E3" s="11">
        <v>28.65</v>
      </c>
      <c r="F3" s="11">
        <v>28</v>
      </c>
      <c r="G3" s="11">
        <v>28.7</v>
      </c>
      <c r="H3" s="11">
        <v>28.52</v>
      </c>
      <c r="I3" s="11">
        <v>27.8</v>
      </c>
      <c r="J3" s="11">
        <v>28.6</v>
      </c>
      <c r="K3" s="11">
        <v>28.39</v>
      </c>
      <c r="L3" s="12"/>
    </row>
    <row r="4" spans="1:12" ht="15.5" x14ac:dyDescent="0.35">
      <c r="A4" s="4">
        <v>2</v>
      </c>
      <c r="B4" s="10" t="s">
        <v>5</v>
      </c>
      <c r="C4" s="11">
        <v>6.7</v>
      </c>
      <c r="D4" s="11">
        <v>7.2</v>
      </c>
      <c r="E4" s="11">
        <v>6.94</v>
      </c>
      <c r="F4" s="11">
        <v>6.8</v>
      </c>
      <c r="G4" s="11">
        <v>7.2</v>
      </c>
      <c r="H4" s="11">
        <v>6.98</v>
      </c>
      <c r="I4" s="11">
        <v>6.8</v>
      </c>
      <c r="J4" s="11">
        <v>7.2</v>
      </c>
      <c r="K4" s="11">
        <v>6.96</v>
      </c>
      <c r="L4" s="12"/>
    </row>
    <row r="5" spans="1:12" ht="31" x14ac:dyDescent="0.35">
      <c r="A5" s="4">
        <v>3</v>
      </c>
      <c r="B5" s="10" t="s">
        <v>35</v>
      </c>
      <c r="C5" s="11">
        <v>7.0000000000000007E-2</v>
      </c>
      <c r="D5" s="11">
        <v>0.28000000000000003</v>
      </c>
      <c r="E5" s="11">
        <v>0.18870000000000001</v>
      </c>
      <c r="F5" s="11">
        <v>0.05</v>
      </c>
      <c r="G5" s="11">
        <v>0.17</v>
      </c>
      <c r="H5" s="11">
        <v>8.4099999999999994E-2</v>
      </c>
      <c r="I5" s="11">
        <v>7.0000000000000007E-2</v>
      </c>
      <c r="J5" s="11">
        <v>0.26</v>
      </c>
      <c r="K5" s="11">
        <v>0.19400000000000001</v>
      </c>
      <c r="L5" s="12"/>
    </row>
    <row r="6" spans="1:12" ht="15.5" x14ac:dyDescent="0.35">
      <c r="A6" s="4">
        <v>4</v>
      </c>
      <c r="B6" s="10" t="s">
        <v>36</v>
      </c>
      <c r="C6" s="11">
        <v>0.06</v>
      </c>
      <c r="D6" s="11">
        <v>8.4000000000000005E-2</v>
      </c>
      <c r="E6" s="11">
        <v>7.3400000000000007E-2</v>
      </c>
      <c r="F6" s="11">
        <v>6.5000000000000002E-2</v>
      </c>
      <c r="G6" s="11">
        <v>8.7999999999999995E-2</v>
      </c>
      <c r="H6" s="11">
        <v>7.3400000000000007E-2</v>
      </c>
      <c r="I6" s="11">
        <v>5.8000000000000003E-2</v>
      </c>
      <c r="J6" s="11">
        <v>6.9000000000000006E-2</v>
      </c>
      <c r="K6" s="11">
        <v>6.7500000000000004E-2</v>
      </c>
      <c r="L6" s="12"/>
    </row>
    <row r="7" spans="1:12" ht="15.5" x14ac:dyDescent="0.35">
      <c r="A7" s="4">
        <v>5</v>
      </c>
      <c r="B7" s="10" t="s">
        <v>37</v>
      </c>
      <c r="C7" s="11">
        <v>0.2</v>
      </c>
      <c r="D7" s="11">
        <v>0.3</v>
      </c>
      <c r="E7" s="11">
        <v>0.25</v>
      </c>
      <c r="F7" s="11">
        <v>0.21</v>
      </c>
      <c r="G7" s="11">
        <v>0.34</v>
      </c>
      <c r="H7" s="11">
        <v>0.26300000000000001</v>
      </c>
      <c r="I7" s="11">
        <v>7.0000000000000007E-2</v>
      </c>
      <c r="J7" s="11">
        <v>0.38</v>
      </c>
      <c r="K7" s="11">
        <v>0.28599999999999998</v>
      </c>
      <c r="L7" s="12"/>
    </row>
    <row r="8" spans="1:12" ht="31" x14ac:dyDescent="0.35">
      <c r="A8" s="4">
        <v>6</v>
      </c>
      <c r="B8" s="10" t="s">
        <v>38</v>
      </c>
      <c r="C8" s="11">
        <v>0.3</v>
      </c>
      <c r="D8" s="11">
        <v>0.5</v>
      </c>
      <c r="E8" s="11">
        <v>0.44600000000000001</v>
      </c>
      <c r="F8" s="11">
        <v>0.33</v>
      </c>
      <c r="G8" s="11">
        <v>0.53</v>
      </c>
      <c r="H8" s="11">
        <v>0.47499999999999998</v>
      </c>
      <c r="I8" s="11">
        <v>0.3</v>
      </c>
      <c r="J8" s="11">
        <v>0.52</v>
      </c>
      <c r="K8" s="11">
        <v>0.46600000000000003</v>
      </c>
      <c r="L8" s="12"/>
    </row>
    <row r="9" spans="1:12" ht="15.5" x14ac:dyDescent="0.35">
      <c r="A9" s="4">
        <v>7</v>
      </c>
      <c r="B9" s="10" t="s">
        <v>39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2"/>
    </row>
    <row r="10" spans="1:12" ht="15.5" x14ac:dyDescent="0.35">
      <c r="A10" s="4">
        <v>8</v>
      </c>
      <c r="B10" s="10" t="s">
        <v>40</v>
      </c>
      <c r="C10" s="11">
        <v>0.3</v>
      </c>
      <c r="D10" s="11">
        <v>0.5</v>
      </c>
      <c r="E10" s="11">
        <v>0</v>
      </c>
      <c r="F10" s="11">
        <v>0.33</v>
      </c>
      <c r="G10" s="11">
        <v>0.4</v>
      </c>
      <c r="H10" s="11">
        <v>0</v>
      </c>
      <c r="I10" s="11">
        <v>0.31</v>
      </c>
      <c r="J10" s="11">
        <v>0.4</v>
      </c>
      <c r="K10" s="11">
        <v>0</v>
      </c>
      <c r="L10" s="12"/>
    </row>
    <row r="11" spans="1:12" ht="15.5" x14ac:dyDescent="0.35">
      <c r="A11" s="4">
        <v>9</v>
      </c>
      <c r="B11" s="10" t="s">
        <v>41</v>
      </c>
      <c r="C11" s="11">
        <v>0</v>
      </c>
      <c r="D11" s="11">
        <v>0</v>
      </c>
      <c r="E11" s="11">
        <v>0.44600000000000001</v>
      </c>
      <c r="F11" s="11">
        <v>0</v>
      </c>
      <c r="G11" s="11">
        <v>0</v>
      </c>
      <c r="H11" s="11">
        <v>0.36</v>
      </c>
      <c r="I11" s="11">
        <v>0</v>
      </c>
      <c r="J11" s="11">
        <v>0</v>
      </c>
      <c r="K11" s="11">
        <v>0.44600000000000001</v>
      </c>
      <c r="L11" s="12"/>
    </row>
  </sheetData>
  <mergeCells count="3">
    <mergeCell ref="C1:E1"/>
    <mergeCell ref="F1:H1"/>
    <mergeCell ref="I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F0759-3EB0-4AF0-B175-CE9E01C9611D}">
  <dimension ref="A1:K11"/>
  <sheetViews>
    <sheetView workbookViewId="0">
      <selection activeCell="P9" sqref="P9"/>
    </sheetView>
  </sheetViews>
  <sheetFormatPr defaultRowHeight="14.5" x14ac:dyDescent="0.35"/>
  <sheetData>
    <row r="1" spans="1:11" x14ac:dyDescent="0.35">
      <c r="H1" s="16" t="s">
        <v>42</v>
      </c>
    </row>
    <row r="2" spans="1:11" x14ac:dyDescent="0.35">
      <c r="A2" s="17" t="s">
        <v>0</v>
      </c>
      <c r="B2" s="17" t="s">
        <v>43</v>
      </c>
      <c r="C2" s="17" t="s">
        <v>44</v>
      </c>
      <c r="D2" s="18" t="s">
        <v>44</v>
      </c>
      <c r="E2" s="17" t="s">
        <v>45</v>
      </c>
      <c r="F2" s="17" t="s">
        <v>46</v>
      </c>
      <c r="G2" s="17" t="s">
        <v>47</v>
      </c>
      <c r="H2" s="17" t="s">
        <v>48</v>
      </c>
      <c r="I2" s="17" t="s">
        <v>49</v>
      </c>
      <c r="J2" s="17" t="s">
        <v>50</v>
      </c>
      <c r="K2" s="17" t="s">
        <v>51</v>
      </c>
    </row>
    <row r="3" spans="1:11" ht="15.5" x14ac:dyDescent="0.35">
      <c r="A3" s="19" t="s">
        <v>5</v>
      </c>
      <c r="B3" s="11">
        <v>8.5</v>
      </c>
      <c r="C3" s="1">
        <f>1/B3</f>
        <v>0.11764705882352941</v>
      </c>
      <c r="D3" s="1">
        <v>226.7843</v>
      </c>
      <c r="E3" s="1">
        <f>1/D3</f>
        <v>4.4094763173641209E-3</v>
      </c>
      <c r="F3" s="1">
        <f>E3/B3</f>
        <v>5.1876191968989657E-4</v>
      </c>
      <c r="G3" s="4">
        <v>7</v>
      </c>
      <c r="H3" s="4">
        <v>-0.04</v>
      </c>
      <c r="I3" s="1">
        <f>H3/B3</f>
        <v>-4.7058823529411769E-3</v>
      </c>
      <c r="J3" s="1">
        <f>H3/B3*100</f>
        <v>-0.4705882352941177</v>
      </c>
      <c r="K3" s="1">
        <f>J3*F3</f>
        <v>-2.4412325632465723E-4</v>
      </c>
    </row>
    <row r="4" spans="1:11" ht="15.5" x14ac:dyDescent="0.35">
      <c r="A4" s="19" t="s">
        <v>35</v>
      </c>
      <c r="B4" s="11">
        <v>0.05</v>
      </c>
      <c r="C4" s="1">
        <f t="shared" ref="C4:C10" si="0">1/B4</f>
        <v>20</v>
      </c>
      <c r="D4" s="1">
        <v>226.7843</v>
      </c>
      <c r="E4" s="1">
        <f t="shared" ref="E4:E10" si="1">1/D4</f>
        <v>4.4094763173641209E-3</v>
      </c>
      <c r="F4" s="1">
        <f t="shared" ref="F4:F10" si="2">E4/B4</f>
        <v>8.8189526347282415E-2</v>
      </c>
      <c r="G4" s="4">
        <v>0</v>
      </c>
      <c r="H4" s="4">
        <v>0.18870000000000001</v>
      </c>
      <c r="I4" s="1">
        <f t="shared" ref="I4:I10" si="3">H4/B4</f>
        <v>3.774</v>
      </c>
      <c r="J4" s="1">
        <f t="shared" ref="J4:J10" si="4">H4/B4*100</f>
        <v>377.4</v>
      </c>
      <c r="K4" s="1">
        <f t="shared" ref="K4:K10" si="5">J4*F4</f>
        <v>33.282727243464379</v>
      </c>
    </row>
    <row r="5" spans="1:11" ht="15.5" x14ac:dyDescent="0.35">
      <c r="A5" s="19" t="s">
        <v>36</v>
      </c>
      <c r="B5" s="11">
        <v>2</v>
      </c>
      <c r="C5" s="1">
        <f t="shared" si="0"/>
        <v>0.5</v>
      </c>
      <c r="D5" s="1">
        <v>226.7843</v>
      </c>
      <c r="E5" s="1">
        <f t="shared" si="1"/>
        <v>4.4094763173641209E-3</v>
      </c>
      <c r="F5" s="1">
        <f t="shared" si="2"/>
        <v>2.2047381586820605E-3</v>
      </c>
      <c r="G5" s="4">
        <v>0</v>
      </c>
      <c r="H5" s="4">
        <v>7.3400000000000007E-2</v>
      </c>
      <c r="I5" s="1">
        <f t="shared" si="3"/>
        <v>3.6700000000000003E-2</v>
      </c>
      <c r="J5" s="1">
        <f t="shared" si="4"/>
        <v>3.6700000000000004</v>
      </c>
      <c r="K5" s="1">
        <f t="shared" si="5"/>
        <v>8.0913890423631625E-3</v>
      </c>
    </row>
    <row r="6" spans="1:11" ht="15.5" x14ac:dyDescent="0.35">
      <c r="A6" s="19" t="s">
        <v>37</v>
      </c>
      <c r="B6" s="11">
        <v>0.3</v>
      </c>
      <c r="C6" s="1">
        <f t="shared" si="0"/>
        <v>3.3333333333333335</v>
      </c>
      <c r="D6" s="1">
        <v>226.7843</v>
      </c>
      <c r="E6" s="1">
        <f t="shared" si="1"/>
        <v>4.4094763173641209E-3</v>
      </c>
      <c r="F6" s="1">
        <f t="shared" si="2"/>
        <v>1.4698254391213738E-2</v>
      </c>
      <c r="G6" s="4">
        <v>0</v>
      </c>
      <c r="H6" s="4">
        <v>0.25</v>
      </c>
      <c r="I6" s="1">
        <f t="shared" si="3"/>
        <v>0.83333333333333337</v>
      </c>
      <c r="J6" s="1">
        <f t="shared" si="4"/>
        <v>83.333333333333343</v>
      </c>
      <c r="K6" s="1">
        <f t="shared" si="5"/>
        <v>1.2248545326011449</v>
      </c>
    </row>
    <row r="7" spans="1:11" ht="15.5" x14ac:dyDescent="0.35">
      <c r="A7" s="19" t="s">
        <v>38</v>
      </c>
      <c r="B7" s="11">
        <v>0.4</v>
      </c>
      <c r="C7" s="1">
        <f t="shared" si="0"/>
        <v>2.5</v>
      </c>
      <c r="D7" s="1">
        <v>226.7843</v>
      </c>
      <c r="E7" s="1">
        <f t="shared" si="1"/>
        <v>4.4094763173641209E-3</v>
      </c>
      <c r="F7" s="1">
        <f t="shared" si="2"/>
        <v>1.1023690793410302E-2</v>
      </c>
      <c r="G7" s="4">
        <v>0</v>
      </c>
      <c r="H7" s="4">
        <v>0.44600000000000001</v>
      </c>
      <c r="I7" s="1">
        <f t="shared" si="3"/>
        <v>1.115</v>
      </c>
      <c r="J7" s="1">
        <f t="shared" si="4"/>
        <v>111.5</v>
      </c>
      <c r="K7" s="1">
        <v>1.229142</v>
      </c>
    </row>
    <row r="8" spans="1:11" ht="15.5" x14ac:dyDescent="0.35">
      <c r="A8" s="19" t="s">
        <v>39</v>
      </c>
      <c r="B8" s="11">
        <v>0.01</v>
      </c>
      <c r="C8" s="1">
        <f t="shared" si="0"/>
        <v>100</v>
      </c>
      <c r="D8" s="1">
        <v>226.7843</v>
      </c>
      <c r="E8" s="1">
        <f t="shared" si="1"/>
        <v>4.4094763173641209E-3</v>
      </c>
      <c r="F8" s="1">
        <f t="shared" si="2"/>
        <v>0.4409476317364121</v>
      </c>
      <c r="G8" s="4">
        <v>0</v>
      </c>
      <c r="H8" s="4">
        <v>0</v>
      </c>
      <c r="I8" s="1">
        <f t="shared" si="3"/>
        <v>0</v>
      </c>
      <c r="J8" s="1">
        <f t="shared" si="4"/>
        <v>0</v>
      </c>
      <c r="K8" s="1">
        <f t="shared" si="5"/>
        <v>0</v>
      </c>
    </row>
    <row r="9" spans="1:11" ht="15.5" x14ac:dyDescent="0.35">
      <c r="A9" s="19" t="s">
        <v>41</v>
      </c>
      <c r="B9" s="11">
        <v>0.01</v>
      </c>
      <c r="C9" s="1">
        <f t="shared" si="0"/>
        <v>100</v>
      </c>
      <c r="D9" s="1">
        <v>226.7843</v>
      </c>
      <c r="E9" s="1">
        <f t="shared" si="1"/>
        <v>4.4094763173641209E-3</v>
      </c>
      <c r="F9" s="1">
        <f t="shared" si="2"/>
        <v>0.4409476317364121</v>
      </c>
      <c r="G9" s="4">
        <v>0</v>
      </c>
      <c r="H9" s="4">
        <v>0</v>
      </c>
      <c r="I9" s="1">
        <f t="shared" si="3"/>
        <v>0</v>
      </c>
      <c r="J9" s="1">
        <f t="shared" si="4"/>
        <v>0</v>
      </c>
      <c r="K9" s="1">
        <f t="shared" si="5"/>
        <v>0</v>
      </c>
    </row>
    <row r="10" spans="1:11" ht="15.5" x14ac:dyDescent="0.35">
      <c r="A10" s="19" t="s">
        <v>40</v>
      </c>
      <c r="B10" s="11">
        <v>3</v>
      </c>
      <c r="C10" s="1">
        <f t="shared" si="0"/>
        <v>0.33333333333333331</v>
      </c>
      <c r="D10" s="1">
        <v>226.7843</v>
      </c>
      <c r="E10" s="1">
        <f t="shared" si="1"/>
        <v>4.4094763173641209E-3</v>
      </c>
      <c r="F10" s="1">
        <f t="shared" si="2"/>
        <v>1.4698254391213737E-3</v>
      </c>
      <c r="G10" s="4">
        <v>0</v>
      </c>
      <c r="H10" s="4">
        <v>0.44600000000000001</v>
      </c>
      <c r="I10" s="1">
        <f t="shared" si="3"/>
        <v>0.14866666666666667</v>
      </c>
      <c r="J10" s="1">
        <f t="shared" si="4"/>
        <v>14.866666666666667</v>
      </c>
      <c r="K10" s="1">
        <f t="shared" si="5"/>
        <v>2.1851404861604425E-2</v>
      </c>
    </row>
    <row r="11" spans="1:11" x14ac:dyDescent="0.35">
      <c r="A11" s="1"/>
      <c r="B11" s="4"/>
      <c r="C11" s="4">
        <v>226.7843</v>
      </c>
      <c r="D11" s="4"/>
      <c r="E11" s="4"/>
      <c r="F11" s="4">
        <f>SUM(F3:F10)</f>
        <v>1.0000000605222241</v>
      </c>
      <c r="G11" s="4"/>
      <c r="H11" s="4">
        <f>SUM(H3:H10)</f>
        <v>1.3641000000000001</v>
      </c>
      <c r="I11" s="4">
        <f>SUM(I3:I10)</f>
        <v>5.9029941176470588</v>
      </c>
      <c r="J11" s="4">
        <f>SUM(J3:J10)</f>
        <v>590.29941176470584</v>
      </c>
      <c r="K11" s="20">
        <v>35.766419999999997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0F67-6664-49A9-82ED-9C6E043FF407}">
  <dimension ref="A1:K11"/>
  <sheetViews>
    <sheetView workbookViewId="0">
      <selection activeCell="P13" sqref="P13"/>
    </sheetView>
  </sheetViews>
  <sheetFormatPr defaultRowHeight="14.5" x14ac:dyDescent="0.35"/>
  <sheetData>
    <row r="1" spans="1:11" x14ac:dyDescent="0.35">
      <c r="H1" s="21" t="s">
        <v>52</v>
      </c>
    </row>
    <row r="2" spans="1:11" x14ac:dyDescent="0.35">
      <c r="A2" s="17" t="s">
        <v>0</v>
      </c>
      <c r="B2" s="17" t="s">
        <v>53</v>
      </c>
      <c r="C2" s="17" t="s">
        <v>44</v>
      </c>
      <c r="D2" s="18" t="s">
        <v>44</v>
      </c>
      <c r="E2" s="17" t="s">
        <v>45</v>
      </c>
      <c r="F2" s="17" t="s">
        <v>46</v>
      </c>
      <c r="G2" s="17" t="s">
        <v>47</v>
      </c>
      <c r="H2" s="17" t="s">
        <v>48</v>
      </c>
      <c r="I2" s="17" t="s">
        <v>49</v>
      </c>
      <c r="J2" s="17" t="s">
        <v>50</v>
      </c>
      <c r="K2" s="17" t="s">
        <v>51</v>
      </c>
    </row>
    <row r="3" spans="1:11" ht="15.5" x14ac:dyDescent="0.35">
      <c r="A3" s="19" t="s">
        <v>5</v>
      </c>
      <c r="B3" s="11">
        <v>8.5</v>
      </c>
      <c r="C3" s="1">
        <f>1/B3</f>
        <v>0.11764705882352941</v>
      </c>
      <c r="D3" s="1">
        <v>226.7843</v>
      </c>
      <c r="E3" s="1">
        <f>1/D3</f>
        <v>4.4094763173641209E-3</v>
      </c>
      <c r="F3" s="1">
        <f>E3/B3</f>
        <v>5.1876191968989657E-4</v>
      </c>
      <c r="G3" s="4">
        <v>7</v>
      </c>
      <c r="H3" s="4">
        <v>-0.01</v>
      </c>
      <c r="I3" s="1">
        <f>H3/B3</f>
        <v>-1.1764705882352942E-3</v>
      </c>
      <c r="J3" s="1">
        <f>I3*100</f>
        <v>-0.11764705882352942</v>
      </c>
      <c r="K3" s="1">
        <f>J3*F3</f>
        <v>-6.1030814081164307E-5</v>
      </c>
    </row>
    <row r="4" spans="1:11" ht="15.5" x14ac:dyDescent="0.35">
      <c r="A4" s="19" t="s">
        <v>35</v>
      </c>
      <c r="B4" s="11">
        <v>0.05</v>
      </c>
      <c r="C4" s="1">
        <f t="shared" ref="C4:C10" si="0">1/B4</f>
        <v>20</v>
      </c>
      <c r="D4" s="1">
        <v>226.7843</v>
      </c>
      <c r="E4" s="1">
        <f t="shared" ref="E4:E10" si="1">1/D4</f>
        <v>4.4094763173641209E-3</v>
      </c>
      <c r="F4" s="1">
        <f t="shared" ref="F4:F10" si="2">E4/B4</f>
        <v>8.8189526347282415E-2</v>
      </c>
      <c r="G4" s="4">
        <v>0</v>
      </c>
      <c r="H4" s="4">
        <v>8.4099999999999994E-2</v>
      </c>
      <c r="I4" s="1">
        <f t="shared" ref="I4:I10" si="3">H4/B4</f>
        <v>1.6819999999999997</v>
      </c>
      <c r="J4" s="1">
        <f t="shared" ref="J4:J10" si="4">I4*100</f>
        <v>168.19999999999996</v>
      </c>
      <c r="K4" s="1">
        <f t="shared" ref="K4:K10" si="5">J4*F4</f>
        <v>14.833478331612898</v>
      </c>
    </row>
    <row r="5" spans="1:11" ht="15.5" x14ac:dyDescent="0.35">
      <c r="A5" s="19" t="s">
        <v>36</v>
      </c>
      <c r="B5" s="11">
        <v>2</v>
      </c>
      <c r="C5" s="1">
        <f t="shared" si="0"/>
        <v>0.5</v>
      </c>
      <c r="D5" s="1">
        <v>226.7843</v>
      </c>
      <c r="E5" s="1">
        <f t="shared" si="1"/>
        <v>4.4094763173641209E-3</v>
      </c>
      <c r="F5" s="1">
        <f t="shared" si="2"/>
        <v>2.2047381586820605E-3</v>
      </c>
      <c r="G5" s="4">
        <v>0</v>
      </c>
      <c r="H5" s="4">
        <v>7.46E-2</v>
      </c>
      <c r="I5" s="1">
        <f t="shared" si="3"/>
        <v>3.73E-2</v>
      </c>
      <c r="J5" s="1">
        <f t="shared" si="4"/>
        <v>3.73</v>
      </c>
      <c r="K5" s="1">
        <f t="shared" si="5"/>
        <v>8.2236733318840852E-3</v>
      </c>
    </row>
    <row r="6" spans="1:11" ht="15.5" x14ac:dyDescent="0.35">
      <c r="A6" s="19" t="s">
        <v>37</v>
      </c>
      <c r="B6" s="11">
        <v>0.3</v>
      </c>
      <c r="C6" s="1">
        <f t="shared" si="0"/>
        <v>3.3333333333333335</v>
      </c>
      <c r="D6" s="1">
        <v>226.7843</v>
      </c>
      <c r="E6" s="1">
        <f t="shared" si="1"/>
        <v>4.4094763173641209E-3</v>
      </c>
      <c r="F6" s="1">
        <f t="shared" si="2"/>
        <v>1.4698254391213738E-2</v>
      </c>
      <c r="G6" s="4">
        <v>0</v>
      </c>
      <c r="H6" s="4">
        <v>0.26300000000000001</v>
      </c>
      <c r="I6" s="1">
        <f t="shared" si="3"/>
        <v>0.87666666666666671</v>
      </c>
      <c r="J6" s="1">
        <f t="shared" si="4"/>
        <v>87.666666666666671</v>
      </c>
      <c r="K6" s="1">
        <f t="shared" si="5"/>
        <v>1.2885469682964044</v>
      </c>
    </row>
    <row r="7" spans="1:11" ht="15.5" x14ac:dyDescent="0.35">
      <c r="A7" s="19" t="s">
        <v>38</v>
      </c>
      <c r="B7" s="11">
        <v>0.4</v>
      </c>
      <c r="C7" s="1">
        <f t="shared" si="0"/>
        <v>2.5</v>
      </c>
      <c r="D7" s="1">
        <v>226.7843</v>
      </c>
      <c r="E7" s="1">
        <f t="shared" si="1"/>
        <v>4.4094763173641209E-3</v>
      </c>
      <c r="F7" s="1">
        <f t="shared" si="2"/>
        <v>1.1023690793410302E-2</v>
      </c>
      <c r="G7" s="4">
        <v>0</v>
      </c>
      <c r="H7" s="4">
        <v>0.47499999999999998</v>
      </c>
      <c r="I7" s="1">
        <f t="shared" si="3"/>
        <v>1.1874999999999998</v>
      </c>
      <c r="J7" s="1">
        <f t="shared" si="4"/>
        <v>118.74999999999997</v>
      </c>
      <c r="K7" s="1">
        <v>1.3090630000000001</v>
      </c>
    </row>
    <row r="8" spans="1:11" ht="15.5" x14ac:dyDescent="0.35">
      <c r="A8" s="19" t="s">
        <v>39</v>
      </c>
      <c r="B8" s="11">
        <v>0.01</v>
      </c>
      <c r="C8" s="1">
        <f t="shared" si="0"/>
        <v>100</v>
      </c>
      <c r="D8" s="1">
        <v>226.7843</v>
      </c>
      <c r="E8" s="1">
        <f t="shared" si="1"/>
        <v>4.4094763173641209E-3</v>
      </c>
      <c r="F8" s="1">
        <f t="shared" si="2"/>
        <v>0.4409476317364121</v>
      </c>
      <c r="G8" s="4">
        <v>0</v>
      </c>
      <c r="H8" s="4">
        <v>0</v>
      </c>
      <c r="I8" s="1">
        <f t="shared" si="3"/>
        <v>0</v>
      </c>
      <c r="J8" s="1">
        <f t="shared" si="4"/>
        <v>0</v>
      </c>
      <c r="K8" s="1">
        <f t="shared" si="5"/>
        <v>0</v>
      </c>
    </row>
    <row r="9" spans="1:11" ht="15.5" x14ac:dyDescent="0.35">
      <c r="A9" s="19" t="s">
        <v>41</v>
      </c>
      <c r="B9" s="11">
        <v>0.01</v>
      </c>
      <c r="C9" s="1">
        <f t="shared" si="0"/>
        <v>100</v>
      </c>
      <c r="D9" s="1">
        <v>226.7843</v>
      </c>
      <c r="E9" s="1">
        <f t="shared" si="1"/>
        <v>4.4094763173641209E-3</v>
      </c>
      <c r="F9" s="1">
        <f t="shared" si="2"/>
        <v>0.4409476317364121</v>
      </c>
      <c r="G9" s="4">
        <v>0</v>
      </c>
      <c r="H9" s="4">
        <v>0</v>
      </c>
      <c r="I9" s="1">
        <f t="shared" si="3"/>
        <v>0</v>
      </c>
      <c r="J9" s="1">
        <f t="shared" si="4"/>
        <v>0</v>
      </c>
      <c r="K9" s="1">
        <f t="shared" si="5"/>
        <v>0</v>
      </c>
    </row>
    <row r="10" spans="1:11" ht="15.5" x14ac:dyDescent="0.35">
      <c r="A10" s="19" t="s">
        <v>40</v>
      </c>
      <c r="B10" s="11">
        <v>3</v>
      </c>
      <c r="C10" s="1">
        <f t="shared" si="0"/>
        <v>0.33333333333333331</v>
      </c>
      <c r="D10" s="1">
        <v>226.7843</v>
      </c>
      <c r="E10" s="1">
        <f t="shared" si="1"/>
        <v>4.4094763173641209E-3</v>
      </c>
      <c r="F10" s="1">
        <f t="shared" si="2"/>
        <v>1.4698254391213737E-3</v>
      </c>
      <c r="G10" s="4">
        <v>0</v>
      </c>
      <c r="H10" s="4">
        <v>0.36</v>
      </c>
      <c r="I10" s="1">
        <f t="shared" si="3"/>
        <v>0.12</v>
      </c>
      <c r="J10" s="1">
        <f t="shared" si="4"/>
        <v>12</v>
      </c>
      <c r="K10" s="1">
        <f t="shared" si="5"/>
        <v>1.7637905269456484E-2</v>
      </c>
    </row>
    <row r="11" spans="1:11" x14ac:dyDescent="0.35">
      <c r="A11" s="1"/>
      <c r="B11" s="4"/>
      <c r="C11" s="4">
        <v>226.7843</v>
      </c>
      <c r="D11" s="4"/>
      <c r="E11" s="4"/>
      <c r="F11" s="4">
        <f>SUM(F3:F10)</f>
        <v>1.0000000605222241</v>
      </c>
      <c r="G11" s="4"/>
      <c r="H11" s="4">
        <f>SUM(H3:H10)</f>
        <v>1.2467000000000001</v>
      </c>
      <c r="I11" s="4">
        <f>SUM(I3:I10)</f>
        <v>3.9022901960784315</v>
      </c>
      <c r="J11" s="4">
        <f>SUM(J3:J10)</f>
        <v>390.22901960784304</v>
      </c>
      <c r="K11" s="20">
        <v>17.456890000000001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F568-DD91-4A38-BF49-AD82BE41ED5A}">
  <dimension ref="A1:K11"/>
  <sheetViews>
    <sheetView workbookViewId="0">
      <selection activeCell="N6" sqref="N6"/>
    </sheetView>
  </sheetViews>
  <sheetFormatPr defaultRowHeight="14.5" x14ac:dyDescent="0.35"/>
  <sheetData>
    <row r="1" spans="1:11" x14ac:dyDescent="0.35">
      <c r="H1" s="21" t="s">
        <v>54</v>
      </c>
    </row>
    <row r="2" spans="1:11" x14ac:dyDescent="0.35">
      <c r="A2" s="17" t="s">
        <v>0</v>
      </c>
      <c r="B2" s="17" t="s">
        <v>53</v>
      </c>
      <c r="C2" s="17" t="s">
        <v>44</v>
      </c>
      <c r="D2" s="18" t="s">
        <v>44</v>
      </c>
      <c r="E2" s="17" t="s">
        <v>45</v>
      </c>
      <c r="F2" s="17" t="s">
        <v>46</v>
      </c>
      <c r="G2" s="22" t="s">
        <v>47</v>
      </c>
      <c r="H2" s="17" t="s">
        <v>48</v>
      </c>
      <c r="I2" s="17" t="s">
        <v>49</v>
      </c>
      <c r="J2" s="17" t="s">
        <v>50</v>
      </c>
      <c r="K2" s="17" t="s">
        <v>51</v>
      </c>
    </row>
    <row r="3" spans="1:11" ht="15.5" x14ac:dyDescent="0.35">
      <c r="A3" s="19" t="s">
        <v>5</v>
      </c>
      <c r="B3" s="11">
        <v>8.5</v>
      </c>
      <c r="C3" s="1">
        <f>1/B3</f>
        <v>0.11764705882352941</v>
      </c>
      <c r="D3" s="1">
        <v>226.7843</v>
      </c>
      <c r="E3" s="1">
        <f>1/D3</f>
        <v>4.4094763173641209E-3</v>
      </c>
      <c r="F3" s="1">
        <f>E3/B3</f>
        <v>5.1876191968989657E-4</v>
      </c>
      <c r="G3" s="4">
        <v>7</v>
      </c>
      <c r="H3" s="4">
        <v>-2.5999999999999999E-2</v>
      </c>
      <c r="I3" s="1">
        <f>H3/B3</f>
        <v>-3.0588235294117644E-3</v>
      </c>
      <c r="J3" s="1">
        <f>I3*100</f>
        <v>-0.30588235294117644</v>
      </c>
      <c r="K3" s="1">
        <f>J3*F3</f>
        <v>-1.5868011661102717E-4</v>
      </c>
    </row>
    <row r="4" spans="1:11" ht="15.5" x14ac:dyDescent="0.35">
      <c r="A4" s="19" t="s">
        <v>35</v>
      </c>
      <c r="B4" s="11">
        <v>0.05</v>
      </c>
      <c r="C4" s="1">
        <f t="shared" ref="C4:C10" si="0">1/B4</f>
        <v>20</v>
      </c>
      <c r="D4" s="1">
        <v>226.7843</v>
      </c>
      <c r="E4" s="1">
        <f t="shared" ref="E4:E10" si="1">1/D4</f>
        <v>4.4094763173641209E-3</v>
      </c>
      <c r="F4" s="1">
        <f t="shared" ref="F4:F10" si="2">E4/B4</f>
        <v>8.8189526347282415E-2</v>
      </c>
      <c r="G4" s="4">
        <v>0</v>
      </c>
      <c r="H4" s="4">
        <v>0.19400000000000001</v>
      </c>
      <c r="I4" s="1">
        <f t="shared" ref="I4:I10" si="3">H4/B4</f>
        <v>3.88</v>
      </c>
      <c r="J4" s="1">
        <f t="shared" ref="J4:J10" si="4">I4*100</f>
        <v>388</v>
      </c>
      <c r="K4" s="1">
        <f t="shared" ref="K4:K10" si="5">J4*F4</f>
        <v>34.217536222745579</v>
      </c>
    </row>
    <row r="5" spans="1:11" ht="15.5" x14ac:dyDescent="0.35">
      <c r="A5" s="19" t="s">
        <v>36</v>
      </c>
      <c r="B5" s="11">
        <v>2</v>
      </c>
      <c r="C5" s="1">
        <f t="shared" si="0"/>
        <v>0.5</v>
      </c>
      <c r="D5" s="1">
        <v>226.7843</v>
      </c>
      <c r="E5" s="1">
        <f t="shared" si="1"/>
        <v>4.4094763173641209E-3</v>
      </c>
      <c r="F5" s="1">
        <f t="shared" si="2"/>
        <v>2.2047381586820605E-3</v>
      </c>
      <c r="G5" s="4">
        <v>0</v>
      </c>
      <c r="H5" s="4">
        <v>6.7500000000000004E-2</v>
      </c>
      <c r="I5" s="1">
        <f t="shared" si="3"/>
        <v>3.3750000000000002E-2</v>
      </c>
      <c r="J5" s="1">
        <f t="shared" si="4"/>
        <v>3.375</v>
      </c>
      <c r="K5" s="1">
        <v>7.4409999999999997E-3</v>
      </c>
    </row>
    <row r="6" spans="1:11" ht="15.5" x14ac:dyDescent="0.35">
      <c r="A6" s="19" t="s">
        <v>37</v>
      </c>
      <c r="B6" s="11">
        <v>0.3</v>
      </c>
      <c r="C6" s="1">
        <f t="shared" si="0"/>
        <v>3.3333333333333335</v>
      </c>
      <c r="D6" s="1">
        <v>226.7843</v>
      </c>
      <c r="E6" s="1">
        <f t="shared" si="1"/>
        <v>4.4094763173641209E-3</v>
      </c>
      <c r="F6" s="1">
        <f t="shared" si="2"/>
        <v>1.4698254391213738E-2</v>
      </c>
      <c r="G6" s="4">
        <v>0</v>
      </c>
      <c r="H6" s="4">
        <v>0.28599999999999998</v>
      </c>
      <c r="I6" s="1">
        <f t="shared" si="3"/>
        <v>0.95333333333333325</v>
      </c>
      <c r="J6" s="1">
        <f t="shared" si="4"/>
        <v>95.333333333333329</v>
      </c>
      <c r="K6" s="1">
        <f t="shared" si="5"/>
        <v>1.4012335852957096</v>
      </c>
    </row>
    <row r="7" spans="1:11" ht="15.5" x14ac:dyDescent="0.35">
      <c r="A7" s="19" t="s">
        <v>38</v>
      </c>
      <c r="B7" s="11">
        <v>0.4</v>
      </c>
      <c r="C7" s="1">
        <f t="shared" si="0"/>
        <v>2.5</v>
      </c>
      <c r="D7" s="1">
        <v>226.7843</v>
      </c>
      <c r="E7" s="1">
        <f t="shared" si="1"/>
        <v>4.4094763173641209E-3</v>
      </c>
      <c r="F7" s="1">
        <f t="shared" si="2"/>
        <v>1.1023690793410302E-2</v>
      </c>
      <c r="G7" s="4">
        <v>0</v>
      </c>
      <c r="H7" s="4">
        <v>0.44600000000000001</v>
      </c>
      <c r="I7" s="1">
        <f t="shared" si="3"/>
        <v>1.115</v>
      </c>
      <c r="J7" s="1">
        <f t="shared" si="4"/>
        <v>111.5</v>
      </c>
      <c r="K7" s="1">
        <f t="shared" si="5"/>
        <v>1.2291415234652487</v>
      </c>
    </row>
    <row r="8" spans="1:11" ht="15.5" x14ac:dyDescent="0.35">
      <c r="A8" s="19" t="s">
        <v>39</v>
      </c>
      <c r="B8" s="11">
        <v>0.01</v>
      </c>
      <c r="C8" s="1">
        <f t="shared" si="0"/>
        <v>100</v>
      </c>
      <c r="D8" s="1">
        <v>226.7843</v>
      </c>
      <c r="E8" s="1">
        <f t="shared" si="1"/>
        <v>4.4094763173641209E-3</v>
      </c>
      <c r="F8" s="1">
        <f t="shared" si="2"/>
        <v>0.4409476317364121</v>
      </c>
      <c r="G8" s="4">
        <v>0</v>
      </c>
      <c r="H8" s="4">
        <v>0</v>
      </c>
      <c r="I8" s="1">
        <f t="shared" si="3"/>
        <v>0</v>
      </c>
      <c r="J8" s="1">
        <f t="shared" si="4"/>
        <v>0</v>
      </c>
      <c r="K8" s="1">
        <f t="shared" si="5"/>
        <v>0</v>
      </c>
    </row>
    <row r="9" spans="1:11" ht="15.5" x14ac:dyDescent="0.35">
      <c r="A9" s="19" t="s">
        <v>41</v>
      </c>
      <c r="B9" s="11">
        <v>0.01</v>
      </c>
      <c r="C9" s="1">
        <f t="shared" si="0"/>
        <v>100</v>
      </c>
      <c r="D9" s="1">
        <v>226.7843</v>
      </c>
      <c r="E9" s="1">
        <f t="shared" si="1"/>
        <v>4.4094763173641209E-3</v>
      </c>
      <c r="F9" s="1">
        <f t="shared" si="2"/>
        <v>0.4409476317364121</v>
      </c>
      <c r="G9" s="4">
        <v>0</v>
      </c>
      <c r="H9" s="4">
        <v>0</v>
      </c>
      <c r="I9" s="1">
        <f t="shared" si="3"/>
        <v>0</v>
      </c>
      <c r="J9" s="1">
        <f t="shared" si="4"/>
        <v>0</v>
      </c>
      <c r="K9" s="1">
        <f t="shared" si="5"/>
        <v>0</v>
      </c>
    </row>
    <row r="10" spans="1:11" ht="15.5" x14ac:dyDescent="0.35">
      <c r="A10" s="19" t="s">
        <v>40</v>
      </c>
      <c r="B10" s="11">
        <v>3</v>
      </c>
      <c r="C10" s="1">
        <f t="shared" si="0"/>
        <v>0.33333333333333331</v>
      </c>
      <c r="D10" s="1">
        <v>226.7843</v>
      </c>
      <c r="E10" s="1">
        <f t="shared" si="1"/>
        <v>4.4094763173641209E-3</v>
      </c>
      <c r="F10" s="1">
        <f t="shared" si="2"/>
        <v>1.4698254391213737E-3</v>
      </c>
      <c r="G10" s="4">
        <v>0</v>
      </c>
      <c r="H10" s="4">
        <v>0.35899999999999999</v>
      </c>
      <c r="I10" s="1">
        <f t="shared" si="3"/>
        <v>0.11966666666666666</v>
      </c>
      <c r="J10" s="1">
        <f t="shared" si="4"/>
        <v>11.966666666666665</v>
      </c>
      <c r="K10" s="1">
        <f t="shared" si="5"/>
        <v>1.7588911088152435E-2</v>
      </c>
    </row>
    <row r="11" spans="1:11" x14ac:dyDescent="0.35">
      <c r="A11" s="4"/>
      <c r="B11" s="4"/>
      <c r="C11" s="4">
        <v>226.7843</v>
      </c>
      <c r="D11" s="4"/>
      <c r="E11" s="4"/>
      <c r="F11" s="4">
        <f>SUM(F3:F10)</f>
        <v>1.0000000605222241</v>
      </c>
      <c r="G11" s="4"/>
      <c r="H11" s="4">
        <f>SUM(H3:H10)</f>
        <v>1.3265</v>
      </c>
      <c r="I11" s="4">
        <f>SUM(I3:I10)</f>
        <v>6.098691176470588</v>
      </c>
      <c r="J11" s="4">
        <f>SUM(J3:J10)</f>
        <v>609.86911764705883</v>
      </c>
      <c r="K11" s="20">
        <v>36.872779999999999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upp</vt:lpstr>
      <vt:lpstr>Mid </vt:lpstr>
      <vt:lpstr>down</vt:lpstr>
      <vt:lpstr>Mean</vt:lpstr>
      <vt:lpstr>wqi up</vt:lpstr>
      <vt:lpstr>wqi mid</vt:lpstr>
      <vt:lpstr>wqi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Bashiru Ibrahim Hamza</dc:creator>
  <cp:lastModifiedBy>dell</cp:lastModifiedBy>
  <dcterms:created xsi:type="dcterms:W3CDTF">2025-03-24T08:04:28Z</dcterms:created>
  <dcterms:modified xsi:type="dcterms:W3CDTF">2025-03-24T08:47:00Z</dcterms:modified>
</cp:coreProperties>
</file>