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E:\Submission to NG\"/>
    </mc:Choice>
  </mc:AlternateContent>
  <xr:revisionPtr revIDLastSave="0" documentId="13_ncr:1_{0FE44177-80A7-4147-8B9C-BB6C0A3A1E0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Microband dataset" sheetId="1" r:id="rId1"/>
    <sheet name="Sorted Microband Types" sheetId="2" r:id="rId2"/>
    <sheet name="Sheet4" sheetId="3" r:id="rId3"/>
    <sheet name="Gre_Total-Carb" sheetId="4" r:id="rId4"/>
    <sheet name="Gre_TOC" sheetId="5" r:id="rId5"/>
    <sheet name="TOC_Total-Fe-Mineral" sheetId="6" r:id="rId6"/>
    <sheet name="TOC_Total-Carb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K23" i="1"/>
  <c r="L23" i="1"/>
  <c r="M23" i="1"/>
  <c r="N23" i="1"/>
  <c r="P23" i="1"/>
  <c r="Q23" i="1"/>
  <c r="R23" i="1"/>
  <c r="S23" i="1"/>
  <c r="F22" i="1"/>
  <c r="G22" i="1"/>
  <c r="H22" i="1"/>
  <c r="I22" i="1"/>
  <c r="J22" i="1"/>
  <c r="K22" i="1"/>
  <c r="L22" i="1"/>
  <c r="M22" i="1"/>
  <c r="N22" i="1"/>
  <c r="P22" i="1"/>
  <c r="Q22" i="1"/>
  <c r="R22" i="1"/>
  <c r="S22" i="1"/>
  <c r="O23" i="1"/>
  <c r="O22" i="1"/>
  <c r="E25" i="2"/>
  <c r="D25" i="2"/>
  <c r="C25" i="2"/>
  <c r="B25" i="2"/>
  <c r="E24" i="2"/>
  <c r="D24" i="2"/>
  <c r="C24" i="2"/>
  <c r="B24" i="2"/>
  <c r="E15" i="2"/>
  <c r="D15" i="2"/>
  <c r="C15" i="2"/>
  <c r="B15" i="2"/>
  <c r="E14" i="2"/>
  <c r="D14" i="2"/>
  <c r="C14" i="2"/>
  <c r="B14" i="2"/>
  <c r="R20" i="1"/>
  <c r="M20" i="1"/>
  <c r="L20" i="1"/>
  <c r="R19" i="1"/>
  <c r="M19" i="1"/>
  <c r="L19" i="1"/>
  <c r="R18" i="1"/>
  <c r="M18" i="1"/>
  <c r="L18" i="1"/>
  <c r="R17" i="1"/>
  <c r="M17" i="1"/>
  <c r="L17" i="1"/>
  <c r="R16" i="1"/>
  <c r="M16" i="1"/>
  <c r="L16" i="1"/>
  <c r="R15" i="1"/>
  <c r="M15" i="1"/>
  <c r="L15" i="1"/>
  <c r="R14" i="1"/>
  <c r="M14" i="1"/>
  <c r="L14" i="1"/>
  <c r="R13" i="1"/>
  <c r="M13" i="1"/>
  <c r="L13" i="1"/>
  <c r="R12" i="1"/>
  <c r="M12" i="1"/>
  <c r="L12" i="1"/>
  <c r="R11" i="1"/>
  <c r="M11" i="1"/>
  <c r="L11" i="1"/>
  <c r="R10" i="1"/>
  <c r="M10" i="1"/>
  <c r="L10" i="1"/>
  <c r="R9" i="1"/>
  <c r="M9" i="1"/>
  <c r="L9" i="1"/>
  <c r="R8" i="1"/>
  <c r="M8" i="1"/>
  <c r="L8" i="1"/>
  <c r="R7" i="1"/>
  <c r="M7" i="1"/>
  <c r="L7" i="1"/>
  <c r="R6" i="1"/>
  <c r="M6" i="1"/>
  <c r="L6" i="1"/>
  <c r="R5" i="1"/>
  <c r="M5" i="1"/>
  <c r="L5" i="1"/>
  <c r="R4" i="1"/>
  <c r="M4" i="1"/>
  <c r="L4" i="1"/>
  <c r="R3" i="1"/>
  <c r="M3" i="1"/>
  <c r="L3" i="1"/>
</calcChain>
</file>

<file path=xl/sharedStrings.xml><?xml version="1.0" encoding="utf-8"?>
<sst xmlns="http://schemas.openxmlformats.org/spreadsheetml/2006/main" count="345" uniqueCount="130">
  <si>
    <t>Mother Specimens</t>
  </si>
  <si>
    <t>Sample Names</t>
  </si>
  <si>
    <t>Type of Microband/ Specimen</t>
  </si>
  <si>
    <t>Plot Median</t>
  </si>
  <si>
    <t>Quartz</t>
  </si>
  <si>
    <t>Goethite</t>
  </si>
  <si>
    <t>Hematite</t>
  </si>
  <si>
    <t>Greenalite</t>
  </si>
  <si>
    <t>Mg-calcite</t>
  </si>
  <si>
    <t>Calcite</t>
  </si>
  <si>
    <t>Mg-Cal+Cal</t>
  </si>
  <si>
    <t>Total</t>
  </si>
  <si>
    <t>TOC (%)</t>
  </si>
  <si>
    <t>Corrected d13C values (‰; VPDB)</t>
  </si>
  <si>
    <t>Corrected d13C-Carb values (‰; VPDB)</t>
  </si>
  <si>
    <t>Corrected d18O-Carb values (‰; VPDB)</t>
  </si>
  <si>
    <t>Total Fe-containing Major Mineral Phases</t>
  </si>
  <si>
    <t>Total Chert (Quartz) content</t>
  </si>
  <si>
    <t>Type: Fe-rich (wt% of total Fe-mineral &gt; 20%)                          Fe-poor (wt% of total Fe-mineral &lt; 20%)</t>
  </si>
  <si>
    <t>(Whole Rock Samples)</t>
  </si>
  <si>
    <t>Microbands/Bulk</t>
  </si>
  <si>
    <t>(Brief Microband Characteristics/Bulk Specimen)</t>
  </si>
  <si>
    <t>(cm)</t>
  </si>
  <si>
    <t>(wt.%)</t>
  </si>
  <si>
    <t>KAG-2</t>
  </si>
  <si>
    <t>KAG-2-L-1</t>
  </si>
  <si>
    <t>Microband with laterally continuous microlaminae defined by Fe-containing minerals (primarily Hematite and Goethite) with minor Greenalite-bearing remnant lumps</t>
  </si>
  <si>
    <t xml:space="preserve"> 0-0.4</t>
  </si>
  <si>
    <t>BDL</t>
  </si>
  <si>
    <t>Fe-rich</t>
  </si>
  <si>
    <t>KAG-2-L-2</t>
  </si>
  <si>
    <t>Chert-rich microband with discrete clusters of Fe-minerals (primarily Hematite and Goethite) along with minor Greenalite-bearing lumps</t>
  </si>
  <si>
    <t xml:space="preserve"> 0.4-1.0</t>
  </si>
  <si>
    <t>KAG-2-L-3</t>
  </si>
  <si>
    <t>Microband with microlaminae defined by Fe-containing minerals (primarily Hematite and Goethite) with minor Greenalite-bearing remnant lumps</t>
  </si>
  <si>
    <t xml:space="preserve"> 1.0-1.4</t>
  </si>
  <si>
    <t>KAG-2-L-4</t>
  </si>
  <si>
    <t>Microband with microlaminae defined by Fe-containing minerals</t>
  </si>
  <si>
    <t xml:space="preserve"> 1.4-1.7</t>
  </si>
  <si>
    <t>KAG-2-L-5</t>
  </si>
  <si>
    <t>Clear Chert- depleted of Fe-mineral defined continuous microlamina</t>
  </si>
  <si>
    <t xml:space="preserve"> 1.7-2.0</t>
  </si>
  <si>
    <t>Fe-poor</t>
  </si>
  <si>
    <t>KAG-2-L-6</t>
  </si>
  <si>
    <t>Microband with microlamination defined by Fe-containing minerals within chert with minor Greenalite-bearing remnant lumps</t>
  </si>
  <si>
    <t>2.0-2.2</t>
  </si>
  <si>
    <t>KAG-2-L-7</t>
  </si>
  <si>
    <t>Clear Chert- depleted of Fe-mineral defined microlamina</t>
  </si>
  <si>
    <t>2.2-2.6</t>
  </si>
  <si>
    <t>KAG-2-L-8</t>
  </si>
  <si>
    <t>2.6-3.0</t>
  </si>
  <si>
    <t>KAG-2-L-9'</t>
  </si>
  <si>
    <t>Microlamina dominated by by Greenalite-bearing lumps</t>
  </si>
  <si>
    <t xml:space="preserve"> -</t>
  </si>
  <si>
    <t>Fe-poor (Gre-rich)</t>
  </si>
  <si>
    <t>KAG-2-L-9"</t>
  </si>
  <si>
    <t>Microlamina containing discrete clusters of Greenalite-bearing lumps</t>
  </si>
  <si>
    <t>KAG-2-L-10</t>
  </si>
  <si>
    <t>Microband dominated by Fe-containing minerals with interstitial chert matrix and minor Greenalite-bearing remnant lumps</t>
  </si>
  <si>
    <t>3.7-4.1</t>
  </si>
  <si>
    <t>KAG-2-L-11</t>
  </si>
  <si>
    <t>Dusty Chert- depleted of Fe-mineral defined microlamina</t>
  </si>
  <si>
    <t xml:space="preserve"> 4.1-4.6</t>
  </si>
  <si>
    <t>KAG-2-L-12</t>
  </si>
  <si>
    <t>Clear Chert- devoid of Fe-mineral defined microlamina</t>
  </si>
  <si>
    <t xml:space="preserve"> 4.6-4.9</t>
  </si>
  <si>
    <t>KAG-2-L-13</t>
  </si>
  <si>
    <t>Chert-rich microband with discrete and discontinuous microlaminae defined by Fe-containing minerals</t>
  </si>
  <si>
    <t>4.9-5.2</t>
  </si>
  <si>
    <t>BF-5</t>
  </si>
  <si>
    <t>BF-5 (Bulk)</t>
  </si>
  <si>
    <t>Bulk specimen with alternate microbands of chert and Fe-mineral containing microlaminae along with Greenalite-bearing remanant clusters</t>
  </si>
  <si>
    <t>KRM-16</t>
  </si>
  <si>
    <t>KRM-16-DL</t>
  </si>
  <si>
    <t>Cherty, Fe-poor microband, but with distinct, laterally persistent microlaminae defined by Fe-containing minerals (primarily Hematite with very minor Fe-silicates) resembling microbial laminites</t>
  </si>
  <si>
    <t>Fe-poor but with laterally persistent microlaminae defined by Fe-containing minerals (primarily Hematite with very minor Fe-silicates)</t>
  </si>
  <si>
    <t>KRM-16-L</t>
  </si>
  <si>
    <t>Cherty, Fe-poor with crude discrete and discontinuous Fe-bearing laminations</t>
  </si>
  <si>
    <t>Fe-poor with crude discrete and discontinuous fe-bearing laminations</t>
  </si>
  <si>
    <t>KAG-2-L-9</t>
  </si>
  <si>
    <t>Microlamina defined by Greenalite lumps</t>
  </si>
  <si>
    <t>3.0-3.7</t>
  </si>
  <si>
    <t>For Fig. 3e</t>
  </si>
  <si>
    <t>NA</t>
  </si>
  <si>
    <t>Position in mother specimen</t>
  </si>
  <si>
    <t>Gre %</t>
  </si>
  <si>
    <t>Total calcite (Cal+Mg-Cal) %</t>
  </si>
  <si>
    <t>TOC%</t>
  </si>
  <si>
    <t xml:space="preserve"> Total Fe-containing mineral modal %</t>
  </si>
  <si>
    <t>Avg.</t>
  </si>
  <si>
    <t>StDev.</t>
  </si>
  <si>
    <t>Fe-(and Gre)-poor specimens</t>
  </si>
  <si>
    <t>Fe-(and Gre)-poor laminated microband (but anomalously TOC%-rich microbial laminite)</t>
  </si>
  <si>
    <t>Fe-(or Gre)-rich specimens/ Fe-poor but containing microbial laminite defined by Fe-minerals</t>
  </si>
  <si>
    <t>Samples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</si>
  <si>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</si>
  <si>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</si>
  <si>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</si>
  <si>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</si>
  <si>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</si>
  <si>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</si>
  <si>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</si>
  <si>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</si>
  <si>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</si>
  <si>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</si>
  <si>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</si>
  <si>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</si>
  <si>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</si>
  <si>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</si>
  <si>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</si>
  <si>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</si>
  <si>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</si>
  <si>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</si>
  <si>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</si>
  <si>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</si>
  <si>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</si>
  <si>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</si>
  <si>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</si>
  <si>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RESIDUAL OUTPUT</t>
  </si>
  <si>
    <t>PROBABILITY OUTPUT</t>
  </si>
  <si>
    <t>Observation</t>
  </si>
  <si>
    <t>Predicted Total calcite (Cal+Mg-Cal) %</t>
  </si>
  <si>
    <t>Residuals</t>
  </si>
  <si>
    <t>Standard Residuals</t>
  </si>
  <si>
    <t>Percentile</t>
  </si>
  <si>
    <t>Predicted TOC%</t>
  </si>
  <si>
    <t>Predicted  Total Fe-containing mineral modal %</t>
  </si>
  <si>
    <t>11 Samples out of 17 samples</t>
  </si>
  <si>
    <t>Avg</t>
  </si>
  <si>
    <t>StdV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</si>
</sst>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1" fillId="0" borderId="1" xfId="0" applyFont="1" applyBorder="1" applyAlignment="1">
      <alignment horizontal="centerContinuous"/>
    </xf>
    <xf numFmtId="0" fontId="0" fillId="0" borderId="2" xfId="0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N"/>
              <a:t>Gre %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Sheet4!$B$2:$B$18</c:f>
              <c:numCache>
                <c:formatCode>General</c:formatCode>
                <c:ptCount val="17"/>
                <c:pt idx="0">
                  <c:v>0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  <c:pt idx="4">
                  <c:v>0.3</c:v>
                </c:pt>
                <c:pt idx="5">
                  <c:v>0.6</c:v>
                </c:pt>
                <c:pt idx="6">
                  <c:v>1.3</c:v>
                </c:pt>
                <c:pt idx="7">
                  <c:v>0.7</c:v>
                </c:pt>
                <c:pt idx="8">
                  <c:v>0.5</c:v>
                </c:pt>
                <c:pt idx="9">
                  <c:v>0.4</c:v>
                </c:pt>
                <c:pt idx="10">
                  <c:v>0.5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xVal>
          <c:yVal>
            <c:numRef>
              <c:f>'Gre_Total-Carb'!$C$25:$C$41</c:f>
              <c:numCache>
                <c:formatCode>General</c:formatCode>
                <c:ptCount val="17"/>
                <c:pt idx="0">
                  <c:v>-3.1879572312886836E-2</c:v>
                </c:pt>
                <c:pt idx="1">
                  <c:v>4.9521665728756353E-2</c:v>
                </c:pt>
                <c:pt idx="2">
                  <c:v>0.22858750703432754</c:v>
                </c:pt>
                <c:pt idx="3">
                  <c:v>-3.1879572312886836E-2</c:v>
                </c:pt>
                <c:pt idx="4">
                  <c:v>4.9521665728756353E-2</c:v>
                </c:pt>
                <c:pt idx="5">
                  <c:v>-6.9077096229600454E-2</c:v>
                </c:pt>
                <c:pt idx="6">
                  <c:v>-0.14580754079909974</c:v>
                </c:pt>
                <c:pt idx="7">
                  <c:v>0.49138998311761395</c:v>
                </c:pt>
                <c:pt idx="8">
                  <c:v>-2.9544175576814879E-2</c:v>
                </c:pt>
                <c:pt idx="9">
                  <c:v>-9.0011254924029255E-2</c:v>
                </c:pt>
                <c:pt idx="10">
                  <c:v>-0.22954417557681489</c:v>
                </c:pt>
                <c:pt idx="11">
                  <c:v>-3.1879572312886836E-2</c:v>
                </c:pt>
                <c:pt idx="12">
                  <c:v>-3.1879572312886836E-2</c:v>
                </c:pt>
                <c:pt idx="13">
                  <c:v>-3.1879572312886836E-2</c:v>
                </c:pt>
                <c:pt idx="14">
                  <c:v>-3.1879572312886836E-2</c:v>
                </c:pt>
                <c:pt idx="15">
                  <c:v>-3.1879572312886836E-2</c:v>
                </c:pt>
                <c:pt idx="16">
                  <c:v>-3.1879572312886836E-2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E6-49CD-87FA-61D88944A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080511"/>
        <c:axId val="28087231"/>
      </c:scatterChart>
      <c:valAx>
        <c:axId val="280805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Gre 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087231"/>
        <c:crosses val="autoZero"/>
        <c:crossBetween val="midCat"/>
      </c:valAx>
      <c:valAx>
        <c:axId val="2808723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080511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N"/>
              <a:t>TOC%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Sheet4!$L$2:$L$12</c:f>
              <c:numCache>
                <c:formatCode>0.00</c:formatCode>
                <c:ptCount val="11"/>
                <c:pt idx="0">
                  <c:v>0.25800731536248916</c:v>
                </c:pt>
                <c:pt idx="1">
                  <c:v>1.9162453924383885E-2</c:v>
                </c:pt>
                <c:pt idx="2">
                  <c:v>0.13100682727933755</c:v>
                </c:pt>
                <c:pt idx="3">
                  <c:v>0.11116495660145299</c:v>
                </c:pt>
                <c:pt idx="4">
                  <c:v>0.13892102591178204</c:v>
                </c:pt>
                <c:pt idx="5">
                  <c:v>0.17328370690166484</c:v>
                </c:pt>
                <c:pt idx="6">
                  <c:v>3.9063332164457079E-2</c:v>
                </c:pt>
                <c:pt idx="7">
                  <c:v>0.21168664557638792</c:v>
                </c:pt>
                <c:pt idx="8">
                  <c:v>0.25892616418167169</c:v>
                </c:pt>
                <c:pt idx="9">
                  <c:v>0.13520087539495601</c:v>
                </c:pt>
                <c:pt idx="10">
                  <c:v>0.21</c:v>
                </c:pt>
              </c:numCache>
            </c:numRef>
          </c:xVal>
          <c:yVal>
            <c:numRef>
              <c:f>'TOC_Total-Carb'!$C$25:$C$35</c:f>
              <c:numCache>
                <c:formatCode>General</c:formatCode>
                <c:ptCount val="11"/>
                <c:pt idx="0">
                  <c:v>-4.2006013501384276E-2</c:v>
                </c:pt>
                <c:pt idx="1">
                  <c:v>-0.2439186277968528</c:v>
                </c:pt>
                <c:pt idx="2">
                  <c:v>4.4285816789771559E-2</c:v>
                </c:pt>
                <c:pt idx="3">
                  <c:v>-8.9102793995676499E-2</c:v>
                </c:pt>
                <c:pt idx="4">
                  <c:v>-4.2396683962945381E-2</c:v>
                </c:pt>
                <c:pt idx="5">
                  <c:v>0.21542660295094934</c:v>
                </c:pt>
                <c:pt idx="6">
                  <c:v>0.38956927708033184</c:v>
                </c:pt>
                <c:pt idx="7">
                  <c:v>8.0048572988124567E-2</c:v>
                </c:pt>
                <c:pt idx="8">
                  <c:v>5.9540165590920152E-2</c:v>
                </c:pt>
                <c:pt idx="9">
                  <c:v>-0.24865671154230218</c:v>
                </c:pt>
                <c:pt idx="10">
                  <c:v>-0.12278960460093619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BA-4EFD-A4D5-9A44F2389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772319"/>
        <c:axId val="240758879"/>
      </c:scatterChart>
      <c:valAx>
        <c:axId val="2407723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TOC%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40758879"/>
        <c:crosses val="autoZero"/>
        <c:crossBetween val="midCat"/>
      </c:valAx>
      <c:valAx>
        <c:axId val="24075887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40772319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27375550513807E-2"/>
          <c:y val="5.5478119582878217E-2"/>
          <c:w val="0.72350193513946348"/>
          <c:h val="0.85046841970840614"/>
        </c:manualLayout>
      </c:layout>
      <c:scatterChart>
        <c:scatterStyle val="lineMarker"/>
        <c:varyColors val="0"/>
        <c:ser>
          <c:idx val="0"/>
          <c:order val="0"/>
          <c:tx>
            <c:v>Total calcite (Cal+Mg-Cal) %</c:v>
          </c:tx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0484938720583654"/>
                  <c:y val="-0.58220602859425186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y = -1.6827x + 0.4762</a:t>
                    </a:r>
                    <a:br>
                      <a:rPr lang="en-US" baseline="0"/>
                    </a:br>
                    <a:r>
                      <a:rPr lang="en-US" baseline="0"/>
                      <a:t>R² = 0.3326</a:t>
                    </a:r>
                  </a:p>
                  <a:p>
                    <a:pPr>
                      <a:defRPr/>
                    </a:pPr>
                    <a:r>
                      <a:rPr lang="en-US" sz="1000" b="0" i="0" baseline="0">
                        <a:effectLst/>
                      </a:rPr>
                      <a:t>R = -0.577</a:t>
                    </a:r>
                    <a:endParaRPr lang="en-IN" sz="1000">
                      <a:effectLst/>
                    </a:endParaRPr>
                  </a:p>
                  <a:p>
                    <a:pPr>
                      <a:defRPr/>
                    </a:pPr>
                    <a:r>
                      <a:rPr lang="en-US" sz="1000" b="0" i="0" baseline="0">
                        <a:effectLst/>
                      </a:rPr>
                      <a:t>ρ = 0.06328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Sheet4!$L$2:$L$12</c:f>
              <c:numCache>
                <c:formatCode>0.00</c:formatCode>
                <c:ptCount val="11"/>
                <c:pt idx="0">
                  <c:v>0.25800731536248916</c:v>
                </c:pt>
                <c:pt idx="1">
                  <c:v>1.9162453924383885E-2</c:v>
                </c:pt>
                <c:pt idx="2">
                  <c:v>0.13100682727933755</c:v>
                </c:pt>
                <c:pt idx="3">
                  <c:v>0.11116495660145299</c:v>
                </c:pt>
                <c:pt idx="4">
                  <c:v>0.13892102591178204</c:v>
                </c:pt>
                <c:pt idx="5">
                  <c:v>0.17328370690166484</c:v>
                </c:pt>
                <c:pt idx="6">
                  <c:v>3.9063332164457079E-2</c:v>
                </c:pt>
                <c:pt idx="7">
                  <c:v>0.21168664557638792</c:v>
                </c:pt>
                <c:pt idx="8">
                  <c:v>0.25892616418167169</c:v>
                </c:pt>
                <c:pt idx="9">
                  <c:v>0.13520087539495601</c:v>
                </c:pt>
                <c:pt idx="10">
                  <c:v>0.21</c:v>
                </c:pt>
              </c:numCache>
            </c:numRef>
          </c:xVal>
          <c:yVal>
            <c:numRef>
              <c:f>Sheet4!$K$2:$K$12</c:f>
              <c:numCache>
                <c:formatCode>General</c:formatCode>
                <c:ptCount val="11"/>
                <c:pt idx="0">
                  <c:v>0</c:v>
                </c:pt>
                <c:pt idx="1">
                  <c:v>0.2</c:v>
                </c:pt>
                <c:pt idx="2">
                  <c:v>0.3</c:v>
                </c:pt>
                <c:pt idx="3">
                  <c:v>0.2</c:v>
                </c:pt>
                <c:pt idx="4">
                  <c:v>0.2</c:v>
                </c:pt>
                <c:pt idx="5">
                  <c:v>0.4</c:v>
                </c:pt>
                <c:pt idx="6">
                  <c:v>0.8</c:v>
                </c:pt>
                <c:pt idx="7">
                  <c:v>0.2</c:v>
                </c:pt>
                <c:pt idx="8">
                  <c:v>0.1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6F6-4DDA-8F7E-73E0EC2D7F8F}"/>
            </c:ext>
          </c:extLst>
        </c:ser>
        <c:ser>
          <c:idx val="1"/>
          <c:order val="1"/>
          <c:tx>
            <c:v>Predicted Total calcite (Cal+Mg-Cal) %</c:v>
          </c:tx>
          <c:spPr>
            <a:ln w="19050">
              <a:noFill/>
            </a:ln>
          </c:spPr>
          <c:xVal>
            <c:numRef>
              <c:f>Sheet4!$L$2:$L$12</c:f>
              <c:numCache>
                <c:formatCode>0.00</c:formatCode>
                <c:ptCount val="11"/>
                <c:pt idx="0">
                  <c:v>0.25800731536248916</c:v>
                </c:pt>
                <c:pt idx="1">
                  <c:v>1.9162453924383885E-2</c:v>
                </c:pt>
                <c:pt idx="2">
                  <c:v>0.13100682727933755</c:v>
                </c:pt>
                <c:pt idx="3">
                  <c:v>0.11116495660145299</c:v>
                </c:pt>
                <c:pt idx="4">
                  <c:v>0.13892102591178204</c:v>
                </c:pt>
                <c:pt idx="5">
                  <c:v>0.17328370690166484</c:v>
                </c:pt>
                <c:pt idx="6">
                  <c:v>3.9063332164457079E-2</c:v>
                </c:pt>
                <c:pt idx="7">
                  <c:v>0.21168664557638792</c:v>
                </c:pt>
                <c:pt idx="8">
                  <c:v>0.25892616418167169</c:v>
                </c:pt>
                <c:pt idx="9">
                  <c:v>0.13520087539495601</c:v>
                </c:pt>
                <c:pt idx="10">
                  <c:v>0.21</c:v>
                </c:pt>
              </c:numCache>
            </c:numRef>
          </c:xVal>
          <c:yVal>
            <c:numRef>
              <c:f>'TOC_Total-Carb'!$B$25:$B$35</c:f>
              <c:numCache>
                <c:formatCode>General</c:formatCode>
                <c:ptCount val="11"/>
                <c:pt idx="0">
                  <c:v>4.2006013501384276E-2</c:v>
                </c:pt>
                <c:pt idx="1">
                  <c:v>0.44391862779685282</c:v>
                </c:pt>
                <c:pt idx="2">
                  <c:v>0.25571418321022843</c:v>
                </c:pt>
                <c:pt idx="3">
                  <c:v>0.28910279399567651</c:v>
                </c:pt>
                <c:pt idx="4">
                  <c:v>0.24239668396294539</c:v>
                </c:pt>
                <c:pt idx="5">
                  <c:v>0.18457339704905068</c:v>
                </c:pt>
                <c:pt idx="6">
                  <c:v>0.4104307229196682</c:v>
                </c:pt>
                <c:pt idx="7">
                  <c:v>0.11995142701187544</c:v>
                </c:pt>
                <c:pt idx="8">
                  <c:v>4.0459834409079853E-2</c:v>
                </c:pt>
                <c:pt idx="9">
                  <c:v>0.24865671154230218</c:v>
                </c:pt>
                <c:pt idx="10">
                  <c:v>0.12278960460093619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6F6-4DDA-8F7E-73E0EC2D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777599"/>
        <c:axId val="240779039"/>
      </c:scatterChart>
      <c:valAx>
        <c:axId val="2407775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TOC%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40779039"/>
        <c:crosses val="autoZero"/>
        <c:crossBetween val="midCat"/>
      </c:valAx>
      <c:valAx>
        <c:axId val="24077903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Total calcite (Cal+Mg-Cal) 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40777599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621624627430045"/>
          <c:y val="0.23224488243317418"/>
          <c:w val="0.17319053338671653"/>
          <c:h val="0.48366399852192388"/>
        </c:manualLayout>
      </c:layout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N"/>
              <a:t>Normal Probability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'TOC_Total-Carb'!$F$25:$F$35</c:f>
              <c:numCache>
                <c:formatCode>General</c:formatCode>
                <c:ptCount val="11"/>
                <c:pt idx="0">
                  <c:v>4.5454545454545459</c:v>
                </c:pt>
                <c:pt idx="1">
                  <c:v>13.636363636363637</c:v>
                </c:pt>
                <c:pt idx="2">
                  <c:v>22.72727272727273</c:v>
                </c:pt>
                <c:pt idx="3">
                  <c:v>31.81818181818182</c:v>
                </c:pt>
                <c:pt idx="4">
                  <c:v>40.909090909090914</c:v>
                </c:pt>
                <c:pt idx="5">
                  <c:v>50.000000000000007</c:v>
                </c:pt>
                <c:pt idx="6">
                  <c:v>59.090909090909093</c:v>
                </c:pt>
                <c:pt idx="7">
                  <c:v>68.181818181818187</c:v>
                </c:pt>
                <c:pt idx="8">
                  <c:v>77.27272727272728</c:v>
                </c:pt>
                <c:pt idx="9">
                  <c:v>86.363636363636374</c:v>
                </c:pt>
                <c:pt idx="10">
                  <c:v>95.454545454545467</c:v>
                </c:pt>
              </c:numCache>
            </c:numRef>
          </c:xVal>
          <c:yVal>
            <c:numRef>
              <c:f>'TOC_Total-Carb'!$G$25:$G$35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0.3</c:v>
                </c:pt>
                <c:pt idx="9">
                  <c:v>0.4</c:v>
                </c:pt>
                <c:pt idx="10">
                  <c:v>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55-446C-9DF6-FE91B295A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782399"/>
        <c:axId val="240783359"/>
      </c:scatterChart>
      <c:valAx>
        <c:axId val="2407823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Sample Percentile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40783359"/>
        <c:crosses val="autoZero"/>
        <c:crossBetween val="midCat"/>
      </c:valAx>
      <c:valAx>
        <c:axId val="24078335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Total calcite (Cal+Mg-Cal) 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40782399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24895512884585"/>
          <c:y val="7.5297879431737685E-2"/>
          <c:w val="0.68245492907764049"/>
          <c:h val="0.77365850102070588"/>
        </c:manualLayout>
      </c:layout>
      <c:scatterChart>
        <c:scatterStyle val="lineMarker"/>
        <c:varyColors val="0"/>
        <c:ser>
          <c:idx val="0"/>
          <c:order val="0"/>
          <c:tx>
            <c:v>Total calcite (Cal+Mg-Cal) %</c:v>
          </c:tx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9793522295656819"/>
                  <c:y val="-0.17734380424669138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y = 0.3953x + 0.0319</a:t>
                    </a:r>
                    <a:br>
                      <a:rPr lang="en-US" baseline="0"/>
                    </a:br>
                    <a:r>
                      <a:rPr lang="en-US" baseline="0"/>
                      <a:t>R² = 0.453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R = +0.673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ρ = 0.00306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Sheet4!$B$2:$B$18</c:f>
              <c:numCache>
                <c:formatCode>General</c:formatCode>
                <c:ptCount val="17"/>
                <c:pt idx="0">
                  <c:v>0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  <c:pt idx="4">
                  <c:v>0.3</c:v>
                </c:pt>
                <c:pt idx="5">
                  <c:v>0.6</c:v>
                </c:pt>
                <c:pt idx="6">
                  <c:v>1.3</c:v>
                </c:pt>
                <c:pt idx="7">
                  <c:v>0.7</c:v>
                </c:pt>
                <c:pt idx="8">
                  <c:v>0.5</c:v>
                </c:pt>
                <c:pt idx="9">
                  <c:v>0.4</c:v>
                </c:pt>
                <c:pt idx="10">
                  <c:v>0.5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xVal>
          <c:yVal>
            <c:numRef>
              <c:f>Sheet4!$C$2:$C$18</c:f>
              <c:numCache>
                <c:formatCode>General</c:formatCode>
                <c:ptCount val="17"/>
                <c:pt idx="0">
                  <c:v>0</c:v>
                </c:pt>
                <c:pt idx="1">
                  <c:v>0.2</c:v>
                </c:pt>
                <c:pt idx="2">
                  <c:v>0.3</c:v>
                </c:pt>
                <c:pt idx="3">
                  <c:v>0</c:v>
                </c:pt>
                <c:pt idx="4">
                  <c:v>0.2</c:v>
                </c:pt>
                <c:pt idx="5">
                  <c:v>0.2</c:v>
                </c:pt>
                <c:pt idx="6">
                  <c:v>0.4</c:v>
                </c:pt>
                <c:pt idx="7">
                  <c:v>0.8</c:v>
                </c:pt>
                <c:pt idx="8">
                  <c:v>0.2</c:v>
                </c:pt>
                <c:pt idx="9">
                  <c:v>0.1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B5-47F1-9CC6-CFCC607E3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091071"/>
        <c:axId val="28086271"/>
      </c:scatterChart>
      <c:valAx>
        <c:axId val="280910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Gre 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086271"/>
        <c:crosses val="autoZero"/>
        <c:crossBetween val="midCat"/>
      </c:valAx>
      <c:valAx>
        <c:axId val="2808627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Total calcite (Cal+Mg-Cal) 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091071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0771045687562149"/>
          <c:y val="0.2809596717077032"/>
          <c:w val="0.17818523742360132"/>
          <c:h val="0.46001610909747392"/>
        </c:manualLayout>
      </c:layout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N"/>
              <a:t>Normal Probability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'Gre_Total-Carb'!$F$25:$F$41</c:f>
              <c:numCache>
                <c:formatCode>General</c:formatCode>
                <c:ptCount val="17"/>
                <c:pt idx="0">
                  <c:v>2.9411764705882355</c:v>
                </c:pt>
                <c:pt idx="1">
                  <c:v>8.8235294117647065</c:v>
                </c:pt>
                <c:pt idx="2">
                  <c:v>14.705882352941178</c:v>
                </c:pt>
                <c:pt idx="3">
                  <c:v>20.588235294117649</c:v>
                </c:pt>
                <c:pt idx="4">
                  <c:v>26.47058823529412</c:v>
                </c:pt>
                <c:pt idx="5">
                  <c:v>32.352941176470594</c:v>
                </c:pt>
                <c:pt idx="6">
                  <c:v>38.235294117647058</c:v>
                </c:pt>
                <c:pt idx="7">
                  <c:v>44.117647058823536</c:v>
                </c:pt>
                <c:pt idx="8">
                  <c:v>50</c:v>
                </c:pt>
                <c:pt idx="9">
                  <c:v>55.882352941176478</c:v>
                </c:pt>
                <c:pt idx="10">
                  <c:v>61.764705882352942</c:v>
                </c:pt>
                <c:pt idx="11">
                  <c:v>67.64705882352942</c:v>
                </c:pt>
                <c:pt idx="12">
                  <c:v>73.529411764705884</c:v>
                </c:pt>
                <c:pt idx="13">
                  <c:v>79.411764705882348</c:v>
                </c:pt>
                <c:pt idx="14">
                  <c:v>85.294117647058826</c:v>
                </c:pt>
                <c:pt idx="15">
                  <c:v>91.176470588235304</c:v>
                </c:pt>
                <c:pt idx="16">
                  <c:v>97.058823529411768</c:v>
                </c:pt>
              </c:numCache>
            </c:numRef>
          </c:xVal>
          <c:yVal>
            <c:numRef>
              <c:f>'Gre_Total-Carb'!$G$25:$G$41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0.3</c:v>
                </c:pt>
                <c:pt idx="15">
                  <c:v>0.4</c:v>
                </c:pt>
                <c:pt idx="16">
                  <c:v>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4D-4EC1-B0BE-A9CADCBE9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089631"/>
        <c:axId val="28077151"/>
      </c:scatterChart>
      <c:valAx>
        <c:axId val="28089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Sample Percentile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077151"/>
        <c:crosses val="autoZero"/>
        <c:crossBetween val="midCat"/>
      </c:valAx>
      <c:valAx>
        <c:axId val="2807715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Total calcite (Cal+Mg-Cal) 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089631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N"/>
              <a:t>Gre %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Sheet4!$B$2:$B$17</c:f>
              <c:numCache>
                <c:formatCode>General</c:formatCode>
                <c:ptCount val="16"/>
                <c:pt idx="0">
                  <c:v>0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  <c:pt idx="4">
                  <c:v>0.3</c:v>
                </c:pt>
                <c:pt idx="5">
                  <c:v>0.6</c:v>
                </c:pt>
                <c:pt idx="6">
                  <c:v>1.3</c:v>
                </c:pt>
                <c:pt idx="7">
                  <c:v>0.7</c:v>
                </c:pt>
                <c:pt idx="8">
                  <c:v>0.5</c:v>
                </c:pt>
                <c:pt idx="9">
                  <c:v>0.4</c:v>
                </c:pt>
                <c:pt idx="10">
                  <c:v>0.5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Gre_TOC!$C$25:$C$40</c:f>
              <c:numCache>
                <c:formatCode>General</c:formatCode>
                <c:ptCount val="16"/>
                <c:pt idx="0">
                  <c:v>0.17640202609229139</c:v>
                </c:pt>
                <c:pt idx="1">
                  <c:v>-8.7366201673995239E-2</c:v>
                </c:pt>
                <c:pt idx="2">
                  <c:v>4.1093749233079319E-2</c:v>
                </c:pt>
                <c:pt idx="3">
                  <c:v>-3.9495281441795871E-2</c:v>
                </c:pt>
                <c:pt idx="4">
                  <c:v>4.6363010030738699E-3</c:v>
                </c:pt>
                <c:pt idx="5">
                  <c:v>7.4690039852215728E-3</c:v>
                </c:pt>
                <c:pt idx="6">
                  <c:v>-1.6322836457318801E-2</c:v>
                </c:pt>
                <c:pt idx="7">
                  <c:v>-0.10069647853816387</c:v>
                </c:pt>
                <c:pt idx="8">
                  <c:v>8.8542412425887881E-2</c:v>
                </c:pt>
                <c:pt idx="9">
                  <c:v>0.14408971980723212</c:v>
                </c:pt>
                <c:pt idx="10">
                  <c:v>1.2056642244455976E-2</c:v>
                </c:pt>
                <c:pt idx="11">
                  <c:v>-4.4118349120577445E-2</c:v>
                </c:pt>
                <c:pt idx="12">
                  <c:v>-3.9365025655568278E-2</c:v>
                </c:pt>
                <c:pt idx="13">
                  <c:v>-4.300951843397522E-2</c:v>
                </c:pt>
                <c:pt idx="14">
                  <c:v>-5.2310874199649457E-2</c:v>
                </c:pt>
                <c:pt idx="15">
                  <c:v>-5.1605289270197779E-2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FD-4D89-9EAD-AEED6B1C9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8548335"/>
        <c:axId val="268548815"/>
      </c:scatterChart>
      <c:valAx>
        <c:axId val="2685483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Gre 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68548815"/>
        <c:crosses val="autoZero"/>
        <c:crossBetween val="midCat"/>
      </c:valAx>
      <c:valAx>
        <c:axId val="26854881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68548335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11052490120152E-2"/>
          <c:y val="4.5242541503827914E-2"/>
          <c:w val="0.68759220362941353"/>
          <c:h val="0.83553703097626242"/>
        </c:manualLayout>
      </c:layout>
      <c:scatterChart>
        <c:scatterStyle val="lineMarker"/>
        <c:varyColors val="0"/>
        <c:ser>
          <c:idx val="0"/>
          <c:order val="0"/>
          <c:tx>
            <c:v>TOC%</c:v>
          </c:tx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26859294762067787"/>
                  <c:y val="-0.16476125580456288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y = 0.0831x + 0.0816</a:t>
                    </a:r>
                    <a:br>
                      <a:rPr lang="en-US" baseline="0"/>
                    </a:br>
                    <a:r>
                      <a:rPr lang="en-US" baseline="0"/>
                      <a:t>R² = 0.131</a:t>
                    </a:r>
                  </a:p>
                  <a:p>
                    <a:pPr>
                      <a:defRPr/>
                    </a:pPr>
                    <a:r>
                      <a:rPr lang="en-US" sz="1000" b="0" i="0" baseline="0">
                        <a:effectLst/>
                      </a:rPr>
                      <a:t>R = +0.362</a:t>
                    </a:r>
                    <a:endParaRPr lang="en-IN" sz="1000">
                      <a:effectLst/>
                    </a:endParaRPr>
                  </a:p>
                  <a:p>
                    <a:pPr>
                      <a:defRPr/>
                    </a:pPr>
                    <a:r>
                      <a:rPr lang="en-US" sz="1000" b="0" i="0" baseline="0">
                        <a:effectLst/>
                      </a:rPr>
                      <a:t>ρ = 0.16829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Sheet4!$B$2:$B$17</c:f>
              <c:numCache>
                <c:formatCode>General</c:formatCode>
                <c:ptCount val="16"/>
                <c:pt idx="0">
                  <c:v>0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  <c:pt idx="4">
                  <c:v>0.3</c:v>
                </c:pt>
                <c:pt idx="5">
                  <c:v>0.6</c:v>
                </c:pt>
                <c:pt idx="6">
                  <c:v>1.3</c:v>
                </c:pt>
                <c:pt idx="7">
                  <c:v>0.7</c:v>
                </c:pt>
                <c:pt idx="8">
                  <c:v>0.5</c:v>
                </c:pt>
                <c:pt idx="9">
                  <c:v>0.4</c:v>
                </c:pt>
                <c:pt idx="10">
                  <c:v>0.5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Sheet4!$D$2:$D$17</c:f>
              <c:numCache>
                <c:formatCode>0.00</c:formatCode>
                <c:ptCount val="16"/>
                <c:pt idx="0">
                  <c:v>0.25800731536248916</c:v>
                </c:pt>
                <c:pt idx="1">
                  <c:v>1.9162453924383885E-2</c:v>
                </c:pt>
                <c:pt idx="2">
                  <c:v>0.13100682727933755</c:v>
                </c:pt>
                <c:pt idx="3">
                  <c:v>4.2110007828401907E-2</c:v>
                </c:pt>
                <c:pt idx="4">
                  <c:v>0.11116495660145299</c:v>
                </c:pt>
                <c:pt idx="5">
                  <c:v>0.13892102591178204</c:v>
                </c:pt>
                <c:pt idx="6">
                  <c:v>0.17328370690166484</c:v>
                </c:pt>
                <c:pt idx="7">
                  <c:v>3.9063332164457079E-2</c:v>
                </c:pt>
                <c:pt idx="8">
                  <c:v>0.21168664557638792</c:v>
                </c:pt>
                <c:pt idx="9">
                  <c:v>0.25892616418167169</c:v>
                </c:pt>
                <c:pt idx="10">
                  <c:v>0.13520087539495601</c:v>
                </c:pt>
                <c:pt idx="11">
                  <c:v>3.7486940149620333E-2</c:v>
                </c:pt>
                <c:pt idx="12">
                  <c:v>4.22402636146295E-2</c:v>
                </c:pt>
                <c:pt idx="13">
                  <c:v>3.8595770836222558E-2</c:v>
                </c:pt>
                <c:pt idx="14">
                  <c:v>2.9294415070548318E-2</c:v>
                </c:pt>
                <c:pt idx="15">
                  <c:v>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CE-422F-86B6-D309062002BF}"/>
            </c:ext>
          </c:extLst>
        </c:ser>
        <c:ser>
          <c:idx val="1"/>
          <c:order val="1"/>
          <c:tx>
            <c:v>Predicted TOC%</c:v>
          </c:tx>
          <c:spPr>
            <a:ln w="19050">
              <a:noFill/>
            </a:ln>
          </c:spPr>
          <c:xVal>
            <c:numRef>
              <c:f>Sheet4!$B$2:$B$17</c:f>
              <c:numCache>
                <c:formatCode>General</c:formatCode>
                <c:ptCount val="16"/>
                <c:pt idx="0">
                  <c:v>0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  <c:pt idx="4">
                  <c:v>0.3</c:v>
                </c:pt>
                <c:pt idx="5">
                  <c:v>0.6</c:v>
                </c:pt>
                <c:pt idx="6">
                  <c:v>1.3</c:v>
                </c:pt>
                <c:pt idx="7">
                  <c:v>0.7</c:v>
                </c:pt>
                <c:pt idx="8">
                  <c:v>0.5</c:v>
                </c:pt>
                <c:pt idx="9">
                  <c:v>0.4</c:v>
                </c:pt>
                <c:pt idx="10">
                  <c:v>0.5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Gre_TOC!$B$25:$B$40</c:f>
              <c:numCache>
                <c:formatCode>General</c:formatCode>
                <c:ptCount val="16"/>
                <c:pt idx="0">
                  <c:v>8.1605289270197778E-2</c:v>
                </c:pt>
                <c:pt idx="1">
                  <c:v>0.10652865559837912</c:v>
                </c:pt>
                <c:pt idx="2">
                  <c:v>8.9913078046258227E-2</c:v>
                </c:pt>
                <c:pt idx="3">
                  <c:v>8.1605289270197778E-2</c:v>
                </c:pt>
                <c:pt idx="4">
                  <c:v>0.10652865559837912</c:v>
                </c:pt>
                <c:pt idx="5">
                  <c:v>0.13145202192656047</c:v>
                </c:pt>
                <c:pt idx="6">
                  <c:v>0.18960654335898364</c:v>
                </c:pt>
                <c:pt idx="7">
                  <c:v>0.13975981070262095</c:v>
                </c:pt>
                <c:pt idx="8">
                  <c:v>0.12314423315050003</c:v>
                </c:pt>
                <c:pt idx="9">
                  <c:v>0.11483644437443959</c:v>
                </c:pt>
                <c:pt idx="10">
                  <c:v>0.12314423315050003</c:v>
                </c:pt>
                <c:pt idx="11">
                  <c:v>8.1605289270197778E-2</c:v>
                </c:pt>
                <c:pt idx="12">
                  <c:v>8.1605289270197778E-2</c:v>
                </c:pt>
                <c:pt idx="13">
                  <c:v>8.1605289270197778E-2</c:v>
                </c:pt>
                <c:pt idx="14">
                  <c:v>8.1605289270197778E-2</c:v>
                </c:pt>
                <c:pt idx="15">
                  <c:v>8.1605289270197778E-2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ECE-422F-86B6-D30906200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8556015"/>
        <c:axId val="268548335"/>
      </c:scatterChart>
      <c:valAx>
        <c:axId val="2685560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Gre 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68548335"/>
        <c:crosses val="autoZero"/>
        <c:crossBetween val="midCat"/>
      </c:valAx>
      <c:valAx>
        <c:axId val="26854833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TOC%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68556015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N"/>
              <a:t>Normal Probability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Gre_TOC!$F$25:$F$40</c:f>
              <c:numCache>
                <c:formatCode>General</c:formatCode>
                <c:ptCount val="16"/>
                <c:pt idx="0">
                  <c:v>3.125</c:v>
                </c:pt>
                <c:pt idx="1">
                  <c:v>9.375</c:v>
                </c:pt>
                <c:pt idx="2">
                  <c:v>15.625</c:v>
                </c:pt>
                <c:pt idx="3">
                  <c:v>21.875</c:v>
                </c:pt>
                <c:pt idx="4">
                  <c:v>28.125</c:v>
                </c:pt>
                <c:pt idx="5">
                  <c:v>34.375</c:v>
                </c:pt>
                <c:pt idx="6">
                  <c:v>40.625</c:v>
                </c:pt>
                <c:pt idx="7">
                  <c:v>46.875</c:v>
                </c:pt>
                <c:pt idx="8">
                  <c:v>53.125</c:v>
                </c:pt>
                <c:pt idx="9">
                  <c:v>59.375</c:v>
                </c:pt>
                <c:pt idx="10">
                  <c:v>65.625</c:v>
                </c:pt>
                <c:pt idx="11">
                  <c:v>71.875</c:v>
                </c:pt>
                <c:pt idx="12">
                  <c:v>78.125</c:v>
                </c:pt>
                <c:pt idx="13">
                  <c:v>84.375</c:v>
                </c:pt>
                <c:pt idx="14">
                  <c:v>90.625</c:v>
                </c:pt>
                <c:pt idx="15">
                  <c:v>96.875</c:v>
                </c:pt>
              </c:numCache>
            </c:numRef>
          </c:xVal>
          <c:yVal>
            <c:numRef>
              <c:f>Gre_TOC!$G$25:$G$40</c:f>
              <c:numCache>
                <c:formatCode>General</c:formatCode>
                <c:ptCount val="16"/>
                <c:pt idx="0">
                  <c:v>1.9162453924383885E-2</c:v>
                </c:pt>
                <c:pt idx="1">
                  <c:v>2.9294415070548318E-2</c:v>
                </c:pt>
                <c:pt idx="2">
                  <c:v>0.03</c:v>
                </c:pt>
                <c:pt idx="3">
                  <c:v>3.7486940149620333E-2</c:v>
                </c:pt>
                <c:pt idx="4">
                  <c:v>3.8595770836222558E-2</c:v>
                </c:pt>
                <c:pt idx="5">
                  <c:v>3.9063332164457079E-2</c:v>
                </c:pt>
                <c:pt idx="6">
                  <c:v>4.2110007828401907E-2</c:v>
                </c:pt>
                <c:pt idx="7">
                  <c:v>4.22402636146295E-2</c:v>
                </c:pt>
                <c:pt idx="8">
                  <c:v>0.11116495660145299</c:v>
                </c:pt>
                <c:pt idx="9">
                  <c:v>0.13100682727933755</c:v>
                </c:pt>
                <c:pt idx="10">
                  <c:v>0.13520087539495601</c:v>
                </c:pt>
                <c:pt idx="11">
                  <c:v>0.13892102591178204</c:v>
                </c:pt>
                <c:pt idx="12">
                  <c:v>0.17328370690166484</c:v>
                </c:pt>
                <c:pt idx="13">
                  <c:v>0.21168664557638792</c:v>
                </c:pt>
                <c:pt idx="14">
                  <c:v>0.25800731536248916</c:v>
                </c:pt>
                <c:pt idx="15">
                  <c:v>0.25892616418167169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7A-4D3A-B55B-67B3E4521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616191"/>
        <c:axId val="269609951"/>
      </c:scatterChart>
      <c:valAx>
        <c:axId val="2696161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Sample Percentile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69609951"/>
        <c:crosses val="autoZero"/>
        <c:crossBetween val="midCat"/>
      </c:valAx>
      <c:valAx>
        <c:axId val="26960995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TOC%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69616191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N"/>
              <a:t>TOC%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Sheet4!$D$2:$D$17</c:f>
              <c:numCache>
                <c:formatCode>0.00</c:formatCode>
                <c:ptCount val="16"/>
                <c:pt idx="0">
                  <c:v>0.25800731536248916</c:v>
                </c:pt>
                <c:pt idx="1">
                  <c:v>1.9162453924383885E-2</c:v>
                </c:pt>
                <c:pt idx="2">
                  <c:v>0.13100682727933755</c:v>
                </c:pt>
                <c:pt idx="3">
                  <c:v>4.2110007828401907E-2</c:v>
                </c:pt>
                <c:pt idx="4">
                  <c:v>0.11116495660145299</c:v>
                </c:pt>
                <c:pt idx="5">
                  <c:v>0.13892102591178204</c:v>
                </c:pt>
                <c:pt idx="6">
                  <c:v>0.17328370690166484</c:v>
                </c:pt>
                <c:pt idx="7">
                  <c:v>3.9063332164457079E-2</c:v>
                </c:pt>
                <c:pt idx="8">
                  <c:v>0.21168664557638792</c:v>
                </c:pt>
                <c:pt idx="9">
                  <c:v>0.25892616418167169</c:v>
                </c:pt>
                <c:pt idx="10">
                  <c:v>0.13520087539495601</c:v>
                </c:pt>
                <c:pt idx="11">
                  <c:v>3.7486940149620333E-2</c:v>
                </c:pt>
                <c:pt idx="12">
                  <c:v>4.22402636146295E-2</c:v>
                </c:pt>
                <c:pt idx="13">
                  <c:v>3.8595770836222558E-2</c:v>
                </c:pt>
                <c:pt idx="14">
                  <c:v>2.9294415070548318E-2</c:v>
                </c:pt>
                <c:pt idx="15">
                  <c:v>0.03</c:v>
                </c:pt>
              </c:numCache>
            </c:numRef>
          </c:xVal>
          <c:yVal>
            <c:numRef>
              <c:f>'TOC_Total-Fe-Mineral'!$C$25:$C$40</c:f>
              <c:numCache>
                <c:formatCode>General</c:formatCode>
                <c:ptCount val="16"/>
                <c:pt idx="0">
                  <c:v>15.910887284398314</c:v>
                </c:pt>
                <c:pt idx="1">
                  <c:v>14.382924840715246</c:v>
                </c:pt>
                <c:pt idx="2">
                  <c:v>7.1185374439352742</c:v>
                </c:pt>
                <c:pt idx="3">
                  <c:v>20.34348742983271</c:v>
                </c:pt>
                <c:pt idx="4">
                  <c:v>11.300757849131998</c:v>
                </c:pt>
                <c:pt idx="5">
                  <c:v>-3.0917570491074784</c:v>
                </c:pt>
                <c:pt idx="6">
                  <c:v>-25.544167232880401</c:v>
                </c:pt>
                <c:pt idx="7">
                  <c:v>-10.206082639383542</c:v>
                </c:pt>
                <c:pt idx="8">
                  <c:v>17.138710425895091</c:v>
                </c:pt>
                <c:pt idx="9">
                  <c:v>-15.394799097620435</c:v>
                </c:pt>
                <c:pt idx="10">
                  <c:v>-7.4638637542798669</c:v>
                </c:pt>
                <c:pt idx="11">
                  <c:v>2.4752346406882157</c:v>
                </c:pt>
                <c:pt idx="12">
                  <c:v>-3.6714946461040583</c:v>
                </c:pt>
                <c:pt idx="13">
                  <c:v>-5.3523035365307532</c:v>
                </c:pt>
                <c:pt idx="14">
                  <c:v>-3.982457639990562</c:v>
                </c:pt>
                <c:pt idx="15">
                  <c:v>-13.963614318699728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37-4EA8-B89A-AC076FA93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778559"/>
        <c:axId val="240788159"/>
      </c:scatterChart>
      <c:valAx>
        <c:axId val="2407785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TOC%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40788159"/>
        <c:crosses val="autoZero"/>
        <c:crossBetween val="midCat"/>
      </c:valAx>
      <c:valAx>
        <c:axId val="24078815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40778559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58630439435426E-2"/>
          <c:y val="6.5155597865840534E-2"/>
          <c:w val="0.73532943575186149"/>
          <c:h val="0.84175460393270529"/>
        </c:manualLayout>
      </c:layout>
      <c:scatterChart>
        <c:scatterStyle val="lineMarker"/>
        <c:varyColors val="0"/>
        <c:ser>
          <c:idx val="0"/>
          <c:order val="0"/>
          <c:tx>
            <c:v> Total Fe-containing mineral modal %</c:v>
          </c:tx>
          <c:spPr>
            <a:ln w="19050">
              <a:noFill/>
            </a:ln>
          </c:spPr>
          <c:xVal>
            <c:numRef>
              <c:f>Sheet4!$D$2:$D$17</c:f>
              <c:numCache>
                <c:formatCode>0.00</c:formatCode>
                <c:ptCount val="16"/>
                <c:pt idx="0">
                  <c:v>0.25800731536248916</c:v>
                </c:pt>
                <c:pt idx="1">
                  <c:v>1.9162453924383885E-2</c:v>
                </c:pt>
                <c:pt idx="2">
                  <c:v>0.13100682727933755</c:v>
                </c:pt>
                <c:pt idx="3">
                  <c:v>4.2110007828401907E-2</c:v>
                </c:pt>
                <c:pt idx="4">
                  <c:v>0.11116495660145299</c:v>
                </c:pt>
                <c:pt idx="5">
                  <c:v>0.13892102591178204</c:v>
                </c:pt>
                <c:pt idx="6">
                  <c:v>0.17328370690166484</c:v>
                </c:pt>
                <c:pt idx="7">
                  <c:v>3.9063332164457079E-2</c:v>
                </c:pt>
                <c:pt idx="8">
                  <c:v>0.21168664557638792</c:v>
                </c:pt>
                <c:pt idx="9">
                  <c:v>0.25892616418167169</c:v>
                </c:pt>
                <c:pt idx="10">
                  <c:v>0.13520087539495601</c:v>
                </c:pt>
                <c:pt idx="11">
                  <c:v>3.7486940149620333E-2</c:v>
                </c:pt>
                <c:pt idx="12">
                  <c:v>4.22402636146295E-2</c:v>
                </c:pt>
                <c:pt idx="13">
                  <c:v>3.8595770836222558E-2</c:v>
                </c:pt>
                <c:pt idx="14">
                  <c:v>2.9294415070548318E-2</c:v>
                </c:pt>
                <c:pt idx="15">
                  <c:v>0.03</c:v>
                </c:pt>
              </c:numCache>
            </c:numRef>
          </c:xVal>
          <c:yVal>
            <c:numRef>
              <c:f>Sheet4!$E$2:$E$17</c:f>
              <c:numCache>
                <c:formatCode>General</c:formatCode>
                <c:ptCount val="16"/>
                <c:pt idx="0">
                  <c:v>56.400000000000006</c:v>
                </c:pt>
                <c:pt idx="1">
                  <c:v>27.400000000000002</c:v>
                </c:pt>
                <c:pt idx="2">
                  <c:v>33</c:v>
                </c:pt>
                <c:pt idx="3">
                  <c:v>36</c:v>
                </c:pt>
                <c:pt idx="4">
                  <c:v>34.9</c:v>
                </c:pt>
                <c:pt idx="5">
                  <c:v>23.700000000000003</c:v>
                </c:pt>
                <c:pt idx="6">
                  <c:v>5.2</c:v>
                </c:pt>
                <c:pt idx="7">
                  <c:v>5.1000000000000005</c:v>
                </c:pt>
                <c:pt idx="8">
                  <c:v>52.300000000000004</c:v>
                </c:pt>
                <c:pt idx="9">
                  <c:v>25.199999999999996</c:v>
                </c:pt>
                <c:pt idx="10">
                  <c:v>18.899999999999999</c:v>
                </c:pt>
                <c:pt idx="11">
                  <c:v>17.600000000000001</c:v>
                </c:pt>
                <c:pt idx="12">
                  <c:v>12</c:v>
                </c:pt>
                <c:pt idx="13">
                  <c:v>9.9</c:v>
                </c:pt>
                <c:pt idx="14">
                  <c:v>10.199999999999999</c:v>
                </c:pt>
                <c:pt idx="15">
                  <c:v>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4B-4B15-A2C1-35D66665821A}"/>
            </c:ext>
          </c:extLst>
        </c:ser>
        <c:ser>
          <c:idx val="1"/>
          <c:order val="1"/>
          <c:tx>
            <c:v>Predicted  Total Fe-containing mineral modal %</c:v>
          </c:tx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44601948227501603"/>
                  <c:y val="-0.18059947936835766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y = 115.02x + 10.813</a:t>
                    </a:r>
                    <a:br>
                      <a:rPr lang="en-US" baseline="0"/>
                    </a:br>
                    <a:r>
                      <a:rPr lang="en-US" baseline="0"/>
                      <a:t>R² = 1</a:t>
                    </a:r>
                  </a:p>
                  <a:p>
                    <a:pPr>
                      <a:defRPr/>
                    </a:pPr>
                    <a:r>
                      <a:rPr lang="en-US" sz="1000" b="0" i="0" baseline="0">
                        <a:effectLst/>
                      </a:rPr>
                      <a:t>R = +0.587</a:t>
                    </a:r>
                    <a:endParaRPr lang="en-IN" sz="1000">
                      <a:effectLst/>
                    </a:endParaRPr>
                  </a:p>
                  <a:p>
                    <a:pPr>
                      <a:defRPr/>
                    </a:pPr>
                    <a:r>
                      <a:rPr lang="en-US" sz="1000" b="0" i="0" baseline="0">
                        <a:effectLst/>
                      </a:rPr>
                      <a:t>ρ = 0.01683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Sheet4!$D$2:$D$17</c:f>
              <c:numCache>
                <c:formatCode>0.00</c:formatCode>
                <c:ptCount val="16"/>
                <c:pt idx="0">
                  <c:v>0.25800731536248916</c:v>
                </c:pt>
                <c:pt idx="1">
                  <c:v>1.9162453924383885E-2</c:v>
                </c:pt>
                <c:pt idx="2">
                  <c:v>0.13100682727933755</c:v>
                </c:pt>
                <c:pt idx="3">
                  <c:v>4.2110007828401907E-2</c:v>
                </c:pt>
                <c:pt idx="4">
                  <c:v>0.11116495660145299</c:v>
                </c:pt>
                <c:pt idx="5">
                  <c:v>0.13892102591178204</c:v>
                </c:pt>
                <c:pt idx="6">
                  <c:v>0.17328370690166484</c:v>
                </c:pt>
                <c:pt idx="7">
                  <c:v>3.9063332164457079E-2</c:v>
                </c:pt>
                <c:pt idx="8">
                  <c:v>0.21168664557638792</c:v>
                </c:pt>
                <c:pt idx="9">
                  <c:v>0.25892616418167169</c:v>
                </c:pt>
                <c:pt idx="10">
                  <c:v>0.13520087539495601</c:v>
                </c:pt>
                <c:pt idx="11">
                  <c:v>3.7486940149620333E-2</c:v>
                </c:pt>
                <c:pt idx="12">
                  <c:v>4.22402636146295E-2</c:v>
                </c:pt>
                <c:pt idx="13">
                  <c:v>3.8595770836222558E-2</c:v>
                </c:pt>
                <c:pt idx="14">
                  <c:v>2.9294415070548318E-2</c:v>
                </c:pt>
                <c:pt idx="15">
                  <c:v>0.03</c:v>
                </c:pt>
              </c:numCache>
            </c:numRef>
          </c:xVal>
          <c:yVal>
            <c:numRef>
              <c:f>'TOC_Total-Fe-Mineral'!$B$25:$B$40</c:f>
              <c:numCache>
                <c:formatCode>General</c:formatCode>
                <c:ptCount val="16"/>
                <c:pt idx="0">
                  <c:v>40.489112715601692</c:v>
                </c:pt>
                <c:pt idx="1">
                  <c:v>13.017075159284756</c:v>
                </c:pt>
                <c:pt idx="2">
                  <c:v>25.881462556064726</c:v>
                </c:pt>
                <c:pt idx="3">
                  <c:v>15.65651257016729</c:v>
                </c:pt>
                <c:pt idx="4">
                  <c:v>23.599242150868001</c:v>
                </c:pt>
                <c:pt idx="5">
                  <c:v>26.791757049107481</c:v>
                </c:pt>
                <c:pt idx="6">
                  <c:v>30.7441672328804</c:v>
                </c:pt>
                <c:pt idx="7">
                  <c:v>15.306082639383543</c:v>
                </c:pt>
                <c:pt idx="8">
                  <c:v>35.161289574104913</c:v>
                </c:pt>
                <c:pt idx="9">
                  <c:v>40.594799097620431</c:v>
                </c:pt>
                <c:pt idx="10">
                  <c:v>26.363863754279866</c:v>
                </c:pt>
                <c:pt idx="11">
                  <c:v>15.124765359311786</c:v>
                </c:pt>
                <c:pt idx="12">
                  <c:v>15.671494646104058</c:v>
                </c:pt>
                <c:pt idx="13">
                  <c:v>15.252303536530754</c:v>
                </c:pt>
                <c:pt idx="14">
                  <c:v>14.182457639990561</c:v>
                </c:pt>
                <c:pt idx="15">
                  <c:v>14.263614318699728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A4B-4B15-A2C1-35D666658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784799"/>
        <c:axId val="240788639"/>
      </c:scatterChart>
      <c:valAx>
        <c:axId val="2407847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TOC%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40788639"/>
        <c:crosses val="autoZero"/>
        <c:crossBetween val="midCat"/>
      </c:valAx>
      <c:valAx>
        <c:axId val="24078863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 Total Fe-containing mineral modal 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40784799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75689680420849"/>
          <c:y val="0.2107979970741363"/>
          <c:w val="0.17170141822400958"/>
          <c:h val="0.581733789423863"/>
        </c:manualLayout>
      </c:layout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N"/>
              <a:t>Normal Probability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'TOC_Total-Fe-Mineral'!$F$25:$F$40</c:f>
              <c:numCache>
                <c:formatCode>General</c:formatCode>
                <c:ptCount val="16"/>
                <c:pt idx="0">
                  <c:v>3.125</c:v>
                </c:pt>
                <c:pt idx="1">
                  <c:v>9.375</c:v>
                </c:pt>
                <c:pt idx="2">
                  <c:v>15.625</c:v>
                </c:pt>
                <c:pt idx="3">
                  <c:v>21.875</c:v>
                </c:pt>
                <c:pt idx="4">
                  <c:v>28.125</c:v>
                </c:pt>
                <c:pt idx="5">
                  <c:v>34.375</c:v>
                </c:pt>
                <c:pt idx="6">
                  <c:v>40.625</c:v>
                </c:pt>
                <c:pt idx="7">
                  <c:v>46.875</c:v>
                </c:pt>
                <c:pt idx="8">
                  <c:v>53.125</c:v>
                </c:pt>
                <c:pt idx="9">
                  <c:v>59.375</c:v>
                </c:pt>
                <c:pt idx="10">
                  <c:v>65.625</c:v>
                </c:pt>
                <c:pt idx="11">
                  <c:v>71.875</c:v>
                </c:pt>
                <c:pt idx="12">
                  <c:v>78.125</c:v>
                </c:pt>
                <c:pt idx="13">
                  <c:v>84.375</c:v>
                </c:pt>
                <c:pt idx="14">
                  <c:v>90.625</c:v>
                </c:pt>
                <c:pt idx="15">
                  <c:v>96.875</c:v>
                </c:pt>
              </c:numCache>
            </c:numRef>
          </c:xVal>
          <c:yVal>
            <c:numRef>
              <c:f>'TOC_Total-Fe-Mineral'!$G$25:$G$40</c:f>
              <c:numCache>
                <c:formatCode>General</c:formatCode>
                <c:ptCount val="16"/>
                <c:pt idx="0">
                  <c:v>0.3</c:v>
                </c:pt>
                <c:pt idx="1">
                  <c:v>5.1000000000000005</c:v>
                </c:pt>
                <c:pt idx="2">
                  <c:v>5.2</c:v>
                </c:pt>
                <c:pt idx="3">
                  <c:v>9.9</c:v>
                </c:pt>
                <c:pt idx="4">
                  <c:v>10.199999999999999</c:v>
                </c:pt>
                <c:pt idx="5">
                  <c:v>12</c:v>
                </c:pt>
                <c:pt idx="6">
                  <c:v>17.600000000000001</c:v>
                </c:pt>
                <c:pt idx="7">
                  <c:v>18.899999999999999</c:v>
                </c:pt>
                <c:pt idx="8">
                  <c:v>23.700000000000003</c:v>
                </c:pt>
                <c:pt idx="9">
                  <c:v>25.199999999999996</c:v>
                </c:pt>
                <c:pt idx="10">
                  <c:v>27.400000000000002</c:v>
                </c:pt>
                <c:pt idx="11">
                  <c:v>33</c:v>
                </c:pt>
                <c:pt idx="12">
                  <c:v>34.9</c:v>
                </c:pt>
                <c:pt idx="13">
                  <c:v>36</c:v>
                </c:pt>
                <c:pt idx="14">
                  <c:v>52.300000000000004</c:v>
                </c:pt>
                <c:pt idx="15">
                  <c:v>56.400000000000006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3D-45D6-9C9E-0C9A83076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779743"/>
        <c:axId val="289771583"/>
      </c:scatterChart>
      <c:valAx>
        <c:axId val="2897797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Sample Percentile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9771583"/>
        <c:crosses val="autoZero"/>
        <c:crossBetween val="midCat"/>
      </c:valAx>
      <c:valAx>
        <c:axId val="28977158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 Total Fe-containing mineral modal 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9779743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510540</xdr:colOff>
      <xdr:row>2</xdr:row>
      <xdr:rowOff>30480</xdr:rowOff>
    </xdr:from>
    <xdr:to>
      <xdr:col>16</xdr:col>
      <xdr:colOff>510540</xdr:colOff>
      <xdr:row>12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BB12CA-D0DC-450F-AFE3-C512FC86F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563880</xdr:colOff>
      <xdr:row>13</xdr:row>
      <xdr:rowOff>167640</xdr:rowOff>
    </xdr:from>
    <xdr:to>
      <xdr:col>20</xdr:col>
      <xdr:colOff>160020</xdr:colOff>
      <xdr:row>29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93DF5-CD3D-44CB-AE3A-2D4737DC7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259080</xdr:colOff>
      <xdr:row>1</xdr:row>
      <xdr:rowOff>83820</xdr:rowOff>
    </xdr:from>
    <xdr:to>
      <xdr:col>23</xdr:col>
      <xdr:colOff>259080</xdr:colOff>
      <xdr:row>11</xdr:row>
      <xdr:rowOff>83820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CEED097-29F6-4DCE-9923-2EEF244C2A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251460</xdr:colOff>
      <xdr:row>0</xdr:row>
      <xdr:rowOff>175260</xdr:rowOff>
    </xdr:from>
    <xdr:to>
      <xdr:col>15</xdr:col>
      <xdr:colOff>251460</xdr:colOff>
      <xdr:row>10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872419-5252-4461-97B5-8E443B90C5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99060</xdr:colOff>
      <xdr:row>13</xdr:row>
      <xdr:rowOff>114300</xdr:rowOff>
    </xdr:from>
    <xdr:to>
      <xdr:col>21</xdr:col>
      <xdr:colOff>137160</xdr:colOff>
      <xdr:row>30</xdr:row>
      <xdr:rowOff>144780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78EEF3-BF5C-41F8-9246-1F2B81E07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304800</xdr:colOff>
      <xdr:row>2</xdr:row>
      <xdr:rowOff>30480</xdr:rowOff>
    </xdr:from>
    <xdr:to>
      <xdr:col>24</xdr:col>
      <xdr:colOff>304800</xdr:colOff>
      <xdr:row>12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D134A2F-891B-4844-985E-7ED6F402E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251460</xdr:colOff>
      <xdr:row>0</xdr:row>
      <xdr:rowOff>175260</xdr:rowOff>
    </xdr:from>
    <xdr:to>
      <xdr:col>15</xdr:col>
      <xdr:colOff>251460</xdr:colOff>
      <xdr:row>10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A879AA-7EEA-48FF-9743-E8CA06546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228600</xdr:colOff>
      <xdr:row>12</xdr:row>
      <xdr:rowOff>60960</xdr:rowOff>
    </xdr:from>
    <xdr:to>
      <xdr:col>22</xdr:col>
      <xdr:colOff>15240</xdr:colOff>
      <xdr:row>32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E01DD44-A582-43A9-B0B5-263692044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556260</xdr:colOff>
      <xdr:row>0</xdr:row>
      <xdr:rowOff>129540</xdr:rowOff>
    </xdr:from>
    <xdr:to>
      <xdr:col>23</xdr:col>
      <xdr:colOff>556260</xdr:colOff>
      <xdr:row>10</xdr:row>
      <xdr:rowOff>129540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27301F-B2FC-47AD-AD58-78CCA74EF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251460</xdr:colOff>
      <xdr:row>0</xdr:row>
      <xdr:rowOff>175260</xdr:rowOff>
    </xdr:from>
    <xdr:to>
      <xdr:col>15</xdr:col>
      <xdr:colOff>251460</xdr:colOff>
      <xdr:row>10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2C11CC-9FD2-4C10-8A32-F3A3535AD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121920</xdr:colOff>
      <xdr:row>11</xdr:row>
      <xdr:rowOff>137160</xdr:rowOff>
    </xdr:from>
    <xdr:to>
      <xdr:col>22</xdr:col>
      <xdr:colOff>0</xdr:colOff>
      <xdr:row>31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8B57F1-BC27-41F4-971A-F72493FB4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426720</xdr:colOff>
      <xdr:row>0</xdr:row>
      <xdr:rowOff>121920</xdr:rowOff>
    </xdr:from>
    <xdr:to>
      <xdr:col>22</xdr:col>
      <xdr:colOff>426720</xdr:colOff>
      <xdr:row>10</xdr:row>
      <xdr:rowOff>121920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1B816CE-DE1B-4576-B784-19B480EDB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workbookViewId="0">
      <pane xSplit="2" ySplit="2" topLeftCell="C19" activePane="bottomRight" state="frozen"/>
      <selection pane="topRight" activeCell="C1" sqref="C1"/>
      <selection pane="bottomLeft" activeCell="A3" sqref="A3"/>
      <selection pane="bottomRight" activeCell="F26" sqref="F26"/>
    </sheetView>
  </sheetViews>
  <sheetFormatPr defaultRowHeight="14.4" x14ac:dyDescent="0.3"/>
  <cols>
    <col min="1" max="1" width="18.44140625" customWidth="1"/>
    <col min="2" max="2" width="16.77734375" customWidth="1"/>
    <col min="3" max="3" width="46.33203125" customWidth="1"/>
    <col min="4" max="4" width="14.21875" customWidth="1"/>
    <col min="5" max="5" width="14.109375" customWidth="1"/>
  </cols>
  <sheetData>
    <row r="1" spans="1:20" ht="158.4" x14ac:dyDescent="0.3">
      <c r="A1" s="1" t="s">
        <v>0</v>
      </c>
      <c r="B1" s="1" t="s">
        <v>1</v>
      </c>
      <c r="C1" s="1" t="s">
        <v>2</v>
      </c>
      <c r="D1" s="1" t="s">
        <v>84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2" t="s">
        <v>18</v>
      </c>
    </row>
    <row r="2" spans="1:20" ht="28.8" x14ac:dyDescent="0.3">
      <c r="A2" s="1" t="s">
        <v>19</v>
      </c>
      <c r="B2" s="1" t="s">
        <v>20</v>
      </c>
      <c r="C2" s="1" t="s">
        <v>21</v>
      </c>
      <c r="D2" s="1" t="s">
        <v>22</v>
      </c>
      <c r="E2" s="1" t="s">
        <v>82</v>
      </c>
      <c r="F2" s="1" t="s">
        <v>23</v>
      </c>
      <c r="G2" s="1" t="s">
        <v>23</v>
      </c>
      <c r="H2" s="1" t="s">
        <v>23</v>
      </c>
      <c r="I2" s="1" t="s">
        <v>23</v>
      </c>
      <c r="J2" s="1" t="s">
        <v>23</v>
      </c>
      <c r="K2" s="1" t="s">
        <v>23</v>
      </c>
      <c r="L2" s="1" t="s">
        <v>23</v>
      </c>
      <c r="M2" s="1" t="s">
        <v>23</v>
      </c>
      <c r="P2" s="1"/>
      <c r="Q2" s="1"/>
      <c r="R2" s="1" t="s">
        <v>23</v>
      </c>
      <c r="S2" s="1" t="s">
        <v>23</v>
      </c>
      <c r="T2" s="1"/>
    </row>
    <row r="3" spans="1:20" ht="57.6" x14ac:dyDescent="0.3">
      <c r="A3" s="9" t="s">
        <v>24</v>
      </c>
      <c r="B3" s="1" t="s">
        <v>25</v>
      </c>
      <c r="C3" s="1" t="s">
        <v>26</v>
      </c>
      <c r="D3" s="1" t="s">
        <v>27</v>
      </c>
      <c r="E3" s="1">
        <v>0.2</v>
      </c>
      <c r="F3" s="1">
        <v>43.6</v>
      </c>
      <c r="G3" s="1">
        <v>1.7</v>
      </c>
      <c r="H3" s="1">
        <v>54.7</v>
      </c>
      <c r="I3" s="1">
        <v>0</v>
      </c>
      <c r="J3" s="1">
        <v>0</v>
      </c>
      <c r="K3" s="1">
        <v>0</v>
      </c>
      <c r="L3" s="1">
        <f>J3+K3</f>
        <v>0</v>
      </c>
      <c r="M3" s="1">
        <f>SUM(F3:K3)</f>
        <v>100</v>
      </c>
      <c r="N3" s="3">
        <v>0.25800731536248916</v>
      </c>
      <c r="O3" s="3">
        <v>-31.064602863713102</v>
      </c>
      <c r="P3" s="1" t="s">
        <v>28</v>
      </c>
      <c r="Q3" s="1" t="s">
        <v>28</v>
      </c>
      <c r="R3" s="1">
        <f>G3+H3+I3</f>
        <v>56.400000000000006</v>
      </c>
      <c r="S3" s="1">
        <v>43.6</v>
      </c>
      <c r="T3" s="1" t="s">
        <v>29</v>
      </c>
    </row>
    <row r="4" spans="1:20" ht="43.2" x14ac:dyDescent="0.3">
      <c r="A4" s="9"/>
      <c r="B4" s="1" t="s">
        <v>30</v>
      </c>
      <c r="C4" s="1" t="s">
        <v>31</v>
      </c>
      <c r="D4" s="1" t="s">
        <v>32</v>
      </c>
      <c r="E4" s="1">
        <v>0.6</v>
      </c>
      <c r="F4" s="1">
        <v>72.400000000000006</v>
      </c>
      <c r="G4" s="1">
        <v>2.5</v>
      </c>
      <c r="H4" s="1">
        <v>24.6</v>
      </c>
      <c r="I4" s="1">
        <v>0.3</v>
      </c>
      <c r="J4" s="1">
        <v>0.2</v>
      </c>
      <c r="K4" s="1">
        <v>0</v>
      </c>
      <c r="L4" s="1">
        <f t="shared" ref="L4:L19" si="0">J4+K4</f>
        <v>0.2</v>
      </c>
      <c r="M4" s="1">
        <f t="shared" ref="M4:M18" si="1">SUM(F4:K4)</f>
        <v>100</v>
      </c>
      <c r="N4" s="3">
        <v>1.9162453924383885E-2</v>
      </c>
      <c r="O4" s="3">
        <v>-27.884965652236204</v>
      </c>
      <c r="P4" s="1" t="s">
        <v>28</v>
      </c>
      <c r="Q4" s="1" t="s">
        <v>28</v>
      </c>
      <c r="R4" s="1">
        <f t="shared" ref="R4:R19" si="2">G4+H4+I4</f>
        <v>27.400000000000002</v>
      </c>
      <c r="S4" s="1">
        <v>72.400000000000006</v>
      </c>
      <c r="T4" s="1" t="s">
        <v>29</v>
      </c>
    </row>
    <row r="5" spans="1:20" ht="43.2" x14ac:dyDescent="0.3">
      <c r="A5" s="9"/>
      <c r="B5" s="1" t="s">
        <v>33</v>
      </c>
      <c r="C5" s="1" t="s">
        <v>34</v>
      </c>
      <c r="D5" s="1" t="s">
        <v>35</v>
      </c>
      <c r="E5" s="1">
        <v>1.2</v>
      </c>
      <c r="F5" s="1">
        <v>66.7</v>
      </c>
      <c r="G5" s="1">
        <v>1.3</v>
      </c>
      <c r="H5" s="1">
        <v>31.6</v>
      </c>
      <c r="I5" s="1">
        <v>0.1</v>
      </c>
      <c r="J5" s="1">
        <v>0.3</v>
      </c>
      <c r="K5" s="1">
        <v>0</v>
      </c>
      <c r="L5" s="1">
        <f t="shared" si="0"/>
        <v>0.3</v>
      </c>
      <c r="M5" s="1">
        <f t="shared" si="1"/>
        <v>99.999999999999986</v>
      </c>
      <c r="N5" s="3">
        <v>0.13100682727933755</v>
      </c>
      <c r="O5" s="3">
        <v>-29.733697472614264</v>
      </c>
      <c r="P5" s="1">
        <v>-5.4</v>
      </c>
      <c r="Q5" s="1">
        <v>-13.5</v>
      </c>
      <c r="R5" s="1">
        <f t="shared" si="2"/>
        <v>33</v>
      </c>
      <c r="S5" s="1">
        <v>66.7</v>
      </c>
      <c r="T5" s="1" t="s">
        <v>29</v>
      </c>
    </row>
    <row r="6" spans="1:20" ht="28.8" x14ac:dyDescent="0.3">
      <c r="A6" s="9"/>
      <c r="B6" s="1" t="s">
        <v>36</v>
      </c>
      <c r="C6" s="1" t="s">
        <v>37</v>
      </c>
      <c r="D6" s="1" t="s">
        <v>38</v>
      </c>
      <c r="E6" s="1">
        <v>1.55</v>
      </c>
      <c r="F6" s="1">
        <v>64</v>
      </c>
      <c r="G6" s="1">
        <v>1</v>
      </c>
      <c r="H6" s="1">
        <v>35</v>
      </c>
      <c r="I6" s="1">
        <v>0</v>
      </c>
      <c r="J6" s="1">
        <v>0</v>
      </c>
      <c r="K6" s="1">
        <v>0</v>
      </c>
      <c r="L6" s="1">
        <f t="shared" si="0"/>
        <v>0</v>
      </c>
      <c r="M6" s="1">
        <f t="shared" si="1"/>
        <v>100</v>
      </c>
      <c r="N6" s="3">
        <v>4.2110007828401907E-2</v>
      </c>
      <c r="O6" s="3">
        <v>-20.574073669125092</v>
      </c>
      <c r="P6" s="1" t="s">
        <v>28</v>
      </c>
      <c r="Q6" s="1" t="s">
        <v>28</v>
      </c>
      <c r="R6" s="1">
        <f t="shared" si="2"/>
        <v>36</v>
      </c>
      <c r="S6" s="1">
        <v>64</v>
      </c>
      <c r="T6" s="1" t="s">
        <v>29</v>
      </c>
    </row>
    <row r="7" spans="1:20" ht="28.8" x14ac:dyDescent="0.3">
      <c r="A7" s="9"/>
      <c r="B7" s="1" t="s">
        <v>39</v>
      </c>
      <c r="C7" s="1" t="s">
        <v>40</v>
      </c>
      <c r="D7" s="1" t="s">
        <v>41</v>
      </c>
      <c r="E7" s="1">
        <v>1.85</v>
      </c>
      <c r="F7" s="1">
        <v>82.4</v>
      </c>
      <c r="G7" s="1">
        <v>0</v>
      </c>
      <c r="H7" s="1">
        <v>17.600000000000001</v>
      </c>
      <c r="I7" s="1">
        <v>0</v>
      </c>
      <c r="J7" s="1">
        <v>0</v>
      </c>
      <c r="K7" s="1">
        <v>0</v>
      </c>
      <c r="L7" s="1">
        <f t="shared" si="0"/>
        <v>0</v>
      </c>
      <c r="M7" s="1">
        <f t="shared" si="1"/>
        <v>100</v>
      </c>
      <c r="N7" s="3">
        <v>3.7486940149620333E-2</v>
      </c>
      <c r="O7" s="3">
        <v>-20.410490892977943</v>
      </c>
      <c r="P7" s="1" t="s">
        <v>28</v>
      </c>
      <c r="Q7" s="1" t="s">
        <v>28</v>
      </c>
      <c r="R7" s="1">
        <f t="shared" si="2"/>
        <v>17.600000000000001</v>
      </c>
      <c r="S7" s="1">
        <v>82.4</v>
      </c>
      <c r="T7" s="1" t="s">
        <v>42</v>
      </c>
    </row>
    <row r="8" spans="1:20" ht="43.2" x14ac:dyDescent="0.3">
      <c r="A8" s="9"/>
      <c r="B8" s="1" t="s">
        <v>43</v>
      </c>
      <c r="C8" s="1" t="s">
        <v>44</v>
      </c>
      <c r="D8" s="1" t="s">
        <v>45</v>
      </c>
      <c r="E8" s="1">
        <v>2.1</v>
      </c>
      <c r="F8" s="1">
        <v>64.900000000000006</v>
      </c>
      <c r="G8" s="1">
        <v>0.7</v>
      </c>
      <c r="H8" s="1">
        <v>33.9</v>
      </c>
      <c r="I8" s="1">
        <v>0.3</v>
      </c>
      <c r="J8" s="1">
        <v>0.2</v>
      </c>
      <c r="K8" s="1">
        <v>0</v>
      </c>
      <c r="L8" s="1">
        <f t="shared" si="0"/>
        <v>0.2</v>
      </c>
      <c r="M8" s="1">
        <f t="shared" si="1"/>
        <v>100</v>
      </c>
      <c r="N8" s="3">
        <v>0.11116495660145299</v>
      </c>
      <c r="O8" s="3">
        <v>-28.755388542406536</v>
      </c>
      <c r="P8" s="1" t="s">
        <v>28</v>
      </c>
      <c r="Q8" s="1" t="s">
        <v>28</v>
      </c>
      <c r="R8" s="1">
        <f t="shared" si="2"/>
        <v>34.9</v>
      </c>
      <c r="S8" s="1">
        <v>64.900000000000006</v>
      </c>
      <c r="T8" s="1" t="s">
        <v>29</v>
      </c>
    </row>
    <row r="9" spans="1:20" ht="28.8" x14ac:dyDescent="0.3">
      <c r="A9" s="9"/>
      <c r="B9" s="1" t="s">
        <v>46</v>
      </c>
      <c r="C9" s="1" t="s">
        <v>47</v>
      </c>
      <c r="D9" s="1" t="s">
        <v>48</v>
      </c>
      <c r="E9" s="1">
        <v>2.4</v>
      </c>
      <c r="F9" s="1">
        <v>88</v>
      </c>
      <c r="G9" s="1">
        <v>0.3</v>
      </c>
      <c r="H9" s="1">
        <v>11.7</v>
      </c>
      <c r="I9" s="1">
        <v>0</v>
      </c>
      <c r="J9" s="1">
        <v>0</v>
      </c>
      <c r="K9" s="1">
        <v>0</v>
      </c>
      <c r="L9" s="1">
        <f t="shared" si="0"/>
        <v>0</v>
      </c>
      <c r="M9" s="1">
        <f t="shared" si="1"/>
        <v>100</v>
      </c>
      <c r="N9" s="3">
        <v>4.22402636146295E-2</v>
      </c>
      <c r="O9" s="3">
        <v>-25.001322727824402</v>
      </c>
      <c r="P9" s="1" t="s">
        <v>28</v>
      </c>
      <c r="Q9" s="1" t="s">
        <v>28</v>
      </c>
      <c r="R9" s="1">
        <f t="shared" si="2"/>
        <v>12</v>
      </c>
      <c r="S9" s="1">
        <v>88</v>
      </c>
      <c r="T9" s="1" t="s">
        <v>42</v>
      </c>
    </row>
    <row r="10" spans="1:20" ht="43.2" x14ac:dyDescent="0.3">
      <c r="A10" s="9"/>
      <c r="B10" s="1" t="s">
        <v>49</v>
      </c>
      <c r="C10" s="1" t="s">
        <v>44</v>
      </c>
      <c r="D10" s="1" t="s">
        <v>50</v>
      </c>
      <c r="E10" s="1">
        <v>2.8</v>
      </c>
      <c r="F10" s="1">
        <v>76.099999999999994</v>
      </c>
      <c r="G10" s="1">
        <v>0.8</v>
      </c>
      <c r="H10" s="1">
        <v>22.3</v>
      </c>
      <c r="I10" s="1">
        <v>0.6</v>
      </c>
      <c r="J10" s="1">
        <v>0.2</v>
      </c>
      <c r="K10" s="1">
        <v>0</v>
      </c>
      <c r="L10" s="1">
        <f t="shared" si="0"/>
        <v>0.2</v>
      </c>
      <c r="M10" s="1">
        <f t="shared" si="1"/>
        <v>99.999999999999986</v>
      </c>
      <c r="N10" s="3">
        <v>0.13892102591178204</v>
      </c>
      <c r="O10" s="3">
        <v>-28.268553503005439</v>
      </c>
      <c r="P10" s="1">
        <v>-6.1</v>
      </c>
      <c r="Q10" s="1">
        <v>-12.4</v>
      </c>
      <c r="R10" s="1">
        <f t="shared" si="2"/>
        <v>23.700000000000003</v>
      </c>
      <c r="S10" s="1">
        <v>76.099999999999994</v>
      </c>
      <c r="T10" s="1" t="s">
        <v>29</v>
      </c>
    </row>
    <row r="11" spans="1:20" ht="28.8" x14ac:dyDescent="0.3">
      <c r="A11" s="9"/>
      <c r="B11" s="1" t="s">
        <v>51</v>
      </c>
      <c r="C11" s="1" t="s">
        <v>52</v>
      </c>
      <c r="D11" s="1" t="s">
        <v>53</v>
      </c>
      <c r="E11" s="1">
        <v>3.2</v>
      </c>
      <c r="F11" s="1">
        <v>94.4</v>
      </c>
      <c r="G11" s="1">
        <v>1.5</v>
      </c>
      <c r="H11" s="1">
        <v>2.4</v>
      </c>
      <c r="I11" s="1">
        <v>1.3</v>
      </c>
      <c r="J11" s="1">
        <v>0.4</v>
      </c>
      <c r="K11" s="1">
        <v>0</v>
      </c>
      <c r="L11" s="1">
        <f t="shared" si="0"/>
        <v>0.4</v>
      </c>
      <c r="M11" s="1">
        <f>SUM(F11:K11)</f>
        <v>100.00000000000001</v>
      </c>
      <c r="N11" s="3">
        <v>0.17328370690166484</v>
      </c>
      <c r="O11" s="3">
        <v>-31.753685908952257</v>
      </c>
      <c r="P11" s="1">
        <v>-6.2</v>
      </c>
      <c r="Q11" s="1">
        <v>-13.3</v>
      </c>
      <c r="R11" s="1">
        <f>G11+H11+I11</f>
        <v>5.2</v>
      </c>
      <c r="S11" s="1">
        <v>94.4</v>
      </c>
      <c r="T11" s="1" t="s">
        <v>54</v>
      </c>
    </row>
    <row r="12" spans="1:20" ht="28.8" x14ac:dyDescent="0.3">
      <c r="A12" s="9"/>
      <c r="B12" s="1" t="s">
        <v>55</v>
      </c>
      <c r="C12" s="1" t="s">
        <v>56</v>
      </c>
      <c r="D12" s="1" t="s">
        <v>53</v>
      </c>
      <c r="E12" s="1">
        <v>3.6</v>
      </c>
      <c r="F12" s="1">
        <v>94.1</v>
      </c>
      <c r="G12" s="1">
        <v>1.9</v>
      </c>
      <c r="H12" s="1">
        <v>2.5</v>
      </c>
      <c r="I12" s="1">
        <v>0.7</v>
      </c>
      <c r="J12" s="1">
        <v>0.5</v>
      </c>
      <c r="K12" s="1">
        <v>0.3</v>
      </c>
      <c r="L12" s="1">
        <f t="shared" si="0"/>
        <v>0.8</v>
      </c>
      <c r="M12" s="1">
        <f>SUM(F12:K12)</f>
        <v>100</v>
      </c>
      <c r="N12" s="3">
        <v>3.9063332164457079E-2</v>
      </c>
      <c r="O12" s="3">
        <v>-22.232354496226701</v>
      </c>
      <c r="P12" s="1">
        <v>-5.8</v>
      </c>
      <c r="Q12" s="1">
        <v>-12.7</v>
      </c>
      <c r="R12" s="1">
        <f>G12+H12+I12</f>
        <v>5.1000000000000005</v>
      </c>
      <c r="S12" s="1">
        <v>94.1</v>
      </c>
      <c r="T12" s="1" t="s">
        <v>54</v>
      </c>
    </row>
    <row r="13" spans="1:20" ht="43.2" x14ac:dyDescent="0.3">
      <c r="A13" s="9"/>
      <c r="B13" s="1" t="s">
        <v>57</v>
      </c>
      <c r="C13" s="1" t="s">
        <v>58</v>
      </c>
      <c r="D13" s="1" t="s">
        <v>59</v>
      </c>
      <c r="E13" s="1">
        <v>3.9</v>
      </c>
      <c r="F13" s="1">
        <v>47.5</v>
      </c>
      <c r="G13" s="1">
        <v>1.1000000000000001</v>
      </c>
      <c r="H13" s="1">
        <v>50.7</v>
      </c>
      <c r="I13" s="1">
        <v>0.5</v>
      </c>
      <c r="J13" s="1">
        <v>0.2</v>
      </c>
      <c r="K13" s="1">
        <v>0</v>
      </c>
      <c r="L13" s="1">
        <f t="shared" si="0"/>
        <v>0.2</v>
      </c>
      <c r="M13" s="1">
        <f t="shared" si="1"/>
        <v>100.00000000000001</v>
      </c>
      <c r="N13" s="3">
        <v>0.21168664557638792</v>
      </c>
      <c r="O13" s="3">
        <v>-30.784483479620352</v>
      </c>
      <c r="P13" s="1">
        <v>-6.1</v>
      </c>
      <c r="Q13" s="1">
        <v>-12.8</v>
      </c>
      <c r="R13" s="1">
        <f t="shared" si="2"/>
        <v>52.300000000000004</v>
      </c>
      <c r="S13" s="1">
        <v>47.5</v>
      </c>
      <c r="T13" s="1" t="s">
        <v>29</v>
      </c>
    </row>
    <row r="14" spans="1:20" ht="28.8" x14ac:dyDescent="0.3">
      <c r="A14" s="9"/>
      <c r="B14" s="1" t="s">
        <v>60</v>
      </c>
      <c r="C14" s="1" t="s">
        <v>61</v>
      </c>
      <c r="D14" s="1" t="s">
        <v>62</v>
      </c>
      <c r="E14" s="1">
        <v>4.3499999999999996</v>
      </c>
      <c r="F14" s="1">
        <v>90.1</v>
      </c>
      <c r="G14" s="1">
        <v>0</v>
      </c>
      <c r="H14" s="1">
        <v>9.9</v>
      </c>
      <c r="I14" s="1">
        <v>0</v>
      </c>
      <c r="J14" s="1">
        <v>0</v>
      </c>
      <c r="K14" s="1">
        <v>0</v>
      </c>
      <c r="L14" s="1">
        <f t="shared" si="0"/>
        <v>0</v>
      </c>
      <c r="M14" s="1">
        <f t="shared" si="1"/>
        <v>100</v>
      </c>
      <c r="N14" s="3">
        <v>3.8595770836222558E-2</v>
      </c>
      <c r="O14" s="3">
        <v>-25.513120327666734</v>
      </c>
      <c r="P14" s="1" t="s">
        <v>28</v>
      </c>
      <c r="Q14" s="1" t="s">
        <v>28</v>
      </c>
      <c r="R14" s="1">
        <f t="shared" si="2"/>
        <v>9.9</v>
      </c>
      <c r="S14" s="1">
        <v>90.1</v>
      </c>
      <c r="T14" s="1" t="s">
        <v>42</v>
      </c>
    </row>
    <row r="15" spans="1:20" x14ac:dyDescent="0.3">
      <c r="A15" s="9"/>
      <c r="B15" s="1" t="s">
        <v>63</v>
      </c>
      <c r="C15" s="1" t="s">
        <v>64</v>
      </c>
      <c r="D15" s="1" t="s">
        <v>65</v>
      </c>
      <c r="E15" s="1">
        <v>4.75</v>
      </c>
      <c r="F15" s="1">
        <v>89.8</v>
      </c>
      <c r="G15" s="1">
        <v>0</v>
      </c>
      <c r="H15" s="1">
        <v>10.199999999999999</v>
      </c>
      <c r="I15" s="1">
        <v>0</v>
      </c>
      <c r="J15" s="1">
        <v>0</v>
      </c>
      <c r="K15" s="1">
        <v>0</v>
      </c>
      <c r="L15" s="1">
        <f t="shared" si="0"/>
        <v>0</v>
      </c>
      <c r="M15" s="1">
        <f t="shared" si="1"/>
        <v>100</v>
      </c>
      <c r="N15" s="3">
        <v>2.9294415070548318E-2</v>
      </c>
      <c r="O15" s="3">
        <v>-26.065684742637657</v>
      </c>
      <c r="P15" s="1" t="s">
        <v>28</v>
      </c>
      <c r="Q15" s="1" t="s">
        <v>28</v>
      </c>
      <c r="R15" s="1">
        <f t="shared" si="2"/>
        <v>10.199999999999999</v>
      </c>
      <c r="S15" s="1">
        <v>89.8</v>
      </c>
      <c r="T15" s="1" t="s">
        <v>42</v>
      </c>
    </row>
    <row r="16" spans="1:20" ht="28.8" x14ac:dyDescent="0.3">
      <c r="A16" s="9"/>
      <c r="B16" s="1" t="s">
        <v>66</v>
      </c>
      <c r="C16" s="1" t="s">
        <v>67</v>
      </c>
      <c r="D16" s="1" t="s">
        <v>68</v>
      </c>
      <c r="E16" s="1">
        <v>5.05</v>
      </c>
      <c r="F16" s="1">
        <v>74.7</v>
      </c>
      <c r="G16" s="1">
        <v>12.2</v>
      </c>
      <c r="H16" s="1">
        <v>12.6</v>
      </c>
      <c r="I16" s="1">
        <v>0.4</v>
      </c>
      <c r="J16" s="1">
        <v>0.1</v>
      </c>
      <c r="K16" s="1">
        <v>0</v>
      </c>
      <c r="L16" s="1">
        <f t="shared" si="0"/>
        <v>0.1</v>
      </c>
      <c r="M16" s="1">
        <f t="shared" si="1"/>
        <v>100</v>
      </c>
      <c r="N16" s="3">
        <v>0.25892616418167169</v>
      </c>
      <c r="O16" s="3">
        <v>-30.610750433726551</v>
      </c>
      <c r="P16" s="1">
        <v>-5.6</v>
      </c>
      <c r="Q16" s="1">
        <v>-12.6</v>
      </c>
      <c r="R16" s="1">
        <f t="shared" si="2"/>
        <v>25.199999999999996</v>
      </c>
      <c r="S16" s="1">
        <v>74.7</v>
      </c>
      <c r="T16" s="1" t="s">
        <v>29</v>
      </c>
    </row>
    <row r="17" spans="1:20" ht="43.2" x14ac:dyDescent="0.3">
      <c r="A17" s="1" t="s">
        <v>69</v>
      </c>
      <c r="B17" s="1" t="s">
        <v>70</v>
      </c>
      <c r="C17" s="1" t="s">
        <v>71</v>
      </c>
      <c r="D17" s="1" t="s">
        <v>83</v>
      </c>
      <c r="E17" s="1">
        <v>5.4</v>
      </c>
      <c r="F17" s="1">
        <v>81.099999999999994</v>
      </c>
      <c r="G17" s="1">
        <v>0</v>
      </c>
      <c r="H17" s="1">
        <v>18.399999999999999</v>
      </c>
      <c r="I17" s="1">
        <v>0.5</v>
      </c>
      <c r="J17" s="1">
        <v>0</v>
      </c>
      <c r="K17" s="1">
        <v>0</v>
      </c>
      <c r="L17" s="1">
        <f t="shared" si="0"/>
        <v>0</v>
      </c>
      <c r="M17" s="1">
        <f t="shared" si="1"/>
        <v>100</v>
      </c>
      <c r="N17" s="3">
        <v>0.13520087539495601</v>
      </c>
      <c r="O17" s="3">
        <v>-22.076077657671856</v>
      </c>
      <c r="P17" s="1" t="s">
        <v>28</v>
      </c>
      <c r="Q17" s="1" t="s">
        <v>28</v>
      </c>
      <c r="R17" s="1">
        <f>G17+H17+I17</f>
        <v>18.899999999999999</v>
      </c>
      <c r="S17" s="1">
        <v>81.099999999999994</v>
      </c>
      <c r="T17" s="1" t="s">
        <v>54</v>
      </c>
    </row>
    <row r="18" spans="1:20" ht="244.8" x14ac:dyDescent="0.3">
      <c r="A18" s="9" t="s">
        <v>72</v>
      </c>
      <c r="B18" s="1" t="s">
        <v>73</v>
      </c>
      <c r="C18" s="1" t="s">
        <v>74</v>
      </c>
      <c r="D18" s="1" t="s">
        <v>83</v>
      </c>
      <c r="E18" s="1">
        <v>5.6</v>
      </c>
      <c r="F18" s="1">
        <v>91.3</v>
      </c>
      <c r="G18" s="1">
        <v>0</v>
      </c>
      <c r="H18" s="1">
        <v>8.6999999999999993</v>
      </c>
      <c r="I18" s="1">
        <v>0</v>
      </c>
      <c r="J18" s="1">
        <v>0</v>
      </c>
      <c r="K18" s="1">
        <v>0</v>
      </c>
      <c r="L18" s="1">
        <f t="shared" si="0"/>
        <v>0</v>
      </c>
      <c r="M18" s="1">
        <f t="shared" si="1"/>
        <v>100</v>
      </c>
      <c r="N18" s="3">
        <v>0.20590245746389724</v>
      </c>
      <c r="O18" s="3">
        <v>-30.846436779751727</v>
      </c>
      <c r="P18" s="1" t="s">
        <v>28</v>
      </c>
      <c r="Q18" s="1" t="s">
        <v>28</v>
      </c>
      <c r="R18" s="1">
        <f t="shared" si="2"/>
        <v>8.6999999999999993</v>
      </c>
      <c r="S18" s="1">
        <v>91.3</v>
      </c>
      <c r="T18" s="1" t="s">
        <v>75</v>
      </c>
    </row>
    <row r="19" spans="1:20" ht="144" x14ac:dyDescent="0.3">
      <c r="A19" s="9"/>
      <c r="B19" s="1" t="s">
        <v>76</v>
      </c>
      <c r="C19" s="1" t="s">
        <v>77</v>
      </c>
      <c r="D19" s="1" t="s">
        <v>83</v>
      </c>
      <c r="E19" s="1">
        <v>5.8</v>
      </c>
      <c r="F19" s="1">
        <v>99.7</v>
      </c>
      <c r="G19" s="1">
        <v>0</v>
      </c>
      <c r="H19" s="1">
        <v>0.3</v>
      </c>
      <c r="I19" s="1">
        <v>0</v>
      </c>
      <c r="J19" s="1">
        <v>0</v>
      </c>
      <c r="K19" s="1">
        <v>0</v>
      </c>
      <c r="L19" s="1">
        <f t="shared" si="0"/>
        <v>0</v>
      </c>
      <c r="M19" s="1">
        <f>SUM(F19:K19)</f>
        <v>100</v>
      </c>
      <c r="N19" s="3">
        <v>3.4313152109412999E-2</v>
      </c>
      <c r="O19" s="3">
        <v>-23.107270995536183</v>
      </c>
      <c r="P19" s="1" t="s">
        <v>28</v>
      </c>
      <c r="Q19" s="1" t="s">
        <v>28</v>
      </c>
      <c r="R19" s="1">
        <f t="shared" si="2"/>
        <v>0.3</v>
      </c>
      <c r="S19" s="1">
        <v>99.7</v>
      </c>
      <c r="T19" s="1" t="s">
        <v>78</v>
      </c>
    </row>
    <row r="20" spans="1:20" x14ac:dyDescent="0.3">
      <c r="A20" s="1" t="s">
        <v>24</v>
      </c>
      <c r="B20" s="1" t="s">
        <v>79</v>
      </c>
      <c r="C20" s="1" t="s">
        <v>80</v>
      </c>
      <c r="D20" s="1" t="s">
        <v>81</v>
      </c>
      <c r="E20" s="1">
        <v>3.4</v>
      </c>
      <c r="F20" s="1">
        <v>94.9</v>
      </c>
      <c r="G20" s="1">
        <v>0</v>
      </c>
      <c r="H20" s="1">
        <v>5.0999999999999996</v>
      </c>
      <c r="I20" s="1">
        <v>0</v>
      </c>
      <c r="J20" s="1">
        <v>0</v>
      </c>
      <c r="K20" s="1">
        <v>0</v>
      </c>
      <c r="L20" s="1">
        <f>J20+K20</f>
        <v>0</v>
      </c>
      <c r="M20" s="1">
        <f>SUM(F20:K20)</f>
        <v>100</v>
      </c>
      <c r="N20" s="3">
        <v>2.6715637135692E-2</v>
      </c>
      <c r="O20" s="3">
        <v>-23.801115062145008</v>
      </c>
      <c r="P20" s="1" t="s">
        <v>28</v>
      </c>
      <c r="Q20" s="1" t="s">
        <v>28</v>
      </c>
      <c r="R20" s="1">
        <f>G20+H20+I20</f>
        <v>5.0999999999999996</v>
      </c>
      <c r="S20" s="1">
        <v>94.9</v>
      </c>
      <c r="T20" s="1" t="s">
        <v>42</v>
      </c>
    </row>
    <row r="22" spans="1:20" x14ac:dyDescent="0.3">
      <c r="D22" s="5"/>
      <c r="E22" s="5" t="s">
        <v>128</v>
      </c>
      <c r="F22" s="5">
        <f t="shared" ref="D22:N22" si="3">AVERAGE(F3:F19)</f>
        <v>77.694117647058818</v>
      </c>
      <c r="G22" s="5">
        <f t="shared" si="3"/>
        <v>1.4705882352941178</v>
      </c>
      <c r="H22" s="5">
        <f t="shared" si="3"/>
        <v>20.417647058823526</v>
      </c>
      <c r="I22" s="5">
        <f t="shared" si="3"/>
        <v>0.27647058823529413</v>
      </c>
      <c r="J22" s="5">
        <f t="shared" si="3"/>
        <v>0.12352941176470586</v>
      </c>
      <c r="K22" s="5">
        <f t="shared" si="3"/>
        <v>1.7647058823529412E-2</v>
      </c>
      <c r="L22" s="5">
        <f t="shared" si="3"/>
        <v>0.14117647058823529</v>
      </c>
      <c r="M22" s="5">
        <f t="shared" si="3"/>
        <v>100</v>
      </c>
      <c r="N22" s="5">
        <f t="shared" si="3"/>
        <v>0.11213919472772448</v>
      </c>
      <c r="O22" s="5">
        <f>AVERAGE(O3:O19)</f>
        <v>-26.746056479158412</v>
      </c>
      <c r="P22" s="5">
        <f t="shared" ref="P22:S22" si="4">AVERAGE(P3:P19)</f>
        <v>-5.8666666666666671</v>
      </c>
      <c r="Q22" s="5">
        <f t="shared" si="4"/>
        <v>-12.883333333333333</v>
      </c>
      <c r="R22" s="5">
        <f t="shared" si="4"/>
        <v>22.164705882352933</v>
      </c>
      <c r="S22" s="5">
        <f t="shared" si="4"/>
        <v>77.694117647058818</v>
      </c>
    </row>
    <row r="23" spans="1:20" x14ac:dyDescent="0.3">
      <c r="E23" t="s">
        <v>129</v>
      </c>
      <c r="F23">
        <f t="shared" ref="F23:N23" si="5">_xlfn.STDEV.S(F3:F19)</f>
        <v>16.286016647274241</v>
      </c>
      <c r="G23">
        <f t="shared" si="5"/>
        <v>2.8744053093384276</v>
      </c>
      <c r="H23">
        <f t="shared" si="5"/>
        <v>16.172207459640362</v>
      </c>
      <c r="I23">
        <f t="shared" si="5"/>
        <v>0.36147166514940332</v>
      </c>
      <c r="J23">
        <f t="shared" si="5"/>
        <v>0.1601928984252497</v>
      </c>
      <c r="K23">
        <f t="shared" si="5"/>
        <v>7.2760687510899896E-2</v>
      </c>
      <c r="L23">
        <f t="shared" si="5"/>
        <v>0.21230527410256372</v>
      </c>
      <c r="M23">
        <f t="shared" si="5"/>
        <v>7.1054273576010019E-15</v>
      </c>
      <c r="N23">
        <f t="shared" si="5"/>
        <v>8.4611727702873091E-2</v>
      </c>
      <c r="O23">
        <f>_xlfn.STDEV.S(O3:O19)</f>
        <v>3.9294199248299093</v>
      </c>
      <c r="P23">
        <f t="shared" ref="P23:S23" si="6">_xlfn.STDEV.S(P3:P19)</f>
        <v>0.32041639575194431</v>
      </c>
      <c r="Q23">
        <f t="shared" si="6"/>
        <v>0.42622372841814749</v>
      </c>
      <c r="R23">
        <f t="shared" si="6"/>
        <v>16.311305173731153</v>
      </c>
      <c r="S23">
        <f t="shared" si="6"/>
        <v>16.286016647274241</v>
      </c>
    </row>
  </sheetData>
  <mergeCells count="2">
    <mergeCell ref="A3:A16"/>
    <mergeCell ref="A18:A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0E3B6-EC4B-485F-84D1-144B3D2480C8}">
  <dimension ref="A1:E29"/>
  <sheetViews>
    <sheetView topLeftCell="A22" workbookViewId="0">
      <selection activeCell="C34" sqref="C34"/>
    </sheetView>
  </sheetViews>
  <sheetFormatPr defaultRowHeight="14.4" x14ac:dyDescent="0.3"/>
  <cols>
    <col min="1" max="2" width="24.88671875" customWidth="1"/>
    <col min="3" max="3" width="21" customWidth="1"/>
    <col min="4" max="4" width="29.33203125" customWidth="1"/>
    <col min="5" max="5" width="31.33203125" customWidth="1"/>
  </cols>
  <sheetData>
    <row r="1" spans="1:5" ht="57.6" x14ac:dyDescent="0.3">
      <c r="A1" s="2" t="s">
        <v>93</v>
      </c>
      <c r="B1" s="2" t="s">
        <v>85</v>
      </c>
      <c r="C1" s="2" t="s">
        <v>86</v>
      </c>
      <c r="D1" s="4" t="s">
        <v>87</v>
      </c>
      <c r="E1" s="2" t="s">
        <v>88</v>
      </c>
    </row>
    <row r="2" spans="1:5" ht="28.8" x14ac:dyDescent="0.3">
      <c r="A2" s="1" t="s">
        <v>25</v>
      </c>
      <c r="B2" s="1">
        <v>0</v>
      </c>
      <c r="C2" s="1">
        <v>0</v>
      </c>
      <c r="D2" s="3">
        <v>0.25800731536248916</v>
      </c>
      <c r="E2" s="1">
        <v>56.400000000000006</v>
      </c>
    </row>
    <row r="3" spans="1:5" ht="28.8" x14ac:dyDescent="0.3">
      <c r="A3" s="1" t="s">
        <v>30</v>
      </c>
      <c r="B3" s="1">
        <v>0.3</v>
      </c>
      <c r="C3" s="1">
        <v>0.2</v>
      </c>
      <c r="D3" s="3">
        <v>1.9162453924383885E-2</v>
      </c>
      <c r="E3" s="1">
        <v>27.400000000000002</v>
      </c>
    </row>
    <row r="4" spans="1:5" ht="28.8" x14ac:dyDescent="0.3">
      <c r="A4" s="1" t="s">
        <v>33</v>
      </c>
      <c r="B4" s="1">
        <v>0.1</v>
      </c>
      <c r="C4" s="1">
        <v>0.3</v>
      </c>
      <c r="D4" s="3">
        <v>0.13100682727933755</v>
      </c>
      <c r="E4" s="1">
        <v>33</v>
      </c>
    </row>
    <row r="5" spans="1:5" ht="28.8" x14ac:dyDescent="0.3">
      <c r="A5" s="1" t="s">
        <v>36</v>
      </c>
      <c r="B5" s="1">
        <v>0</v>
      </c>
      <c r="C5" s="1">
        <v>0</v>
      </c>
      <c r="D5" s="3">
        <v>4.2110007828401907E-2</v>
      </c>
      <c r="E5" s="1">
        <v>36</v>
      </c>
    </row>
    <row r="6" spans="1:5" ht="28.8" x14ac:dyDescent="0.3">
      <c r="A6" s="1" t="s">
        <v>43</v>
      </c>
      <c r="B6" s="1">
        <v>0.3</v>
      </c>
      <c r="C6" s="1">
        <v>0.2</v>
      </c>
      <c r="D6" s="3">
        <v>0.11116495660145299</v>
      </c>
      <c r="E6" s="1">
        <v>34.9</v>
      </c>
    </row>
    <row r="7" spans="1:5" ht="28.8" x14ac:dyDescent="0.3">
      <c r="A7" s="1" t="s">
        <v>49</v>
      </c>
      <c r="B7" s="1">
        <v>0.6</v>
      </c>
      <c r="C7" s="1">
        <v>0.2</v>
      </c>
      <c r="D7" s="3">
        <v>0.13892102591178204</v>
      </c>
      <c r="E7" s="1">
        <v>23.700000000000003</v>
      </c>
    </row>
    <row r="8" spans="1:5" ht="28.8" x14ac:dyDescent="0.3">
      <c r="A8" s="1" t="s">
        <v>51</v>
      </c>
      <c r="B8" s="1">
        <v>1.3</v>
      </c>
      <c r="C8" s="1">
        <v>0.4</v>
      </c>
      <c r="D8" s="3">
        <v>0.17328370690166484</v>
      </c>
      <c r="E8" s="1">
        <v>5.2</v>
      </c>
    </row>
    <row r="9" spans="1:5" ht="28.8" x14ac:dyDescent="0.3">
      <c r="A9" s="1" t="s">
        <v>55</v>
      </c>
      <c r="B9" s="1">
        <v>0.7</v>
      </c>
      <c r="C9" s="1">
        <v>0.8</v>
      </c>
      <c r="D9" s="3">
        <v>3.9063332164457079E-2</v>
      </c>
      <c r="E9" s="1">
        <v>5.1000000000000005</v>
      </c>
    </row>
    <row r="10" spans="1:5" ht="28.8" x14ac:dyDescent="0.3">
      <c r="A10" s="1" t="s">
        <v>57</v>
      </c>
      <c r="B10" s="1">
        <v>0.5</v>
      </c>
      <c r="C10" s="1">
        <v>0.2</v>
      </c>
      <c r="D10" s="3">
        <v>0.21168664557638792</v>
      </c>
      <c r="E10" s="1">
        <v>52.300000000000004</v>
      </c>
    </row>
    <row r="11" spans="1:5" ht="28.8" x14ac:dyDescent="0.3">
      <c r="A11" s="1" t="s">
        <v>66</v>
      </c>
      <c r="B11" s="1">
        <v>0.4</v>
      </c>
      <c r="C11" s="1">
        <v>0.1</v>
      </c>
      <c r="D11" s="3">
        <v>0.25892616418167169</v>
      </c>
      <c r="E11" s="1">
        <v>25.199999999999996</v>
      </c>
    </row>
    <row r="12" spans="1:5" ht="28.8" x14ac:dyDescent="0.3">
      <c r="A12" s="1" t="s">
        <v>70</v>
      </c>
      <c r="B12" s="1">
        <v>0.5</v>
      </c>
      <c r="C12" s="1">
        <v>0</v>
      </c>
      <c r="D12" s="3">
        <v>0.13520087539495601</v>
      </c>
      <c r="E12" s="1">
        <v>18.899999999999999</v>
      </c>
    </row>
    <row r="13" spans="1:5" x14ac:dyDescent="0.3">
      <c r="A13" s="1"/>
      <c r="B13" s="1"/>
      <c r="C13" s="1"/>
      <c r="D13" s="3"/>
      <c r="E13" s="1"/>
    </row>
    <row r="14" spans="1:5" x14ac:dyDescent="0.3">
      <c r="A14" s="1" t="s">
        <v>89</v>
      </c>
      <c r="B14" s="5">
        <f>AVERAGE(B2:B13)</f>
        <v>0.4272727272727273</v>
      </c>
      <c r="C14" s="5">
        <f>AVERAGE(C2:C13)</f>
        <v>0.21818181818181817</v>
      </c>
      <c r="D14" s="5">
        <f>AVERAGE(D2:D13)</f>
        <v>0.1380484828297259</v>
      </c>
      <c r="E14" s="5">
        <f>AVERAGE(E2:E13)</f>
        <v>28.918181818181814</v>
      </c>
    </row>
    <row r="15" spans="1:5" x14ac:dyDescent="0.3">
      <c r="A15" s="1" t="s">
        <v>90</v>
      </c>
      <c r="B15">
        <f>_xlfn.STDEV.S(B2:B13)</f>
        <v>0.37172815091383404</v>
      </c>
      <c r="C15">
        <f>_xlfn.STDEV.S(C2:C13)</f>
        <v>0.23159525823376365</v>
      </c>
      <c r="D15">
        <f>_xlfn.STDEV.S(D2:D13)</f>
        <v>8.34163972977294E-2</v>
      </c>
      <c r="E15">
        <f>_xlfn.STDEV.S(E2:E13)</f>
        <v>16.36501256839226</v>
      </c>
    </row>
    <row r="18" spans="1:5" ht="72" x14ac:dyDescent="0.3">
      <c r="A18" s="2" t="s">
        <v>91</v>
      </c>
      <c r="B18" s="2" t="s">
        <v>85</v>
      </c>
      <c r="C18" s="2" t="s">
        <v>86</v>
      </c>
      <c r="D18" s="4" t="s">
        <v>87</v>
      </c>
      <c r="E18" s="2" t="s">
        <v>88</v>
      </c>
    </row>
    <row r="19" spans="1:5" ht="28.8" x14ac:dyDescent="0.3">
      <c r="A19" s="1" t="s">
        <v>39</v>
      </c>
      <c r="B19" s="1">
        <v>0</v>
      </c>
      <c r="C19" s="1">
        <v>0</v>
      </c>
      <c r="D19" s="3">
        <v>3.7486940149620333E-2</v>
      </c>
      <c r="E19" s="1">
        <v>17.600000000000001</v>
      </c>
    </row>
    <row r="20" spans="1:5" ht="28.8" x14ac:dyDescent="0.3">
      <c r="A20" s="1" t="s">
        <v>46</v>
      </c>
      <c r="B20" s="1">
        <v>0</v>
      </c>
      <c r="C20" s="1">
        <v>0</v>
      </c>
      <c r="D20" s="3">
        <v>4.22402636146295E-2</v>
      </c>
      <c r="E20" s="1">
        <v>12</v>
      </c>
    </row>
    <row r="21" spans="1:5" ht="28.8" x14ac:dyDescent="0.3">
      <c r="A21" s="1" t="s">
        <v>60</v>
      </c>
      <c r="B21" s="1">
        <v>0</v>
      </c>
      <c r="C21" s="1">
        <v>0</v>
      </c>
      <c r="D21" s="3">
        <v>3.8595770836222558E-2</v>
      </c>
      <c r="E21" s="1">
        <v>9.9</v>
      </c>
    </row>
    <row r="22" spans="1:5" ht="28.8" x14ac:dyDescent="0.3">
      <c r="A22" s="1" t="s">
        <v>63</v>
      </c>
      <c r="B22" s="1">
        <v>0</v>
      </c>
      <c r="C22" s="1">
        <v>0</v>
      </c>
      <c r="D22" s="3">
        <v>2.9294415070548318E-2</v>
      </c>
      <c r="E22" s="1">
        <v>10.199999999999999</v>
      </c>
    </row>
    <row r="23" spans="1:5" ht="28.8" x14ac:dyDescent="0.3">
      <c r="A23" s="1" t="s">
        <v>76</v>
      </c>
      <c r="B23" s="1">
        <v>0</v>
      </c>
      <c r="C23" s="1">
        <v>0</v>
      </c>
      <c r="D23" s="3">
        <v>0.03</v>
      </c>
      <c r="E23" s="1">
        <v>0.3</v>
      </c>
    </row>
    <row r="24" spans="1:5" x14ac:dyDescent="0.3">
      <c r="A24" s="1" t="s">
        <v>89</v>
      </c>
      <c r="B24" s="5">
        <f>AVERAGE(B19:B23)</f>
        <v>0</v>
      </c>
      <c r="C24" s="5">
        <f>AVERAGE(C19:C23)</f>
        <v>0</v>
      </c>
      <c r="D24" s="5">
        <f>AVERAGE(D19:D23)</f>
        <v>3.5523477934204142E-2</v>
      </c>
      <c r="E24" s="5">
        <f>AVERAGE(E19:E23)</f>
        <v>10</v>
      </c>
    </row>
    <row r="25" spans="1:5" x14ac:dyDescent="0.3">
      <c r="A25" s="1" t="s">
        <v>90</v>
      </c>
      <c r="B25" s="5">
        <f>_xlfn.STDEV.S(B19:B23)</f>
        <v>0</v>
      </c>
      <c r="C25" s="5">
        <f>_xlfn.STDEV.S(C19:C23)</f>
        <v>0</v>
      </c>
      <c r="D25" s="5">
        <f>_xlfn.STDEV.S(D19:D23)</f>
        <v>5.6506506278689514E-3</v>
      </c>
      <c r="E25" s="5">
        <f>_xlfn.STDEV.S(E19:E23)</f>
        <v>6.2429960756034459</v>
      </c>
    </row>
    <row r="28" spans="1:5" ht="57.6" x14ac:dyDescent="0.3">
      <c r="A28" s="2" t="s">
        <v>92</v>
      </c>
      <c r="B28" s="2" t="s">
        <v>85</v>
      </c>
      <c r="C28" s="2" t="s">
        <v>86</v>
      </c>
      <c r="D28" s="4" t="s">
        <v>87</v>
      </c>
      <c r="E28" s="2" t="s">
        <v>88</v>
      </c>
    </row>
    <row r="29" spans="1:5" ht="28.8" x14ac:dyDescent="0.3">
      <c r="A29" s="1" t="s">
        <v>73</v>
      </c>
      <c r="B29" s="1">
        <v>0</v>
      </c>
      <c r="C29" s="1">
        <v>0</v>
      </c>
      <c r="D29" s="3">
        <v>0.21</v>
      </c>
      <c r="E29" s="1">
        <v>8.6999999999999993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FCF94-B97F-4324-84C9-FBD176282C78}">
  <dimension ref="A1:L18"/>
  <sheetViews>
    <sheetView workbookViewId="0">
      <selection activeCell="O8" sqref="O8"/>
    </sheetView>
  </sheetViews>
  <sheetFormatPr defaultRowHeight="14.4" x14ac:dyDescent="0.3"/>
  <cols>
    <col min="3" max="3" width="16.33203125" customWidth="1"/>
    <col min="4" max="4" width="15.21875" customWidth="1"/>
    <col min="5" max="5" width="16.5546875" customWidth="1"/>
    <col min="10" max="10" width="26.5546875" customWidth="1"/>
    <col min="11" max="11" width="16" customWidth="1"/>
  </cols>
  <sheetData>
    <row r="1" spans="1:12" ht="57.6" x14ac:dyDescent="0.3">
      <c r="A1" s="4" t="s">
        <v>94</v>
      </c>
      <c r="B1" s="2" t="s">
        <v>85</v>
      </c>
      <c r="C1" s="2" t="s">
        <v>86</v>
      </c>
      <c r="D1" s="4" t="s">
        <v>87</v>
      </c>
      <c r="E1" s="2" t="s">
        <v>88</v>
      </c>
      <c r="H1" s="4"/>
      <c r="I1" s="2"/>
      <c r="J1" s="4" t="s">
        <v>127</v>
      </c>
      <c r="K1" s="2" t="s">
        <v>86</v>
      </c>
      <c r="L1" s="4" t="s">
        <v>87</v>
      </c>
    </row>
    <row r="2" spans="1:12" ht="28.8" x14ac:dyDescent="0.3">
      <c r="A2" s="1" t="s">
        <v>25</v>
      </c>
      <c r="B2" s="1">
        <v>0</v>
      </c>
      <c r="C2" s="1">
        <v>0</v>
      </c>
      <c r="D2" s="3">
        <v>0.25800731536248916</v>
      </c>
      <c r="E2" s="1">
        <v>56.400000000000006</v>
      </c>
      <c r="H2" s="1"/>
      <c r="I2" s="1"/>
      <c r="J2" s="1" t="s">
        <v>25</v>
      </c>
      <c r="K2" s="1">
        <v>0</v>
      </c>
      <c r="L2" s="3">
        <v>0.25800731536248916</v>
      </c>
    </row>
    <row r="3" spans="1:12" ht="28.8" x14ac:dyDescent="0.3">
      <c r="A3" s="1" t="s">
        <v>30</v>
      </c>
      <c r="B3" s="1">
        <v>0.3</v>
      </c>
      <c r="C3" s="1">
        <v>0.2</v>
      </c>
      <c r="D3" s="3">
        <v>1.9162453924383885E-2</v>
      </c>
      <c r="E3" s="1">
        <v>27.400000000000002</v>
      </c>
      <c r="H3" s="1"/>
      <c r="I3" s="1"/>
      <c r="J3" s="1" t="s">
        <v>30</v>
      </c>
      <c r="K3" s="1">
        <v>0.2</v>
      </c>
      <c r="L3" s="3">
        <v>1.9162453924383885E-2</v>
      </c>
    </row>
    <row r="4" spans="1:12" ht="28.8" x14ac:dyDescent="0.3">
      <c r="A4" s="1" t="s">
        <v>33</v>
      </c>
      <c r="B4" s="1">
        <v>0.1</v>
      </c>
      <c r="C4" s="1">
        <v>0.3</v>
      </c>
      <c r="D4" s="3">
        <v>0.13100682727933755</v>
      </c>
      <c r="E4" s="1">
        <v>33</v>
      </c>
      <c r="H4" s="1"/>
      <c r="I4" s="1"/>
      <c r="J4" s="1" t="s">
        <v>33</v>
      </c>
      <c r="K4" s="1">
        <v>0.3</v>
      </c>
      <c r="L4" s="3">
        <v>0.13100682727933755</v>
      </c>
    </row>
    <row r="5" spans="1:12" ht="28.8" x14ac:dyDescent="0.3">
      <c r="A5" s="1" t="s">
        <v>36</v>
      </c>
      <c r="B5" s="1">
        <v>0</v>
      </c>
      <c r="C5" s="1">
        <v>0</v>
      </c>
      <c r="D5" s="3">
        <v>4.2110007828401907E-2</v>
      </c>
      <c r="E5" s="1">
        <v>36</v>
      </c>
      <c r="H5" s="1"/>
      <c r="I5" s="1"/>
      <c r="J5" s="1" t="s">
        <v>43</v>
      </c>
      <c r="K5" s="1">
        <v>0.2</v>
      </c>
      <c r="L5" s="3">
        <v>0.11116495660145299</v>
      </c>
    </row>
    <row r="6" spans="1:12" ht="28.8" x14ac:dyDescent="0.3">
      <c r="A6" s="1" t="s">
        <v>43</v>
      </c>
      <c r="B6" s="1">
        <v>0.3</v>
      </c>
      <c r="C6" s="1">
        <v>0.2</v>
      </c>
      <c r="D6" s="3">
        <v>0.11116495660145299</v>
      </c>
      <c r="E6" s="1">
        <v>34.9</v>
      </c>
      <c r="H6" s="1"/>
      <c r="I6" s="1"/>
      <c r="J6" s="1" t="s">
        <v>49</v>
      </c>
      <c r="K6" s="1">
        <v>0.2</v>
      </c>
      <c r="L6" s="3">
        <v>0.13892102591178204</v>
      </c>
    </row>
    <row r="7" spans="1:12" ht="28.8" x14ac:dyDescent="0.3">
      <c r="A7" s="1" t="s">
        <v>49</v>
      </c>
      <c r="B7" s="1">
        <v>0.6</v>
      </c>
      <c r="C7" s="1">
        <v>0.2</v>
      </c>
      <c r="D7" s="3">
        <v>0.13892102591178204</v>
      </c>
      <c r="E7" s="1">
        <v>23.700000000000003</v>
      </c>
      <c r="H7" s="1"/>
      <c r="I7" s="1"/>
      <c r="J7" s="1" t="s">
        <v>51</v>
      </c>
      <c r="K7" s="1">
        <v>0.4</v>
      </c>
      <c r="L7" s="3">
        <v>0.17328370690166484</v>
      </c>
    </row>
    <row r="8" spans="1:12" ht="28.8" x14ac:dyDescent="0.3">
      <c r="A8" s="1" t="s">
        <v>51</v>
      </c>
      <c r="B8" s="1">
        <v>1.3</v>
      </c>
      <c r="C8" s="1">
        <v>0.4</v>
      </c>
      <c r="D8" s="3">
        <v>0.17328370690166484</v>
      </c>
      <c r="E8" s="1">
        <v>5.2</v>
      </c>
      <c r="H8" s="1"/>
      <c r="I8" s="1"/>
      <c r="J8" s="1" t="s">
        <v>55</v>
      </c>
      <c r="K8" s="1">
        <v>0.8</v>
      </c>
      <c r="L8" s="3">
        <v>3.9063332164457079E-2</v>
      </c>
    </row>
    <row r="9" spans="1:12" ht="28.8" x14ac:dyDescent="0.3">
      <c r="A9" s="1" t="s">
        <v>55</v>
      </c>
      <c r="B9" s="1">
        <v>0.7</v>
      </c>
      <c r="C9" s="1">
        <v>0.8</v>
      </c>
      <c r="D9" s="3">
        <v>3.9063332164457079E-2</v>
      </c>
      <c r="E9" s="1">
        <v>5.1000000000000005</v>
      </c>
      <c r="H9" s="1"/>
      <c r="I9" s="1"/>
      <c r="J9" s="1" t="s">
        <v>57</v>
      </c>
      <c r="K9" s="1">
        <v>0.2</v>
      </c>
      <c r="L9" s="3">
        <v>0.21168664557638792</v>
      </c>
    </row>
    <row r="10" spans="1:12" ht="28.8" x14ac:dyDescent="0.3">
      <c r="A10" s="1" t="s">
        <v>57</v>
      </c>
      <c r="B10" s="1">
        <v>0.5</v>
      </c>
      <c r="C10" s="1">
        <v>0.2</v>
      </c>
      <c r="D10" s="3">
        <v>0.21168664557638792</v>
      </c>
      <c r="E10" s="1">
        <v>52.300000000000004</v>
      </c>
      <c r="H10" s="1"/>
      <c r="I10" s="1"/>
      <c r="J10" s="1" t="s">
        <v>66</v>
      </c>
      <c r="K10" s="1">
        <v>0.1</v>
      </c>
      <c r="L10" s="3">
        <v>0.25892616418167169</v>
      </c>
    </row>
    <row r="11" spans="1:12" ht="28.8" x14ac:dyDescent="0.3">
      <c r="A11" s="1" t="s">
        <v>66</v>
      </c>
      <c r="B11" s="1">
        <v>0.4</v>
      </c>
      <c r="C11" s="1">
        <v>0.1</v>
      </c>
      <c r="D11" s="3">
        <v>0.25892616418167169</v>
      </c>
      <c r="E11" s="1">
        <v>25.199999999999996</v>
      </c>
      <c r="J11" s="1" t="s">
        <v>70</v>
      </c>
      <c r="K11" s="1">
        <v>0</v>
      </c>
      <c r="L11" s="3">
        <v>0.13520087539495601</v>
      </c>
    </row>
    <row r="12" spans="1:12" ht="28.8" x14ac:dyDescent="0.3">
      <c r="A12" s="1" t="s">
        <v>70</v>
      </c>
      <c r="B12" s="1">
        <v>0.5</v>
      </c>
      <c r="C12" s="1">
        <v>0</v>
      </c>
      <c r="D12" s="3">
        <v>0.13520087539495601</v>
      </c>
      <c r="E12" s="1">
        <v>18.899999999999999</v>
      </c>
      <c r="J12" s="1" t="s">
        <v>73</v>
      </c>
      <c r="K12" s="1">
        <v>0</v>
      </c>
      <c r="L12" s="3">
        <v>0.21</v>
      </c>
    </row>
    <row r="13" spans="1:12" ht="28.8" x14ac:dyDescent="0.3">
      <c r="A13" s="1" t="s">
        <v>39</v>
      </c>
      <c r="B13" s="1">
        <v>0</v>
      </c>
      <c r="C13" s="1">
        <v>0</v>
      </c>
      <c r="D13" s="3">
        <v>3.7486940149620333E-2</v>
      </c>
      <c r="E13" s="1">
        <v>17.600000000000001</v>
      </c>
    </row>
    <row r="14" spans="1:12" ht="28.8" x14ac:dyDescent="0.3">
      <c r="A14" s="1" t="s">
        <v>46</v>
      </c>
      <c r="B14" s="1">
        <v>0</v>
      </c>
      <c r="C14" s="1">
        <v>0</v>
      </c>
      <c r="D14" s="3">
        <v>4.22402636146295E-2</v>
      </c>
      <c r="E14" s="1">
        <v>12</v>
      </c>
    </row>
    <row r="15" spans="1:12" ht="28.8" x14ac:dyDescent="0.3">
      <c r="A15" s="1" t="s">
        <v>60</v>
      </c>
      <c r="B15" s="1">
        <v>0</v>
      </c>
      <c r="C15" s="1">
        <v>0</v>
      </c>
      <c r="D15" s="3">
        <v>3.8595770836222558E-2</v>
      </c>
      <c r="E15" s="1">
        <v>9.9</v>
      </c>
    </row>
    <row r="16" spans="1:12" ht="28.8" x14ac:dyDescent="0.3">
      <c r="A16" s="1" t="s">
        <v>63</v>
      </c>
      <c r="B16" s="1">
        <v>0</v>
      </c>
      <c r="C16" s="1">
        <v>0</v>
      </c>
      <c r="D16" s="3">
        <v>2.9294415070548318E-2</v>
      </c>
      <c r="E16" s="1">
        <v>10.199999999999999</v>
      </c>
    </row>
    <row r="17" spans="1:5" ht="28.8" x14ac:dyDescent="0.3">
      <c r="A17" s="1" t="s">
        <v>76</v>
      </c>
      <c r="B17" s="1">
        <v>0</v>
      </c>
      <c r="C17" s="1">
        <v>0</v>
      </c>
      <c r="D17" s="3">
        <v>0.03</v>
      </c>
      <c r="E17" s="1">
        <v>0.3</v>
      </c>
    </row>
    <row r="18" spans="1:5" ht="28.8" x14ac:dyDescent="0.3">
      <c r="A18" s="1" t="s">
        <v>73</v>
      </c>
      <c r="B18" s="1">
        <v>0</v>
      </c>
      <c r="C18" s="1">
        <v>0</v>
      </c>
      <c r="D18" s="3">
        <v>0.21</v>
      </c>
      <c r="E18" s="1">
        <v>8.6999999999999993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3D0CA-D3D8-41F8-8C37-560CAA0AFCA1}">
  <dimension ref="A1:I41"/>
  <sheetViews>
    <sheetView topLeftCell="A5" workbookViewId="0">
      <selection activeCell="E26" sqref="E26"/>
    </sheetView>
  </sheetViews>
  <sheetFormatPr defaultRowHeight="14.4" x14ac:dyDescent="0.3"/>
  <cols>
    <col min="1" max="1" width="20.6640625" customWidth="1"/>
    <col min="2" max="2" width="17.5546875" customWidth="1"/>
    <col min="3" max="3" width="18" customWidth="1"/>
    <col min="4" max="4" width="14.109375" customWidth="1"/>
    <col min="5" max="5" width="15.5546875" customWidth="1"/>
    <col min="6" max="6" width="14.44140625" customWidth="1"/>
    <col min="7" max="7" width="14.88671875" customWidth="1"/>
    <col min="8" max="8" width="12.33203125" customWidth="1"/>
    <col min="9" max="9" width="14.6640625" customWidth="1"/>
  </cols>
  <sheetData>
    <row r="1" spans="1:9" x14ac:dyDescent="0.3">
      <c r="A1" t="s">
        <v>95</v>
      </c>
    </row>
    <row r="2" spans="1:9" ht="15" thickBot="1" x14ac:dyDescent="0.35"/>
    <row r="3" spans="1:9" x14ac:dyDescent="0.3">
      <c r="A3" s="6" t="s">
        <v>96</v>
      </c>
      <c r="B3" s="6"/>
    </row>
    <row r="4" spans="1:9" x14ac:dyDescent="0.3">
      <c r="A4" t="s">
        <v>97</v>
      </c>
      <c r="B4">
        <v>0.67308882066105402</v>
      </c>
    </row>
    <row r="5" spans="1:9" x14ac:dyDescent="0.3">
      <c r="A5" t="s">
        <v>98</v>
      </c>
      <c r="B5">
        <v>0.45304856049888831</v>
      </c>
    </row>
    <row r="6" spans="1:9" x14ac:dyDescent="0.3">
      <c r="A6" t="s">
        <v>99</v>
      </c>
      <c r="B6">
        <v>0.41658513119881418</v>
      </c>
    </row>
    <row r="7" spans="1:9" x14ac:dyDescent="0.3">
      <c r="A7" t="s">
        <v>100</v>
      </c>
      <c r="B7">
        <v>0.1621621634296086</v>
      </c>
    </row>
    <row r="8" spans="1:9" ht="15" thickBot="1" x14ac:dyDescent="0.35">
      <c r="A8" s="7" t="s">
        <v>101</v>
      </c>
      <c r="B8" s="7">
        <v>17</v>
      </c>
    </row>
    <row r="10" spans="1:9" ht="15" thickBot="1" x14ac:dyDescent="0.35">
      <c r="A10" t="s">
        <v>102</v>
      </c>
    </row>
    <row r="11" spans="1:9" x14ac:dyDescent="0.3">
      <c r="A11" s="8"/>
      <c r="B11" s="8" t="s">
        <v>103</v>
      </c>
      <c r="C11" s="8" t="s">
        <v>104</v>
      </c>
      <c r="D11" s="8" t="s">
        <v>105</v>
      </c>
      <c r="E11" s="8" t="s">
        <v>106</v>
      </c>
      <c r="F11" s="8" t="s">
        <v>107</v>
      </c>
    </row>
    <row r="12" spans="1:9" x14ac:dyDescent="0.3">
      <c r="A12" t="s">
        <v>108</v>
      </c>
      <c r="B12">
        <v>1</v>
      </c>
      <c r="C12">
        <v>0.32672796186566883</v>
      </c>
      <c r="D12">
        <v>0.32672796186566883</v>
      </c>
      <c r="E12">
        <v>12.424738133392394</v>
      </c>
      <c r="F12">
        <v>3.0631329339564301E-3</v>
      </c>
    </row>
    <row r="13" spans="1:9" x14ac:dyDescent="0.3">
      <c r="A13" t="s">
        <v>109</v>
      </c>
      <c r="B13">
        <v>15</v>
      </c>
      <c r="C13">
        <v>0.39444850872256637</v>
      </c>
      <c r="D13">
        <v>2.6296567248171091E-2</v>
      </c>
    </row>
    <row r="14" spans="1:9" ht="15" thickBot="1" x14ac:dyDescent="0.35">
      <c r="A14" s="7" t="s">
        <v>11</v>
      </c>
      <c r="B14" s="7">
        <v>16</v>
      </c>
      <c r="C14" s="7">
        <v>0.7211764705882352</v>
      </c>
      <c r="D14" s="7"/>
      <c r="E14" s="7"/>
      <c r="F14" s="7"/>
    </row>
    <row r="15" spans="1:9" ht="15" thickBot="1" x14ac:dyDescent="0.35"/>
    <row r="16" spans="1:9" x14ac:dyDescent="0.3">
      <c r="A16" s="8"/>
      <c r="B16" s="8" t="s">
        <v>110</v>
      </c>
      <c r="C16" s="8" t="s">
        <v>100</v>
      </c>
      <c r="D16" s="8" t="s">
        <v>111</v>
      </c>
      <c r="E16" s="8" t="s">
        <v>112</v>
      </c>
      <c r="F16" s="8" t="s">
        <v>113</v>
      </c>
      <c r="G16" s="8" t="s">
        <v>114</v>
      </c>
      <c r="H16" s="8" t="s">
        <v>115</v>
      </c>
      <c r="I16" s="8" t="s">
        <v>116</v>
      </c>
    </row>
    <row r="17" spans="1:9" x14ac:dyDescent="0.3">
      <c r="A17" t="s">
        <v>117</v>
      </c>
      <c r="B17">
        <v>3.1879572312886836E-2</v>
      </c>
      <c r="C17">
        <v>5.0083038241580329E-2</v>
      </c>
      <c r="D17">
        <v>0.63653431245749648</v>
      </c>
      <c r="E17">
        <v>0.53402206905422589</v>
      </c>
      <c r="F17">
        <v>-7.4869896787382345E-2</v>
      </c>
      <c r="G17">
        <v>0.13862904141315602</v>
      </c>
      <c r="H17">
        <v>-7.4869896787382345E-2</v>
      </c>
      <c r="I17">
        <v>0.13862904141315602</v>
      </c>
    </row>
    <row r="18" spans="1:9" ht="15" thickBot="1" x14ac:dyDescent="0.35">
      <c r="A18" s="7" t="s">
        <v>85</v>
      </c>
      <c r="B18" s="7">
        <v>0.39532920652785608</v>
      </c>
      <c r="C18" s="7">
        <v>0.11215413202759877</v>
      </c>
      <c r="D18" s="7">
        <v>3.5248742010733398</v>
      </c>
      <c r="E18" s="7">
        <v>3.0631329339564132E-3</v>
      </c>
      <c r="F18" s="7">
        <v>0.15627833278497977</v>
      </c>
      <c r="G18" s="7">
        <v>0.63438008027073245</v>
      </c>
      <c r="H18" s="7">
        <v>0.15627833278497977</v>
      </c>
      <c r="I18" s="7">
        <v>0.63438008027073245</v>
      </c>
    </row>
    <row r="22" spans="1:9" x14ac:dyDescent="0.3">
      <c r="A22" t="s">
        <v>118</v>
      </c>
      <c r="F22" t="s">
        <v>119</v>
      </c>
    </row>
    <row r="23" spans="1:9" ht="15" thickBot="1" x14ac:dyDescent="0.35"/>
    <row r="24" spans="1:9" x14ac:dyDescent="0.3">
      <c r="A24" s="8" t="s">
        <v>120</v>
      </c>
      <c r="B24" s="8" t="s">
        <v>121</v>
      </c>
      <c r="C24" s="8" t="s">
        <v>122</v>
      </c>
      <c r="D24" s="8" t="s">
        <v>123</v>
      </c>
      <c r="F24" s="8" t="s">
        <v>124</v>
      </c>
      <c r="G24" s="8" t="s">
        <v>86</v>
      </c>
    </row>
    <row r="25" spans="1:9" x14ac:dyDescent="0.3">
      <c r="A25">
        <v>1</v>
      </c>
      <c r="B25">
        <v>3.1879572312886836E-2</v>
      </c>
      <c r="C25">
        <v>-3.1879572312886836E-2</v>
      </c>
      <c r="D25">
        <v>-0.20303799610751375</v>
      </c>
      <c r="F25">
        <v>2.9411764705882355</v>
      </c>
      <c r="G25">
        <v>0</v>
      </c>
    </row>
    <row r="26" spans="1:9" x14ac:dyDescent="0.3">
      <c r="A26">
        <v>2</v>
      </c>
      <c r="B26">
        <v>0.15047833427124366</v>
      </c>
      <c r="C26">
        <v>4.9521665728756353E-2</v>
      </c>
      <c r="D26">
        <v>0.31539882890487636</v>
      </c>
      <c r="F26">
        <v>8.8235294117647065</v>
      </c>
      <c r="G26">
        <v>0</v>
      </c>
    </row>
    <row r="27" spans="1:9" x14ac:dyDescent="0.3">
      <c r="A27">
        <v>3</v>
      </c>
      <c r="B27">
        <v>7.1412492965672453E-2</v>
      </c>
      <c r="C27">
        <v>0.22858750703432754</v>
      </c>
      <c r="D27">
        <v>1.4558523216040993</v>
      </c>
      <c r="F27">
        <v>14.705882352941178</v>
      </c>
      <c r="G27">
        <v>0</v>
      </c>
    </row>
    <row r="28" spans="1:9" x14ac:dyDescent="0.3">
      <c r="A28">
        <v>4</v>
      </c>
      <c r="B28">
        <v>3.1879572312886836E-2</v>
      </c>
      <c r="C28">
        <v>-3.1879572312886836E-2</v>
      </c>
      <c r="D28">
        <v>-0.20303799610751375</v>
      </c>
      <c r="F28">
        <v>20.588235294117649</v>
      </c>
      <c r="G28">
        <v>0</v>
      </c>
    </row>
    <row r="29" spans="1:9" x14ac:dyDescent="0.3">
      <c r="A29">
        <v>5</v>
      </c>
      <c r="B29">
        <v>0.15047833427124366</v>
      </c>
      <c r="C29">
        <v>4.9521665728756353E-2</v>
      </c>
      <c r="D29">
        <v>0.31539882890487636</v>
      </c>
      <c r="F29">
        <v>26.47058823529412</v>
      </c>
      <c r="G29">
        <v>0</v>
      </c>
    </row>
    <row r="30" spans="1:9" x14ac:dyDescent="0.3">
      <c r="A30">
        <v>6</v>
      </c>
      <c r="B30">
        <v>0.26907709622960047</v>
      </c>
      <c r="C30">
        <v>-6.9077096229600454E-2</v>
      </c>
      <c r="D30">
        <v>-0.43994552554629046</v>
      </c>
      <c r="F30">
        <v>32.352941176470594</v>
      </c>
      <c r="G30">
        <v>0</v>
      </c>
    </row>
    <row r="31" spans="1:9" x14ac:dyDescent="0.3">
      <c r="A31">
        <v>7</v>
      </c>
      <c r="B31">
        <v>0.54580754079909977</v>
      </c>
      <c r="C31">
        <v>-0.14580754079909974</v>
      </c>
      <c r="D31">
        <v>-0.92863450646878987</v>
      </c>
      <c r="F31">
        <v>38.235294117647058</v>
      </c>
      <c r="G31">
        <v>0</v>
      </c>
    </row>
    <row r="32" spans="1:9" x14ac:dyDescent="0.3">
      <c r="A32">
        <v>8</v>
      </c>
      <c r="B32">
        <v>0.3086100168823861</v>
      </c>
      <c r="C32">
        <v>0.49138998311761395</v>
      </c>
      <c r="D32">
        <v>3.1296165613606584</v>
      </c>
      <c r="F32">
        <v>44.117647058823536</v>
      </c>
      <c r="G32">
        <v>0</v>
      </c>
    </row>
    <row r="33" spans="1:7" x14ac:dyDescent="0.3">
      <c r="A33">
        <v>9</v>
      </c>
      <c r="B33">
        <v>0.22954417557681489</v>
      </c>
      <c r="C33">
        <v>-2.9544175576814879E-2</v>
      </c>
      <c r="D33">
        <v>-0.18816407406256835</v>
      </c>
      <c r="F33">
        <v>50</v>
      </c>
      <c r="G33">
        <v>0</v>
      </c>
    </row>
    <row r="34" spans="1:7" x14ac:dyDescent="0.3">
      <c r="A34">
        <v>10</v>
      </c>
      <c r="B34">
        <v>0.19001125492402926</v>
      </c>
      <c r="C34">
        <v>-9.0011254924029255E-2</v>
      </c>
      <c r="D34">
        <v>-0.57327321231062445</v>
      </c>
      <c r="F34">
        <v>55.882352941176478</v>
      </c>
      <c r="G34">
        <v>0.1</v>
      </c>
    </row>
    <row r="35" spans="1:7" x14ac:dyDescent="0.3">
      <c r="A35">
        <v>11</v>
      </c>
      <c r="B35">
        <v>0.22954417557681489</v>
      </c>
      <c r="C35">
        <v>-0.22954417557681489</v>
      </c>
      <c r="D35">
        <v>-1.4619452535261255</v>
      </c>
      <c r="F35">
        <v>61.764705882352942</v>
      </c>
      <c r="G35">
        <v>0.2</v>
      </c>
    </row>
    <row r="36" spans="1:7" x14ac:dyDescent="0.3">
      <c r="A36">
        <v>12</v>
      </c>
      <c r="B36">
        <v>3.1879572312886836E-2</v>
      </c>
      <c r="C36">
        <v>-3.1879572312886836E-2</v>
      </c>
      <c r="D36">
        <v>-0.20303799610751375</v>
      </c>
      <c r="F36">
        <v>67.64705882352942</v>
      </c>
      <c r="G36">
        <v>0.2</v>
      </c>
    </row>
    <row r="37" spans="1:7" x14ac:dyDescent="0.3">
      <c r="A37">
        <v>13</v>
      </c>
      <c r="B37">
        <v>3.1879572312886836E-2</v>
      </c>
      <c r="C37">
        <v>-3.1879572312886836E-2</v>
      </c>
      <c r="D37">
        <v>-0.20303799610751375</v>
      </c>
      <c r="F37">
        <v>73.529411764705884</v>
      </c>
      <c r="G37">
        <v>0.2</v>
      </c>
    </row>
    <row r="38" spans="1:7" x14ac:dyDescent="0.3">
      <c r="A38">
        <v>14</v>
      </c>
      <c r="B38">
        <v>3.1879572312886836E-2</v>
      </c>
      <c r="C38">
        <v>-3.1879572312886836E-2</v>
      </c>
      <c r="D38">
        <v>-0.20303799610751375</v>
      </c>
      <c r="F38">
        <v>79.411764705882348</v>
      </c>
      <c r="G38">
        <v>0.2</v>
      </c>
    </row>
    <row r="39" spans="1:7" x14ac:dyDescent="0.3">
      <c r="A39">
        <v>15</v>
      </c>
      <c r="B39">
        <v>3.1879572312886836E-2</v>
      </c>
      <c r="C39">
        <v>-3.1879572312886836E-2</v>
      </c>
      <c r="D39">
        <v>-0.20303799610751375</v>
      </c>
      <c r="F39">
        <v>85.294117647058826</v>
      </c>
      <c r="G39">
        <v>0.3</v>
      </c>
    </row>
    <row r="40" spans="1:7" x14ac:dyDescent="0.3">
      <c r="A40">
        <v>16</v>
      </c>
      <c r="B40">
        <v>3.1879572312886836E-2</v>
      </c>
      <c r="C40">
        <v>-3.1879572312886836E-2</v>
      </c>
      <c r="D40">
        <v>-0.20303799610751375</v>
      </c>
      <c r="F40">
        <v>91.176470588235304</v>
      </c>
      <c r="G40">
        <v>0.4</v>
      </c>
    </row>
    <row r="41" spans="1:7" ht="15" thickBot="1" x14ac:dyDescent="0.35">
      <c r="A41" s="7">
        <v>17</v>
      </c>
      <c r="B41" s="7">
        <v>3.1879572312886836E-2</v>
      </c>
      <c r="C41" s="7">
        <v>-3.1879572312886836E-2</v>
      </c>
      <c r="D41" s="7">
        <v>-0.20303799610751375</v>
      </c>
      <c r="F41" s="7">
        <v>97.058823529411768</v>
      </c>
      <c r="G41" s="7">
        <v>0.8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3E4BD-347F-493F-B85D-3C89387BFF31}">
  <dimension ref="A1:I40"/>
  <sheetViews>
    <sheetView topLeftCell="F3" workbookViewId="0">
      <selection activeCell="E26" sqref="E26"/>
    </sheetView>
  </sheetViews>
  <sheetFormatPr defaultRowHeight="14.4" x14ac:dyDescent="0.3"/>
  <cols>
    <col min="6" max="6" width="11.88671875" customWidth="1"/>
  </cols>
  <sheetData>
    <row r="1" spans="1:9" x14ac:dyDescent="0.3">
      <c r="A1" t="s">
        <v>95</v>
      </c>
    </row>
    <row r="2" spans="1:9" ht="15" thickBot="1" x14ac:dyDescent="0.35"/>
    <row r="3" spans="1:9" x14ac:dyDescent="0.3">
      <c r="A3" s="6" t="s">
        <v>96</v>
      </c>
      <c r="B3" s="6"/>
    </row>
    <row r="4" spans="1:9" x14ac:dyDescent="0.3">
      <c r="A4" t="s">
        <v>97</v>
      </c>
      <c r="B4">
        <v>0.36197934157226103</v>
      </c>
    </row>
    <row r="5" spans="1:9" x14ac:dyDescent="0.3">
      <c r="A5" t="s">
        <v>98</v>
      </c>
      <c r="B5">
        <v>0.13102904372508759</v>
      </c>
    </row>
    <row r="6" spans="1:9" x14ac:dyDescent="0.3">
      <c r="A6" t="s">
        <v>99</v>
      </c>
      <c r="B6">
        <v>6.895968970545098E-2</v>
      </c>
    </row>
    <row r="7" spans="1:9" x14ac:dyDescent="0.3">
      <c r="A7" t="s">
        <v>100</v>
      </c>
      <c r="B7">
        <v>8.1053312895527141E-2</v>
      </c>
    </row>
    <row r="8" spans="1:9" ht="15" thickBot="1" x14ac:dyDescent="0.35">
      <c r="A8" s="7" t="s">
        <v>101</v>
      </c>
      <c r="B8" s="7">
        <v>16</v>
      </c>
    </row>
    <row r="10" spans="1:9" ht="15" thickBot="1" x14ac:dyDescent="0.35">
      <c r="A10" t="s">
        <v>102</v>
      </c>
    </row>
    <row r="11" spans="1:9" x14ac:dyDescent="0.3">
      <c r="A11" s="8"/>
      <c r="B11" s="8" t="s">
        <v>103</v>
      </c>
      <c r="C11" s="8" t="s">
        <v>104</v>
      </c>
      <c r="D11" s="8" t="s">
        <v>105</v>
      </c>
      <c r="E11" s="8" t="s">
        <v>106</v>
      </c>
      <c r="F11" s="8" t="s">
        <v>107</v>
      </c>
    </row>
    <row r="12" spans="1:9" x14ac:dyDescent="0.3">
      <c r="A12" t="s">
        <v>108</v>
      </c>
      <c r="B12">
        <v>1</v>
      </c>
      <c r="C12">
        <v>1.3868576514228112E-2</v>
      </c>
      <c r="D12">
        <v>1.3868576514228112E-2</v>
      </c>
      <c r="E12">
        <v>2.1110102689909507</v>
      </c>
      <c r="F12">
        <v>0.16828766487911206</v>
      </c>
    </row>
    <row r="13" spans="1:9" x14ac:dyDescent="0.3">
      <c r="A13" t="s">
        <v>109</v>
      </c>
      <c r="B13">
        <v>14</v>
      </c>
      <c r="C13">
        <v>9.1974953438763163E-2</v>
      </c>
      <c r="D13">
        <v>6.5696395313402257E-3</v>
      </c>
    </row>
    <row r="14" spans="1:9" ht="15" thickBot="1" x14ac:dyDescent="0.35">
      <c r="A14" s="7" t="s">
        <v>11</v>
      </c>
      <c r="B14" s="7">
        <v>15</v>
      </c>
      <c r="C14" s="7">
        <v>0.10584352995299127</v>
      </c>
      <c r="D14" s="7"/>
      <c r="E14" s="7"/>
      <c r="F14" s="7"/>
    </row>
    <row r="15" spans="1:9" ht="15" thickBot="1" x14ac:dyDescent="0.35"/>
    <row r="16" spans="1:9" x14ac:dyDescent="0.3">
      <c r="A16" s="8"/>
      <c r="B16" s="8" t="s">
        <v>110</v>
      </c>
      <c r="C16" s="8" t="s">
        <v>100</v>
      </c>
      <c r="D16" s="8" t="s">
        <v>111</v>
      </c>
      <c r="E16" s="8" t="s">
        <v>112</v>
      </c>
      <c r="F16" s="8" t="s">
        <v>113</v>
      </c>
      <c r="G16" s="8" t="s">
        <v>114</v>
      </c>
      <c r="H16" s="8" t="s">
        <v>115</v>
      </c>
      <c r="I16" s="8" t="s">
        <v>116</v>
      </c>
    </row>
    <row r="17" spans="1:9" x14ac:dyDescent="0.3">
      <c r="A17" t="s">
        <v>117</v>
      </c>
      <c r="B17">
        <v>8.1605289270197778E-2</v>
      </c>
      <c r="C17">
        <v>2.6319651287499891E-2</v>
      </c>
      <c r="D17">
        <v>3.1005459904765127</v>
      </c>
      <c r="E17">
        <v>7.8239020951290823E-3</v>
      </c>
      <c r="F17">
        <v>2.515525155812931E-2</v>
      </c>
      <c r="G17">
        <v>0.13805532698226625</v>
      </c>
      <c r="H17">
        <v>2.515525155812931E-2</v>
      </c>
      <c r="I17">
        <v>0.13805532698226625</v>
      </c>
    </row>
    <row r="18" spans="1:9" ht="15" thickBot="1" x14ac:dyDescent="0.35">
      <c r="A18" s="7" t="s">
        <v>85</v>
      </c>
      <c r="B18" s="7">
        <v>8.3077887760604513E-2</v>
      </c>
      <c r="C18" s="7">
        <v>5.7179489438841463E-2</v>
      </c>
      <c r="D18" s="7">
        <v>1.4529316119456381</v>
      </c>
      <c r="E18" s="7">
        <v>0.16828766487911201</v>
      </c>
      <c r="F18" s="7">
        <v>-3.9559920009759345E-2</v>
      </c>
      <c r="G18" s="7">
        <v>0.20571569553096836</v>
      </c>
      <c r="H18" s="7">
        <v>-3.9559920009759345E-2</v>
      </c>
      <c r="I18" s="7">
        <v>0.20571569553096836</v>
      </c>
    </row>
    <row r="22" spans="1:9" x14ac:dyDescent="0.3">
      <c r="A22" t="s">
        <v>118</v>
      </c>
      <c r="F22" t="s">
        <v>119</v>
      </c>
    </row>
    <row r="23" spans="1:9" ht="15" thickBot="1" x14ac:dyDescent="0.35"/>
    <row r="24" spans="1:9" x14ac:dyDescent="0.3">
      <c r="A24" s="8" t="s">
        <v>120</v>
      </c>
      <c r="B24" s="8" t="s">
        <v>125</v>
      </c>
      <c r="C24" s="8" t="s">
        <v>122</v>
      </c>
      <c r="D24" s="8" t="s">
        <v>123</v>
      </c>
      <c r="F24" s="8" t="s">
        <v>124</v>
      </c>
      <c r="G24" s="8" t="s">
        <v>87</v>
      </c>
    </row>
    <row r="25" spans="1:9" x14ac:dyDescent="0.3">
      <c r="A25">
        <v>1</v>
      </c>
      <c r="B25">
        <v>8.1605289270197778E-2</v>
      </c>
      <c r="C25">
        <v>0.17640202609229139</v>
      </c>
      <c r="D25">
        <v>2.2527573233447526</v>
      </c>
      <c r="F25">
        <v>3.125</v>
      </c>
      <c r="G25">
        <v>1.9162453924383885E-2</v>
      </c>
    </row>
    <row r="26" spans="1:9" x14ac:dyDescent="0.3">
      <c r="A26">
        <v>2</v>
      </c>
      <c r="B26">
        <v>0.10652865559837912</v>
      </c>
      <c r="C26">
        <v>-8.7366201673995239E-2</v>
      </c>
      <c r="D26">
        <v>-1.115717630878776</v>
      </c>
      <c r="F26">
        <v>9.375</v>
      </c>
      <c r="G26">
        <v>2.9294415070548318E-2</v>
      </c>
    </row>
    <row r="27" spans="1:9" x14ac:dyDescent="0.3">
      <c r="A27">
        <v>3</v>
      </c>
      <c r="B27">
        <v>8.9913078046258227E-2</v>
      </c>
      <c r="C27">
        <v>4.1093749233079319E-2</v>
      </c>
      <c r="D27">
        <v>0.52479127694416916</v>
      </c>
      <c r="F27">
        <v>15.625</v>
      </c>
      <c r="G27">
        <v>0.03</v>
      </c>
    </row>
    <row r="28" spans="1:9" x14ac:dyDescent="0.3">
      <c r="A28">
        <v>4</v>
      </c>
      <c r="B28">
        <v>8.1605289270197778E-2</v>
      </c>
      <c r="C28">
        <v>-3.9495281441795871E-2</v>
      </c>
      <c r="D28">
        <v>-0.50437790583549202</v>
      </c>
      <c r="F28">
        <v>21.875</v>
      </c>
      <c r="G28">
        <v>3.7486940149620333E-2</v>
      </c>
    </row>
    <row r="29" spans="1:9" x14ac:dyDescent="0.3">
      <c r="A29">
        <v>5</v>
      </c>
      <c r="B29">
        <v>0.10652865559837912</v>
      </c>
      <c r="C29">
        <v>4.6363010030738699E-3</v>
      </c>
      <c r="D29">
        <v>5.9208282746372021E-2</v>
      </c>
      <c r="F29">
        <v>28.125</v>
      </c>
      <c r="G29">
        <v>3.8595770836222558E-2</v>
      </c>
    </row>
    <row r="30" spans="1:9" x14ac:dyDescent="0.3">
      <c r="A30">
        <v>6</v>
      </c>
      <c r="B30">
        <v>0.13145202192656047</v>
      </c>
      <c r="C30">
        <v>7.4690039852215728E-3</v>
      </c>
      <c r="D30">
        <v>9.5383561053862045E-2</v>
      </c>
      <c r="F30">
        <v>34.375</v>
      </c>
      <c r="G30">
        <v>3.9063332164457079E-2</v>
      </c>
    </row>
    <row r="31" spans="1:9" x14ac:dyDescent="0.3">
      <c r="A31">
        <v>7</v>
      </c>
      <c r="B31">
        <v>0.18960654335898364</v>
      </c>
      <c r="C31">
        <v>-1.6322836457318801E-2</v>
      </c>
      <c r="D31">
        <v>-0.20845219401133921</v>
      </c>
      <c r="F31">
        <v>40.625</v>
      </c>
      <c r="G31">
        <v>4.2110007828401907E-2</v>
      </c>
    </row>
    <row r="32" spans="1:9" x14ac:dyDescent="0.3">
      <c r="A32">
        <v>8</v>
      </c>
      <c r="B32">
        <v>0.13975981070262095</v>
      </c>
      <c r="C32">
        <v>-0.10069647853816387</v>
      </c>
      <c r="D32">
        <v>-1.2859530839129589</v>
      </c>
      <c r="F32">
        <v>46.875</v>
      </c>
      <c r="G32">
        <v>4.22402636146295E-2</v>
      </c>
    </row>
    <row r="33" spans="1:7" x14ac:dyDescent="0.3">
      <c r="A33">
        <v>9</v>
      </c>
      <c r="B33">
        <v>0.12314423315050003</v>
      </c>
      <c r="C33">
        <v>8.8542412425887881E-2</v>
      </c>
      <c r="D33">
        <v>1.1307385319637595</v>
      </c>
      <c r="F33">
        <v>53.125</v>
      </c>
      <c r="G33">
        <v>0.11116495660145299</v>
      </c>
    </row>
    <row r="34" spans="1:7" x14ac:dyDescent="0.3">
      <c r="A34">
        <v>10</v>
      </c>
      <c r="B34">
        <v>0.11483644437443959</v>
      </c>
      <c r="C34">
        <v>0.14408971980723212</v>
      </c>
      <c r="D34">
        <v>1.8401102226830961</v>
      </c>
      <c r="F34">
        <v>59.375</v>
      </c>
      <c r="G34">
        <v>0.13100682727933755</v>
      </c>
    </row>
    <row r="35" spans="1:7" x14ac:dyDescent="0.3">
      <c r="A35">
        <v>11</v>
      </c>
      <c r="B35">
        <v>0.12314423315050003</v>
      </c>
      <c r="C35">
        <v>1.2056642244455976E-2</v>
      </c>
      <c r="D35">
        <v>0.15397039202336471</v>
      </c>
      <c r="F35">
        <v>65.625</v>
      </c>
      <c r="G35">
        <v>0.13520087539495601</v>
      </c>
    </row>
    <row r="36" spans="1:7" x14ac:dyDescent="0.3">
      <c r="A36">
        <v>12</v>
      </c>
      <c r="B36">
        <v>8.1605289270197778E-2</v>
      </c>
      <c r="C36">
        <v>-4.4118349120577445E-2</v>
      </c>
      <c r="D36">
        <v>-0.56341719127003009</v>
      </c>
      <c r="F36">
        <v>71.875</v>
      </c>
      <c r="G36">
        <v>0.13892102591178204</v>
      </c>
    </row>
    <row r="37" spans="1:7" x14ac:dyDescent="0.3">
      <c r="A37">
        <v>13</v>
      </c>
      <c r="B37">
        <v>8.1605289270197778E-2</v>
      </c>
      <c r="C37">
        <v>-3.9365025655568278E-2</v>
      </c>
      <c r="D37">
        <v>-0.50271446305746681</v>
      </c>
      <c r="F37">
        <v>78.125</v>
      </c>
      <c r="G37">
        <v>0.17328370690166484</v>
      </c>
    </row>
    <row r="38" spans="1:7" x14ac:dyDescent="0.3">
      <c r="A38">
        <v>14</v>
      </c>
      <c r="B38">
        <v>8.1605289270197778E-2</v>
      </c>
      <c r="C38">
        <v>-4.300951843397522E-2</v>
      </c>
      <c r="D38">
        <v>-0.5492567731335305</v>
      </c>
      <c r="F38">
        <v>84.375</v>
      </c>
      <c r="G38">
        <v>0.21168664557638792</v>
      </c>
    </row>
    <row r="39" spans="1:7" x14ac:dyDescent="0.3">
      <c r="A39">
        <v>15</v>
      </c>
      <c r="B39">
        <v>8.1605289270197778E-2</v>
      </c>
      <c r="C39">
        <v>-5.2310874199649457E-2</v>
      </c>
      <c r="D39">
        <v>-0.66804054099793619</v>
      </c>
      <c r="F39">
        <v>90.625</v>
      </c>
      <c r="G39">
        <v>0.25800731536248916</v>
      </c>
    </row>
    <row r="40" spans="1:7" ht="15" thickBot="1" x14ac:dyDescent="0.35">
      <c r="A40" s="7">
        <v>16</v>
      </c>
      <c r="B40" s="7">
        <v>8.1605289270197778E-2</v>
      </c>
      <c r="C40" s="7">
        <v>-5.1605289270197779E-2</v>
      </c>
      <c r="D40" s="7">
        <v>-0.65902980766184427</v>
      </c>
      <c r="F40" s="7">
        <v>96.875</v>
      </c>
      <c r="G40" s="7">
        <v>0.25892616418167169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52C7A-E18F-4AD3-94BC-90804D1CA4B8}">
  <dimension ref="A1:I40"/>
  <sheetViews>
    <sheetView topLeftCell="G12" workbookViewId="0">
      <selection activeCell="E26" sqref="E26"/>
    </sheetView>
  </sheetViews>
  <sheetFormatPr defaultRowHeight="14.4" x14ac:dyDescent="0.3"/>
  <cols>
    <col min="1" max="1" width="18.44140625" customWidth="1"/>
    <col min="2" max="2" width="12.88671875" customWidth="1"/>
    <col min="3" max="3" width="12.44140625" customWidth="1"/>
    <col min="4" max="4" width="15.44140625" customWidth="1"/>
    <col min="5" max="5" width="15" customWidth="1"/>
    <col min="6" max="6" width="14.77734375" customWidth="1"/>
  </cols>
  <sheetData>
    <row r="1" spans="1:9" x14ac:dyDescent="0.3">
      <c r="A1" t="s">
        <v>95</v>
      </c>
    </row>
    <row r="2" spans="1:9" ht="15" thickBot="1" x14ac:dyDescent="0.35"/>
    <row r="3" spans="1:9" x14ac:dyDescent="0.3">
      <c r="A3" s="6" t="s">
        <v>96</v>
      </c>
      <c r="B3" s="6"/>
    </row>
    <row r="4" spans="1:9" x14ac:dyDescent="0.3">
      <c r="A4" t="s">
        <v>97</v>
      </c>
      <c r="B4">
        <v>0.58696708401789</v>
      </c>
    </row>
    <row r="5" spans="1:9" x14ac:dyDescent="0.3">
      <c r="A5" t="s">
        <v>98</v>
      </c>
      <c r="B5">
        <v>0.34453035772046425</v>
      </c>
    </row>
    <row r="6" spans="1:9" x14ac:dyDescent="0.3">
      <c r="A6" t="s">
        <v>99</v>
      </c>
      <c r="B6">
        <v>0.29771109755764025</v>
      </c>
    </row>
    <row r="7" spans="1:9" x14ac:dyDescent="0.3">
      <c r="A7" t="s">
        <v>100</v>
      </c>
      <c r="B7">
        <v>13.794490132307521</v>
      </c>
    </row>
    <row r="8" spans="1:9" ht="15" thickBot="1" x14ac:dyDescent="0.35">
      <c r="A8" s="7" t="s">
        <v>101</v>
      </c>
      <c r="B8" s="7">
        <v>16</v>
      </c>
    </row>
    <row r="10" spans="1:9" ht="15" thickBot="1" x14ac:dyDescent="0.35">
      <c r="A10" t="s">
        <v>102</v>
      </c>
    </row>
    <row r="11" spans="1:9" x14ac:dyDescent="0.3">
      <c r="A11" s="8"/>
      <c r="B11" s="8" t="s">
        <v>103</v>
      </c>
      <c r="C11" s="8" t="s">
        <v>104</v>
      </c>
      <c r="D11" s="8" t="s">
        <v>105</v>
      </c>
      <c r="E11" s="8" t="s">
        <v>106</v>
      </c>
      <c r="F11" s="8" t="s">
        <v>107</v>
      </c>
    </row>
    <row r="12" spans="1:9" x14ac:dyDescent="0.3">
      <c r="A12" t="s">
        <v>108</v>
      </c>
      <c r="B12">
        <v>1</v>
      </c>
      <c r="C12">
        <v>1400.2779628553867</v>
      </c>
      <c r="D12">
        <v>1400.2779628553867</v>
      </c>
      <c r="E12">
        <v>7.3587313537695023</v>
      </c>
      <c r="F12">
        <v>1.6832677780578401E-2</v>
      </c>
    </row>
    <row r="13" spans="1:9" x14ac:dyDescent="0.3">
      <c r="A13" t="s">
        <v>109</v>
      </c>
      <c r="B13">
        <v>14</v>
      </c>
      <c r="C13">
        <v>2664.031412144614</v>
      </c>
      <c r="D13">
        <v>190.28795801032956</v>
      </c>
    </row>
    <row r="14" spans="1:9" ht="15" thickBot="1" x14ac:dyDescent="0.35">
      <c r="A14" s="7" t="s">
        <v>11</v>
      </c>
      <c r="B14" s="7">
        <v>15</v>
      </c>
      <c r="C14" s="7">
        <v>4064.3093750000007</v>
      </c>
      <c r="D14" s="7"/>
      <c r="E14" s="7"/>
      <c r="F14" s="7"/>
    </row>
    <row r="15" spans="1:9" ht="15" thickBot="1" x14ac:dyDescent="0.35"/>
    <row r="16" spans="1:9" x14ac:dyDescent="0.3">
      <c r="A16" s="8"/>
      <c r="B16" s="8" t="s">
        <v>110</v>
      </c>
      <c r="C16" s="8" t="s">
        <v>100</v>
      </c>
      <c r="D16" s="8" t="s">
        <v>111</v>
      </c>
      <c r="E16" s="8" t="s">
        <v>112</v>
      </c>
      <c r="F16" s="8" t="s">
        <v>113</v>
      </c>
      <c r="G16" s="8" t="s">
        <v>114</v>
      </c>
      <c r="H16" s="8" t="s">
        <v>115</v>
      </c>
      <c r="I16" s="8" t="s">
        <v>116</v>
      </c>
    </row>
    <row r="17" spans="1:9" x14ac:dyDescent="0.3">
      <c r="A17" t="s">
        <v>117</v>
      </c>
      <c r="B17">
        <v>10.813001558068565</v>
      </c>
      <c r="C17">
        <v>5.6654151951433054</v>
      </c>
      <c r="D17">
        <v>1.9085982554885024</v>
      </c>
      <c r="E17">
        <v>7.7030580797404741E-2</v>
      </c>
      <c r="F17">
        <v>-1.3381055340020449</v>
      </c>
      <c r="G17">
        <v>22.964108650139174</v>
      </c>
      <c r="H17">
        <v>-1.3381055340020449</v>
      </c>
      <c r="I17">
        <v>22.964108650139174</v>
      </c>
    </row>
    <row r="18" spans="1:9" ht="15" thickBot="1" x14ac:dyDescent="0.35">
      <c r="A18" s="7" t="s">
        <v>87</v>
      </c>
      <c r="B18" s="7">
        <v>115.02042535437209</v>
      </c>
      <c r="C18" s="7">
        <v>42.400745754532146</v>
      </c>
      <c r="D18" s="7">
        <v>2.7126981685711917</v>
      </c>
      <c r="E18" s="7">
        <v>1.6832677780578387E-2</v>
      </c>
      <c r="F18" s="7">
        <v>24.079870302264183</v>
      </c>
      <c r="G18" s="7">
        <v>205.96098040648002</v>
      </c>
      <c r="H18" s="7">
        <v>24.079870302264183</v>
      </c>
      <c r="I18" s="7">
        <v>205.96098040648002</v>
      </c>
    </row>
    <row r="22" spans="1:9" x14ac:dyDescent="0.3">
      <c r="A22" t="s">
        <v>118</v>
      </c>
      <c r="F22" t="s">
        <v>119</v>
      </c>
    </row>
    <row r="23" spans="1:9" ht="15" thickBot="1" x14ac:dyDescent="0.35"/>
    <row r="24" spans="1:9" x14ac:dyDescent="0.3">
      <c r="A24" s="8" t="s">
        <v>120</v>
      </c>
      <c r="B24" s="8" t="s">
        <v>126</v>
      </c>
      <c r="C24" s="8" t="s">
        <v>122</v>
      </c>
      <c r="D24" s="8" t="s">
        <v>123</v>
      </c>
      <c r="F24" s="8" t="s">
        <v>124</v>
      </c>
      <c r="G24" s="8" t="s">
        <v>88</v>
      </c>
    </row>
    <row r="25" spans="1:9" x14ac:dyDescent="0.3">
      <c r="A25">
        <v>1</v>
      </c>
      <c r="B25">
        <v>40.489112715601692</v>
      </c>
      <c r="C25">
        <v>15.910887284398314</v>
      </c>
      <c r="D25">
        <v>1.1939066136079974</v>
      </c>
      <c r="F25">
        <v>3.125</v>
      </c>
      <c r="G25">
        <v>0.3</v>
      </c>
    </row>
    <row r="26" spans="1:9" x14ac:dyDescent="0.3">
      <c r="A26">
        <v>2</v>
      </c>
      <c r="B26">
        <v>13.017075159284756</v>
      </c>
      <c r="C26">
        <v>14.382924840715246</v>
      </c>
      <c r="D26">
        <v>1.079252764689927</v>
      </c>
      <c r="F26">
        <v>9.375</v>
      </c>
      <c r="G26">
        <v>5.1000000000000005</v>
      </c>
    </row>
    <row r="27" spans="1:9" x14ac:dyDescent="0.3">
      <c r="A27">
        <v>3</v>
      </c>
      <c r="B27">
        <v>25.881462556064726</v>
      </c>
      <c r="C27">
        <v>7.1185374439352742</v>
      </c>
      <c r="D27">
        <v>0.53415430463543045</v>
      </c>
      <c r="F27">
        <v>15.625</v>
      </c>
      <c r="G27">
        <v>5.2</v>
      </c>
    </row>
    <row r="28" spans="1:9" x14ac:dyDescent="0.3">
      <c r="A28">
        <v>4</v>
      </c>
      <c r="B28">
        <v>15.65651257016729</v>
      </c>
      <c r="C28">
        <v>20.34348742983271</v>
      </c>
      <c r="D28">
        <v>1.5265160108414983</v>
      </c>
      <c r="F28">
        <v>21.875</v>
      </c>
      <c r="G28">
        <v>9.9</v>
      </c>
    </row>
    <row r="29" spans="1:9" x14ac:dyDescent="0.3">
      <c r="A29">
        <v>5</v>
      </c>
      <c r="B29">
        <v>23.599242150868001</v>
      </c>
      <c r="C29">
        <v>11.300757849131998</v>
      </c>
      <c r="D29">
        <v>0.8479759358292378</v>
      </c>
      <c r="F29">
        <v>28.125</v>
      </c>
      <c r="G29">
        <v>10.199999999999999</v>
      </c>
    </row>
    <row r="30" spans="1:9" x14ac:dyDescent="0.3">
      <c r="A30">
        <v>6</v>
      </c>
      <c r="B30">
        <v>26.791757049107481</v>
      </c>
      <c r="C30">
        <v>-3.0917570491074784</v>
      </c>
      <c r="D30">
        <v>-0.23199643882953655</v>
      </c>
      <c r="F30">
        <v>34.375</v>
      </c>
      <c r="G30">
        <v>12</v>
      </c>
    </row>
    <row r="31" spans="1:9" x14ac:dyDescent="0.3">
      <c r="A31">
        <v>7</v>
      </c>
      <c r="B31">
        <v>30.7441672328804</v>
      </c>
      <c r="C31">
        <v>-25.544167232880401</v>
      </c>
      <c r="D31">
        <v>-1.9167598672105042</v>
      </c>
      <c r="F31">
        <v>40.625</v>
      </c>
      <c r="G31">
        <v>17.600000000000001</v>
      </c>
    </row>
    <row r="32" spans="1:9" x14ac:dyDescent="0.3">
      <c r="A32">
        <v>8</v>
      </c>
      <c r="B32">
        <v>15.306082639383543</v>
      </c>
      <c r="C32">
        <v>-10.206082639383542</v>
      </c>
      <c r="D32">
        <v>-0.76583469824075057</v>
      </c>
      <c r="F32">
        <v>46.875</v>
      </c>
      <c r="G32">
        <v>18.899999999999999</v>
      </c>
    </row>
    <row r="33" spans="1:7" x14ac:dyDescent="0.3">
      <c r="A33">
        <v>9</v>
      </c>
      <c r="B33">
        <v>35.161289574104913</v>
      </c>
      <c r="C33">
        <v>17.138710425895091</v>
      </c>
      <c r="D33">
        <v>1.286038883969272</v>
      </c>
      <c r="F33">
        <v>53.125</v>
      </c>
      <c r="G33">
        <v>23.700000000000003</v>
      </c>
    </row>
    <row r="34" spans="1:7" x14ac:dyDescent="0.3">
      <c r="A34">
        <v>10</v>
      </c>
      <c r="B34">
        <v>40.594799097620431</v>
      </c>
      <c r="C34">
        <v>-15.394799097620435</v>
      </c>
      <c r="D34">
        <v>-1.1551808600792639</v>
      </c>
      <c r="F34">
        <v>59.375</v>
      </c>
      <c r="G34">
        <v>25.199999999999996</v>
      </c>
    </row>
    <row r="35" spans="1:7" x14ac:dyDescent="0.3">
      <c r="A35">
        <v>11</v>
      </c>
      <c r="B35">
        <v>26.363863754279866</v>
      </c>
      <c r="C35">
        <v>-7.4638637542798669</v>
      </c>
      <c r="D35">
        <v>-0.56006658459844239</v>
      </c>
      <c r="F35">
        <v>65.625</v>
      </c>
      <c r="G35">
        <v>27.400000000000002</v>
      </c>
    </row>
    <row r="36" spans="1:7" x14ac:dyDescent="0.3">
      <c r="A36">
        <v>12</v>
      </c>
      <c r="B36">
        <v>15.124765359311786</v>
      </c>
      <c r="C36">
        <v>2.4752346406882157</v>
      </c>
      <c r="D36">
        <v>0.18573439399869582</v>
      </c>
      <c r="F36">
        <v>71.875</v>
      </c>
      <c r="G36">
        <v>33</v>
      </c>
    </row>
    <row r="37" spans="1:7" x14ac:dyDescent="0.3">
      <c r="A37">
        <v>13</v>
      </c>
      <c r="B37">
        <v>15.671494646104058</v>
      </c>
      <c r="C37">
        <v>-3.6714946461040583</v>
      </c>
      <c r="D37">
        <v>-0.27549825861114774</v>
      </c>
      <c r="F37">
        <v>78.125</v>
      </c>
      <c r="G37">
        <v>34.9</v>
      </c>
    </row>
    <row r="38" spans="1:7" x14ac:dyDescent="0.3">
      <c r="A38">
        <v>14</v>
      </c>
      <c r="B38">
        <v>15.252303536530754</v>
      </c>
      <c r="C38">
        <v>-5.3523035365307532</v>
      </c>
      <c r="D38">
        <v>-0.40162125946096727</v>
      </c>
      <c r="F38">
        <v>84.375</v>
      </c>
      <c r="G38">
        <v>36</v>
      </c>
    </row>
    <row r="39" spans="1:7" x14ac:dyDescent="0.3">
      <c r="A39">
        <v>15</v>
      </c>
      <c r="B39">
        <v>14.182457639990561</v>
      </c>
      <c r="C39">
        <v>-3.982457639990562</v>
      </c>
      <c r="D39">
        <v>-0.29883201545024535</v>
      </c>
      <c r="F39">
        <v>90.625</v>
      </c>
      <c r="G39">
        <v>52.300000000000004</v>
      </c>
    </row>
    <row r="40" spans="1:7" ht="15" thickBot="1" x14ac:dyDescent="0.35">
      <c r="A40" s="7">
        <v>16</v>
      </c>
      <c r="B40" s="7">
        <v>14.263614318699728</v>
      </c>
      <c r="C40" s="7">
        <v>-13.963614318699728</v>
      </c>
      <c r="D40" s="7">
        <v>-1.0477889250911991</v>
      </c>
      <c r="F40" s="7">
        <v>96.875</v>
      </c>
      <c r="G40" s="7">
        <v>56.400000000000006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838DD-888C-473C-9B78-59A4E84B3ECB}">
  <dimension ref="A1:I35"/>
  <sheetViews>
    <sheetView topLeftCell="F6" workbookViewId="0">
      <selection activeCell="E26" sqref="E26"/>
    </sheetView>
  </sheetViews>
  <sheetFormatPr defaultRowHeight="14.4" x14ac:dyDescent="0.3"/>
  <cols>
    <col min="2" max="2" width="12.33203125" customWidth="1"/>
    <col min="3" max="3" width="11.5546875" customWidth="1"/>
    <col min="6" max="6" width="13" customWidth="1"/>
  </cols>
  <sheetData>
    <row r="1" spans="1:9" x14ac:dyDescent="0.3">
      <c r="A1" t="s">
        <v>95</v>
      </c>
    </row>
    <row r="2" spans="1:9" ht="15" thickBot="1" x14ac:dyDescent="0.35"/>
    <row r="3" spans="1:9" x14ac:dyDescent="0.3">
      <c r="A3" s="6" t="s">
        <v>96</v>
      </c>
      <c r="B3" s="6"/>
    </row>
    <row r="4" spans="1:9" x14ac:dyDescent="0.3">
      <c r="A4" t="s">
        <v>97</v>
      </c>
      <c r="B4">
        <v>0.57667793544339496</v>
      </c>
    </row>
    <row r="5" spans="1:9" x14ac:dyDescent="0.3">
      <c r="A5" t="s">
        <v>98</v>
      </c>
      <c r="B5">
        <v>0.33255744122725683</v>
      </c>
    </row>
    <row r="6" spans="1:9" x14ac:dyDescent="0.3">
      <c r="A6" t="s">
        <v>99</v>
      </c>
      <c r="B6">
        <v>0.25839715691917431</v>
      </c>
    </row>
    <row r="7" spans="1:9" x14ac:dyDescent="0.3">
      <c r="A7" t="s">
        <v>100</v>
      </c>
      <c r="B7">
        <v>0.19944141938234469</v>
      </c>
    </row>
    <row r="8" spans="1:9" ht="15" thickBot="1" x14ac:dyDescent="0.35">
      <c r="A8" s="7" t="s">
        <v>101</v>
      </c>
      <c r="B8" s="7">
        <v>11</v>
      </c>
    </row>
    <row r="10" spans="1:9" ht="15" thickBot="1" x14ac:dyDescent="0.35">
      <c r="A10" t="s">
        <v>102</v>
      </c>
    </row>
    <row r="11" spans="1:9" x14ac:dyDescent="0.3">
      <c r="A11" s="8"/>
      <c r="B11" s="8" t="s">
        <v>103</v>
      </c>
      <c r="C11" s="8" t="s">
        <v>104</v>
      </c>
      <c r="D11" s="8" t="s">
        <v>105</v>
      </c>
      <c r="E11" s="8" t="s">
        <v>106</v>
      </c>
      <c r="F11" s="8" t="s">
        <v>107</v>
      </c>
    </row>
    <row r="12" spans="1:9" x14ac:dyDescent="0.3">
      <c r="A12" t="s">
        <v>108</v>
      </c>
      <c r="B12">
        <v>1</v>
      </c>
      <c r="C12">
        <v>0.17837171847643779</v>
      </c>
      <c r="D12">
        <v>0.17837171847643779</v>
      </c>
      <c r="E12">
        <v>4.4843064496047527</v>
      </c>
      <c r="F12">
        <v>6.3281973418419998E-2</v>
      </c>
    </row>
    <row r="13" spans="1:9" x14ac:dyDescent="0.3">
      <c r="A13" t="s">
        <v>109</v>
      </c>
      <c r="B13">
        <v>9</v>
      </c>
      <c r="C13">
        <v>0.3579919178871987</v>
      </c>
      <c r="D13">
        <v>3.97768797652443E-2</v>
      </c>
    </row>
    <row r="14" spans="1:9" ht="15" thickBot="1" x14ac:dyDescent="0.35">
      <c r="A14" s="7" t="s">
        <v>11</v>
      </c>
      <c r="B14" s="7">
        <v>10</v>
      </c>
      <c r="C14" s="7">
        <v>0.53636363636363649</v>
      </c>
      <c r="D14" s="7"/>
      <c r="E14" s="7"/>
      <c r="F14" s="7"/>
    </row>
    <row r="15" spans="1:9" ht="15" thickBot="1" x14ac:dyDescent="0.35"/>
    <row r="16" spans="1:9" x14ac:dyDescent="0.3">
      <c r="A16" s="8"/>
      <c r="B16" s="8" t="s">
        <v>110</v>
      </c>
      <c r="C16" s="8" t="s">
        <v>100</v>
      </c>
      <c r="D16" s="8" t="s">
        <v>111</v>
      </c>
      <c r="E16" s="8" t="s">
        <v>112</v>
      </c>
      <c r="F16" s="8" t="s">
        <v>113</v>
      </c>
      <c r="G16" s="8" t="s">
        <v>114</v>
      </c>
      <c r="H16" s="8" t="s">
        <v>115</v>
      </c>
      <c r="I16" s="8" t="s">
        <v>116</v>
      </c>
    </row>
    <row r="17" spans="1:9" x14ac:dyDescent="0.3">
      <c r="A17" t="s">
        <v>117</v>
      </c>
      <c r="B17">
        <v>0.47616396021344076</v>
      </c>
      <c r="C17">
        <v>0.13585945733987173</v>
      </c>
      <c r="D17">
        <v>3.5048274852316608</v>
      </c>
      <c r="E17">
        <v>6.6726630278393729E-3</v>
      </c>
      <c r="F17">
        <v>0.1688285156581727</v>
      </c>
      <c r="G17">
        <v>0.78349940476870883</v>
      </c>
      <c r="H17">
        <v>0.1688285156581727</v>
      </c>
      <c r="I17">
        <v>0.78349940476870883</v>
      </c>
    </row>
    <row r="18" spans="1:9" ht="15" thickBot="1" x14ac:dyDescent="0.35">
      <c r="A18" s="7" t="s">
        <v>87</v>
      </c>
      <c r="B18" s="7">
        <v>-1.6827350267262122</v>
      </c>
      <c r="C18" s="7">
        <v>0.79463573752638972</v>
      </c>
      <c r="D18" s="7">
        <v>-2.117618107592762</v>
      </c>
      <c r="E18" s="7">
        <v>6.3281973418419957E-2</v>
      </c>
      <c r="F18" s="7">
        <v>-3.4803259521869694</v>
      </c>
      <c r="G18" s="7">
        <v>0.11485589873454494</v>
      </c>
      <c r="H18" s="7">
        <v>-3.4803259521869694</v>
      </c>
      <c r="I18" s="7">
        <v>0.11485589873454494</v>
      </c>
    </row>
    <row r="22" spans="1:9" x14ac:dyDescent="0.3">
      <c r="A22" t="s">
        <v>118</v>
      </c>
      <c r="F22" t="s">
        <v>119</v>
      </c>
    </row>
    <row r="23" spans="1:9" ht="15" thickBot="1" x14ac:dyDescent="0.35"/>
    <row r="24" spans="1:9" x14ac:dyDescent="0.3">
      <c r="A24" s="8" t="s">
        <v>120</v>
      </c>
      <c r="B24" s="8" t="s">
        <v>121</v>
      </c>
      <c r="C24" s="8" t="s">
        <v>122</v>
      </c>
      <c r="D24" s="8" t="s">
        <v>123</v>
      </c>
      <c r="F24" s="8" t="s">
        <v>124</v>
      </c>
      <c r="G24" s="8" t="s">
        <v>86</v>
      </c>
    </row>
    <row r="25" spans="1:9" x14ac:dyDescent="0.3">
      <c r="A25">
        <v>1</v>
      </c>
      <c r="B25">
        <v>4.2006013501384276E-2</v>
      </c>
      <c r="C25">
        <v>-4.2006013501384276E-2</v>
      </c>
      <c r="D25">
        <v>-0.22201118587358964</v>
      </c>
      <c r="F25">
        <v>4.5454545454545459</v>
      </c>
      <c r="G25">
        <v>0</v>
      </c>
    </row>
    <row r="26" spans="1:9" x14ac:dyDescent="0.3">
      <c r="A26">
        <v>2</v>
      </c>
      <c r="B26">
        <v>0.44391862779685282</v>
      </c>
      <c r="C26">
        <v>-0.2439186277968528</v>
      </c>
      <c r="D26">
        <v>-1.2891645576425257</v>
      </c>
      <c r="F26">
        <v>13.636363636363637</v>
      </c>
      <c r="G26">
        <v>0</v>
      </c>
    </row>
    <row r="27" spans="1:9" x14ac:dyDescent="0.3">
      <c r="A27">
        <v>3</v>
      </c>
      <c r="B27">
        <v>0.25571418321022843</v>
      </c>
      <c r="C27">
        <v>4.4285816789771559E-2</v>
      </c>
      <c r="D27">
        <v>0.23406045666660816</v>
      </c>
      <c r="F27">
        <v>22.72727272727273</v>
      </c>
      <c r="G27">
        <v>0</v>
      </c>
    </row>
    <row r="28" spans="1:9" x14ac:dyDescent="0.3">
      <c r="A28">
        <v>4</v>
      </c>
      <c r="B28">
        <v>0.28910279399567651</v>
      </c>
      <c r="C28">
        <v>-8.9102793995676499E-2</v>
      </c>
      <c r="D28">
        <v>-0.47092821505136184</v>
      </c>
      <c r="F28">
        <v>31.81818181818182</v>
      </c>
      <c r="G28">
        <v>0.1</v>
      </c>
    </row>
    <row r="29" spans="1:9" x14ac:dyDescent="0.3">
      <c r="A29">
        <v>5</v>
      </c>
      <c r="B29">
        <v>0.24239668396294539</v>
      </c>
      <c r="C29">
        <v>-4.2396683962945381E-2</v>
      </c>
      <c r="D29">
        <v>-0.22407596672821908</v>
      </c>
      <c r="F29">
        <v>40.909090909090914</v>
      </c>
      <c r="G29">
        <v>0.2</v>
      </c>
    </row>
    <row r="30" spans="1:9" x14ac:dyDescent="0.3">
      <c r="A30">
        <v>6</v>
      </c>
      <c r="B30">
        <v>0.18457339704905068</v>
      </c>
      <c r="C30">
        <v>0.21542660295094934</v>
      </c>
      <c r="D30">
        <v>1.1385778273932876</v>
      </c>
      <c r="F30">
        <v>50.000000000000007</v>
      </c>
      <c r="G30">
        <v>0.2</v>
      </c>
    </row>
    <row r="31" spans="1:9" x14ac:dyDescent="0.3">
      <c r="A31">
        <v>7</v>
      </c>
      <c r="B31">
        <v>0.4104307229196682</v>
      </c>
      <c r="C31">
        <v>0.38956927708033184</v>
      </c>
      <c r="D31">
        <v>2.0589608481097912</v>
      </c>
      <c r="F31">
        <v>59.090909090909093</v>
      </c>
      <c r="G31">
        <v>0.2</v>
      </c>
    </row>
    <row r="32" spans="1:9" x14ac:dyDescent="0.3">
      <c r="A32">
        <v>8</v>
      </c>
      <c r="B32">
        <v>0.11995142701187544</v>
      </c>
      <c r="C32">
        <v>8.0048572988124567E-2</v>
      </c>
      <c r="D32">
        <v>0.42307462992165346</v>
      </c>
      <c r="F32">
        <v>68.181818181818187</v>
      </c>
      <c r="G32">
        <v>0.2</v>
      </c>
    </row>
    <row r="33" spans="1:7" x14ac:dyDescent="0.3">
      <c r="A33">
        <v>9</v>
      </c>
      <c r="B33">
        <v>4.0459834409079853E-2</v>
      </c>
      <c r="C33">
        <v>5.9540165590920152E-2</v>
      </c>
      <c r="D33">
        <v>0.31468310530144622</v>
      </c>
      <c r="F33">
        <v>77.27272727272728</v>
      </c>
      <c r="G33">
        <v>0.3</v>
      </c>
    </row>
    <row r="34" spans="1:7" x14ac:dyDescent="0.3">
      <c r="A34">
        <v>10</v>
      </c>
      <c r="B34">
        <v>0.24865671154230218</v>
      </c>
      <c r="C34">
        <v>-0.24865671154230218</v>
      </c>
      <c r="D34">
        <v>-1.3142063910233803</v>
      </c>
      <c r="F34">
        <v>86.363636363636374</v>
      </c>
      <c r="G34">
        <v>0.4</v>
      </c>
    </row>
    <row r="35" spans="1:7" ht="15" thickBot="1" x14ac:dyDescent="0.35">
      <c r="A35" s="7">
        <v>11</v>
      </c>
      <c r="B35" s="7">
        <v>0.12278960460093619</v>
      </c>
      <c r="C35" s="7">
        <v>-0.12278960460093619</v>
      </c>
      <c r="D35" s="7">
        <v>-0.64897055107370927</v>
      </c>
      <c r="F35" s="7">
        <v>95.454545454545467</v>
      </c>
      <c r="G35" s="7">
        <v>0.8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Microband dataset</vt:lpstr>
      <vt:lpstr>Sorted Microband Types</vt:lpstr>
      <vt:lpstr>Sheet4</vt:lpstr>
      <vt:lpstr>Gre_Total-Carb</vt:lpstr>
      <vt:lpstr>Gre_TOC</vt:lpstr>
      <vt:lpstr>TOC_Total-Fe-Mineral</vt:lpstr>
      <vt:lpstr>TOC_Total-Carb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Arunava Sen</dc:creator>
  <cp:lastModifiedBy>Arunava Sen</cp:lastModifiedBy>
  <dcterms:created xsi:type="dcterms:W3CDTF">2015-06-05T18:17:20Z</dcterms:created>
  <dcterms:modified xsi:type="dcterms:W3CDTF">2025-02-24T13:27:39Z</dcterms:modified>
</cp:coreProperties>
</file>