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Papers Ongoing\Greenalite Paper\Manuscript and Figures\Manuscript 1\5th Lot_Corrected MS\Final Components\Data Table\"/>
    </mc:Choice>
  </mc:AlternateContent>
  <xr:revisionPtr revIDLastSave="0" documentId="13_ncr:1_{922D76A0-D9D2-40FE-B0D5-34156E72DF9B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OM-SW-CO2-Mixing-SF-4a" sheetId="2" r:id="rId1"/>
    <sheet name="HF-SW-CO2-Mixing-SF-4b" sheetId="1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1" i="2" l="1"/>
  <c r="E101" i="2"/>
  <c r="F100" i="2"/>
  <c r="E100" i="2"/>
  <c r="F99" i="2"/>
  <c r="E99" i="2"/>
  <c r="F98" i="2"/>
  <c r="E98" i="2"/>
  <c r="F97" i="2"/>
  <c r="E97" i="2"/>
  <c r="F96" i="2"/>
  <c r="E96" i="2"/>
  <c r="F95" i="2"/>
  <c r="E95" i="2"/>
  <c r="F94" i="2"/>
  <c r="E94" i="2"/>
  <c r="F93" i="2"/>
  <c r="E93" i="2"/>
  <c r="F92" i="2"/>
  <c r="E92" i="2"/>
  <c r="F91" i="2"/>
  <c r="E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F81" i="2"/>
  <c r="E81" i="2"/>
  <c r="F80" i="2"/>
  <c r="E80" i="2"/>
  <c r="F79" i="2"/>
  <c r="E79" i="2"/>
  <c r="F78" i="2"/>
  <c r="E78" i="2"/>
  <c r="F77" i="2"/>
  <c r="E77" i="2"/>
  <c r="F76" i="2"/>
  <c r="E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T34" i="2"/>
  <c r="U34" i="2" s="1"/>
  <c r="S34" i="2"/>
  <c r="F34" i="2"/>
  <c r="E34" i="2"/>
  <c r="S33" i="2"/>
  <c r="T33" i="2" s="1"/>
  <c r="U33" i="2" s="1"/>
  <c r="F33" i="2"/>
  <c r="E33" i="2"/>
  <c r="T32" i="2"/>
  <c r="U32" i="2" s="1"/>
  <c r="S32" i="2"/>
  <c r="F32" i="2"/>
  <c r="E32" i="2"/>
  <c r="S31" i="2"/>
  <c r="T31" i="2" s="1"/>
  <c r="U31" i="2" s="1"/>
  <c r="F31" i="2"/>
  <c r="E31" i="2"/>
  <c r="S30" i="2"/>
  <c r="T30" i="2" s="1"/>
  <c r="U30" i="2" s="1"/>
  <c r="F30" i="2"/>
  <c r="E30" i="2"/>
  <c r="S29" i="2"/>
  <c r="T29" i="2" s="1"/>
  <c r="U29" i="2" s="1"/>
  <c r="F29" i="2"/>
  <c r="E29" i="2"/>
  <c r="T28" i="2"/>
  <c r="U28" i="2" s="1"/>
  <c r="S28" i="2"/>
  <c r="F28" i="2"/>
  <c r="E28" i="2"/>
  <c r="F27" i="2"/>
  <c r="E27" i="2"/>
  <c r="F26" i="2"/>
  <c r="E26" i="2"/>
  <c r="F25" i="2"/>
  <c r="E25" i="2"/>
  <c r="F24" i="2"/>
  <c r="E24" i="2"/>
  <c r="S23" i="2"/>
  <c r="R23" i="2"/>
  <c r="F23" i="2"/>
  <c r="E23" i="2"/>
  <c r="S22" i="2"/>
  <c r="R22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  <c r="F4" i="2"/>
  <c r="E4" i="2"/>
  <c r="F3" i="2"/>
  <c r="E3" i="2"/>
  <c r="F2" i="2"/>
  <c r="E2" i="2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T34" i="1"/>
  <c r="U34" i="1" s="1"/>
  <c r="S34" i="1"/>
  <c r="F34" i="1"/>
  <c r="E34" i="1"/>
  <c r="S33" i="1"/>
  <c r="T33" i="1" s="1"/>
  <c r="U33" i="1" s="1"/>
  <c r="F33" i="1"/>
  <c r="E33" i="1"/>
  <c r="T32" i="1"/>
  <c r="U32" i="1" s="1"/>
  <c r="S32" i="1"/>
  <c r="F32" i="1"/>
  <c r="E32" i="1"/>
  <c r="S31" i="1"/>
  <c r="T31" i="1" s="1"/>
  <c r="U31" i="1" s="1"/>
  <c r="F31" i="1"/>
  <c r="E31" i="1"/>
  <c r="S30" i="1"/>
  <c r="T30" i="1" s="1"/>
  <c r="U30" i="1" s="1"/>
  <c r="F30" i="1"/>
  <c r="E30" i="1"/>
  <c r="S29" i="1"/>
  <c r="T29" i="1" s="1"/>
  <c r="U29" i="1" s="1"/>
  <c r="F29" i="1"/>
  <c r="E29" i="1"/>
  <c r="U28" i="1"/>
  <c r="T28" i="1"/>
  <c r="S28" i="1"/>
  <c r="F28" i="1"/>
  <c r="E28" i="1"/>
  <c r="F27" i="1"/>
  <c r="E27" i="1"/>
  <c r="F26" i="1"/>
  <c r="E26" i="1"/>
  <c r="F25" i="1"/>
  <c r="E25" i="1"/>
  <c r="F24" i="1"/>
  <c r="E24" i="1"/>
  <c r="S23" i="1"/>
  <c r="R23" i="1"/>
  <c r="F23" i="1"/>
  <c r="E23" i="1"/>
  <c r="S22" i="1"/>
  <c r="R22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<sst xmlns="http://schemas.openxmlformats.org/spreadsheetml/2006/main" count="52" uniqueCount="33">
  <si>
    <t>Sea Water CO2(aq) Proportion (100-Y%)</t>
  </si>
  <si>
    <t>Hydrothermal CO2(aq) Proportion (Y%)</t>
  </si>
  <si>
    <r>
      <t>δ</t>
    </r>
    <r>
      <rPr>
        <vertAlign val="superscript"/>
        <sz val="10"/>
        <color theme="1"/>
        <rFont val="Times New Roman"/>
        <family val="1"/>
      </rPr>
      <t>13</t>
    </r>
    <r>
      <rPr>
        <sz val="10"/>
        <color theme="1"/>
        <rFont val="Times New Roman"/>
        <family val="1"/>
      </rPr>
      <t>C</t>
    </r>
    <r>
      <rPr>
        <vertAlign val="subscript"/>
        <sz val="10"/>
        <color theme="1"/>
        <rFont val="Times New Roman"/>
        <family val="1"/>
      </rPr>
      <t>SW</t>
    </r>
  </si>
  <si>
    <r>
      <t>δ</t>
    </r>
    <r>
      <rPr>
        <vertAlign val="superscript"/>
        <sz val="10"/>
        <color theme="1"/>
        <rFont val="Times New Roman"/>
        <family val="1"/>
      </rPr>
      <t>13</t>
    </r>
    <r>
      <rPr>
        <sz val="10"/>
        <color theme="1"/>
        <rFont val="Times New Roman"/>
        <family val="1"/>
      </rPr>
      <t>C</t>
    </r>
    <r>
      <rPr>
        <vertAlign val="subscript"/>
        <sz val="10"/>
        <color theme="1"/>
        <rFont val="Times New Roman"/>
        <family val="1"/>
      </rPr>
      <t>HF</t>
    </r>
  </si>
  <si>
    <r>
      <t xml:space="preserve"> Resultant mixed ambient water δ</t>
    </r>
    <r>
      <rPr>
        <vertAlign val="superscript"/>
        <sz val="10"/>
        <color theme="1"/>
        <rFont val="Times New Roman"/>
        <family val="1"/>
      </rPr>
      <t>13</t>
    </r>
    <r>
      <rPr>
        <sz val="10"/>
        <color theme="1"/>
        <rFont val="Times New Roman"/>
        <family val="1"/>
      </rPr>
      <t>C</t>
    </r>
  </si>
  <si>
    <t>Sea water CO2(aq) (100-Y) : Hydrothermal CO2(aq) (Y)</t>
  </si>
  <si>
    <t>For studied assemblage</t>
  </si>
  <si>
    <t>Organic Matter (OM)</t>
  </si>
  <si>
    <r>
      <t>Hydrothermal δ13C</t>
    </r>
    <r>
      <rPr>
        <vertAlign val="subscript"/>
        <sz val="10"/>
        <color theme="1"/>
        <rFont val="Times New Roman"/>
        <family val="1"/>
      </rPr>
      <t>HF</t>
    </r>
  </si>
  <si>
    <r>
      <t>Sea water δ13C</t>
    </r>
    <r>
      <rPr>
        <vertAlign val="subscript"/>
        <sz val="10"/>
        <color theme="1"/>
        <rFont val="Times New Roman"/>
        <family val="1"/>
      </rPr>
      <t>SW</t>
    </r>
  </si>
  <si>
    <r>
      <t>δ13C</t>
    </r>
    <r>
      <rPr>
        <vertAlign val="subscript"/>
        <sz val="10"/>
        <color theme="1"/>
        <rFont val="Times New Roman"/>
        <family val="1"/>
      </rPr>
      <t>Organic</t>
    </r>
    <r>
      <rPr>
        <sz val="10"/>
        <color theme="1"/>
        <rFont val="Times New Roman"/>
        <family val="1"/>
      </rPr>
      <t xml:space="preserve"> (‰; VPDB)</t>
    </r>
  </si>
  <si>
    <t>(‰; VPDB)</t>
  </si>
  <si>
    <t>Bulk inorganic carbonate</t>
  </si>
  <si>
    <r>
      <t>δ13C</t>
    </r>
    <r>
      <rPr>
        <vertAlign val="subscript"/>
        <sz val="10"/>
        <color theme="1"/>
        <rFont val="Times New Roman"/>
        <family val="1"/>
      </rPr>
      <t>Inorganic</t>
    </r>
    <r>
      <rPr>
        <sz val="10"/>
        <color theme="1"/>
        <rFont val="Times New Roman"/>
        <family val="1"/>
      </rPr>
      <t xml:space="preserve"> (‰, VPDB)</t>
    </r>
  </si>
  <si>
    <t>Avg</t>
  </si>
  <si>
    <t>St. Dv.</t>
  </si>
  <si>
    <t>Hydrothermal Contribution</t>
  </si>
  <si>
    <t>Sea water sink</t>
  </si>
  <si>
    <t>Sea water CO2(aq) : Hydrothermal CO2(aq)</t>
  </si>
  <si>
    <r>
      <t>Y= 100*δ13C</t>
    </r>
    <r>
      <rPr>
        <vertAlign val="subscript"/>
        <sz val="10"/>
        <color theme="1"/>
        <rFont val="Times New Roman"/>
        <family val="1"/>
      </rPr>
      <t>Inorganic</t>
    </r>
    <r>
      <rPr>
        <sz val="10"/>
        <color theme="1"/>
        <rFont val="Times New Roman"/>
        <family val="1"/>
      </rPr>
      <t xml:space="preserve"> / (-6)</t>
    </r>
  </si>
  <si>
    <t>100-Y</t>
  </si>
  <si>
    <t>100-Y : Y</t>
  </si>
  <si>
    <t>Sea Water CO2(aq) Proportion (100-X%)</t>
  </si>
  <si>
    <t>OM-converted Pore Water CO2 Proportion (X%)</t>
  </si>
  <si>
    <r>
      <t>δ</t>
    </r>
    <r>
      <rPr>
        <vertAlign val="superscript"/>
        <sz val="10"/>
        <color theme="1"/>
        <rFont val="Times New Roman"/>
        <family val="1"/>
      </rPr>
      <t>13</t>
    </r>
    <r>
      <rPr>
        <sz val="10"/>
        <color theme="1"/>
        <rFont val="Times New Roman"/>
        <family val="1"/>
      </rPr>
      <t>C</t>
    </r>
    <r>
      <rPr>
        <vertAlign val="subscript"/>
        <sz val="10"/>
        <color theme="1"/>
        <rFont val="Times New Roman"/>
        <family val="1"/>
      </rPr>
      <t>OM</t>
    </r>
  </si>
  <si>
    <r>
      <t xml:space="preserve"> Resultant mixed pore water δ</t>
    </r>
    <r>
      <rPr>
        <vertAlign val="superscript"/>
        <sz val="10"/>
        <color theme="1"/>
        <rFont val="Times New Roman"/>
        <family val="1"/>
      </rPr>
      <t>13</t>
    </r>
    <r>
      <rPr>
        <sz val="10"/>
        <color theme="1"/>
        <rFont val="Times New Roman"/>
        <family val="1"/>
      </rPr>
      <t>C</t>
    </r>
  </si>
  <si>
    <t>Sea water CO2(aq) (100-X) : OM-converted Pore water CO2(aq) (X)</t>
  </si>
  <si>
    <t>OM-Contribution</t>
  </si>
  <si>
    <t>Sea water CO2(aq) : OM-converted Pore water CO2(aq)</t>
  </si>
  <si>
    <r>
      <t>X= 100*δ13C</t>
    </r>
    <r>
      <rPr>
        <vertAlign val="subscript"/>
        <sz val="10"/>
        <color theme="1"/>
        <rFont val="Times New Roman"/>
        <family val="1"/>
      </rPr>
      <t>Inorganic</t>
    </r>
    <r>
      <rPr>
        <sz val="10"/>
        <color theme="1"/>
        <rFont val="Times New Roman"/>
        <family val="1"/>
      </rPr>
      <t xml:space="preserve"> / (-26.91)</t>
    </r>
  </si>
  <si>
    <t>100-X</t>
  </si>
  <si>
    <t>100-X : X</t>
  </si>
  <si>
    <t>Close to measured isotopic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</si>
</sst>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vertAlign val="subscript"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Mixing Curve between Sea water and OM-converted pore water CO2 (aq)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037346812438422E-2"/>
          <c:y val="0.16564180584777302"/>
          <c:w val="0.64095491897518875"/>
          <c:h val="0.75424283712801454"/>
        </c:manualLayout>
      </c:layout>
      <c:scatterChart>
        <c:scatterStyle val="lineMarker"/>
        <c:varyColors val="0"/>
        <c:ser>
          <c:idx val="1"/>
          <c:order val="1"/>
          <c:tx>
            <c:v>Bulk inorganic δ13C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[2]Sheet1!$U$28:$U$33</c:f>
              <c:numCache>
                <c:formatCode>General</c:formatCode>
                <c:ptCount val="6"/>
                <c:pt idx="0">
                  <c:v>3.9833333333333334</c:v>
                </c:pt>
                <c:pt idx="1">
                  <c:v>3.4114754098360653</c:v>
                </c:pt>
                <c:pt idx="2">
                  <c:v>3.3055999999999996</c:v>
                </c:pt>
                <c:pt idx="3">
                  <c:v>3.6396551724137924</c:v>
                </c:pt>
                <c:pt idx="4">
                  <c:v>3.4114754098360653</c:v>
                </c:pt>
                <c:pt idx="5">
                  <c:v>3.8053571428571429</c:v>
                </c:pt>
              </c:numCache>
            </c:numRef>
          </c:xVal>
          <c:yVal>
            <c:numRef>
              <c:f>[2]Sheet1!$R$28:$R$33</c:f>
              <c:numCache>
                <c:formatCode>General</c:formatCode>
                <c:ptCount val="6"/>
                <c:pt idx="0">
                  <c:v>-5.4</c:v>
                </c:pt>
                <c:pt idx="1">
                  <c:v>-6.1</c:v>
                </c:pt>
                <c:pt idx="2">
                  <c:v>-6.25</c:v>
                </c:pt>
                <c:pt idx="3">
                  <c:v>-5.8</c:v>
                </c:pt>
                <c:pt idx="4">
                  <c:v>-6.1</c:v>
                </c:pt>
                <c:pt idx="5">
                  <c:v>-5.6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3B-4B48-8E90-EA05BCCA212F}"/>
            </c:ext>
          </c:extLst>
        </c:ser>
        <c:ser>
          <c:idx val="2"/>
          <c:order val="2"/>
          <c:tx>
            <c:v>Bulk inorganic δ13C- average</c:v>
          </c:tx>
          <c:spPr>
            <a:ln w="25400" cap="rnd">
              <a:noFill/>
              <a:round/>
            </a:ln>
            <a:effectLst/>
          </c:spPr>
          <c:marker>
            <c:symbol val="plus"/>
            <c:size val="12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x"/>
            <c:errBarType val="both"/>
            <c:errValType val="stdDev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stdDev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[2]Sheet1!$U$34</c:f>
              <c:numCache>
                <c:formatCode>General</c:formatCode>
                <c:ptCount val="1"/>
                <c:pt idx="0">
                  <c:v>3.5804255319148943</c:v>
                </c:pt>
              </c:numCache>
            </c:numRef>
          </c:xVal>
          <c:yVal>
            <c:numRef>
              <c:f>[2]Sheet1!$R$34</c:f>
              <c:numCache>
                <c:formatCode>General</c:formatCode>
                <c:ptCount val="1"/>
                <c:pt idx="0">
                  <c:v>-5.875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3B-4B48-8E90-EA05BCCA2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187695"/>
        <c:axId val="778190575"/>
      </c:scatterChart>
      <c:scatterChart>
        <c:scatterStyle val="smoothMarker"/>
        <c:varyColors val="0"/>
        <c:ser>
          <c:idx val="0"/>
          <c:order val="0"/>
          <c:tx>
            <c:v>Mixing Curve between Sea water and OM-converted pore water CO2 (aq)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[2]Sheet1!$F$2:$F$101</c:f>
              <c:numCache>
                <c:formatCode>General</c:formatCode>
                <c:ptCount val="100"/>
                <c:pt idx="0">
                  <c:v>0</c:v>
                </c:pt>
                <c:pt idx="1">
                  <c:v>1.0101010101010102E-2</c:v>
                </c:pt>
                <c:pt idx="2">
                  <c:v>2.0408163265306121E-2</c:v>
                </c:pt>
                <c:pt idx="3">
                  <c:v>3.0927835051546393E-2</c:v>
                </c:pt>
                <c:pt idx="4">
                  <c:v>4.1666666666666664E-2</c:v>
                </c:pt>
                <c:pt idx="5">
                  <c:v>5.2631578947368418E-2</c:v>
                </c:pt>
                <c:pt idx="6">
                  <c:v>6.3829787234042548E-2</c:v>
                </c:pt>
                <c:pt idx="7">
                  <c:v>7.5268817204301078E-2</c:v>
                </c:pt>
                <c:pt idx="8">
                  <c:v>8.6956521739130432E-2</c:v>
                </c:pt>
                <c:pt idx="9">
                  <c:v>9.8901098901098897E-2</c:v>
                </c:pt>
                <c:pt idx="10">
                  <c:v>0.1111111111111111</c:v>
                </c:pt>
                <c:pt idx="11">
                  <c:v>0.12359550561797752</c:v>
                </c:pt>
                <c:pt idx="12">
                  <c:v>0.13636363636363635</c:v>
                </c:pt>
                <c:pt idx="13">
                  <c:v>0.14942528735632185</c:v>
                </c:pt>
                <c:pt idx="14">
                  <c:v>0.16279069767441862</c:v>
                </c:pt>
                <c:pt idx="15">
                  <c:v>0.17647058823529413</c:v>
                </c:pt>
                <c:pt idx="16">
                  <c:v>0.19047619047619047</c:v>
                </c:pt>
                <c:pt idx="17">
                  <c:v>0.20481927710843373</c:v>
                </c:pt>
                <c:pt idx="18">
                  <c:v>0.21951219512195122</c:v>
                </c:pt>
                <c:pt idx="19">
                  <c:v>0.23456790123456789</c:v>
                </c:pt>
                <c:pt idx="20">
                  <c:v>0.25</c:v>
                </c:pt>
                <c:pt idx="21">
                  <c:v>0.26582278481012656</c:v>
                </c:pt>
                <c:pt idx="22">
                  <c:v>0.28205128205128205</c:v>
                </c:pt>
                <c:pt idx="23">
                  <c:v>0.29870129870129869</c:v>
                </c:pt>
                <c:pt idx="24">
                  <c:v>0.31578947368421051</c:v>
                </c:pt>
                <c:pt idx="25">
                  <c:v>0.33333333333333331</c:v>
                </c:pt>
                <c:pt idx="26">
                  <c:v>0.35135135135135137</c:v>
                </c:pt>
                <c:pt idx="27">
                  <c:v>0.36986301369863012</c:v>
                </c:pt>
                <c:pt idx="28">
                  <c:v>0.3888888888888889</c:v>
                </c:pt>
                <c:pt idx="29">
                  <c:v>0.40845070422535212</c:v>
                </c:pt>
                <c:pt idx="30">
                  <c:v>0.42857142857142855</c:v>
                </c:pt>
                <c:pt idx="31">
                  <c:v>0.44927536231884058</c:v>
                </c:pt>
                <c:pt idx="32">
                  <c:v>0.47058823529411764</c:v>
                </c:pt>
                <c:pt idx="33">
                  <c:v>0.4925373134328358</c:v>
                </c:pt>
                <c:pt idx="34">
                  <c:v>0.51515151515151514</c:v>
                </c:pt>
                <c:pt idx="35">
                  <c:v>0.53846153846153844</c:v>
                </c:pt>
                <c:pt idx="36">
                  <c:v>0.5625</c:v>
                </c:pt>
                <c:pt idx="37">
                  <c:v>0.58730158730158732</c:v>
                </c:pt>
                <c:pt idx="38">
                  <c:v>0.61290322580645162</c:v>
                </c:pt>
                <c:pt idx="39">
                  <c:v>0.63934426229508201</c:v>
                </c:pt>
                <c:pt idx="40">
                  <c:v>0.66666666666666663</c:v>
                </c:pt>
                <c:pt idx="41">
                  <c:v>0.69491525423728817</c:v>
                </c:pt>
                <c:pt idx="42">
                  <c:v>0.72413793103448276</c:v>
                </c:pt>
                <c:pt idx="43">
                  <c:v>0.75438596491228072</c:v>
                </c:pt>
                <c:pt idx="44">
                  <c:v>0.7857142857142857</c:v>
                </c:pt>
                <c:pt idx="45">
                  <c:v>0.81818181818181823</c:v>
                </c:pt>
                <c:pt idx="46">
                  <c:v>0.85185185185185186</c:v>
                </c:pt>
                <c:pt idx="47">
                  <c:v>0.8867924528301887</c:v>
                </c:pt>
                <c:pt idx="48">
                  <c:v>0.92307692307692313</c:v>
                </c:pt>
                <c:pt idx="49">
                  <c:v>0.96078431372549022</c:v>
                </c:pt>
                <c:pt idx="50">
                  <c:v>1</c:v>
                </c:pt>
                <c:pt idx="51">
                  <c:v>1.0408163265306123</c:v>
                </c:pt>
                <c:pt idx="52">
                  <c:v>1.0833333333333333</c:v>
                </c:pt>
                <c:pt idx="53">
                  <c:v>1.1276595744680851</c:v>
                </c:pt>
                <c:pt idx="54">
                  <c:v>1.173913043478261</c:v>
                </c:pt>
                <c:pt idx="55">
                  <c:v>1.2222222222222223</c:v>
                </c:pt>
                <c:pt idx="56">
                  <c:v>1.2727272727272727</c:v>
                </c:pt>
                <c:pt idx="57">
                  <c:v>1.3255813953488371</c:v>
                </c:pt>
                <c:pt idx="58">
                  <c:v>1.3809523809523809</c:v>
                </c:pt>
                <c:pt idx="59">
                  <c:v>1.4390243902439024</c:v>
                </c:pt>
                <c:pt idx="60">
                  <c:v>1.5</c:v>
                </c:pt>
                <c:pt idx="61">
                  <c:v>1.5641025641025641</c:v>
                </c:pt>
                <c:pt idx="62">
                  <c:v>1.631578947368421</c:v>
                </c:pt>
                <c:pt idx="63">
                  <c:v>1.7027027027027026</c:v>
                </c:pt>
                <c:pt idx="64">
                  <c:v>1.7777777777777777</c:v>
                </c:pt>
                <c:pt idx="65">
                  <c:v>1.8571428571428572</c:v>
                </c:pt>
                <c:pt idx="66">
                  <c:v>1.9411764705882353</c:v>
                </c:pt>
                <c:pt idx="67">
                  <c:v>2.0303030303030303</c:v>
                </c:pt>
                <c:pt idx="68">
                  <c:v>2.125</c:v>
                </c:pt>
                <c:pt idx="69">
                  <c:v>2.225806451612903</c:v>
                </c:pt>
                <c:pt idx="70">
                  <c:v>2.3333333333333335</c:v>
                </c:pt>
                <c:pt idx="71">
                  <c:v>2.4482758620689653</c:v>
                </c:pt>
                <c:pt idx="72">
                  <c:v>2.5714285714285716</c:v>
                </c:pt>
                <c:pt idx="73">
                  <c:v>2.7037037037037037</c:v>
                </c:pt>
                <c:pt idx="74">
                  <c:v>2.8461538461538463</c:v>
                </c:pt>
                <c:pt idx="75">
                  <c:v>3</c:v>
                </c:pt>
                <c:pt idx="76">
                  <c:v>3.1666666666666665</c:v>
                </c:pt>
                <c:pt idx="77">
                  <c:v>3.347826086956522</c:v>
                </c:pt>
                <c:pt idx="78">
                  <c:v>3.5454545454545454</c:v>
                </c:pt>
                <c:pt idx="79">
                  <c:v>3.7619047619047619</c:v>
                </c:pt>
                <c:pt idx="80">
                  <c:v>4</c:v>
                </c:pt>
                <c:pt idx="81">
                  <c:v>4.2631578947368425</c:v>
                </c:pt>
                <c:pt idx="82">
                  <c:v>4.5555555555555554</c:v>
                </c:pt>
                <c:pt idx="83">
                  <c:v>4.882352941176471</c:v>
                </c:pt>
                <c:pt idx="84">
                  <c:v>5.25</c:v>
                </c:pt>
                <c:pt idx="85">
                  <c:v>5.666666666666667</c:v>
                </c:pt>
                <c:pt idx="86">
                  <c:v>6.1428571428571432</c:v>
                </c:pt>
                <c:pt idx="87">
                  <c:v>6.6923076923076925</c:v>
                </c:pt>
                <c:pt idx="88">
                  <c:v>7.333333333333333</c:v>
                </c:pt>
                <c:pt idx="89">
                  <c:v>8.0909090909090917</c:v>
                </c:pt>
                <c:pt idx="90">
                  <c:v>9</c:v>
                </c:pt>
                <c:pt idx="91">
                  <c:v>10.111111111111111</c:v>
                </c:pt>
                <c:pt idx="92">
                  <c:v>11.5</c:v>
                </c:pt>
                <c:pt idx="93">
                  <c:v>13.285714285714286</c:v>
                </c:pt>
                <c:pt idx="94">
                  <c:v>15.666666666666666</c:v>
                </c:pt>
                <c:pt idx="95">
                  <c:v>19</c:v>
                </c:pt>
                <c:pt idx="96">
                  <c:v>24</c:v>
                </c:pt>
                <c:pt idx="97">
                  <c:v>32.333333333333336</c:v>
                </c:pt>
                <c:pt idx="98">
                  <c:v>49</c:v>
                </c:pt>
                <c:pt idx="99">
                  <c:v>99</c:v>
                </c:pt>
              </c:numCache>
            </c:numRef>
          </c:xVal>
          <c:yVal>
            <c:numRef>
              <c:f>[2]Sheet1!$E$2:$E$101</c:f>
              <c:numCache>
                <c:formatCode>General</c:formatCode>
                <c:ptCount val="100"/>
                <c:pt idx="0">
                  <c:v>-26.91</c:v>
                </c:pt>
                <c:pt idx="1">
                  <c:v>-26.640900000000002</c:v>
                </c:pt>
                <c:pt idx="2">
                  <c:v>-26.371799999999997</c:v>
                </c:pt>
                <c:pt idx="3">
                  <c:v>-26.102699999999999</c:v>
                </c:pt>
                <c:pt idx="4">
                  <c:v>-25.833600000000001</c:v>
                </c:pt>
                <c:pt idx="5">
                  <c:v>-25.564499999999999</c:v>
                </c:pt>
                <c:pt idx="6">
                  <c:v>-25.295400000000001</c:v>
                </c:pt>
                <c:pt idx="7">
                  <c:v>-25.026300000000003</c:v>
                </c:pt>
                <c:pt idx="8">
                  <c:v>-24.757199999999997</c:v>
                </c:pt>
                <c:pt idx="9">
                  <c:v>-24.488099999999999</c:v>
                </c:pt>
                <c:pt idx="10">
                  <c:v>-24.219000000000001</c:v>
                </c:pt>
                <c:pt idx="11">
                  <c:v>-23.949900000000003</c:v>
                </c:pt>
                <c:pt idx="12">
                  <c:v>-23.680799999999998</c:v>
                </c:pt>
                <c:pt idx="13">
                  <c:v>-23.4117</c:v>
                </c:pt>
                <c:pt idx="14">
                  <c:v>-23.142600000000002</c:v>
                </c:pt>
                <c:pt idx="15">
                  <c:v>-22.8735</c:v>
                </c:pt>
                <c:pt idx="16">
                  <c:v>-22.604400000000002</c:v>
                </c:pt>
                <c:pt idx="17">
                  <c:v>-22.335300000000004</c:v>
                </c:pt>
                <c:pt idx="18">
                  <c:v>-22.066199999999998</c:v>
                </c:pt>
                <c:pt idx="19">
                  <c:v>-21.7971</c:v>
                </c:pt>
                <c:pt idx="20">
                  <c:v>-21.528000000000002</c:v>
                </c:pt>
                <c:pt idx="21">
                  <c:v>-21.258899999999997</c:v>
                </c:pt>
                <c:pt idx="22">
                  <c:v>-20.989799999999999</c:v>
                </c:pt>
                <c:pt idx="23">
                  <c:v>-20.720700000000001</c:v>
                </c:pt>
                <c:pt idx="24">
                  <c:v>-20.451599999999999</c:v>
                </c:pt>
                <c:pt idx="25">
                  <c:v>-20.182500000000001</c:v>
                </c:pt>
                <c:pt idx="26">
                  <c:v>-19.913399999999999</c:v>
                </c:pt>
                <c:pt idx="27">
                  <c:v>-19.644300000000001</c:v>
                </c:pt>
                <c:pt idx="28">
                  <c:v>-19.3752</c:v>
                </c:pt>
                <c:pt idx="29">
                  <c:v>-19.106099999999998</c:v>
                </c:pt>
                <c:pt idx="30">
                  <c:v>-18.837</c:v>
                </c:pt>
                <c:pt idx="31">
                  <c:v>-18.567899999999998</c:v>
                </c:pt>
                <c:pt idx="32">
                  <c:v>-18.2988</c:v>
                </c:pt>
                <c:pt idx="33">
                  <c:v>-18.029700000000002</c:v>
                </c:pt>
                <c:pt idx="34">
                  <c:v>-17.7606</c:v>
                </c:pt>
                <c:pt idx="35">
                  <c:v>-17.491500000000002</c:v>
                </c:pt>
                <c:pt idx="36">
                  <c:v>-17.2224</c:v>
                </c:pt>
                <c:pt idx="37">
                  <c:v>-16.953299999999999</c:v>
                </c:pt>
                <c:pt idx="38">
                  <c:v>-16.684200000000001</c:v>
                </c:pt>
                <c:pt idx="39">
                  <c:v>-16.415099999999999</c:v>
                </c:pt>
                <c:pt idx="40">
                  <c:v>-16.146000000000001</c:v>
                </c:pt>
                <c:pt idx="41">
                  <c:v>-15.876900000000001</c:v>
                </c:pt>
                <c:pt idx="42">
                  <c:v>-15.607799999999999</c:v>
                </c:pt>
                <c:pt idx="43">
                  <c:v>-15.338700000000001</c:v>
                </c:pt>
                <c:pt idx="44">
                  <c:v>-15.069600000000001</c:v>
                </c:pt>
                <c:pt idx="45">
                  <c:v>-14.8005</c:v>
                </c:pt>
                <c:pt idx="46">
                  <c:v>-14.531400000000001</c:v>
                </c:pt>
                <c:pt idx="47">
                  <c:v>-14.2623</c:v>
                </c:pt>
                <c:pt idx="48">
                  <c:v>-13.9932</c:v>
                </c:pt>
                <c:pt idx="49">
                  <c:v>-13.7241</c:v>
                </c:pt>
                <c:pt idx="50">
                  <c:v>-13.455</c:v>
                </c:pt>
                <c:pt idx="51">
                  <c:v>-13.185899999999998</c:v>
                </c:pt>
                <c:pt idx="52">
                  <c:v>-12.9168</c:v>
                </c:pt>
                <c:pt idx="53">
                  <c:v>-12.6477</c:v>
                </c:pt>
                <c:pt idx="54">
                  <c:v>-12.378599999999999</c:v>
                </c:pt>
                <c:pt idx="55">
                  <c:v>-12.109500000000001</c:v>
                </c:pt>
                <c:pt idx="56">
                  <c:v>-11.840399999999999</c:v>
                </c:pt>
                <c:pt idx="57">
                  <c:v>-11.571300000000001</c:v>
                </c:pt>
                <c:pt idx="58">
                  <c:v>-11.302200000000001</c:v>
                </c:pt>
                <c:pt idx="59">
                  <c:v>-11.033099999999999</c:v>
                </c:pt>
                <c:pt idx="60">
                  <c:v>-10.764000000000001</c:v>
                </c:pt>
                <c:pt idx="61">
                  <c:v>-10.494899999999999</c:v>
                </c:pt>
                <c:pt idx="62">
                  <c:v>-10.2258</c:v>
                </c:pt>
                <c:pt idx="63">
                  <c:v>-9.9566999999999997</c:v>
                </c:pt>
                <c:pt idx="64">
                  <c:v>-9.6875999999999998</c:v>
                </c:pt>
                <c:pt idx="65">
                  <c:v>-9.4184999999999999</c:v>
                </c:pt>
                <c:pt idx="66">
                  <c:v>-9.1494</c:v>
                </c:pt>
                <c:pt idx="67">
                  <c:v>-8.8803000000000001</c:v>
                </c:pt>
                <c:pt idx="68">
                  <c:v>-8.6112000000000002</c:v>
                </c:pt>
                <c:pt idx="69">
                  <c:v>-8.3421000000000003</c:v>
                </c:pt>
                <c:pt idx="70">
                  <c:v>-8.0730000000000004</c:v>
                </c:pt>
                <c:pt idx="71">
                  <c:v>-7.8038999999999996</c:v>
                </c:pt>
                <c:pt idx="72">
                  <c:v>-7.5348000000000006</c:v>
                </c:pt>
                <c:pt idx="73">
                  <c:v>-7.2657000000000007</c:v>
                </c:pt>
                <c:pt idx="74">
                  <c:v>-6.9965999999999999</c:v>
                </c:pt>
                <c:pt idx="75">
                  <c:v>-6.7275</c:v>
                </c:pt>
                <c:pt idx="76">
                  <c:v>-6.4584000000000001</c:v>
                </c:pt>
                <c:pt idx="77">
                  <c:v>-6.1892999999999994</c:v>
                </c:pt>
                <c:pt idx="78">
                  <c:v>-5.9201999999999995</c:v>
                </c:pt>
                <c:pt idx="79">
                  <c:v>-5.6511000000000005</c:v>
                </c:pt>
                <c:pt idx="80">
                  <c:v>-5.3820000000000006</c:v>
                </c:pt>
                <c:pt idx="81">
                  <c:v>-5.1128999999999998</c:v>
                </c:pt>
                <c:pt idx="82">
                  <c:v>-4.8437999999999999</c:v>
                </c:pt>
                <c:pt idx="83">
                  <c:v>-4.5747</c:v>
                </c:pt>
                <c:pt idx="84">
                  <c:v>-4.3056000000000001</c:v>
                </c:pt>
                <c:pt idx="85">
                  <c:v>-4.0365000000000002</c:v>
                </c:pt>
                <c:pt idx="86">
                  <c:v>-3.7674000000000003</c:v>
                </c:pt>
                <c:pt idx="87">
                  <c:v>-3.4983</c:v>
                </c:pt>
                <c:pt idx="88">
                  <c:v>-3.2292000000000001</c:v>
                </c:pt>
                <c:pt idx="89">
                  <c:v>-2.9600999999999997</c:v>
                </c:pt>
                <c:pt idx="90">
                  <c:v>-2.6910000000000003</c:v>
                </c:pt>
                <c:pt idx="91">
                  <c:v>-2.4218999999999999</c:v>
                </c:pt>
                <c:pt idx="92">
                  <c:v>-2.1528</c:v>
                </c:pt>
                <c:pt idx="93">
                  <c:v>-1.8837000000000002</c:v>
                </c:pt>
                <c:pt idx="94">
                  <c:v>-1.6146</c:v>
                </c:pt>
                <c:pt idx="95">
                  <c:v>-1.3455000000000001</c:v>
                </c:pt>
                <c:pt idx="96">
                  <c:v>-1.0764</c:v>
                </c:pt>
                <c:pt idx="97">
                  <c:v>-0.80730000000000002</c:v>
                </c:pt>
                <c:pt idx="98">
                  <c:v>-0.53820000000000001</c:v>
                </c:pt>
                <c:pt idx="99">
                  <c:v>-0.26910000000000001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B3B-4B48-8E90-EA05BCCA2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187695"/>
        <c:axId val="778190575"/>
      </c:scatterChart>
      <c:valAx>
        <c:axId val="778187695"/>
        <c:scaling>
          <c:orientation val="minMax"/>
          <c:max val="99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Sea water CO2(aq) : OM-converted Pore water CO2(aq)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190575"/>
        <c:crossesAt val="0"/>
        <c:crossBetween val="midCat"/>
        <c:majorUnit val="5"/>
      </c:valAx>
      <c:valAx>
        <c:axId val="7781905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Resultant mixed pore water </a:t>
                </a:r>
                <a:r>
                  <a:rPr lang="el-GR"/>
                  <a:t>δ13</a:t>
                </a:r>
                <a:r>
                  <a:rPr lang="en-IN"/>
                  <a:t>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187695"/>
        <c:crossesAt val="0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034460791706063"/>
          <c:y val="0.40211491817717482"/>
          <c:w val="0.20139424709908593"/>
          <c:h val="0.5351435519859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Mixing Curve between Sea water and Mantle derived</a:t>
            </a:r>
            <a:r>
              <a:rPr lang="en-US" baseline="0"/>
              <a:t> hydrothermal</a:t>
            </a:r>
            <a:r>
              <a:rPr lang="en-US"/>
              <a:t> CO2 (aq)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037346812438422E-2"/>
          <c:y val="0.16564180584777302"/>
          <c:w val="0.64095491897518875"/>
          <c:h val="0.75424283712801454"/>
        </c:manualLayout>
      </c:layout>
      <c:scatterChart>
        <c:scatterStyle val="lineMarker"/>
        <c:varyColors val="0"/>
        <c:ser>
          <c:idx val="1"/>
          <c:order val="1"/>
          <c:tx>
            <c:v>Bulk inorganic δ13C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[1]Sheet1!$U$28:$U$33</c:f>
              <c:numCache>
                <c:formatCode>General</c:formatCode>
                <c:ptCount val="6"/>
                <c:pt idx="0">
                  <c:v>0.1111111111111111</c:v>
                </c:pt>
                <c:pt idx="1">
                  <c:v>-1.6393442622950866E-2</c:v>
                </c:pt>
                <c:pt idx="2">
                  <c:v>-4.0000000000000042E-2</c:v>
                </c:pt>
                <c:pt idx="3">
                  <c:v>3.4482758620689606E-2</c:v>
                </c:pt>
                <c:pt idx="4">
                  <c:v>-1.6393442622950866E-2</c:v>
                </c:pt>
                <c:pt idx="5">
                  <c:v>7.142857142857148E-2</c:v>
                </c:pt>
              </c:numCache>
            </c:numRef>
          </c:xVal>
          <c:yVal>
            <c:numRef>
              <c:f>[1]Sheet1!$R$28:$R$33</c:f>
              <c:numCache>
                <c:formatCode>General</c:formatCode>
                <c:ptCount val="6"/>
                <c:pt idx="0">
                  <c:v>-5.4</c:v>
                </c:pt>
                <c:pt idx="1">
                  <c:v>-6.1</c:v>
                </c:pt>
                <c:pt idx="2">
                  <c:v>-6.25</c:v>
                </c:pt>
                <c:pt idx="3">
                  <c:v>-5.8</c:v>
                </c:pt>
                <c:pt idx="4">
                  <c:v>-6.1</c:v>
                </c:pt>
                <c:pt idx="5">
                  <c:v>-5.6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53-4EB3-8301-CD90609FF0D3}"/>
            </c:ext>
          </c:extLst>
        </c:ser>
        <c:ser>
          <c:idx val="2"/>
          <c:order val="2"/>
          <c:tx>
            <c:v>Bulk inorganic δ13C- average</c:v>
          </c:tx>
          <c:spPr>
            <a:ln w="25400" cap="rnd">
              <a:noFill/>
              <a:round/>
            </a:ln>
            <a:effectLst/>
          </c:spPr>
          <c:marker>
            <c:symbol val="plus"/>
            <c:size val="12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x"/>
            <c:errBarType val="both"/>
            <c:errValType val="stdDev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stdDev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[1]Sheet1!$U$34</c:f>
              <c:numCache>
                <c:formatCode>General</c:formatCode>
                <c:ptCount val="1"/>
                <c:pt idx="0">
                  <c:v>2.1276595744680802E-2</c:v>
                </c:pt>
              </c:numCache>
            </c:numRef>
          </c:xVal>
          <c:yVal>
            <c:numRef>
              <c:f>[1]Sheet1!$R$34</c:f>
              <c:numCache>
                <c:formatCode>General</c:formatCode>
                <c:ptCount val="1"/>
                <c:pt idx="0">
                  <c:v>-5.875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53-4EB3-8301-CD90609FF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187695"/>
        <c:axId val="778190575"/>
      </c:scatterChart>
      <c:scatterChart>
        <c:scatterStyle val="smoothMarker"/>
        <c:varyColors val="0"/>
        <c:ser>
          <c:idx val="0"/>
          <c:order val="0"/>
          <c:tx>
            <c:v>Mixing Curve between Sea water and OM-converted pore water CO2 (aq)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[1]Sheet1!$F$2:$F$101</c:f>
              <c:numCache>
                <c:formatCode>General</c:formatCode>
                <c:ptCount val="100"/>
                <c:pt idx="0">
                  <c:v>0</c:v>
                </c:pt>
                <c:pt idx="1">
                  <c:v>1.0101010101010102E-2</c:v>
                </c:pt>
                <c:pt idx="2">
                  <c:v>2.0408163265306121E-2</c:v>
                </c:pt>
                <c:pt idx="3">
                  <c:v>3.0927835051546393E-2</c:v>
                </c:pt>
                <c:pt idx="4">
                  <c:v>4.1666666666666664E-2</c:v>
                </c:pt>
                <c:pt idx="5">
                  <c:v>5.2631578947368418E-2</c:v>
                </c:pt>
                <c:pt idx="6">
                  <c:v>6.3829787234042548E-2</c:v>
                </c:pt>
                <c:pt idx="7">
                  <c:v>7.5268817204301078E-2</c:v>
                </c:pt>
                <c:pt idx="8">
                  <c:v>8.6956521739130432E-2</c:v>
                </c:pt>
                <c:pt idx="9">
                  <c:v>9.8901098901098897E-2</c:v>
                </c:pt>
                <c:pt idx="10">
                  <c:v>0.1111111111111111</c:v>
                </c:pt>
                <c:pt idx="11">
                  <c:v>0.12359550561797752</c:v>
                </c:pt>
                <c:pt idx="12">
                  <c:v>0.13636363636363635</c:v>
                </c:pt>
                <c:pt idx="13">
                  <c:v>0.14942528735632185</c:v>
                </c:pt>
                <c:pt idx="14">
                  <c:v>0.16279069767441862</c:v>
                </c:pt>
                <c:pt idx="15">
                  <c:v>0.17647058823529413</c:v>
                </c:pt>
                <c:pt idx="16">
                  <c:v>0.19047619047619047</c:v>
                </c:pt>
                <c:pt idx="17">
                  <c:v>0.20481927710843373</c:v>
                </c:pt>
                <c:pt idx="18">
                  <c:v>0.21951219512195122</c:v>
                </c:pt>
                <c:pt idx="19">
                  <c:v>0.23456790123456789</c:v>
                </c:pt>
                <c:pt idx="20">
                  <c:v>0.25</c:v>
                </c:pt>
                <c:pt idx="21">
                  <c:v>0.26582278481012656</c:v>
                </c:pt>
                <c:pt idx="22">
                  <c:v>0.28205128205128205</c:v>
                </c:pt>
                <c:pt idx="23">
                  <c:v>0.29870129870129869</c:v>
                </c:pt>
                <c:pt idx="24">
                  <c:v>0.31578947368421051</c:v>
                </c:pt>
                <c:pt idx="25">
                  <c:v>0.33333333333333331</c:v>
                </c:pt>
                <c:pt idx="26">
                  <c:v>0.35135135135135137</c:v>
                </c:pt>
                <c:pt idx="27">
                  <c:v>0.36986301369863012</c:v>
                </c:pt>
                <c:pt idx="28">
                  <c:v>0.3888888888888889</c:v>
                </c:pt>
                <c:pt idx="29">
                  <c:v>0.40845070422535212</c:v>
                </c:pt>
                <c:pt idx="30">
                  <c:v>0.42857142857142855</c:v>
                </c:pt>
                <c:pt idx="31">
                  <c:v>0.44927536231884058</c:v>
                </c:pt>
                <c:pt idx="32">
                  <c:v>0.47058823529411764</c:v>
                </c:pt>
                <c:pt idx="33">
                  <c:v>0.4925373134328358</c:v>
                </c:pt>
                <c:pt idx="34">
                  <c:v>0.51515151515151514</c:v>
                </c:pt>
                <c:pt idx="35">
                  <c:v>0.53846153846153844</c:v>
                </c:pt>
                <c:pt idx="36">
                  <c:v>0.5625</c:v>
                </c:pt>
                <c:pt idx="37">
                  <c:v>0.58730158730158732</c:v>
                </c:pt>
                <c:pt idx="38">
                  <c:v>0.61290322580645162</c:v>
                </c:pt>
                <c:pt idx="39">
                  <c:v>0.63934426229508201</c:v>
                </c:pt>
                <c:pt idx="40">
                  <c:v>0.66666666666666663</c:v>
                </c:pt>
                <c:pt idx="41">
                  <c:v>0.69491525423728817</c:v>
                </c:pt>
                <c:pt idx="42">
                  <c:v>0.72413793103448276</c:v>
                </c:pt>
                <c:pt idx="43">
                  <c:v>0.75438596491228072</c:v>
                </c:pt>
                <c:pt idx="44">
                  <c:v>0.7857142857142857</c:v>
                </c:pt>
                <c:pt idx="45">
                  <c:v>0.81818181818181823</c:v>
                </c:pt>
                <c:pt idx="46">
                  <c:v>0.85185185185185186</c:v>
                </c:pt>
                <c:pt idx="47">
                  <c:v>0.8867924528301887</c:v>
                </c:pt>
                <c:pt idx="48">
                  <c:v>0.92307692307692313</c:v>
                </c:pt>
                <c:pt idx="49">
                  <c:v>0.96078431372549022</c:v>
                </c:pt>
                <c:pt idx="50">
                  <c:v>1</c:v>
                </c:pt>
                <c:pt idx="51">
                  <c:v>1.0408163265306123</c:v>
                </c:pt>
                <c:pt idx="52">
                  <c:v>1.0833333333333333</c:v>
                </c:pt>
                <c:pt idx="53">
                  <c:v>1.1276595744680851</c:v>
                </c:pt>
                <c:pt idx="54">
                  <c:v>1.173913043478261</c:v>
                </c:pt>
                <c:pt idx="55">
                  <c:v>1.2222222222222223</c:v>
                </c:pt>
                <c:pt idx="56">
                  <c:v>1.2727272727272727</c:v>
                </c:pt>
                <c:pt idx="57">
                  <c:v>1.3255813953488371</c:v>
                </c:pt>
                <c:pt idx="58">
                  <c:v>1.3809523809523809</c:v>
                </c:pt>
                <c:pt idx="59">
                  <c:v>1.4390243902439024</c:v>
                </c:pt>
                <c:pt idx="60">
                  <c:v>1.5</c:v>
                </c:pt>
                <c:pt idx="61">
                  <c:v>1.5641025641025641</c:v>
                </c:pt>
                <c:pt idx="62">
                  <c:v>1.631578947368421</c:v>
                </c:pt>
                <c:pt idx="63">
                  <c:v>1.7027027027027026</c:v>
                </c:pt>
                <c:pt idx="64">
                  <c:v>1.7777777777777777</c:v>
                </c:pt>
                <c:pt idx="65">
                  <c:v>1.8571428571428572</c:v>
                </c:pt>
                <c:pt idx="66">
                  <c:v>1.9411764705882353</c:v>
                </c:pt>
                <c:pt idx="67">
                  <c:v>2.0303030303030303</c:v>
                </c:pt>
                <c:pt idx="68">
                  <c:v>2.125</c:v>
                </c:pt>
                <c:pt idx="69">
                  <c:v>2.225806451612903</c:v>
                </c:pt>
                <c:pt idx="70">
                  <c:v>2.3333333333333335</c:v>
                </c:pt>
                <c:pt idx="71">
                  <c:v>2.4482758620689653</c:v>
                </c:pt>
                <c:pt idx="72">
                  <c:v>2.5714285714285716</c:v>
                </c:pt>
                <c:pt idx="73">
                  <c:v>2.7037037037037037</c:v>
                </c:pt>
                <c:pt idx="74">
                  <c:v>2.8461538461538463</c:v>
                </c:pt>
                <c:pt idx="75">
                  <c:v>3</c:v>
                </c:pt>
                <c:pt idx="76">
                  <c:v>3.1666666666666665</c:v>
                </c:pt>
                <c:pt idx="77">
                  <c:v>3.347826086956522</c:v>
                </c:pt>
                <c:pt idx="78">
                  <c:v>3.5454545454545454</c:v>
                </c:pt>
                <c:pt idx="79">
                  <c:v>3.7619047619047619</c:v>
                </c:pt>
                <c:pt idx="80">
                  <c:v>4</c:v>
                </c:pt>
                <c:pt idx="81">
                  <c:v>4.2631578947368425</c:v>
                </c:pt>
                <c:pt idx="82">
                  <c:v>4.5555555555555554</c:v>
                </c:pt>
                <c:pt idx="83">
                  <c:v>4.882352941176471</c:v>
                </c:pt>
                <c:pt idx="84">
                  <c:v>5.25</c:v>
                </c:pt>
                <c:pt idx="85">
                  <c:v>5.666666666666667</c:v>
                </c:pt>
                <c:pt idx="86">
                  <c:v>6.1428571428571432</c:v>
                </c:pt>
                <c:pt idx="87">
                  <c:v>6.6923076923076925</c:v>
                </c:pt>
                <c:pt idx="88">
                  <c:v>7.333333333333333</c:v>
                </c:pt>
                <c:pt idx="89">
                  <c:v>8.0909090909090917</c:v>
                </c:pt>
                <c:pt idx="90">
                  <c:v>9</c:v>
                </c:pt>
                <c:pt idx="91">
                  <c:v>10.111111111111111</c:v>
                </c:pt>
                <c:pt idx="92">
                  <c:v>11.5</c:v>
                </c:pt>
                <c:pt idx="93">
                  <c:v>13.285714285714286</c:v>
                </c:pt>
                <c:pt idx="94">
                  <c:v>15.666666666666666</c:v>
                </c:pt>
                <c:pt idx="95">
                  <c:v>19</c:v>
                </c:pt>
                <c:pt idx="96">
                  <c:v>24</c:v>
                </c:pt>
                <c:pt idx="97">
                  <c:v>32.333333333333336</c:v>
                </c:pt>
                <c:pt idx="98">
                  <c:v>49</c:v>
                </c:pt>
                <c:pt idx="99">
                  <c:v>99</c:v>
                </c:pt>
              </c:numCache>
            </c:numRef>
          </c:xVal>
          <c:yVal>
            <c:numRef>
              <c:f>[1]Sheet1!$E$2:$E$101</c:f>
              <c:numCache>
                <c:formatCode>General</c:formatCode>
                <c:ptCount val="100"/>
                <c:pt idx="0">
                  <c:v>-6</c:v>
                </c:pt>
                <c:pt idx="1">
                  <c:v>-5.94</c:v>
                </c:pt>
                <c:pt idx="2">
                  <c:v>-5.88</c:v>
                </c:pt>
                <c:pt idx="3">
                  <c:v>-5.82</c:v>
                </c:pt>
                <c:pt idx="4">
                  <c:v>-5.76</c:v>
                </c:pt>
                <c:pt idx="5">
                  <c:v>-5.7</c:v>
                </c:pt>
                <c:pt idx="6">
                  <c:v>-5.64</c:v>
                </c:pt>
                <c:pt idx="7">
                  <c:v>-5.58</c:v>
                </c:pt>
                <c:pt idx="8">
                  <c:v>-5.52</c:v>
                </c:pt>
                <c:pt idx="9">
                  <c:v>-5.46</c:v>
                </c:pt>
                <c:pt idx="10">
                  <c:v>-5.4</c:v>
                </c:pt>
                <c:pt idx="11">
                  <c:v>-5.34</c:v>
                </c:pt>
                <c:pt idx="12">
                  <c:v>-5.28</c:v>
                </c:pt>
                <c:pt idx="13">
                  <c:v>-5.22</c:v>
                </c:pt>
                <c:pt idx="14">
                  <c:v>-5.16</c:v>
                </c:pt>
                <c:pt idx="15">
                  <c:v>-5.0999999999999996</c:v>
                </c:pt>
                <c:pt idx="16">
                  <c:v>-5.04</c:v>
                </c:pt>
                <c:pt idx="17">
                  <c:v>-4.9800000000000004</c:v>
                </c:pt>
                <c:pt idx="18">
                  <c:v>-4.92</c:v>
                </c:pt>
                <c:pt idx="19">
                  <c:v>-4.8600000000000003</c:v>
                </c:pt>
                <c:pt idx="20">
                  <c:v>-4.8</c:v>
                </c:pt>
                <c:pt idx="21">
                  <c:v>-4.74</c:v>
                </c:pt>
                <c:pt idx="22">
                  <c:v>-4.68</c:v>
                </c:pt>
                <c:pt idx="23">
                  <c:v>-4.62</c:v>
                </c:pt>
                <c:pt idx="24">
                  <c:v>-4.5599999999999996</c:v>
                </c:pt>
                <c:pt idx="25">
                  <c:v>-4.5</c:v>
                </c:pt>
                <c:pt idx="26">
                  <c:v>-4.4400000000000004</c:v>
                </c:pt>
                <c:pt idx="27">
                  <c:v>-4.38</c:v>
                </c:pt>
                <c:pt idx="28">
                  <c:v>-4.32</c:v>
                </c:pt>
                <c:pt idx="29">
                  <c:v>-4.26</c:v>
                </c:pt>
                <c:pt idx="30">
                  <c:v>-4.2</c:v>
                </c:pt>
                <c:pt idx="31">
                  <c:v>-4.1399999999999997</c:v>
                </c:pt>
                <c:pt idx="32">
                  <c:v>-4.08</c:v>
                </c:pt>
                <c:pt idx="33">
                  <c:v>-4.0199999999999996</c:v>
                </c:pt>
                <c:pt idx="34">
                  <c:v>-3.96</c:v>
                </c:pt>
                <c:pt idx="35">
                  <c:v>-3.9</c:v>
                </c:pt>
                <c:pt idx="36">
                  <c:v>-3.84</c:v>
                </c:pt>
                <c:pt idx="37">
                  <c:v>-3.78</c:v>
                </c:pt>
                <c:pt idx="38">
                  <c:v>-3.72</c:v>
                </c:pt>
                <c:pt idx="39">
                  <c:v>-3.66</c:v>
                </c:pt>
                <c:pt idx="40">
                  <c:v>-3.6</c:v>
                </c:pt>
                <c:pt idx="41">
                  <c:v>-3.54</c:v>
                </c:pt>
                <c:pt idx="42">
                  <c:v>-3.48</c:v>
                </c:pt>
                <c:pt idx="43">
                  <c:v>-3.42</c:v>
                </c:pt>
                <c:pt idx="44">
                  <c:v>-3.36</c:v>
                </c:pt>
                <c:pt idx="45">
                  <c:v>-3.3</c:v>
                </c:pt>
                <c:pt idx="46">
                  <c:v>-3.24</c:v>
                </c:pt>
                <c:pt idx="47">
                  <c:v>-3.18</c:v>
                </c:pt>
                <c:pt idx="48">
                  <c:v>-3.12</c:v>
                </c:pt>
                <c:pt idx="49">
                  <c:v>-3.06</c:v>
                </c:pt>
                <c:pt idx="50">
                  <c:v>-3</c:v>
                </c:pt>
                <c:pt idx="51">
                  <c:v>-2.94</c:v>
                </c:pt>
                <c:pt idx="52">
                  <c:v>-2.88</c:v>
                </c:pt>
                <c:pt idx="53">
                  <c:v>-2.82</c:v>
                </c:pt>
                <c:pt idx="54">
                  <c:v>-2.76</c:v>
                </c:pt>
                <c:pt idx="55">
                  <c:v>-2.7</c:v>
                </c:pt>
                <c:pt idx="56">
                  <c:v>-2.64</c:v>
                </c:pt>
                <c:pt idx="57">
                  <c:v>-2.58</c:v>
                </c:pt>
                <c:pt idx="58">
                  <c:v>-2.52</c:v>
                </c:pt>
                <c:pt idx="59">
                  <c:v>-2.46</c:v>
                </c:pt>
                <c:pt idx="60">
                  <c:v>-2.4</c:v>
                </c:pt>
                <c:pt idx="61">
                  <c:v>-2.34</c:v>
                </c:pt>
                <c:pt idx="62">
                  <c:v>-2.2799999999999998</c:v>
                </c:pt>
                <c:pt idx="63">
                  <c:v>-2.2200000000000002</c:v>
                </c:pt>
                <c:pt idx="64">
                  <c:v>-2.16</c:v>
                </c:pt>
                <c:pt idx="65">
                  <c:v>-2.1</c:v>
                </c:pt>
                <c:pt idx="66">
                  <c:v>-2.04</c:v>
                </c:pt>
                <c:pt idx="67">
                  <c:v>-1.98</c:v>
                </c:pt>
                <c:pt idx="68">
                  <c:v>-1.92</c:v>
                </c:pt>
                <c:pt idx="69">
                  <c:v>-1.86</c:v>
                </c:pt>
                <c:pt idx="70">
                  <c:v>-1.8</c:v>
                </c:pt>
                <c:pt idx="71">
                  <c:v>-1.74</c:v>
                </c:pt>
                <c:pt idx="72">
                  <c:v>-1.68</c:v>
                </c:pt>
                <c:pt idx="73">
                  <c:v>-1.62</c:v>
                </c:pt>
                <c:pt idx="74">
                  <c:v>-1.56</c:v>
                </c:pt>
                <c:pt idx="75">
                  <c:v>-1.5</c:v>
                </c:pt>
                <c:pt idx="76">
                  <c:v>-1.44</c:v>
                </c:pt>
                <c:pt idx="77">
                  <c:v>-1.38</c:v>
                </c:pt>
                <c:pt idx="78">
                  <c:v>-1.32</c:v>
                </c:pt>
                <c:pt idx="79">
                  <c:v>-1.26</c:v>
                </c:pt>
                <c:pt idx="80">
                  <c:v>-1.2</c:v>
                </c:pt>
                <c:pt idx="81">
                  <c:v>-1.1399999999999999</c:v>
                </c:pt>
                <c:pt idx="82">
                  <c:v>-1.08</c:v>
                </c:pt>
                <c:pt idx="83">
                  <c:v>-1.02</c:v>
                </c:pt>
                <c:pt idx="84">
                  <c:v>-0.96</c:v>
                </c:pt>
                <c:pt idx="85">
                  <c:v>-0.9</c:v>
                </c:pt>
                <c:pt idx="86">
                  <c:v>-0.84</c:v>
                </c:pt>
                <c:pt idx="87">
                  <c:v>-0.78</c:v>
                </c:pt>
                <c:pt idx="88">
                  <c:v>-0.72</c:v>
                </c:pt>
                <c:pt idx="89">
                  <c:v>-0.66</c:v>
                </c:pt>
                <c:pt idx="90">
                  <c:v>-0.6</c:v>
                </c:pt>
                <c:pt idx="91">
                  <c:v>-0.54</c:v>
                </c:pt>
                <c:pt idx="92">
                  <c:v>-0.48</c:v>
                </c:pt>
                <c:pt idx="93">
                  <c:v>-0.42</c:v>
                </c:pt>
                <c:pt idx="94">
                  <c:v>-0.36</c:v>
                </c:pt>
                <c:pt idx="95">
                  <c:v>-0.3</c:v>
                </c:pt>
                <c:pt idx="96">
                  <c:v>-0.24</c:v>
                </c:pt>
                <c:pt idx="97">
                  <c:v>-0.18</c:v>
                </c:pt>
                <c:pt idx="98">
                  <c:v>-0.12</c:v>
                </c:pt>
                <c:pt idx="99">
                  <c:v>-0.06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B53-4EB3-8301-CD90609FF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187695"/>
        <c:axId val="778190575"/>
      </c:scatterChart>
      <c:valAx>
        <c:axId val="778187695"/>
        <c:scaling>
          <c:orientation val="minMax"/>
          <c:max val="3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Sea water CO2(aq) : Hydrothermal CO2(aq)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190575"/>
        <c:crossesAt val="0"/>
        <c:crossBetween val="midCat"/>
        <c:majorUnit val="5"/>
      </c:valAx>
      <c:valAx>
        <c:axId val="7781905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 Resultant mixed ambient water </a:t>
                </a:r>
                <a:r>
                  <a:rPr lang="el-GR"/>
                  <a:t>δ13</a:t>
                </a:r>
                <a:r>
                  <a:rPr lang="en-IN"/>
                  <a:t>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187695"/>
        <c:crossesAt val="0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034460791706063"/>
          <c:y val="0.40211491817717482"/>
          <c:w val="0.20139424709908593"/>
          <c:h val="0.5351435519859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332472</xdr:colOff>
      <xdr:row>34</xdr:row>
      <xdr:rowOff>161364</xdr:rowOff>
    </xdr:from>
    <xdr:to>
      <xdr:col>18</xdr:col>
      <xdr:colOff>26894</xdr:colOff>
      <xdr:row>61</xdr:row>
      <xdr:rowOff>26894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895AF1-D37C-4BBD-BD0A-CE4ADD2EE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332472</xdr:colOff>
      <xdr:row>34</xdr:row>
      <xdr:rowOff>161364</xdr:rowOff>
    </xdr:from>
    <xdr:to>
      <xdr:col>18</xdr:col>
      <xdr:colOff>26894</xdr:colOff>
      <xdr:row>61</xdr:row>
      <xdr:rowOff>26894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6D786D-D182-460A-B8EA-1368070B7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apers%20Ongoing\Greenalite%20Paper\Manuscript%20and%20Figures\Manuscript%201\5th%20Lot_Corrected%20MS\Final%20Components\Data%20Table\Hydrotherm%20CO2%20+%20Sea%20water%20CO2_Mixing.xlsx" TargetMode="External"/><Relationship Id="rId1" Type="http://schemas.openxmlformats.org/officeDocument/2006/relationships/externalLinkPath" Target="Hydrotherm%20CO2%20+%20Sea%20water%20CO2_Mixing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apers%20Ongoing\Greenalite%20Paper\Manuscript%20and%20Figures\Manuscript%201\5th%20Lot_Corrected%20MS\Final%20Components\Data%20Table\OM-converted%20pore%20water%20CO2%20+%20Sea%20water%20CO2_Mixing.xlsx" TargetMode="External"/><Relationship Id="rId1" Type="http://schemas.openxmlformats.org/officeDocument/2006/relationships/externalLinkPath" Target="OM-converted%20pore%20water%20CO2%20+%20Sea%20water%20CO2_Mix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E2">
            <v>-6</v>
          </cell>
          <cell r="F2">
            <v>0</v>
          </cell>
        </row>
        <row r="3">
          <cell r="E3">
            <v>-5.94</v>
          </cell>
          <cell r="F3">
            <v>1.0101010101010102E-2</v>
          </cell>
        </row>
        <row r="4">
          <cell r="E4">
            <v>-5.88</v>
          </cell>
          <cell r="F4">
            <v>2.0408163265306121E-2</v>
          </cell>
        </row>
        <row r="5">
          <cell r="E5">
            <v>-5.82</v>
          </cell>
          <cell r="F5">
            <v>3.0927835051546393E-2</v>
          </cell>
        </row>
        <row r="6">
          <cell r="E6">
            <v>-5.76</v>
          </cell>
          <cell r="F6">
            <v>4.1666666666666664E-2</v>
          </cell>
        </row>
        <row r="7">
          <cell r="E7">
            <v>-5.7</v>
          </cell>
          <cell r="F7">
            <v>5.2631578947368418E-2</v>
          </cell>
        </row>
        <row r="8">
          <cell r="E8">
            <v>-5.64</v>
          </cell>
          <cell r="F8">
            <v>6.3829787234042548E-2</v>
          </cell>
        </row>
        <row r="9">
          <cell r="E9">
            <v>-5.58</v>
          </cell>
          <cell r="F9">
            <v>7.5268817204301078E-2</v>
          </cell>
        </row>
        <row r="10">
          <cell r="E10">
            <v>-5.52</v>
          </cell>
          <cell r="F10">
            <v>8.6956521739130432E-2</v>
          </cell>
        </row>
        <row r="11">
          <cell r="E11">
            <v>-5.46</v>
          </cell>
          <cell r="F11">
            <v>9.8901098901098897E-2</v>
          </cell>
        </row>
        <row r="12">
          <cell r="E12">
            <v>-5.4</v>
          </cell>
          <cell r="F12">
            <v>0.1111111111111111</v>
          </cell>
        </row>
        <row r="13">
          <cell r="E13">
            <v>-5.34</v>
          </cell>
          <cell r="F13">
            <v>0.12359550561797752</v>
          </cell>
        </row>
        <row r="14">
          <cell r="E14">
            <v>-5.28</v>
          </cell>
          <cell r="F14">
            <v>0.13636363636363635</v>
          </cell>
        </row>
        <row r="15">
          <cell r="E15">
            <v>-5.22</v>
          </cell>
          <cell r="F15">
            <v>0.14942528735632185</v>
          </cell>
        </row>
        <row r="16">
          <cell r="E16">
            <v>-5.16</v>
          </cell>
          <cell r="F16">
            <v>0.16279069767441862</v>
          </cell>
        </row>
        <row r="17">
          <cell r="E17">
            <v>-5.0999999999999996</v>
          </cell>
          <cell r="F17">
            <v>0.17647058823529413</v>
          </cell>
        </row>
        <row r="18">
          <cell r="E18">
            <v>-5.04</v>
          </cell>
          <cell r="F18">
            <v>0.19047619047619047</v>
          </cell>
        </row>
        <row r="19">
          <cell r="E19">
            <v>-4.9800000000000004</v>
          </cell>
          <cell r="F19">
            <v>0.20481927710843373</v>
          </cell>
        </row>
        <row r="20">
          <cell r="E20">
            <v>-4.92</v>
          </cell>
          <cell r="F20">
            <v>0.21951219512195122</v>
          </cell>
        </row>
        <row r="21">
          <cell r="E21">
            <v>-4.8600000000000003</v>
          </cell>
          <cell r="F21">
            <v>0.23456790123456789</v>
          </cell>
        </row>
        <row r="22">
          <cell r="E22">
            <v>-4.8</v>
          </cell>
          <cell r="F22">
            <v>0.25</v>
          </cell>
        </row>
        <row r="23">
          <cell r="E23">
            <v>-4.74</v>
          </cell>
          <cell r="F23">
            <v>0.26582278481012656</v>
          </cell>
        </row>
        <row r="24">
          <cell r="E24">
            <v>-4.68</v>
          </cell>
          <cell r="F24">
            <v>0.28205128205128205</v>
          </cell>
        </row>
        <row r="25">
          <cell r="E25">
            <v>-4.62</v>
          </cell>
          <cell r="F25">
            <v>0.29870129870129869</v>
          </cell>
        </row>
        <row r="26">
          <cell r="E26">
            <v>-4.5599999999999996</v>
          </cell>
          <cell r="F26">
            <v>0.31578947368421051</v>
          </cell>
        </row>
        <row r="27">
          <cell r="E27">
            <v>-4.5</v>
          </cell>
          <cell r="F27">
            <v>0.33333333333333331</v>
          </cell>
        </row>
        <row r="28">
          <cell r="E28">
            <v>-4.4400000000000004</v>
          </cell>
          <cell r="F28">
            <v>0.35135135135135137</v>
          </cell>
          <cell r="R28">
            <v>-5.4</v>
          </cell>
          <cell r="U28">
            <v>0.1111111111111111</v>
          </cell>
        </row>
        <row r="29">
          <cell r="E29">
            <v>-4.38</v>
          </cell>
          <cell r="F29">
            <v>0.36986301369863012</v>
          </cell>
          <cell r="R29">
            <v>-6.1</v>
          </cell>
          <cell r="U29">
            <v>-1.6393442622950866E-2</v>
          </cell>
        </row>
        <row r="30">
          <cell r="E30">
            <v>-4.32</v>
          </cell>
          <cell r="F30">
            <v>0.3888888888888889</v>
          </cell>
          <cell r="R30">
            <v>-6.25</v>
          </cell>
          <cell r="U30">
            <v>-4.0000000000000042E-2</v>
          </cell>
        </row>
        <row r="31">
          <cell r="E31">
            <v>-4.26</v>
          </cell>
          <cell r="F31">
            <v>0.40845070422535212</v>
          </cell>
          <cell r="R31">
            <v>-5.8</v>
          </cell>
          <cell r="U31">
            <v>3.4482758620689606E-2</v>
          </cell>
        </row>
        <row r="32">
          <cell r="E32">
            <v>-4.2</v>
          </cell>
          <cell r="F32">
            <v>0.42857142857142855</v>
          </cell>
          <cell r="R32">
            <v>-6.1</v>
          </cell>
          <cell r="U32">
            <v>-1.6393442622950866E-2</v>
          </cell>
        </row>
        <row r="33">
          <cell r="E33">
            <v>-4.1399999999999997</v>
          </cell>
          <cell r="F33">
            <v>0.44927536231884058</v>
          </cell>
          <cell r="R33">
            <v>-5.6</v>
          </cell>
          <cell r="U33">
            <v>7.142857142857148E-2</v>
          </cell>
        </row>
        <row r="34">
          <cell r="E34">
            <v>-4.08</v>
          </cell>
          <cell r="F34">
            <v>0.47058823529411764</v>
          </cell>
          <cell r="R34">
            <v>-5.875</v>
          </cell>
          <cell r="U34">
            <v>2.1276595744680802E-2</v>
          </cell>
        </row>
        <row r="35">
          <cell r="E35">
            <v>-4.0199999999999996</v>
          </cell>
          <cell r="F35">
            <v>0.4925373134328358</v>
          </cell>
        </row>
        <row r="36">
          <cell r="E36">
            <v>-3.96</v>
          </cell>
          <cell r="F36">
            <v>0.51515151515151514</v>
          </cell>
        </row>
        <row r="37">
          <cell r="E37">
            <v>-3.9</v>
          </cell>
          <cell r="F37">
            <v>0.53846153846153844</v>
          </cell>
        </row>
        <row r="38">
          <cell r="E38">
            <v>-3.84</v>
          </cell>
          <cell r="F38">
            <v>0.5625</v>
          </cell>
        </row>
        <row r="39">
          <cell r="E39">
            <v>-3.78</v>
          </cell>
          <cell r="F39">
            <v>0.58730158730158732</v>
          </cell>
        </row>
        <row r="40">
          <cell r="E40">
            <v>-3.72</v>
          </cell>
          <cell r="F40">
            <v>0.61290322580645162</v>
          </cell>
        </row>
        <row r="41">
          <cell r="E41">
            <v>-3.66</v>
          </cell>
          <cell r="F41">
            <v>0.63934426229508201</v>
          </cell>
        </row>
        <row r="42">
          <cell r="E42">
            <v>-3.6</v>
          </cell>
          <cell r="F42">
            <v>0.66666666666666663</v>
          </cell>
        </row>
        <row r="43">
          <cell r="E43">
            <v>-3.54</v>
          </cell>
          <cell r="F43">
            <v>0.69491525423728817</v>
          </cell>
        </row>
        <row r="44">
          <cell r="E44">
            <v>-3.48</v>
          </cell>
          <cell r="F44">
            <v>0.72413793103448276</v>
          </cell>
        </row>
        <row r="45">
          <cell r="E45">
            <v>-3.42</v>
          </cell>
          <cell r="F45">
            <v>0.75438596491228072</v>
          </cell>
        </row>
        <row r="46">
          <cell r="E46">
            <v>-3.36</v>
          </cell>
          <cell r="F46">
            <v>0.7857142857142857</v>
          </cell>
        </row>
        <row r="47">
          <cell r="E47">
            <v>-3.3</v>
          </cell>
          <cell r="F47">
            <v>0.81818181818181823</v>
          </cell>
        </row>
        <row r="48">
          <cell r="E48">
            <v>-3.24</v>
          </cell>
          <cell r="F48">
            <v>0.85185185185185186</v>
          </cell>
        </row>
        <row r="49">
          <cell r="E49">
            <v>-3.18</v>
          </cell>
          <cell r="F49">
            <v>0.8867924528301887</v>
          </cell>
        </row>
        <row r="50">
          <cell r="E50">
            <v>-3.12</v>
          </cell>
          <cell r="F50">
            <v>0.92307692307692313</v>
          </cell>
        </row>
        <row r="51">
          <cell r="E51">
            <v>-3.06</v>
          </cell>
          <cell r="F51">
            <v>0.96078431372549022</v>
          </cell>
        </row>
        <row r="52">
          <cell r="E52">
            <v>-3</v>
          </cell>
          <cell r="F52">
            <v>1</v>
          </cell>
        </row>
        <row r="53">
          <cell r="E53">
            <v>-2.94</v>
          </cell>
          <cell r="F53">
            <v>1.0408163265306123</v>
          </cell>
        </row>
        <row r="54">
          <cell r="E54">
            <v>-2.88</v>
          </cell>
          <cell r="F54">
            <v>1.0833333333333333</v>
          </cell>
        </row>
        <row r="55">
          <cell r="E55">
            <v>-2.82</v>
          </cell>
          <cell r="F55">
            <v>1.1276595744680851</v>
          </cell>
        </row>
        <row r="56">
          <cell r="E56">
            <v>-2.76</v>
          </cell>
          <cell r="F56">
            <v>1.173913043478261</v>
          </cell>
        </row>
        <row r="57">
          <cell r="E57">
            <v>-2.7</v>
          </cell>
          <cell r="F57">
            <v>1.2222222222222223</v>
          </cell>
        </row>
        <row r="58">
          <cell r="E58">
            <v>-2.64</v>
          </cell>
          <cell r="F58">
            <v>1.2727272727272727</v>
          </cell>
        </row>
        <row r="59">
          <cell r="E59">
            <v>-2.58</v>
          </cell>
          <cell r="F59">
            <v>1.3255813953488371</v>
          </cell>
        </row>
        <row r="60">
          <cell r="E60">
            <v>-2.52</v>
          </cell>
          <cell r="F60">
            <v>1.3809523809523809</v>
          </cell>
        </row>
        <row r="61">
          <cell r="E61">
            <v>-2.46</v>
          </cell>
          <cell r="F61">
            <v>1.4390243902439024</v>
          </cell>
        </row>
        <row r="62">
          <cell r="E62">
            <v>-2.4</v>
          </cell>
          <cell r="F62">
            <v>1.5</v>
          </cell>
        </row>
        <row r="63">
          <cell r="E63">
            <v>-2.34</v>
          </cell>
          <cell r="F63">
            <v>1.5641025641025641</v>
          </cell>
        </row>
        <row r="64">
          <cell r="E64">
            <v>-2.2799999999999998</v>
          </cell>
          <cell r="F64">
            <v>1.631578947368421</v>
          </cell>
        </row>
        <row r="65">
          <cell r="E65">
            <v>-2.2200000000000002</v>
          </cell>
          <cell r="F65">
            <v>1.7027027027027026</v>
          </cell>
        </row>
        <row r="66">
          <cell r="E66">
            <v>-2.16</v>
          </cell>
          <cell r="F66">
            <v>1.7777777777777777</v>
          </cell>
        </row>
        <row r="67">
          <cell r="E67">
            <v>-2.1</v>
          </cell>
          <cell r="F67">
            <v>1.8571428571428572</v>
          </cell>
        </row>
        <row r="68">
          <cell r="E68">
            <v>-2.04</v>
          </cell>
          <cell r="F68">
            <v>1.9411764705882353</v>
          </cell>
        </row>
        <row r="69">
          <cell r="E69">
            <v>-1.98</v>
          </cell>
          <cell r="F69">
            <v>2.0303030303030303</v>
          </cell>
        </row>
        <row r="70">
          <cell r="E70">
            <v>-1.92</v>
          </cell>
          <cell r="F70">
            <v>2.125</v>
          </cell>
        </row>
        <row r="71">
          <cell r="E71">
            <v>-1.86</v>
          </cell>
          <cell r="F71">
            <v>2.225806451612903</v>
          </cell>
        </row>
        <row r="72">
          <cell r="E72">
            <v>-1.8</v>
          </cell>
          <cell r="F72">
            <v>2.3333333333333335</v>
          </cell>
        </row>
        <row r="73">
          <cell r="E73">
            <v>-1.74</v>
          </cell>
          <cell r="F73">
            <v>2.4482758620689653</v>
          </cell>
        </row>
        <row r="74">
          <cell r="E74">
            <v>-1.68</v>
          </cell>
          <cell r="F74">
            <v>2.5714285714285716</v>
          </cell>
        </row>
        <row r="75">
          <cell r="E75">
            <v>-1.62</v>
          </cell>
          <cell r="F75">
            <v>2.7037037037037037</v>
          </cell>
        </row>
        <row r="76">
          <cell r="E76">
            <v>-1.56</v>
          </cell>
          <cell r="F76">
            <v>2.8461538461538463</v>
          </cell>
        </row>
        <row r="77">
          <cell r="E77">
            <v>-1.5</v>
          </cell>
          <cell r="F77">
            <v>3</v>
          </cell>
        </row>
        <row r="78">
          <cell r="E78">
            <v>-1.44</v>
          </cell>
          <cell r="F78">
            <v>3.1666666666666665</v>
          </cell>
        </row>
        <row r="79">
          <cell r="E79">
            <v>-1.38</v>
          </cell>
          <cell r="F79">
            <v>3.347826086956522</v>
          </cell>
        </row>
        <row r="80">
          <cell r="E80">
            <v>-1.32</v>
          </cell>
          <cell r="F80">
            <v>3.5454545454545454</v>
          </cell>
        </row>
        <row r="81">
          <cell r="E81">
            <v>-1.26</v>
          </cell>
          <cell r="F81">
            <v>3.7619047619047619</v>
          </cell>
        </row>
        <row r="82">
          <cell r="E82">
            <v>-1.2</v>
          </cell>
          <cell r="F82">
            <v>4</v>
          </cell>
        </row>
        <row r="83">
          <cell r="E83">
            <v>-1.1399999999999999</v>
          </cell>
          <cell r="F83">
            <v>4.2631578947368425</v>
          </cell>
        </row>
        <row r="84">
          <cell r="E84">
            <v>-1.08</v>
          </cell>
          <cell r="F84">
            <v>4.5555555555555554</v>
          </cell>
        </row>
        <row r="85">
          <cell r="E85">
            <v>-1.02</v>
          </cell>
          <cell r="F85">
            <v>4.882352941176471</v>
          </cell>
        </row>
        <row r="86">
          <cell r="E86">
            <v>-0.96</v>
          </cell>
          <cell r="F86">
            <v>5.25</v>
          </cell>
        </row>
        <row r="87">
          <cell r="E87">
            <v>-0.9</v>
          </cell>
          <cell r="F87">
            <v>5.666666666666667</v>
          </cell>
        </row>
        <row r="88">
          <cell r="E88">
            <v>-0.84</v>
          </cell>
          <cell r="F88">
            <v>6.1428571428571432</v>
          </cell>
        </row>
        <row r="89">
          <cell r="E89">
            <v>-0.78</v>
          </cell>
          <cell r="F89">
            <v>6.6923076923076925</v>
          </cell>
        </row>
        <row r="90">
          <cell r="E90">
            <v>-0.72</v>
          </cell>
          <cell r="F90">
            <v>7.333333333333333</v>
          </cell>
        </row>
        <row r="91">
          <cell r="E91">
            <v>-0.66</v>
          </cell>
          <cell r="F91">
            <v>8.0909090909090917</v>
          </cell>
        </row>
        <row r="92">
          <cell r="E92">
            <v>-0.6</v>
          </cell>
          <cell r="F92">
            <v>9</v>
          </cell>
        </row>
        <row r="93">
          <cell r="E93">
            <v>-0.54</v>
          </cell>
          <cell r="F93">
            <v>10.111111111111111</v>
          </cell>
        </row>
        <row r="94">
          <cell r="E94">
            <v>-0.48</v>
          </cell>
          <cell r="F94">
            <v>11.5</v>
          </cell>
        </row>
        <row r="95">
          <cell r="E95">
            <v>-0.42</v>
          </cell>
          <cell r="F95">
            <v>13.285714285714286</v>
          </cell>
        </row>
        <row r="96">
          <cell r="E96">
            <v>-0.36</v>
          </cell>
          <cell r="F96">
            <v>15.666666666666666</v>
          </cell>
        </row>
        <row r="97">
          <cell r="E97">
            <v>-0.3</v>
          </cell>
          <cell r="F97">
            <v>19</v>
          </cell>
        </row>
        <row r="98">
          <cell r="E98">
            <v>-0.24</v>
          </cell>
          <cell r="F98">
            <v>24</v>
          </cell>
        </row>
        <row r="99">
          <cell r="E99">
            <v>-0.18</v>
          </cell>
          <cell r="F99">
            <v>32.333333333333336</v>
          </cell>
        </row>
        <row r="100">
          <cell r="E100">
            <v>-0.12</v>
          </cell>
          <cell r="F100">
            <v>49</v>
          </cell>
        </row>
        <row r="101">
          <cell r="E101">
            <v>-0.06</v>
          </cell>
          <cell r="F101">
            <v>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E2">
            <v>-26.91</v>
          </cell>
          <cell r="F2">
            <v>0</v>
          </cell>
        </row>
        <row r="3">
          <cell r="E3">
            <v>-26.640900000000002</v>
          </cell>
          <cell r="F3">
            <v>1.0101010101010102E-2</v>
          </cell>
        </row>
        <row r="4">
          <cell r="E4">
            <v>-26.371799999999997</v>
          </cell>
          <cell r="F4">
            <v>2.0408163265306121E-2</v>
          </cell>
        </row>
        <row r="5">
          <cell r="E5">
            <v>-26.102699999999999</v>
          </cell>
          <cell r="F5">
            <v>3.0927835051546393E-2</v>
          </cell>
        </row>
        <row r="6">
          <cell r="E6">
            <v>-25.833600000000001</v>
          </cell>
          <cell r="F6">
            <v>4.1666666666666664E-2</v>
          </cell>
        </row>
        <row r="7">
          <cell r="E7">
            <v>-25.564499999999999</v>
          </cell>
          <cell r="F7">
            <v>5.2631578947368418E-2</v>
          </cell>
        </row>
        <row r="8">
          <cell r="E8">
            <v>-25.295400000000001</v>
          </cell>
          <cell r="F8">
            <v>6.3829787234042548E-2</v>
          </cell>
        </row>
        <row r="9">
          <cell r="E9">
            <v>-25.026300000000003</v>
          </cell>
          <cell r="F9">
            <v>7.5268817204301078E-2</v>
          </cell>
        </row>
        <row r="10">
          <cell r="E10">
            <v>-24.757199999999997</v>
          </cell>
          <cell r="F10">
            <v>8.6956521739130432E-2</v>
          </cell>
        </row>
        <row r="11">
          <cell r="E11">
            <v>-24.488099999999999</v>
          </cell>
          <cell r="F11">
            <v>9.8901098901098897E-2</v>
          </cell>
        </row>
        <row r="12">
          <cell r="E12">
            <v>-24.219000000000001</v>
          </cell>
          <cell r="F12">
            <v>0.1111111111111111</v>
          </cell>
        </row>
        <row r="13">
          <cell r="E13">
            <v>-23.949900000000003</v>
          </cell>
          <cell r="F13">
            <v>0.12359550561797752</v>
          </cell>
        </row>
        <row r="14">
          <cell r="E14">
            <v>-23.680799999999998</v>
          </cell>
          <cell r="F14">
            <v>0.13636363636363635</v>
          </cell>
        </row>
        <row r="15">
          <cell r="E15">
            <v>-23.4117</v>
          </cell>
          <cell r="F15">
            <v>0.14942528735632185</v>
          </cell>
        </row>
        <row r="16">
          <cell r="E16">
            <v>-23.142600000000002</v>
          </cell>
          <cell r="F16">
            <v>0.16279069767441862</v>
          </cell>
        </row>
        <row r="17">
          <cell r="E17">
            <v>-22.8735</v>
          </cell>
          <cell r="F17">
            <v>0.17647058823529413</v>
          </cell>
        </row>
        <row r="18">
          <cell r="E18">
            <v>-22.604400000000002</v>
          </cell>
          <cell r="F18">
            <v>0.19047619047619047</v>
          </cell>
        </row>
        <row r="19">
          <cell r="E19">
            <v>-22.335300000000004</v>
          </cell>
          <cell r="F19">
            <v>0.20481927710843373</v>
          </cell>
        </row>
        <row r="20">
          <cell r="E20">
            <v>-22.066199999999998</v>
          </cell>
          <cell r="F20">
            <v>0.21951219512195122</v>
          </cell>
        </row>
        <row r="21">
          <cell r="E21">
            <v>-21.7971</v>
          </cell>
          <cell r="F21">
            <v>0.23456790123456789</v>
          </cell>
        </row>
        <row r="22">
          <cell r="E22">
            <v>-21.528000000000002</v>
          </cell>
          <cell r="F22">
            <v>0.25</v>
          </cell>
        </row>
        <row r="23">
          <cell r="E23">
            <v>-21.258899999999997</v>
          </cell>
          <cell r="F23">
            <v>0.26582278481012656</v>
          </cell>
        </row>
        <row r="24">
          <cell r="E24">
            <v>-20.989799999999999</v>
          </cell>
          <cell r="F24">
            <v>0.28205128205128205</v>
          </cell>
        </row>
        <row r="25">
          <cell r="E25">
            <v>-20.720700000000001</v>
          </cell>
          <cell r="F25">
            <v>0.29870129870129869</v>
          </cell>
        </row>
        <row r="26">
          <cell r="E26">
            <v>-20.451599999999999</v>
          </cell>
          <cell r="F26">
            <v>0.31578947368421051</v>
          </cell>
        </row>
        <row r="27">
          <cell r="E27">
            <v>-20.182500000000001</v>
          </cell>
          <cell r="F27">
            <v>0.33333333333333331</v>
          </cell>
        </row>
        <row r="28">
          <cell r="E28">
            <v>-19.913399999999999</v>
          </cell>
          <cell r="F28">
            <v>0.35135135135135137</v>
          </cell>
          <cell r="R28">
            <v>-5.4</v>
          </cell>
          <cell r="U28">
            <v>3.9833333333333334</v>
          </cell>
        </row>
        <row r="29">
          <cell r="E29">
            <v>-19.644300000000001</v>
          </cell>
          <cell r="F29">
            <v>0.36986301369863012</v>
          </cell>
          <cell r="R29">
            <v>-6.1</v>
          </cell>
          <cell r="U29">
            <v>3.4114754098360653</v>
          </cell>
        </row>
        <row r="30">
          <cell r="E30">
            <v>-19.3752</v>
          </cell>
          <cell r="F30">
            <v>0.3888888888888889</v>
          </cell>
          <cell r="R30">
            <v>-6.25</v>
          </cell>
          <cell r="U30">
            <v>3.3055999999999996</v>
          </cell>
        </row>
        <row r="31">
          <cell r="E31">
            <v>-19.106099999999998</v>
          </cell>
          <cell r="F31">
            <v>0.40845070422535212</v>
          </cell>
          <cell r="R31">
            <v>-5.8</v>
          </cell>
          <cell r="U31">
            <v>3.6396551724137924</v>
          </cell>
        </row>
        <row r="32">
          <cell r="E32">
            <v>-18.837</v>
          </cell>
          <cell r="F32">
            <v>0.42857142857142855</v>
          </cell>
          <cell r="R32">
            <v>-6.1</v>
          </cell>
          <cell r="U32">
            <v>3.4114754098360653</v>
          </cell>
        </row>
        <row r="33">
          <cell r="E33">
            <v>-18.567899999999998</v>
          </cell>
          <cell r="F33">
            <v>0.44927536231884058</v>
          </cell>
          <cell r="R33">
            <v>-5.6</v>
          </cell>
          <cell r="U33">
            <v>3.8053571428571429</v>
          </cell>
        </row>
        <row r="34">
          <cell r="E34">
            <v>-18.2988</v>
          </cell>
          <cell r="F34">
            <v>0.47058823529411764</v>
          </cell>
          <cell r="R34">
            <v>-5.875</v>
          </cell>
          <cell r="U34">
            <v>3.5804255319148943</v>
          </cell>
        </row>
        <row r="35">
          <cell r="E35">
            <v>-18.029700000000002</v>
          </cell>
          <cell r="F35">
            <v>0.4925373134328358</v>
          </cell>
        </row>
        <row r="36">
          <cell r="E36">
            <v>-17.7606</v>
          </cell>
          <cell r="F36">
            <v>0.51515151515151514</v>
          </cell>
        </row>
        <row r="37">
          <cell r="E37">
            <v>-17.491500000000002</v>
          </cell>
          <cell r="F37">
            <v>0.53846153846153844</v>
          </cell>
        </row>
        <row r="38">
          <cell r="E38">
            <v>-17.2224</v>
          </cell>
          <cell r="F38">
            <v>0.5625</v>
          </cell>
        </row>
        <row r="39">
          <cell r="E39">
            <v>-16.953299999999999</v>
          </cell>
          <cell r="F39">
            <v>0.58730158730158732</v>
          </cell>
        </row>
        <row r="40">
          <cell r="E40">
            <v>-16.684200000000001</v>
          </cell>
          <cell r="F40">
            <v>0.61290322580645162</v>
          </cell>
        </row>
        <row r="41">
          <cell r="E41">
            <v>-16.415099999999999</v>
          </cell>
          <cell r="F41">
            <v>0.63934426229508201</v>
          </cell>
        </row>
        <row r="42">
          <cell r="E42">
            <v>-16.146000000000001</v>
          </cell>
          <cell r="F42">
            <v>0.66666666666666663</v>
          </cell>
        </row>
        <row r="43">
          <cell r="E43">
            <v>-15.876900000000001</v>
          </cell>
          <cell r="F43">
            <v>0.69491525423728817</v>
          </cell>
        </row>
        <row r="44">
          <cell r="E44">
            <v>-15.607799999999999</v>
          </cell>
          <cell r="F44">
            <v>0.72413793103448276</v>
          </cell>
        </row>
        <row r="45">
          <cell r="E45">
            <v>-15.338700000000001</v>
          </cell>
          <cell r="F45">
            <v>0.75438596491228072</v>
          </cell>
        </row>
        <row r="46">
          <cell r="E46">
            <v>-15.069600000000001</v>
          </cell>
          <cell r="F46">
            <v>0.7857142857142857</v>
          </cell>
        </row>
        <row r="47">
          <cell r="E47">
            <v>-14.8005</v>
          </cell>
          <cell r="F47">
            <v>0.81818181818181823</v>
          </cell>
        </row>
        <row r="48">
          <cell r="E48">
            <v>-14.531400000000001</v>
          </cell>
          <cell r="F48">
            <v>0.85185185185185186</v>
          </cell>
        </row>
        <row r="49">
          <cell r="E49">
            <v>-14.2623</v>
          </cell>
          <cell r="F49">
            <v>0.8867924528301887</v>
          </cell>
        </row>
        <row r="50">
          <cell r="E50">
            <v>-13.9932</v>
          </cell>
          <cell r="F50">
            <v>0.92307692307692313</v>
          </cell>
        </row>
        <row r="51">
          <cell r="E51">
            <v>-13.7241</v>
          </cell>
          <cell r="F51">
            <v>0.96078431372549022</v>
          </cell>
        </row>
        <row r="52">
          <cell r="E52">
            <v>-13.455</v>
          </cell>
          <cell r="F52">
            <v>1</v>
          </cell>
        </row>
        <row r="53">
          <cell r="E53">
            <v>-13.185899999999998</v>
          </cell>
          <cell r="F53">
            <v>1.0408163265306123</v>
          </cell>
        </row>
        <row r="54">
          <cell r="E54">
            <v>-12.9168</v>
          </cell>
          <cell r="F54">
            <v>1.0833333333333333</v>
          </cell>
        </row>
        <row r="55">
          <cell r="E55">
            <v>-12.6477</v>
          </cell>
          <cell r="F55">
            <v>1.1276595744680851</v>
          </cell>
        </row>
        <row r="56">
          <cell r="E56">
            <v>-12.378599999999999</v>
          </cell>
          <cell r="F56">
            <v>1.173913043478261</v>
          </cell>
        </row>
        <row r="57">
          <cell r="E57">
            <v>-12.109500000000001</v>
          </cell>
          <cell r="F57">
            <v>1.2222222222222223</v>
          </cell>
        </row>
        <row r="58">
          <cell r="E58">
            <v>-11.840399999999999</v>
          </cell>
          <cell r="F58">
            <v>1.2727272727272727</v>
          </cell>
        </row>
        <row r="59">
          <cell r="E59">
            <v>-11.571300000000001</v>
          </cell>
          <cell r="F59">
            <v>1.3255813953488371</v>
          </cell>
        </row>
        <row r="60">
          <cell r="E60">
            <v>-11.302200000000001</v>
          </cell>
          <cell r="F60">
            <v>1.3809523809523809</v>
          </cell>
        </row>
        <row r="61">
          <cell r="E61">
            <v>-11.033099999999999</v>
          </cell>
          <cell r="F61">
            <v>1.4390243902439024</v>
          </cell>
        </row>
        <row r="62">
          <cell r="E62">
            <v>-10.764000000000001</v>
          </cell>
          <cell r="F62">
            <v>1.5</v>
          </cell>
        </row>
        <row r="63">
          <cell r="E63">
            <v>-10.494899999999999</v>
          </cell>
          <cell r="F63">
            <v>1.5641025641025641</v>
          </cell>
        </row>
        <row r="64">
          <cell r="E64">
            <v>-10.2258</v>
          </cell>
          <cell r="F64">
            <v>1.631578947368421</v>
          </cell>
        </row>
        <row r="65">
          <cell r="E65">
            <v>-9.9566999999999997</v>
          </cell>
          <cell r="F65">
            <v>1.7027027027027026</v>
          </cell>
        </row>
        <row r="66">
          <cell r="E66">
            <v>-9.6875999999999998</v>
          </cell>
          <cell r="F66">
            <v>1.7777777777777777</v>
          </cell>
        </row>
        <row r="67">
          <cell r="E67">
            <v>-9.4184999999999999</v>
          </cell>
          <cell r="F67">
            <v>1.8571428571428572</v>
          </cell>
        </row>
        <row r="68">
          <cell r="E68">
            <v>-9.1494</v>
          </cell>
          <cell r="F68">
            <v>1.9411764705882353</v>
          </cell>
        </row>
        <row r="69">
          <cell r="E69">
            <v>-8.8803000000000001</v>
          </cell>
          <cell r="F69">
            <v>2.0303030303030303</v>
          </cell>
        </row>
        <row r="70">
          <cell r="E70">
            <v>-8.6112000000000002</v>
          </cell>
          <cell r="F70">
            <v>2.125</v>
          </cell>
        </row>
        <row r="71">
          <cell r="E71">
            <v>-8.3421000000000003</v>
          </cell>
          <cell r="F71">
            <v>2.225806451612903</v>
          </cell>
        </row>
        <row r="72">
          <cell r="E72">
            <v>-8.0730000000000004</v>
          </cell>
          <cell r="F72">
            <v>2.3333333333333335</v>
          </cell>
        </row>
        <row r="73">
          <cell r="E73">
            <v>-7.8038999999999996</v>
          </cell>
          <cell r="F73">
            <v>2.4482758620689653</v>
          </cell>
        </row>
        <row r="74">
          <cell r="E74">
            <v>-7.5348000000000006</v>
          </cell>
          <cell r="F74">
            <v>2.5714285714285716</v>
          </cell>
        </row>
        <row r="75">
          <cell r="E75">
            <v>-7.2657000000000007</v>
          </cell>
          <cell r="F75">
            <v>2.7037037037037037</v>
          </cell>
        </row>
        <row r="76">
          <cell r="E76">
            <v>-6.9965999999999999</v>
          </cell>
          <cell r="F76">
            <v>2.8461538461538463</v>
          </cell>
        </row>
        <row r="77">
          <cell r="E77">
            <v>-6.7275</v>
          </cell>
          <cell r="F77">
            <v>3</v>
          </cell>
        </row>
        <row r="78">
          <cell r="E78">
            <v>-6.4584000000000001</v>
          </cell>
          <cell r="F78">
            <v>3.1666666666666665</v>
          </cell>
        </row>
        <row r="79">
          <cell r="E79">
            <v>-6.1892999999999994</v>
          </cell>
          <cell r="F79">
            <v>3.347826086956522</v>
          </cell>
        </row>
        <row r="80">
          <cell r="E80">
            <v>-5.9201999999999995</v>
          </cell>
          <cell r="F80">
            <v>3.5454545454545454</v>
          </cell>
        </row>
        <row r="81">
          <cell r="E81">
            <v>-5.6511000000000005</v>
          </cell>
          <cell r="F81">
            <v>3.7619047619047619</v>
          </cell>
        </row>
        <row r="82">
          <cell r="E82">
            <v>-5.3820000000000006</v>
          </cell>
          <cell r="F82">
            <v>4</v>
          </cell>
        </row>
        <row r="83">
          <cell r="E83">
            <v>-5.1128999999999998</v>
          </cell>
          <cell r="F83">
            <v>4.2631578947368425</v>
          </cell>
        </row>
        <row r="84">
          <cell r="E84">
            <v>-4.8437999999999999</v>
          </cell>
          <cell r="F84">
            <v>4.5555555555555554</v>
          </cell>
        </row>
        <row r="85">
          <cell r="E85">
            <v>-4.5747</v>
          </cell>
          <cell r="F85">
            <v>4.882352941176471</v>
          </cell>
        </row>
        <row r="86">
          <cell r="E86">
            <v>-4.3056000000000001</v>
          </cell>
          <cell r="F86">
            <v>5.25</v>
          </cell>
        </row>
        <row r="87">
          <cell r="E87">
            <v>-4.0365000000000002</v>
          </cell>
          <cell r="F87">
            <v>5.666666666666667</v>
          </cell>
        </row>
        <row r="88">
          <cell r="E88">
            <v>-3.7674000000000003</v>
          </cell>
          <cell r="F88">
            <v>6.1428571428571432</v>
          </cell>
        </row>
        <row r="89">
          <cell r="E89">
            <v>-3.4983</v>
          </cell>
          <cell r="F89">
            <v>6.6923076923076925</v>
          </cell>
        </row>
        <row r="90">
          <cell r="E90">
            <v>-3.2292000000000001</v>
          </cell>
          <cell r="F90">
            <v>7.333333333333333</v>
          </cell>
        </row>
        <row r="91">
          <cell r="E91">
            <v>-2.9600999999999997</v>
          </cell>
          <cell r="F91">
            <v>8.0909090909090917</v>
          </cell>
        </row>
        <row r="92">
          <cell r="E92">
            <v>-2.6910000000000003</v>
          </cell>
          <cell r="F92">
            <v>9</v>
          </cell>
        </row>
        <row r="93">
          <cell r="E93">
            <v>-2.4218999999999999</v>
          </cell>
          <cell r="F93">
            <v>10.111111111111111</v>
          </cell>
        </row>
        <row r="94">
          <cell r="E94">
            <v>-2.1528</v>
          </cell>
          <cell r="F94">
            <v>11.5</v>
          </cell>
        </row>
        <row r="95">
          <cell r="E95">
            <v>-1.8837000000000002</v>
          </cell>
          <cell r="F95">
            <v>13.285714285714286</v>
          </cell>
        </row>
        <row r="96">
          <cell r="E96">
            <v>-1.6146</v>
          </cell>
          <cell r="F96">
            <v>15.666666666666666</v>
          </cell>
        </row>
        <row r="97">
          <cell r="E97">
            <v>-1.3455000000000001</v>
          </cell>
          <cell r="F97">
            <v>19</v>
          </cell>
        </row>
        <row r="98">
          <cell r="E98">
            <v>-1.0764</v>
          </cell>
          <cell r="F98">
            <v>24</v>
          </cell>
        </row>
        <row r="99">
          <cell r="E99">
            <v>-0.80730000000000002</v>
          </cell>
          <cell r="F99">
            <v>32.333333333333336</v>
          </cell>
        </row>
        <row r="100">
          <cell r="E100">
            <v>-0.53820000000000001</v>
          </cell>
          <cell r="F100">
            <v>49</v>
          </cell>
        </row>
        <row r="101">
          <cell r="E101">
            <v>-0.26910000000000001</v>
          </cell>
          <cell r="F101">
            <v>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D0A8A-9568-4CFF-AEF5-7219B8899509}">
  <dimension ref="A1:U104"/>
  <sheetViews>
    <sheetView topLeftCell="A87" workbookViewId="0">
      <selection activeCell="A104" sqref="A104:B104"/>
    </sheetView>
  </sheetViews>
  <sheetFormatPr defaultRowHeight="13.2" x14ac:dyDescent="0.3"/>
  <cols>
    <col min="1" max="1" width="32.77734375" style="2" customWidth="1"/>
    <col min="2" max="2" width="39" style="2" customWidth="1"/>
    <col min="3" max="3" width="11.21875" style="2" customWidth="1"/>
    <col min="4" max="4" width="11.77734375" style="2" customWidth="1"/>
    <col min="5" max="5" width="30" style="2" customWidth="1"/>
    <col min="6" max="6" width="54.109375" style="2" customWidth="1"/>
    <col min="7" max="7" width="18.5546875" style="2" customWidth="1"/>
    <col min="8" max="17" width="8.88671875" style="2"/>
    <col min="18" max="18" width="24.21875" style="2" customWidth="1"/>
    <col min="19" max="19" width="31.6640625" style="2" customWidth="1"/>
    <col min="20" max="20" width="15.88671875" style="2" customWidth="1"/>
    <col min="21" max="21" width="53" style="2" customWidth="1"/>
    <col min="22" max="16384" width="8.88671875" style="2"/>
  </cols>
  <sheetData>
    <row r="1" spans="1:21" ht="15.6" x14ac:dyDescent="0.3">
      <c r="A1" s="1" t="s">
        <v>22</v>
      </c>
      <c r="B1" s="1" t="s">
        <v>23</v>
      </c>
      <c r="C1" s="1" t="s">
        <v>2</v>
      </c>
      <c r="D1" s="1" t="s">
        <v>24</v>
      </c>
      <c r="E1" s="1" t="s">
        <v>25</v>
      </c>
      <c r="F1" s="1" t="s">
        <v>26</v>
      </c>
    </row>
    <row r="2" spans="1:21" x14ac:dyDescent="0.3">
      <c r="A2" s="1">
        <v>0</v>
      </c>
      <c r="B2" s="1">
        <v>100</v>
      </c>
      <c r="C2" s="1">
        <v>0</v>
      </c>
      <c r="D2" s="1">
        <v>-26.91</v>
      </c>
      <c r="E2" s="1">
        <f>((A2*C2)+(B2*D2))/100</f>
        <v>-26.91</v>
      </c>
      <c r="F2" s="1">
        <f>A2/B2</f>
        <v>0</v>
      </c>
    </row>
    <row r="3" spans="1:21" x14ac:dyDescent="0.3">
      <c r="A3" s="1">
        <v>1</v>
      </c>
      <c r="B3" s="1">
        <v>99</v>
      </c>
      <c r="C3" s="1">
        <v>0</v>
      </c>
      <c r="D3" s="1">
        <v>-26.91</v>
      </c>
      <c r="E3" s="1">
        <f t="shared" ref="E3:E66" si="0">((A3*C3)+(B3*D3))/100</f>
        <v>-26.640900000000002</v>
      </c>
      <c r="F3" s="1">
        <f t="shared" ref="F3:F66" si="1">A3/B3</f>
        <v>1.0101010101010102E-2</v>
      </c>
    </row>
    <row r="4" spans="1:21" x14ac:dyDescent="0.3">
      <c r="A4" s="1">
        <v>2</v>
      </c>
      <c r="B4" s="1">
        <v>98</v>
      </c>
      <c r="C4" s="1">
        <v>0</v>
      </c>
      <c r="D4" s="1">
        <v>-26.91</v>
      </c>
      <c r="E4" s="1">
        <f t="shared" si="0"/>
        <v>-26.371799999999997</v>
      </c>
      <c r="F4" s="1">
        <f t="shared" si="1"/>
        <v>2.0408163265306121E-2</v>
      </c>
    </row>
    <row r="5" spans="1:21" x14ac:dyDescent="0.3">
      <c r="A5" s="1">
        <v>3</v>
      </c>
      <c r="B5" s="1">
        <v>97</v>
      </c>
      <c r="C5" s="1">
        <v>0</v>
      </c>
      <c r="D5" s="1">
        <v>-26.91</v>
      </c>
      <c r="E5" s="1">
        <f t="shared" si="0"/>
        <v>-26.102699999999999</v>
      </c>
      <c r="F5" s="1">
        <f t="shared" si="1"/>
        <v>3.0927835051546393E-2</v>
      </c>
    </row>
    <row r="6" spans="1:21" x14ac:dyDescent="0.3">
      <c r="A6" s="1">
        <v>4</v>
      </c>
      <c r="B6" s="1">
        <v>96</v>
      </c>
      <c r="C6" s="1">
        <v>0</v>
      </c>
      <c r="D6" s="1">
        <v>-26.91</v>
      </c>
      <c r="E6" s="1">
        <f t="shared" si="0"/>
        <v>-25.833600000000001</v>
      </c>
      <c r="F6" s="1">
        <f t="shared" si="1"/>
        <v>4.1666666666666664E-2</v>
      </c>
    </row>
    <row r="7" spans="1:21" x14ac:dyDescent="0.3">
      <c r="A7" s="1">
        <v>5</v>
      </c>
      <c r="B7" s="1">
        <v>95</v>
      </c>
      <c r="C7" s="1">
        <v>0</v>
      </c>
      <c r="D7" s="1">
        <v>-26.91</v>
      </c>
      <c r="E7" s="1">
        <f t="shared" si="0"/>
        <v>-25.564499999999999</v>
      </c>
      <c r="F7" s="1">
        <f t="shared" si="1"/>
        <v>5.2631578947368418E-2</v>
      </c>
      <c r="Q7" s="4" t="s">
        <v>6</v>
      </c>
      <c r="R7" s="4"/>
      <c r="S7" s="4"/>
      <c r="T7" s="4"/>
      <c r="U7" s="4"/>
    </row>
    <row r="8" spans="1:21" ht="15.6" x14ac:dyDescent="0.35">
      <c r="A8" s="1">
        <v>6</v>
      </c>
      <c r="B8" s="1">
        <v>94</v>
      </c>
      <c r="C8" s="1">
        <v>0</v>
      </c>
      <c r="D8" s="1">
        <v>-26.91</v>
      </c>
      <c r="E8" s="1">
        <f t="shared" si="0"/>
        <v>-25.295400000000001</v>
      </c>
      <c r="F8" s="1">
        <f t="shared" si="1"/>
        <v>6.3829787234042548E-2</v>
      </c>
      <c r="Q8" s="3"/>
      <c r="R8" s="3"/>
      <c r="S8" s="3" t="s">
        <v>7</v>
      </c>
      <c r="T8" s="5" t="s">
        <v>8</v>
      </c>
      <c r="U8" s="5" t="s">
        <v>9</v>
      </c>
    </row>
    <row r="9" spans="1:21" ht="15.6" x14ac:dyDescent="0.25">
      <c r="A9" s="1">
        <v>7</v>
      </c>
      <c r="B9" s="1">
        <v>93</v>
      </c>
      <c r="C9" s="1">
        <v>0</v>
      </c>
      <c r="D9" s="1">
        <v>-26.91</v>
      </c>
      <c r="E9" s="1">
        <f t="shared" si="0"/>
        <v>-25.026300000000003</v>
      </c>
      <c r="F9" s="1">
        <f t="shared" si="1"/>
        <v>7.5268817204301078E-2</v>
      </c>
      <c r="Q9" s="3"/>
      <c r="R9" s="3"/>
      <c r="S9" s="3" t="s">
        <v>10</v>
      </c>
      <c r="T9" s="5" t="s">
        <v>11</v>
      </c>
      <c r="U9" s="5" t="s">
        <v>11</v>
      </c>
    </row>
    <row r="10" spans="1:21" x14ac:dyDescent="0.25">
      <c r="A10" s="1">
        <v>8</v>
      </c>
      <c r="B10" s="1">
        <v>92</v>
      </c>
      <c r="C10" s="1">
        <v>0</v>
      </c>
      <c r="D10" s="1">
        <v>-26.91</v>
      </c>
      <c r="E10" s="1">
        <f t="shared" si="0"/>
        <v>-24.757199999999997</v>
      </c>
      <c r="F10" s="1">
        <f t="shared" si="1"/>
        <v>8.6956521739130432E-2</v>
      </c>
      <c r="Q10" s="3"/>
      <c r="R10" s="3"/>
      <c r="S10" s="3">
        <v>-31.753685908952257</v>
      </c>
      <c r="T10" s="5">
        <v>-6</v>
      </c>
      <c r="U10" s="5">
        <v>0</v>
      </c>
    </row>
    <row r="11" spans="1:21" x14ac:dyDescent="0.3">
      <c r="A11" s="1">
        <v>9</v>
      </c>
      <c r="B11" s="1">
        <v>91</v>
      </c>
      <c r="C11" s="1">
        <v>0</v>
      </c>
      <c r="D11" s="1">
        <v>-26.91</v>
      </c>
      <c r="E11" s="1">
        <f t="shared" si="0"/>
        <v>-24.488099999999999</v>
      </c>
      <c r="F11" s="1">
        <f t="shared" si="1"/>
        <v>9.8901098901098897E-2</v>
      </c>
      <c r="Q11" s="3"/>
      <c r="R11" s="3"/>
      <c r="S11" s="3">
        <v>-20.574073669125092</v>
      </c>
      <c r="T11" s="3"/>
      <c r="U11" s="3"/>
    </row>
    <row r="12" spans="1:21" x14ac:dyDescent="0.3">
      <c r="A12" s="1">
        <v>10</v>
      </c>
      <c r="B12" s="1">
        <v>90</v>
      </c>
      <c r="C12" s="1">
        <v>0</v>
      </c>
      <c r="D12" s="1">
        <v>-26.91</v>
      </c>
      <c r="E12" s="1">
        <f t="shared" si="0"/>
        <v>-24.219000000000001</v>
      </c>
      <c r="F12" s="1">
        <f t="shared" si="1"/>
        <v>0.1111111111111111</v>
      </c>
      <c r="Q12" s="3"/>
      <c r="R12" s="3"/>
      <c r="S12" s="3">
        <v>-20.271074193892122</v>
      </c>
      <c r="T12" s="3"/>
      <c r="U12" s="3"/>
    </row>
    <row r="13" spans="1:21" x14ac:dyDescent="0.3">
      <c r="A13" s="1">
        <v>11</v>
      </c>
      <c r="B13" s="1">
        <v>89</v>
      </c>
      <c r="C13" s="1">
        <v>0</v>
      </c>
      <c r="D13" s="1">
        <v>-26.91</v>
      </c>
      <c r="E13" s="1">
        <f t="shared" si="0"/>
        <v>-23.949900000000003</v>
      </c>
      <c r="F13" s="1">
        <f t="shared" si="1"/>
        <v>0.12359550561797752</v>
      </c>
      <c r="Q13" s="3"/>
      <c r="R13" s="3"/>
      <c r="S13" s="3">
        <v>-19.910910764577888</v>
      </c>
      <c r="T13" s="3"/>
      <c r="U13" s="3"/>
    </row>
    <row r="14" spans="1:21" x14ac:dyDescent="0.3">
      <c r="A14" s="1">
        <v>12</v>
      </c>
      <c r="B14" s="1">
        <v>88</v>
      </c>
      <c r="C14" s="1">
        <v>0</v>
      </c>
      <c r="D14" s="1">
        <v>-26.91</v>
      </c>
      <c r="E14" s="1">
        <f t="shared" si="0"/>
        <v>-23.680799999999998</v>
      </c>
      <c r="F14" s="1">
        <f t="shared" si="1"/>
        <v>0.13636363636363635</v>
      </c>
      <c r="Q14" s="3"/>
      <c r="R14" s="3" t="s">
        <v>12</v>
      </c>
      <c r="S14" s="3">
        <v>-28.755388542406536</v>
      </c>
      <c r="T14" s="3"/>
      <c r="U14" s="3"/>
    </row>
    <row r="15" spans="1:21" ht="15.6" x14ac:dyDescent="0.3">
      <c r="A15" s="1">
        <v>13</v>
      </c>
      <c r="B15" s="1">
        <v>87</v>
      </c>
      <c r="C15" s="1">
        <v>0</v>
      </c>
      <c r="D15" s="1">
        <v>-26.91</v>
      </c>
      <c r="E15" s="1">
        <f t="shared" si="0"/>
        <v>-23.4117</v>
      </c>
      <c r="F15" s="1">
        <f t="shared" si="1"/>
        <v>0.14942528735632185</v>
      </c>
      <c r="Q15" s="3"/>
      <c r="R15" s="3" t="s">
        <v>13</v>
      </c>
      <c r="S15" s="3">
        <v>-28.268553503005439</v>
      </c>
      <c r="T15" s="3"/>
      <c r="U15" s="3"/>
    </row>
    <row r="16" spans="1:21" x14ac:dyDescent="0.3">
      <c r="A16" s="1">
        <v>14</v>
      </c>
      <c r="B16" s="1">
        <v>86</v>
      </c>
      <c r="C16" s="1">
        <v>0</v>
      </c>
      <c r="D16" s="1">
        <v>-26.91</v>
      </c>
      <c r="E16" s="1">
        <f t="shared" si="0"/>
        <v>-23.142600000000002</v>
      </c>
      <c r="F16" s="1">
        <f t="shared" si="1"/>
        <v>0.16279069767441862</v>
      </c>
      <c r="Q16" s="3"/>
      <c r="R16" s="3">
        <v>-5.4</v>
      </c>
      <c r="S16" s="3">
        <v>-31.064602863713066</v>
      </c>
      <c r="T16" s="3"/>
      <c r="U16" s="3"/>
    </row>
    <row r="17" spans="1:21" x14ac:dyDescent="0.3">
      <c r="A17" s="1">
        <v>15</v>
      </c>
      <c r="B17" s="1">
        <v>85</v>
      </c>
      <c r="C17" s="1">
        <v>0</v>
      </c>
      <c r="D17" s="1">
        <v>-26.91</v>
      </c>
      <c r="E17" s="1">
        <f t="shared" si="0"/>
        <v>-22.8735</v>
      </c>
      <c r="F17" s="1">
        <f t="shared" si="1"/>
        <v>0.17647058823529413</v>
      </c>
      <c r="Q17" s="3"/>
      <c r="R17" s="3">
        <v>-6.1</v>
      </c>
      <c r="S17" s="3">
        <v>-30.596373715367534</v>
      </c>
      <c r="T17" s="3"/>
      <c r="U17" s="3"/>
    </row>
    <row r="18" spans="1:21" x14ac:dyDescent="0.3">
      <c r="A18" s="1">
        <v>16</v>
      </c>
      <c r="B18" s="1">
        <v>84</v>
      </c>
      <c r="C18" s="1">
        <v>0</v>
      </c>
      <c r="D18" s="1">
        <v>-26.91</v>
      </c>
      <c r="E18" s="1">
        <f t="shared" si="0"/>
        <v>-22.604400000000002</v>
      </c>
      <c r="F18" s="1">
        <f t="shared" si="1"/>
        <v>0.19047619047619047</v>
      </c>
      <c r="Q18" s="3"/>
      <c r="R18" s="3">
        <v>-6.25</v>
      </c>
      <c r="S18" s="3">
        <v>-30.934714544512918</v>
      </c>
      <c r="T18" s="3"/>
      <c r="U18" s="3"/>
    </row>
    <row r="19" spans="1:21" x14ac:dyDescent="0.3">
      <c r="A19" s="1">
        <v>17</v>
      </c>
      <c r="B19" s="1">
        <v>83</v>
      </c>
      <c r="C19" s="1">
        <v>0</v>
      </c>
      <c r="D19" s="1">
        <v>-26.91</v>
      </c>
      <c r="E19" s="1">
        <f t="shared" si="0"/>
        <v>-22.335300000000004</v>
      </c>
      <c r="F19" s="1">
        <f t="shared" si="1"/>
        <v>0.20481927710843373</v>
      </c>
      <c r="Q19" s="3"/>
      <c r="R19" s="3">
        <v>-5.8</v>
      </c>
      <c r="S19" s="3">
        <v>-25.513120327666734</v>
      </c>
      <c r="T19" s="3"/>
      <c r="U19" s="3"/>
    </row>
    <row r="20" spans="1:21" x14ac:dyDescent="0.3">
      <c r="A20" s="1">
        <v>18</v>
      </c>
      <c r="B20" s="1">
        <v>82</v>
      </c>
      <c r="C20" s="1">
        <v>0</v>
      </c>
      <c r="D20" s="1">
        <v>-26.91</v>
      </c>
      <c r="E20" s="1">
        <f t="shared" si="0"/>
        <v>-22.066199999999998</v>
      </c>
      <c r="F20" s="1">
        <f t="shared" si="1"/>
        <v>0.21951219512195122</v>
      </c>
      <c r="Q20" s="3"/>
      <c r="R20" s="3">
        <v>-6.1</v>
      </c>
      <c r="S20" s="3">
        <v>-25.513120327666734</v>
      </c>
      <c r="T20" s="3"/>
      <c r="U20" s="3"/>
    </row>
    <row r="21" spans="1:21" x14ac:dyDescent="0.3">
      <c r="A21" s="1">
        <v>19</v>
      </c>
      <c r="B21" s="1">
        <v>81</v>
      </c>
      <c r="C21" s="1">
        <v>0</v>
      </c>
      <c r="D21" s="1">
        <v>-26.91</v>
      </c>
      <c r="E21" s="1">
        <f t="shared" si="0"/>
        <v>-21.7971</v>
      </c>
      <c r="F21" s="1">
        <f t="shared" si="1"/>
        <v>0.23456790123456789</v>
      </c>
      <c r="Q21" s="3"/>
      <c r="R21" s="3">
        <v>-5.6</v>
      </c>
      <c r="S21" s="3">
        <v>-29.733697472614264</v>
      </c>
      <c r="T21" s="3"/>
      <c r="U21" s="3"/>
    </row>
    <row r="22" spans="1:21" x14ac:dyDescent="0.3">
      <c r="A22" s="1">
        <v>20</v>
      </c>
      <c r="B22" s="1">
        <v>80</v>
      </c>
      <c r="C22" s="1">
        <v>0</v>
      </c>
      <c r="D22" s="1">
        <v>-26.91</v>
      </c>
      <c r="E22" s="1">
        <f t="shared" si="0"/>
        <v>-21.528000000000002</v>
      </c>
      <c r="F22" s="1">
        <f t="shared" si="1"/>
        <v>0.25</v>
      </c>
      <c r="Q22" s="3" t="s">
        <v>14</v>
      </c>
      <c r="R22" s="3">
        <f>AVERAGE(R16:R21)</f>
        <v>-5.875</v>
      </c>
      <c r="S22" s="3">
        <f>AVERAGE(S8:S21)</f>
        <v>-26.907442986125051</v>
      </c>
      <c r="T22" s="3"/>
      <c r="U22" s="3"/>
    </row>
    <row r="23" spans="1:21" x14ac:dyDescent="0.3">
      <c r="A23" s="1">
        <v>21</v>
      </c>
      <c r="B23" s="1">
        <v>79</v>
      </c>
      <c r="C23" s="1">
        <v>0</v>
      </c>
      <c r="D23" s="1">
        <v>-26.91</v>
      </c>
      <c r="E23" s="1">
        <f t="shared" si="0"/>
        <v>-21.258899999999997</v>
      </c>
      <c r="F23" s="1">
        <f t="shared" si="1"/>
        <v>0.26582278481012656</v>
      </c>
      <c r="Q23" s="3" t="s">
        <v>15</v>
      </c>
      <c r="R23" s="3">
        <f>_xlfn.STDEV.S(R16:R21)</f>
        <v>0.33128537546954878</v>
      </c>
      <c r="S23" s="3">
        <f>_xlfn.STDEV.S(S10:S21)</f>
        <v>4.4806970441554625</v>
      </c>
      <c r="T23" s="3"/>
      <c r="U23" s="3"/>
    </row>
    <row r="24" spans="1:21" x14ac:dyDescent="0.3">
      <c r="A24" s="1">
        <v>22</v>
      </c>
      <c r="B24" s="1">
        <v>78</v>
      </c>
      <c r="C24" s="1">
        <v>0</v>
      </c>
      <c r="D24" s="1">
        <v>-26.91</v>
      </c>
      <c r="E24" s="1">
        <f t="shared" si="0"/>
        <v>-20.989799999999999</v>
      </c>
      <c r="F24" s="1">
        <f t="shared" si="1"/>
        <v>0.28205128205128205</v>
      </c>
      <c r="Q24" s="3"/>
      <c r="R24" s="3"/>
      <c r="S24" s="3"/>
      <c r="T24" s="3"/>
      <c r="U24" s="3"/>
    </row>
    <row r="25" spans="1:21" x14ac:dyDescent="0.3">
      <c r="A25" s="1">
        <v>23</v>
      </c>
      <c r="B25" s="1">
        <v>77</v>
      </c>
      <c r="C25" s="1">
        <v>0</v>
      </c>
      <c r="D25" s="1">
        <v>-26.91</v>
      </c>
      <c r="E25" s="1">
        <f t="shared" si="0"/>
        <v>-20.720700000000001</v>
      </c>
      <c r="F25" s="1">
        <f t="shared" si="1"/>
        <v>0.29870129870129869</v>
      </c>
      <c r="Q25" s="3"/>
      <c r="R25" s="3"/>
      <c r="S25" s="3"/>
      <c r="T25" s="3"/>
      <c r="U25" s="3"/>
    </row>
    <row r="26" spans="1:21" x14ac:dyDescent="0.3">
      <c r="A26" s="1">
        <v>24</v>
      </c>
      <c r="B26" s="1">
        <v>76</v>
      </c>
      <c r="C26" s="1">
        <v>0</v>
      </c>
      <c r="D26" s="1">
        <v>-26.91</v>
      </c>
      <c r="E26" s="1">
        <f t="shared" si="0"/>
        <v>-20.451599999999999</v>
      </c>
      <c r="F26" s="1">
        <f t="shared" si="1"/>
        <v>0.31578947368421051</v>
      </c>
      <c r="Q26" s="3"/>
      <c r="R26" s="3" t="s">
        <v>12</v>
      </c>
      <c r="S26" s="3" t="s">
        <v>27</v>
      </c>
      <c r="T26" s="3" t="s">
        <v>17</v>
      </c>
      <c r="U26" s="3" t="s">
        <v>28</v>
      </c>
    </row>
    <row r="27" spans="1:21" ht="15.6" x14ac:dyDescent="0.3">
      <c r="A27" s="1">
        <v>25</v>
      </c>
      <c r="B27" s="1">
        <v>75</v>
      </c>
      <c r="C27" s="1">
        <v>0</v>
      </c>
      <c r="D27" s="1">
        <v>-26.91</v>
      </c>
      <c r="E27" s="1">
        <f t="shared" si="0"/>
        <v>-20.182500000000001</v>
      </c>
      <c r="F27" s="1">
        <f t="shared" si="1"/>
        <v>0.33333333333333331</v>
      </c>
      <c r="Q27" s="3"/>
      <c r="R27" s="3" t="s">
        <v>13</v>
      </c>
      <c r="S27" s="3" t="s">
        <v>29</v>
      </c>
      <c r="T27" s="3" t="s">
        <v>30</v>
      </c>
      <c r="U27" s="3" t="s">
        <v>31</v>
      </c>
    </row>
    <row r="28" spans="1:21" x14ac:dyDescent="0.3">
      <c r="A28" s="1">
        <v>26</v>
      </c>
      <c r="B28" s="1">
        <v>74</v>
      </c>
      <c r="C28" s="1">
        <v>0</v>
      </c>
      <c r="D28" s="1">
        <v>-26.91</v>
      </c>
      <c r="E28" s="1">
        <f t="shared" si="0"/>
        <v>-19.913399999999999</v>
      </c>
      <c r="F28" s="1">
        <f t="shared" si="1"/>
        <v>0.35135135135135137</v>
      </c>
      <c r="Q28" s="3"/>
      <c r="R28" s="3">
        <v>-5.4</v>
      </c>
      <c r="S28" s="3">
        <f>100*R28/(-26.91)</f>
        <v>20.066889632107024</v>
      </c>
      <c r="T28" s="3">
        <f>100-S28</f>
        <v>79.933110367892979</v>
      </c>
      <c r="U28" s="3">
        <f>T28/S28</f>
        <v>3.9833333333333334</v>
      </c>
    </row>
    <row r="29" spans="1:21" x14ac:dyDescent="0.3">
      <c r="A29" s="1">
        <v>27</v>
      </c>
      <c r="B29" s="1">
        <v>73</v>
      </c>
      <c r="C29" s="1">
        <v>0</v>
      </c>
      <c r="D29" s="1">
        <v>-26.91</v>
      </c>
      <c r="E29" s="1">
        <f t="shared" si="0"/>
        <v>-19.644300000000001</v>
      </c>
      <c r="F29" s="1">
        <f t="shared" si="1"/>
        <v>0.36986301369863012</v>
      </c>
      <c r="Q29" s="3"/>
      <c r="R29" s="3">
        <v>-6.1</v>
      </c>
      <c r="S29" s="3">
        <f t="shared" ref="S29:S34" si="2">100*R29/(-26.91)</f>
        <v>22.668153102935712</v>
      </c>
      <c r="T29" s="3">
        <f t="shared" ref="T29:T34" si="3">100-S29</f>
        <v>77.331846897064281</v>
      </c>
      <c r="U29" s="3">
        <f t="shared" ref="U29:U34" si="4">T29/S29</f>
        <v>3.4114754098360653</v>
      </c>
    </row>
    <row r="30" spans="1:21" x14ac:dyDescent="0.3">
      <c r="A30" s="1">
        <v>28</v>
      </c>
      <c r="B30" s="1">
        <v>72</v>
      </c>
      <c r="C30" s="1">
        <v>0</v>
      </c>
      <c r="D30" s="1">
        <v>-26.91</v>
      </c>
      <c r="E30" s="1">
        <f t="shared" si="0"/>
        <v>-19.3752</v>
      </c>
      <c r="F30" s="1">
        <f t="shared" si="1"/>
        <v>0.3888888888888889</v>
      </c>
      <c r="Q30" s="3"/>
      <c r="R30" s="3">
        <v>-6.25</v>
      </c>
      <c r="S30" s="3">
        <f t="shared" si="2"/>
        <v>23.225566703827575</v>
      </c>
      <c r="T30" s="3">
        <f t="shared" si="3"/>
        <v>76.774433296172418</v>
      </c>
      <c r="U30" s="3">
        <f t="shared" si="4"/>
        <v>3.3055999999999996</v>
      </c>
    </row>
    <row r="31" spans="1:21" x14ac:dyDescent="0.3">
      <c r="A31" s="1">
        <v>29</v>
      </c>
      <c r="B31" s="1">
        <v>71</v>
      </c>
      <c r="C31" s="1">
        <v>0</v>
      </c>
      <c r="D31" s="1">
        <v>-26.91</v>
      </c>
      <c r="E31" s="1">
        <f t="shared" si="0"/>
        <v>-19.106099999999998</v>
      </c>
      <c r="F31" s="1">
        <f t="shared" si="1"/>
        <v>0.40845070422535212</v>
      </c>
      <c r="Q31" s="3"/>
      <c r="R31" s="3">
        <v>-5.8</v>
      </c>
      <c r="S31" s="3">
        <f t="shared" si="2"/>
        <v>21.55332590115199</v>
      </c>
      <c r="T31" s="3">
        <f t="shared" si="3"/>
        <v>78.446674098848007</v>
      </c>
      <c r="U31" s="3">
        <f t="shared" si="4"/>
        <v>3.6396551724137924</v>
      </c>
    </row>
    <row r="32" spans="1:21" x14ac:dyDescent="0.3">
      <c r="A32" s="1">
        <v>30</v>
      </c>
      <c r="B32" s="1">
        <v>70</v>
      </c>
      <c r="C32" s="1">
        <v>0</v>
      </c>
      <c r="D32" s="1">
        <v>-26.91</v>
      </c>
      <c r="E32" s="1">
        <f t="shared" si="0"/>
        <v>-18.837</v>
      </c>
      <c r="F32" s="1">
        <f t="shared" si="1"/>
        <v>0.42857142857142855</v>
      </c>
      <c r="Q32" s="3"/>
      <c r="R32" s="3">
        <v>-6.1</v>
      </c>
      <c r="S32" s="3">
        <f t="shared" si="2"/>
        <v>22.668153102935712</v>
      </c>
      <c r="T32" s="3">
        <f t="shared" si="3"/>
        <v>77.331846897064281</v>
      </c>
      <c r="U32" s="3">
        <f t="shared" si="4"/>
        <v>3.4114754098360653</v>
      </c>
    </row>
    <row r="33" spans="1:21" x14ac:dyDescent="0.3">
      <c r="A33" s="1">
        <v>31</v>
      </c>
      <c r="B33" s="1">
        <v>69</v>
      </c>
      <c r="C33" s="1">
        <v>0</v>
      </c>
      <c r="D33" s="1">
        <v>-26.91</v>
      </c>
      <c r="E33" s="1">
        <f t="shared" si="0"/>
        <v>-18.567899999999998</v>
      </c>
      <c r="F33" s="1">
        <f t="shared" si="1"/>
        <v>0.44927536231884058</v>
      </c>
      <c r="Q33" s="3"/>
      <c r="R33" s="3">
        <v>-5.6</v>
      </c>
      <c r="S33" s="3">
        <f t="shared" si="2"/>
        <v>20.810107766629507</v>
      </c>
      <c r="T33" s="3">
        <f t="shared" si="3"/>
        <v>79.1898922333705</v>
      </c>
      <c r="U33" s="3">
        <f t="shared" si="4"/>
        <v>3.8053571428571429</v>
      </c>
    </row>
    <row r="34" spans="1:21" x14ac:dyDescent="0.3">
      <c r="A34" s="1">
        <v>32</v>
      </c>
      <c r="B34" s="1">
        <v>68</v>
      </c>
      <c r="C34" s="1">
        <v>0</v>
      </c>
      <c r="D34" s="1">
        <v>-26.91</v>
      </c>
      <c r="E34" s="1">
        <f t="shared" si="0"/>
        <v>-18.2988</v>
      </c>
      <c r="F34" s="1">
        <f t="shared" si="1"/>
        <v>0.47058823529411764</v>
      </c>
      <c r="Q34" s="3"/>
      <c r="R34" s="3">
        <v>-5.875</v>
      </c>
      <c r="S34" s="3">
        <f t="shared" si="2"/>
        <v>21.832032701597917</v>
      </c>
      <c r="T34" s="3">
        <f t="shared" si="3"/>
        <v>78.16796729840209</v>
      </c>
      <c r="U34" s="3">
        <f t="shared" si="4"/>
        <v>3.5804255319148943</v>
      </c>
    </row>
    <row r="35" spans="1:21" x14ac:dyDescent="0.3">
      <c r="A35" s="1">
        <v>33</v>
      </c>
      <c r="B35" s="1">
        <v>67</v>
      </c>
      <c r="C35" s="1">
        <v>0</v>
      </c>
      <c r="D35" s="1">
        <v>-26.91</v>
      </c>
      <c r="E35" s="1">
        <f t="shared" si="0"/>
        <v>-18.029700000000002</v>
      </c>
      <c r="F35" s="1">
        <f t="shared" si="1"/>
        <v>0.4925373134328358</v>
      </c>
    </row>
    <row r="36" spans="1:21" x14ac:dyDescent="0.3">
      <c r="A36" s="1">
        <v>34</v>
      </c>
      <c r="B36" s="1">
        <v>66</v>
      </c>
      <c r="C36" s="1">
        <v>0</v>
      </c>
      <c r="D36" s="1">
        <v>-26.91</v>
      </c>
      <c r="E36" s="1">
        <f t="shared" si="0"/>
        <v>-17.7606</v>
      </c>
      <c r="F36" s="1">
        <f t="shared" si="1"/>
        <v>0.51515151515151514</v>
      </c>
    </row>
    <row r="37" spans="1:21" x14ac:dyDescent="0.3">
      <c r="A37" s="1">
        <v>35</v>
      </c>
      <c r="B37" s="1">
        <v>65</v>
      </c>
      <c r="C37" s="1">
        <v>0</v>
      </c>
      <c r="D37" s="1">
        <v>-26.91</v>
      </c>
      <c r="E37" s="1">
        <f t="shared" si="0"/>
        <v>-17.491500000000002</v>
      </c>
      <c r="F37" s="1">
        <f t="shared" si="1"/>
        <v>0.53846153846153844</v>
      </c>
    </row>
    <row r="38" spans="1:21" x14ac:dyDescent="0.3">
      <c r="A38" s="1">
        <v>36</v>
      </c>
      <c r="B38" s="1">
        <v>64</v>
      </c>
      <c r="C38" s="1">
        <v>0</v>
      </c>
      <c r="D38" s="1">
        <v>-26.91</v>
      </c>
      <c r="E38" s="1">
        <f t="shared" si="0"/>
        <v>-17.2224</v>
      </c>
      <c r="F38" s="1">
        <f t="shared" si="1"/>
        <v>0.5625</v>
      </c>
    </row>
    <row r="39" spans="1:21" x14ac:dyDescent="0.3">
      <c r="A39" s="1">
        <v>37</v>
      </c>
      <c r="B39" s="1">
        <v>63</v>
      </c>
      <c r="C39" s="1">
        <v>0</v>
      </c>
      <c r="D39" s="1">
        <v>-26.91</v>
      </c>
      <c r="E39" s="1">
        <f t="shared" si="0"/>
        <v>-16.953299999999999</v>
      </c>
      <c r="F39" s="1">
        <f t="shared" si="1"/>
        <v>0.58730158730158732</v>
      </c>
    </row>
    <row r="40" spans="1:21" x14ac:dyDescent="0.3">
      <c r="A40" s="1">
        <v>38</v>
      </c>
      <c r="B40" s="1">
        <v>62</v>
      </c>
      <c r="C40" s="1">
        <v>0</v>
      </c>
      <c r="D40" s="1">
        <v>-26.91</v>
      </c>
      <c r="E40" s="1">
        <f t="shared" si="0"/>
        <v>-16.684200000000001</v>
      </c>
      <c r="F40" s="1">
        <f t="shared" si="1"/>
        <v>0.61290322580645162</v>
      </c>
    </row>
    <row r="41" spans="1:21" x14ac:dyDescent="0.3">
      <c r="A41" s="1">
        <v>39</v>
      </c>
      <c r="B41" s="1">
        <v>61</v>
      </c>
      <c r="C41" s="1">
        <v>0</v>
      </c>
      <c r="D41" s="1">
        <v>-26.91</v>
      </c>
      <c r="E41" s="1">
        <f t="shared" si="0"/>
        <v>-16.415099999999999</v>
      </c>
      <c r="F41" s="1">
        <f t="shared" si="1"/>
        <v>0.63934426229508201</v>
      </c>
    </row>
    <row r="42" spans="1:21" x14ac:dyDescent="0.3">
      <c r="A42" s="1">
        <v>40</v>
      </c>
      <c r="B42" s="1">
        <v>60</v>
      </c>
      <c r="C42" s="1">
        <v>0</v>
      </c>
      <c r="D42" s="1">
        <v>-26.91</v>
      </c>
      <c r="E42" s="1">
        <f t="shared" si="0"/>
        <v>-16.146000000000001</v>
      </c>
      <c r="F42" s="1">
        <f t="shared" si="1"/>
        <v>0.66666666666666663</v>
      </c>
    </row>
    <row r="43" spans="1:21" x14ac:dyDescent="0.3">
      <c r="A43" s="1">
        <v>41</v>
      </c>
      <c r="B43" s="1">
        <v>59</v>
      </c>
      <c r="C43" s="1">
        <v>0</v>
      </c>
      <c r="D43" s="1">
        <v>-26.91</v>
      </c>
      <c r="E43" s="1">
        <f t="shared" si="0"/>
        <v>-15.876900000000001</v>
      </c>
      <c r="F43" s="1">
        <f t="shared" si="1"/>
        <v>0.69491525423728817</v>
      </c>
    </row>
    <row r="44" spans="1:21" x14ac:dyDescent="0.3">
      <c r="A44" s="1">
        <v>42</v>
      </c>
      <c r="B44" s="1">
        <v>58</v>
      </c>
      <c r="C44" s="1">
        <v>0</v>
      </c>
      <c r="D44" s="1">
        <v>-26.91</v>
      </c>
      <c r="E44" s="1">
        <f t="shared" si="0"/>
        <v>-15.607799999999999</v>
      </c>
      <c r="F44" s="1">
        <f t="shared" si="1"/>
        <v>0.72413793103448276</v>
      </c>
    </row>
    <row r="45" spans="1:21" x14ac:dyDescent="0.3">
      <c r="A45" s="1">
        <v>43</v>
      </c>
      <c r="B45" s="1">
        <v>57</v>
      </c>
      <c r="C45" s="1">
        <v>0</v>
      </c>
      <c r="D45" s="1">
        <v>-26.91</v>
      </c>
      <c r="E45" s="1">
        <f t="shared" si="0"/>
        <v>-15.338700000000001</v>
      </c>
      <c r="F45" s="1">
        <f t="shared" si="1"/>
        <v>0.75438596491228072</v>
      </c>
    </row>
    <row r="46" spans="1:21" x14ac:dyDescent="0.3">
      <c r="A46" s="1">
        <v>44</v>
      </c>
      <c r="B46" s="1">
        <v>56</v>
      </c>
      <c r="C46" s="1">
        <v>0</v>
      </c>
      <c r="D46" s="1">
        <v>-26.91</v>
      </c>
      <c r="E46" s="1">
        <f t="shared" si="0"/>
        <v>-15.069600000000001</v>
      </c>
      <c r="F46" s="1">
        <f t="shared" si="1"/>
        <v>0.7857142857142857</v>
      </c>
    </row>
    <row r="47" spans="1:21" x14ac:dyDescent="0.3">
      <c r="A47" s="1">
        <v>45</v>
      </c>
      <c r="B47" s="1">
        <v>55</v>
      </c>
      <c r="C47" s="1">
        <v>0</v>
      </c>
      <c r="D47" s="1">
        <v>-26.91</v>
      </c>
      <c r="E47" s="1">
        <f t="shared" si="0"/>
        <v>-14.8005</v>
      </c>
      <c r="F47" s="1">
        <f t="shared" si="1"/>
        <v>0.81818181818181823</v>
      </c>
    </row>
    <row r="48" spans="1:21" x14ac:dyDescent="0.3">
      <c r="A48" s="1">
        <v>46</v>
      </c>
      <c r="B48" s="1">
        <v>54</v>
      </c>
      <c r="C48" s="1">
        <v>0</v>
      </c>
      <c r="D48" s="1">
        <v>-26.91</v>
      </c>
      <c r="E48" s="1">
        <f t="shared" si="0"/>
        <v>-14.531400000000001</v>
      </c>
      <c r="F48" s="1">
        <f t="shared" si="1"/>
        <v>0.85185185185185186</v>
      </c>
    </row>
    <row r="49" spans="1:6" x14ac:dyDescent="0.3">
      <c r="A49" s="1">
        <v>47</v>
      </c>
      <c r="B49" s="1">
        <v>53</v>
      </c>
      <c r="C49" s="1">
        <v>0</v>
      </c>
      <c r="D49" s="1">
        <v>-26.91</v>
      </c>
      <c r="E49" s="1">
        <f t="shared" si="0"/>
        <v>-14.2623</v>
      </c>
      <c r="F49" s="1">
        <f t="shared" si="1"/>
        <v>0.8867924528301887</v>
      </c>
    </row>
    <row r="50" spans="1:6" x14ac:dyDescent="0.3">
      <c r="A50" s="1">
        <v>48</v>
      </c>
      <c r="B50" s="1">
        <v>52</v>
      </c>
      <c r="C50" s="1">
        <v>0</v>
      </c>
      <c r="D50" s="1">
        <v>-26.91</v>
      </c>
      <c r="E50" s="1">
        <f t="shared" si="0"/>
        <v>-13.9932</v>
      </c>
      <c r="F50" s="1">
        <f t="shared" si="1"/>
        <v>0.92307692307692313</v>
      </c>
    </row>
    <row r="51" spans="1:6" x14ac:dyDescent="0.3">
      <c r="A51" s="1">
        <v>49</v>
      </c>
      <c r="B51" s="1">
        <v>51</v>
      </c>
      <c r="C51" s="1">
        <v>0</v>
      </c>
      <c r="D51" s="1">
        <v>-26.91</v>
      </c>
      <c r="E51" s="1">
        <f t="shared" si="0"/>
        <v>-13.7241</v>
      </c>
      <c r="F51" s="1">
        <f t="shared" si="1"/>
        <v>0.96078431372549022</v>
      </c>
    </row>
    <row r="52" spans="1:6" x14ac:dyDescent="0.3">
      <c r="A52" s="1">
        <v>50</v>
      </c>
      <c r="B52" s="1">
        <v>50</v>
      </c>
      <c r="C52" s="1">
        <v>0</v>
      </c>
      <c r="D52" s="1">
        <v>-26.91</v>
      </c>
      <c r="E52" s="1">
        <f t="shared" si="0"/>
        <v>-13.455</v>
      </c>
      <c r="F52" s="1">
        <f t="shared" si="1"/>
        <v>1</v>
      </c>
    </row>
    <row r="53" spans="1:6" x14ac:dyDescent="0.3">
      <c r="A53" s="1">
        <v>51</v>
      </c>
      <c r="B53" s="1">
        <v>49</v>
      </c>
      <c r="C53" s="1">
        <v>0</v>
      </c>
      <c r="D53" s="1">
        <v>-26.91</v>
      </c>
      <c r="E53" s="1">
        <f t="shared" si="0"/>
        <v>-13.185899999999998</v>
      </c>
      <c r="F53" s="1">
        <f t="shared" si="1"/>
        <v>1.0408163265306123</v>
      </c>
    </row>
    <row r="54" spans="1:6" x14ac:dyDescent="0.3">
      <c r="A54" s="1">
        <v>52</v>
      </c>
      <c r="B54" s="1">
        <v>48</v>
      </c>
      <c r="C54" s="1">
        <v>0</v>
      </c>
      <c r="D54" s="1">
        <v>-26.91</v>
      </c>
      <c r="E54" s="1">
        <f t="shared" si="0"/>
        <v>-12.9168</v>
      </c>
      <c r="F54" s="1">
        <f t="shared" si="1"/>
        <v>1.0833333333333333</v>
      </c>
    </row>
    <row r="55" spans="1:6" x14ac:dyDescent="0.3">
      <c r="A55" s="1">
        <v>53</v>
      </c>
      <c r="B55" s="1">
        <v>47</v>
      </c>
      <c r="C55" s="1">
        <v>0</v>
      </c>
      <c r="D55" s="1">
        <v>-26.91</v>
      </c>
      <c r="E55" s="1">
        <f t="shared" si="0"/>
        <v>-12.6477</v>
      </c>
      <c r="F55" s="1">
        <f t="shared" si="1"/>
        <v>1.1276595744680851</v>
      </c>
    </row>
    <row r="56" spans="1:6" x14ac:dyDescent="0.3">
      <c r="A56" s="1">
        <v>54</v>
      </c>
      <c r="B56" s="1">
        <v>46</v>
      </c>
      <c r="C56" s="1">
        <v>0</v>
      </c>
      <c r="D56" s="1">
        <v>-26.91</v>
      </c>
      <c r="E56" s="1">
        <f t="shared" si="0"/>
        <v>-12.378599999999999</v>
      </c>
      <c r="F56" s="1">
        <f t="shared" si="1"/>
        <v>1.173913043478261</v>
      </c>
    </row>
    <row r="57" spans="1:6" x14ac:dyDescent="0.3">
      <c r="A57" s="1">
        <v>55</v>
      </c>
      <c r="B57" s="1">
        <v>45</v>
      </c>
      <c r="C57" s="1">
        <v>0</v>
      </c>
      <c r="D57" s="1">
        <v>-26.91</v>
      </c>
      <c r="E57" s="1">
        <f t="shared" si="0"/>
        <v>-12.109500000000001</v>
      </c>
      <c r="F57" s="1">
        <f t="shared" si="1"/>
        <v>1.2222222222222223</v>
      </c>
    </row>
    <row r="58" spans="1:6" x14ac:dyDescent="0.3">
      <c r="A58" s="1">
        <v>56</v>
      </c>
      <c r="B58" s="1">
        <v>44</v>
      </c>
      <c r="C58" s="1">
        <v>0</v>
      </c>
      <c r="D58" s="1">
        <v>-26.91</v>
      </c>
      <c r="E58" s="1">
        <f t="shared" si="0"/>
        <v>-11.840399999999999</v>
      </c>
      <c r="F58" s="1">
        <f t="shared" si="1"/>
        <v>1.2727272727272727</v>
      </c>
    </row>
    <row r="59" spans="1:6" x14ac:dyDescent="0.3">
      <c r="A59" s="1">
        <v>57</v>
      </c>
      <c r="B59" s="1">
        <v>43</v>
      </c>
      <c r="C59" s="1">
        <v>0</v>
      </c>
      <c r="D59" s="1">
        <v>-26.91</v>
      </c>
      <c r="E59" s="1">
        <f t="shared" si="0"/>
        <v>-11.571300000000001</v>
      </c>
      <c r="F59" s="1">
        <f t="shared" si="1"/>
        <v>1.3255813953488371</v>
      </c>
    </row>
    <row r="60" spans="1:6" x14ac:dyDescent="0.3">
      <c r="A60" s="1">
        <v>58</v>
      </c>
      <c r="B60" s="1">
        <v>42</v>
      </c>
      <c r="C60" s="1">
        <v>0</v>
      </c>
      <c r="D60" s="1">
        <v>-26.91</v>
      </c>
      <c r="E60" s="1">
        <f t="shared" si="0"/>
        <v>-11.302200000000001</v>
      </c>
      <c r="F60" s="1">
        <f t="shared" si="1"/>
        <v>1.3809523809523809</v>
      </c>
    </row>
    <row r="61" spans="1:6" x14ac:dyDescent="0.3">
      <c r="A61" s="1">
        <v>59</v>
      </c>
      <c r="B61" s="1">
        <v>41</v>
      </c>
      <c r="C61" s="1">
        <v>0</v>
      </c>
      <c r="D61" s="1">
        <v>-26.91</v>
      </c>
      <c r="E61" s="1">
        <f t="shared" si="0"/>
        <v>-11.033099999999999</v>
      </c>
      <c r="F61" s="1">
        <f t="shared" si="1"/>
        <v>1.4390243902439024</v>
      </c>
    </row>
    <row r="62" spans="1:6" x14ac:dyDescent="0.3">
      <c r="A62" s="1">
        <v>60</v>
      </c>
      <c r="B62" s="1">
        <v>40</v>
      </c>
      <c r="C62" s="1">
        <v>0</v>
      </c>
      <c r="D62" s="1">
        <v>-26.91</v>
      </c>
      <c r="E62" s="1">
        <f t="shared" si="0"/>
        <v>-10.764000000000001</v>
      </c>
      <c r="F62" s="1">
        <f t="shared" si="1"/>
        <v>1.5</v>
      </c>
    </row>
    <row r="63" spans="1:6" x14ac:dyDescent="0.3">
      <c r="A63" s="1">
        <v>61</v>
      </c>
      <c r="B63" s="1">
        <v>39</v>
      </c>
      <c r="C63" s="1">
        <v>0</v>
      </c>
      <c r="D63" s="1">
        <v>-26.91</v>
      </c>
      <c r="E63" s="1">
        <f t="shared" si="0"/>
        <v>-10.494899999999999</v>
      </c>
      <c r="F63" s="1">
        <f t="shared" si="1"/>
        <v>1.5641025641025641</v>
      </c>
    </row>
    <row r="64" spans="1:6" x14ac:dyDescent="0.3">
      <c r="A64" s="1">
        <v>62</v>
      </c>
      <c r="B64" s="1">
        <v>38</v>
      </c>
      <c r="C64" s="1">
        <v>0</v>
      </c>
      <c r="D64" s="1">
        <v>-26.91</v>
      </c>
      <c r="E64" s="1">
        <f t="shared" si="0"/>
        <v>-10.2258</v>
      </c>
      <c r="F64" s="1">
        <f t="shared" si="1"/>
        <v>1.631578947368421</v>
      </c>
    </row>
    <row r="65" spans="1:6" x14ac:dyDescent="0.3">
      <c r="A65" s="1">
        <v>63</v>
      </c>
      <c r="B65" s="1">
        <v>37</v>
      </c>
      <c r="C65" s="1">
        <v>0</v>
      </c>
      <c r="D65" s="1">
        <v>-26.91</v>
      </c>
      <c r="E65" s="1">
        <f t="shared" si="0"/>
        <v>-9.9566999999999997</v>
      </c>
      <c r="F65" s="1">
        <f t="shared" si="1"/>
        <v>1.7027027027027026</v>
      </c>
    </row>
    <row r="66" spans="1:6" x14ac:dyDescent="0.3">
      <c r="A66" s="1">
        <v>64</v>
      </c>
      <c r="B66" s="1">
        <v>36</v>
      </c>
      <c r="C66" s="1">
        <v>0</v>
      </c>
      <c r="D66" s="1">
        <v>-26.91</v>
      </c>
      <c r="E66" s="1">
        <f t="shared" si="0"/>
        <v>-9.6875999999999998</v>
      </c>
      <c r="F66" s="1">
        <f t="shared" si="1"/>
        <v>1.7777777777777777</v>
      </c>
    </row>
    <row r="67" spans="1:6" x14ac:dyDescent="0.3">
      <c r="A67" s="1">
        <v>65</v>
      </c>
      <c r="B67" s="1">
        <v>35</v>
      </c>
      <c r="C67" s="1">
        <v>0</v>
      </c>
      <c r="D67" s="1">
        <v>-26.91</v>
      </c>
      <c r="E67" s="1">
        <f t="shared" ref="E67:E101" si="5">((A67*C67)+(B67*D67))/100</f>
        <v>-9.4184999999999999</v>
      </c>
      <c r="F67" s="1">
        <f t="shared" ref="F67:F101" si="6">A67/B67</f>
        <v>1.8571428571428572</v>
      </c>
    </row>
    <row r="68" spans="1:6" x14ac:dyDescent="0.3">
      <c r="A68" s="1">
        <v>66</v>
      </c>
      <c r="B68" s="1">
        <v>34</v>
      </c>
      <c r="C68" s="1">
        <v>0</v>
      </c>
      <c r="D68" s="1">
        <v>-26.91</v>
      </c>
      <c r="E68" s="1">
        <f t="shared" si="5"/>
        <v>-9.1494</v>
      </c>
      <c r="F68" s="1">
        <f t="shared" si="6"/>
        <v>1.9411764705882353</v>
      </c>
    </row>
    <row r="69" spans="1:6" x14ac:dyDescent="0.3">
      <c r="A69" s="1">
        <v>67</v>
      </c>
      <c r="B69" s="1">
        <v>33</v>
      </c>
      <c r="C69" s="1">
        <v>0</v>
      </c>
      <c r="D69" s="1">
        <v>-26.91</v>
      </c>
      <c r="E69" s="1">
        <f t="shared" si="5"/>
        <v>-8.8803000000000001</v>
      </c>
      <c r="F69" s="1">
        <f t="shared" si="6"/>
        <v>2.0303030303030303</v>
      </c>
    </row>
    <row r="70" spans="1:6" x14ac:dyDescent="0.3">
      <c r="A70" s="1">
        <v>68</v>
      </c>
      <c r="B70" s="1">
        <v>32</v>
      </c>
      <c r="C70" s="1">
        <v>0</v>
      </c>
      <c r="D70" s="1">
        <v>-26.91</v>
      </c>
      <c r="E70" s="1">
        <f t="shared" si="5"/>
        <v>-8.6112000000000002</v>
      </c>
      <c r="F70" s="1">
        <f t="shared" si="6"/>
        <v>2.125</v>
      </c>
    </row>
    <row r="71" spans="1:6" x14ac:dyDescent="0.3">
      <c r="A71" s="1">
        <v>69</v>
      </c>
      <c r="B71" s="1">
        <v>31</v>
      </c>
      <c r="C71" s="1">
        <v>0</v>
      </c>
      <c r="D71" s="1">
        <v>-26.91</v>
      </c>
      <c r="E71" s="1">
        <f t="shared" si="5"/>
        <v>-8.3421000000000003</v>
      </c>
      <c r="F71" s="1">
        <f t="shared" si="6"/>
        <v>2.225806451612903</v>
      </c>
    </row>
    <row r="72" spans="1:6" x14ac:dyDescent="0.3">
      <c r="A72" s="1">
        <v>70</v>
      </c>
      <c r="B72" s="1">
        <v>30</v>
      </c>
      <c r="C72" s="1">
        <v>0</v>
      </c>
      <c r="D72" s="1">
        <v>-26.91</v>
      </c>
      <c r="E72" s="1">
        <f t="shared" si="5"/>
        <v>-8.0730000000000004</v>
      </c>
      <c r="F72" s="1">
        <f t="shared" si="6"/>
        <v>2.3333333333333335</v>
      </c>
    </row>
    <row r="73" spans="1:6" x14ac:dyDescent="0.3">
      <c r="A73" s="1">
        <v>71</v>
      </c>
      <c r="B73" s="1">
        <v>29</v>
      </c>
      <c r="C73" s="1">
        <v>0</v>
      </c>
      <c r="D73" s="1">
        <v>-26.91</v>
      </c>
      <c r="E73" s="1">
        <f t="shared" si="5"/>
        <v>-7.8038999999999996</v>
      </c>
      <c r="F73" s="1">
        <f t="shared" si="6"/>
        <v>2.4482758620689653</v>
      </c>
    </row>
    <row r="74" spans="1:6" x14ac:dyDescent="0.3">
      <c r="A74" s="1">
        <v>72</v>
      </c>
      <c r="B74" s="1">
        <v>28</v>
      </c>
      <c r="C74" s="1">
        <v>0</v>
      </c>
      <c r="D74" s="1">
        <v>-26.91</v>
      </c>
      <c r="E74" s="1">
        <f t="shared" si="5"/>
        <v>-7.5348000000000006</v>
      </c>
      <c r="F74" s="1">
        <f t="shared" si="6"/>
        <v>2.5714285714285716</v>
      </c>
    </row>
    <row r="75" spans="1:6" x14ac:dyDescent="0.3">
      <c r="A75" s="1">
        <v>73</v>
      </c>
      <c r="B75" s="1">
        <v>27</v>
      </c>
      <c r="C75" s="1">
        <v>0</v>
      </c>
      <c r="D75" s="1">
        <v>-26.91</v>
      </c>
      <c r="E75" s="1">
        <f t="shared" si="5"/>
        <v>-7.2657000000000007</v>
      </c>
      <c r="F75" s="1">
        <f t="shared" si="6"/>
        <v>2.7037037037037037</v>
      </c>
    </row>
    <row r="76" spans="1:6" x14ac:dyDescent="0.3">
      <c r="A76" s="1">
        <v>74</v>
      </c>
      <c r="B76" s="1">
        <v>26</v>
      </c>
      <c r="C76" s="1">
        <v>0</v>
      </c>
      <c r="D76" s="1">
        <v>-26.91</v>
      </c>
      <c r="E76" s="1">
        <f t="shared" si="5"/>
        <v>-6.9965999999999999</v>
      </c>
      <c r="F76" s="1">
        <f t="shared" si="6"/>
        <v>2.8461538461538463</v>
      </c>
    </row>
    <row r="77" spans="1:6" x14ac:dyDescent="0.3">
      <c r="A77" s="1">
        <v>75</v>
      </c>
      <c r="B77" s="1">
        <v>25</v>
      </c>
      <c r="C77" s="1">
        <v>0</v>
      </c>
      <c r="D77" s="1">
        <v>-26.91</v>
      </c>
      <c r="E77" s="1">
        <f t="shared" si="5"/>
        <v>-6.7275</v>
      </c>
      <c r="F77" s="1">
        <f t="shared" si="6"/>
        <v>3</v>
      </c>
    </row>
    <row r="78" spans="1:6" x14ac:dyDescent="0.3">
      <c r="A78" s="1">
        <v>76</v>
      </c>
      <c r="B78" s="1">
        <v>24</v>
      </c>
      <c r="C78" s="1">
        <v>0</v>
      </c>
      <c r="D78" s="1">
        <v>-26.91</v>
      </c>
      <c r="E78" s="1">
        <f t="shared" si="5"/>
        <v>-6.4584000000000001</v>
      </c>
      <c r="F78" s="1">
        <f t="shared" si="6"/>
        <v>3.1666666666666665</v>
      </c>
    </row>
    <row r="79" spans="1:6" x14ac:dyDescent="0.3">
      <c r="A79" s="3">
        <v>77</v>
      </c>
      <c r="B79" s="3">
        <v>23</v>
      </c>
      <c r="C79" s="3">
        <v>0</v>
      </c>
      <c r="D79" s="3">
        <v>-26.91</v>
      </c>
      <c r="E79" s="3">
        <f t="shared" si="5"/>
        <v>-6.1892999999999994</v>
      </c>
      <c r="F79" s="3">
        <f t="shared" si="6"/>
        <v>3.347826086956522</v>
      </c>
    </row>
    <row r="80" spans="1:6" x14ac:dyDescent="0.3">
      <c r="A80" s="3">
        <v>78</v>
      </c>
      <c r="B80" s="3">
        <v>22</v>
      </c>
      <c r="C80" s="3">
        <v>0</v>
      </c>
      <c r="D80" s="3">
        <v>-26.91</v>
      </c>
      <c r="E80" s="3">
        <f t="shared" si="5"/>
        <v>-5.9201999999999995</v>
      </c>
      <c r="F80" s="3">
        <f t="shared" si="6"/>
        <v>3.5454545454545454</v>
      </c>
    </row>
    <row r="81" spans="1:6" x14ac:dyDescent="0.3">
      <c r="A81" s="3">
        <v>79</v>
      </c>
      <c r="B81" s="3">
        <v>21</v>
      </c>
      <c r="C81" s="3">
        <v>0</v>
      </c>
      <c r="D81" s="3">
        <v>-26.91</v>
      </c>
      <c r="E81" s="3">
        <f t="shared" si="5"/>
        <v>-5.6511000000000005</v>
      </c>
      <c r="F81" s="3">
        <f t="shared" si="6"/>
        <v>3.7619047619047619</v>
      </c>
    </row>
    <row r="82" spans="1:6" x14ac:dyDescent="0.3">
      <c r="A82" s="3">
        <v>80</v>
      </c>
      <c r="B82" s="3">
        <v>20</v>
      </c>
      <c r="C82" s="3">
        <v>0</v>
      </c>
      <c r="D82" s="3">
        <v>-26.91</v>
      </c>
      <c r="E82" s="3">
        <f t="shared" si="5"/>
        <v>-5.3820000000000006</v>
      </c>
      <c r="F82" s="3">
        <f t="shared" si="6"/>
        <v>4</v>
      </c>
    </row>
    <row r="83" spans="1:6" x14ac:dyDescent="0.3">
      <c r="A83" s="1">
        <v>81</v>
      </c>
      <c r="B83" s="1">
        <v>19</v>
      </c>
      <c r="C83" s="1">
        <v>0</v>
      </c>
      <c r="D83" s="1">
        <v>-26.91</v>
      </c>
      <c r="E83" s="1">
        <f t="shared" si="5"/>
        <v>-5.1128999999999998</v>
      </c>
      <c r="F83" s="1">
        <f t="shared" si="6"/>
        <v>4.2631578947368425</v>
      </c>
    </row>
    <row r="84" spans="1:6" x14ac:dyDescent="0.3">
      <c r="A84" s="1">
        <v>82</v>
      </c>
      <c r="B84" s="1">
        <v>18</v>
      </c>
      <c r="C84" s="1">
        <v>0</v>
      </c>
      <c r="D84" s="1">
        <v>-26.91</v>
      </c>
      <c r="E84" s="1">
        <f t="shared" si="5"/>
        <v>-4.8437999999999999</v>
      </c>
      <c r="F84" s="1">
        <f t="shared" si="6"/>
        <v>4.5555555555555554</v>
      </c>
    </row>
    <row r="85" spans="1:6" x14ac:dyDescent="0.3">
      <c r="A85" s="1">
        <v>83</v>
      </c>
      <c r="B85" s="1">
        <v>17</v>
      </c>
      <c r="C85" s="1">
        <v>0</v>
      </c>
      <c r="D85" s="1">
        <v>-26.91</v>
      </c>
      <c r="E85" s="1">
        <f t="shared" si="5"/>
        <v>-4.5747</v>
      </c>
      <c r="F85" s="1">
        <f t="shared" si="6"/>
        <v>4.882352941176471</v>
      </c>
    </row>
    <row r="86" spans="1:6" x14ac:dyDescent="0.3">
      <c r="A86" s="1">
        <v>84</v>
      </c>
      <c r="B86" s="1">
        <v>16</v>
      </c>
      <c r="C86" s="1">
        <v>0</v>
      </c>
      <c r="D86" s="1">
        <v>-26.91</v>
      </c>
      <c r="E86" s="1">
        <f t="shared" si="5"/>
        <v>-4.3056000000000001</v>
      </c>
      <c r="F86" s="1">
        <f t="shared" si="6"/>
        <v>5.25</v>
      </c>
    </row>
    <row r="87" spans="1:6" x14ac:dyDescent="0.3">
      <c r="A87" s="1">
        <v>85</v>
      </c>
      <c r="B87" s="1">
        <v>15</v>
      </c>
      <c r="C87" s="1">
        <v>0</v>
      </c>
      <c r="D87" s="1">
        <v>-26.91</v>
      </c>
      <c r="E87" s="1">
        <f t="shared" si="5"/>
        <v>-4.0365000000000002</v>
      </c>
      <c r="F87" s="1">
        <f t="shared" si="6"/>
        <v>5.666666666666667</v>
      </c>
    </row>
    <row r="88" spans="1:6" x14ac:dyDescent="0.3">
      <c r="A88" s="1">
        <v>86</v>
      </c>
      <c r="B88" s="1">
        <v>14</v>
      </c>
      <c r="C88" s="1">
        <v>0</v>
      </c>
      <c r="D88" s="1">
        <v>-26.91</v>
      </c>
      <c r="E88" s="1">
        <f t="shared" si="5"/>
        <v>-3.7674000000000003</v>
      </c>
      <c r="F88" s="1">
        <f t="shared" si="6"/>
        <v>6.1428571428571432</v>
      </c>
    </row>
    <row r="89" spans="1:6" x14ac:dyDescent="0.3">
      <c r="A89" s="1">
        <v>87</v>
      </c>
      <c r="B89" s="1">
        <v>13</v>
      </c>
      <c r="C89" s="1">
        <v>0</v>
      </c>
      <c r="D89" s="1">
        <v>-26.91</v>
      </c>
      <c r="E89" s="1">
        <f t="shared" si="5"/>
        <v>-3.4983</v>
      </c>
      <c r="F89" s="1">
        <f t="shared" si="6"/>
        <v>6.6923076923076925</v>
      </c>
    </row>
    <row r="90" spans="1:6" x14ac:dyDescent="0.3">
      <c r="A90" s="1">
        <v>88</v>
      </c>
      <c r="B90" s="1">
        <v>12</v>
      </c>
      <c r="C90" s="1">
        <v>0</v>
      </c>
      <c r="D90" s="1">
        <v>-26.91</v>
      </c>
      <c r="E90" s="1">
        <f t="shared" si="5"/>
        <v>-3.2292000000000001</v>
      </c>
      <c r="F90" s="1">
        <f t="shared" si="6"/>
        <v>7.333333333333333</v>
      </c>
    </row>
    <row r="91" spans="1:6" x14ac:dyDescent="0.3">
      <c r="A91" s="1">
        <v>89</v>
      </c>
      <c r="B91" s="1">
        <v>11</v>
      </c>
      <c r="C91" s="1">
        <v>0</v>
      </c>
      <c r="D91" s="1">
        <v>-26.91</v>
      </c>
      <c r="E91" s="1">
        <f t="shared" si="5"/>
        <v>-2.9600999999999997</v>
      </c>
      <c r="F91" s="1">
        <f t="shared" si="6"/>
        <v>8.0909090909090917</v>
      </c>
    </row>
    <row r="92" spans="1:6" x14ac:dyDescent="0.3">
      <c r="A92" s="1">
        <v>90</v>
      </c>
      <c r="B92" s="1">
        <v>10</v>
      </c>
      <c r="C92" s="1">
        <v>0</v>
      </c>
      <c r="D92" s="1">
        <v>-26.91</v>
      </c>
      <c r="E92" s="1">
        <f t="shared" si="5"/>
        <v>-2.6910000000000003</v>
      </c>
      <c r="F92" s="1">
        <f t="shared" si="6"/>
        <v>9</v>
      </c>
    </row>
    <row r="93" spans="1:6" x14ac:dyDescent="0.3">
      <c r="A93" s="1">
        <v>91</v>
      </c>
      <c r="B93" s="1">
        <v>9</v>
      </c>
      <c r="C93" s="1">
        <v>0</v>
      </c>
      <c r="D93" s="1">
        <v>-26.91</v>
      </c>
      <c r="E93" s="1">
        <f t="shared" si="5"/>
        <v>-2.4218999999999999</v>
      </c>
      <c r="F93" s="1">
        <f t="shared" si="6"/>
        <v>10.111111111111111</v>
      </c>
    </row>
    <row r="94" spans="1:6" x14ac:dyDescent="0.3">
      <c r="A94" s="1">
        <v>92</v>
      </c>
      <c r="B94" s="1">
        <v>8</v>
      </c>
      <c r="C94" s="1">
        <v>0</v>
      </c>
      <c r="D94" s="1">
        <v>-26.91</v>
      </c>
      <c r="E94" s="1">
        <f t="shared" si="5"/>
        <v>-2.1528</v>
      </c>
      <c r="F94" s="1">
        <f t="shared" si="6"/>
        <v>11.5</v>
      </c>
    </row>
    <row r="95" spans="1:6" x14ac:dyDescent="0.3">
      <c r="A95" s="1">
        <v>93</v>
      </c>
      <c r="B95" s="1">
        <v>7</v>
      </c>
      <c r="C95" s="1">
        <v>0</v>
      </c>
      <c r="D95" s="1">
        <v>-26.91</v>
      </c>
      <c r="E95" s="1">
        <f t="shared" si="5"/>
        <v>-1.8837000000000002</v>
      </c>
      <c r="F95" s="1">
        <f t="shared" si="6"/>
        <v>13.285714285714286</v>
      </c>
    </row>
    <row r="96" spans="1:6" x14ac:dyDescent="0.3">
      <c r="A96" s="1">
        <v>94</v>
      </c>
      <c r="B96" s="1">
        <v>6</v>
      </c>
      <c r="C96" s="1">
        <v>0</v>
      </c>
      <c r="D96" s="1">
        <v>-26.91</v>
      </c>
      <c r="E96" s="1">
        <f t="shared" si="5"/>
        <v>-1.6146</v>
      </c>
      <c r="F96" s="1">
        <f t="shared" si="6"/>
        <v>15.666666666666666</v>
      </c>
    </row>
    <row r="97" spans="1:6" x14ac:dyDescent="0.3">
      <c r="A97" s="1">
        <v>95</v>
      </c>
      <c r="B97" s="1">
        <v>5</v>
      </c>
      <c r="C97" s="1">
        <v>0</v>
      </c>
      <c r="D97" s="1">
        <v>-26.91</v>
      </c>
      <c r="E97" s="1">
        <f t="shared" si="5"/>
        <v>-1.3455000000000001</v>
      </c>
      <c r="F97" s="1">
        <f t="shared" si="6"/>
        <v>19</v>
      </c>
    </row>
    <row r="98" spans="1:6" x14ac:dyDescent="0.3">
      <c r="A98" s="1">
        <v>96</v>
      </c>
      <c r="B98" s="1">
        <v>4</v>
      </c>
      <c r="C98" s="1">
        <v>0</v>
      </c>
      <c r="D98" s="1">
        <v>-26.91</v>
      </c>
      <c r="E98" s="1">
        <f t="shared" si="5"/>
        <v>-1.0764</v>
      </c>
      <c r="F98" s="1">
        <f t="shared" si="6"/>
        <v>24</v>
      </c>
    </row>
    <row r="99" spans="1:6" x14ac:dyDescent="0.3">
      <c r="A99" s="1">
        <v>97</v>
      </c>
      <c r="B99" s="1">
        <v>3</v>
      </c>
      <c r="C99" s="1">
        <v>0</v>
      </c>
      <c r="D99" s="1">
        <v>-26.91</v>
      </c>
      <c r="E99" s="1">
        <f t="shared" si="5"/>
        <v>-0.80730000000000002</v>
      </c>
      <c r="F99" s="1">
        <f t="shared" si="6"/>
        <v>32.333333333333336</v>
      </c>
    </row>
    <row r="100" spans="1:6" x14ac:dyDescent="0.3">
      <c r="A100" s="1">
        <v>98</v>
      </c>
      <c r="B100" s="1">
        <v>2</v>
      </c>
      <c r="C100" s="1">
        <v>0</v>
      </c>
      <c r="D100" s="1">
        <v>-26.91</v>
      </c>
      <c r="E100" s="1">
        <f t="shared" si="5"/>
        <v>-0.53820000000000001</v>
      </c>
      <c r="F100" s="1">
        <f t="shared" si="6"/>
        <v>49</v>
      </c>
    </row>
    <row r="101" spans="1:6" x14ac:dyDescent="0.3">
      <c r="A101" s="1">
        <v>99</v>
      </c>
      <c r="B101" s="1">
        <v>1</v>
      </c>
      <c r="C101" s="1">
        <v>0</v>
      </c>
      <c r="D101" s="1">
        <v>-26.91</v>
      </c>
      <c r="E101" s="1">
        <f t="shared" si="5"/>
        <v>-0.26910000000000001</v>
      </c>
      <c r="F101" s="1">
        <f t="shared" si="6"/>
        <v>99</v>
      </c>
    </row>
    <row r="104" spans="1:6" x14ac:dyDescent="0.3">
      <c r="A104" s="6"/>
      <c r="B104" s="2" t="s">
        <v>32</v>
      </c>
    </row>
  </sheetData>
  <mergeCells count="1">
    <mergeCell ref="Q7:U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4"/>
  <sheetViews>
    <sheetView tabSelected="1" topLeftCell="H1" workbookViewId="0">
      <selection activeCell="B112" sqref="B112"/>
    </sheetView>
  </sheetViews>
  <sheetFormatPr defaultRowHeight="13.2" x14ac:dyDescent="0.3"/>
  <cols>
    <col min="1" max="1" width="32.6640625" style="2" customWidth="1"/>
    <col min="2" max="2" width="31.77734375" style="2" customWidth="1"/>
    <col min="3" max="3" width="7.77734375" style="2" customWidth="1"/>
    <col min="4" max="4" width="9.44140625" style="2" customWidth="1"/>
    <col min="5" max="5" width="28.88671875" style="2" customWidth="1"/>
    <col min="6" max="6" width="46.44140625" style="2" customWidth="1"/>
    <col min="7" max="7" width="18.5546875" style="2" customWidth="1"/>
    <col min="8" max="17" width="8.88671875" style="2"/>
    <col min="18" max="18" width="21.33203125" style="2" customWidth="1"/>
    <col min="19" max="19" width="31.6640625" style="2" customWidth="1"/>
    <col min="20" max="20" width="34.21875" style="2" customWidth="1"/>
    <col min="21" max="21" width="39.88671875" style="2" customWidth="1"/>
    <col min="22" max="16384" width="8.88671875" style="2"/>
  </cols>
  <sheetData>
    <row r="1" spans="1:21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21" x14ac:dyDescent="0.3">
      <c r="A2" s="3">
        <v>0</v>
      </c>
      <c r="B2" s="3">
        <v>100</v>
      </c>
      <c r="C2" s="3">
        <v>0</v>
      </c>
      <c r="D2" s="3">
        <v>-6</v>
      </c>
      <c r="E2" s="3">
        <f>((A2*C2)+(B2*D2))/100</f>
        <v>-6</v>
      </c>
      <c r="F2" s="3">
        <f>A2/B2</f>
        <v>0</v>
      </c>
    </row>
    <row r="3" spans="1:21" x14ac:dyDescent="0.3">
      <c r="A3" s="3">
        <v>1</v>
      </c>
      <c r="B3" s="3">
        <v>99</v>
      </c>
      <c r="C3" s="3">
        <v>0</v>
      </c>
      <c r="D3" s="3">
        <v>-6</v>
      </c>
      <c r="E3" s="3">
        <f t="shared" ref="E3:E66" si="0">((A3*C3)+(B3*D3))/100</f>
        <v>-5.94</v>
      </c>
      <c r="F3" s="3">
        <f t="shared" ref="F3:F66" si="1">A3/B3</f>
        <v>1.0101010101010102E-2</v>
      </c>
    </row>
    <row r="4" spans="1:21" x14ac:dyDescent="0.3">
      <c r="A4" s="3">
        <v>2</v>
      </c>
      <c r="B4" s="3">
        <v>98</v>
      </c>
      <c r="C4" s="3">
        <v>0</v>
      </c>
      <c r="D4" s="3">
        <v>-6</v>
      </c>
      <c r="E4" s="3">
        <f t="shared" si="0"/>
        <v>-5.88</v>
      </c>
      <c r="F4" s="3">
        <f t="shared" si="1"/>
        <v>2.0408163265306121E-2</v>
      </c>
    </row>
    <row r="5" spans="1:21" x14ac:dyDescent="0.3">
      <c r="A5" s="3">
        <v>3</v>
      </c>
      <c r="B5" s="3">
        <v>97</v>
      </c>
      <c r="C5" s="3">
        <v>0</v>
      </c>
      <c r="D5" s="3">
        <v>-6</v>
      </c>
      <c r="E5" s="3">
        <f t="shared" si="0"/>
        <v>-5.82</v>
      </c>
      <c r="F5" s="3">
        <f t="shared" si="1"/>
        <v>3.0927835051546393E-2</v>
      </c>
    </row>
    <row r="6" spans="1:21" x14ac:dyDescent="0.3">
      <c r="A6" s="3">
        <v>4</v>
      </c>
      <c r="B6" s="3">
        <v>96</v>
      </c>
      <c r="C6" s="3">
        <v>0</v>
      </c>
      <c r="D6" s="3">
        <v>-6</v>
      </c>
      <c r="E6" s="3">
        <f t="shared" si="0"/>
        <v>-5.76</v>
      </c>
      <c r="F6" s="3">
        <f t="shared" si="1"/>
        <v>4.1666666666666664E-2</v>
      </c>
    </row>
    <row r="7" spans="1:21" x14ac:dyDescent="0.3">
      <c r="A7" s="3">
        <v>5</v>
      </c>
      <c r="B7" s="3">
        <v>95</v>
      </c>
      <c r="C7" s="3">
        <v>0</v>
      </c>
      <c r="D7" s="3">
        <v>-6</v>
      </c>
      <c r="E7" s="3">
        <f t="shared" si="0"/>
        <v>-5.7</v>
      </c>
      <c r="F7" s="3">
        <f t="shared" si="1"/>
        <v>5.2631578947368418E-2</v>
      </c>
      <c r="Q7" s="4" t="s">
        <v>6</v>
      </c>
      <c r="R7" s="4"/>
      <c r="S7" s="4"/>
      <c r="T7" s="4"/>
      <c r="U7" s="4"/>
    </row>
    <row r="8" spans="1:21" ht="15.6" x14ac:dyDescent="0.3">
      <c r="A8" s="3">
        <v>6</v>
      </c>
      <c r="B8" s="3">
        <v>94</v>
      </c>
      <c r="C8" s="3">
        <v>0</v>
      </c>
      <c r="D8" s="3">
        <v>-6</v>
      </c>
      <c r="E8" s="3">
        <f t="shared" si="0"/>
        <v>-5.64</v>
      </c>
      <c r="F8" s="3">
        <f t="shared" si="1"/>
        <v>6.3829787234042548E-2</v>
      </c>
      <c r="Q8" s="3"/>
      <c r="R8" s="3"/>
      <c r="S8" s="3" t="s">
        <v>7</v>
      </c>
      <c r="T8" s="3" t="s">
        <v>8</v>
      </c>
      <c r="U8" s="3" t="s">
        <v>9</v>
      </c>
    </row>
    <row r="9" spans="1:21" ht="15.6" x14ac:dyDescent="0.3">
      <c r="A9" s="3">
        <v>7</v>
      </c>
      <c r="B9" s="3">
        <v>93</v>
      </c>
      <c r="C9" s="3">
        <v>0</v>
      </c>
      <c r="D9" s="3">
        <v>-6</v>
      </c>
      <c r="E9" s="3">
        <f t="shared" si="0"/>
        <v>-5.58</v>
      </c>
      <c r="F9" s="3">
        <f t="shared" si="1"/>
        <v>7.5268817204301078E-2</v>
      </c>
      <c r="Q9" s="3"/>
      <c r="R9" s="3"/>
      <c r="S9" s="3" t="s">
        <v>10</v>
      </c>
      <c r="T9" s="3" t="s">
        <v>11</v>
      </c>
      <c r="U9" s="3" t="s">
        <v>11</v>
      </c>
    </row>
    <row r="10" spans="1:21" x14ac:dyDescent="0.3">
      <c r="A10" s="3">
        <v>8</v>
      </c>
      <c r="B10" s="3">
        <v>92</v>
      </c>
      <c r="C10" s="3">
        <v>0</v>
      </c>
      <c r="D10" s="3">
        <v>-6</v>
      </c>
      <c r="E10" s="3">
        <f t="shared" si="0"/>
        <v>-5.52</v>
      </c>
      <c r="F10" s="3">
        <f t="shared" si="1"/>
        <v>8.6956521739130432E-2</v>
      </c>
      <c r="Q10" s="3"/>
      <c r="R10" s="3"/>
      <c r="S10" s="3">
        <v>-31.753685908952257</v>
      </c>
      <c r="T10" s="3">
        <v>-6</v>
      </c>
      <c r="U10" s="3">
        <v>0</v>
      </c>
    </row>
    <row r="11" spans="1:21" x14ac:dyDescent="0.3">
      <c r="A11" s="3">
        <v>9</v>
      </c>
      <c r="B11" s="3">
        <v>91</v>
      </c>
      <c r="C11" s="3">
        <v>0</v>
      </c>
      <c r="D11" s="3">
        <v>-6</v>
      </c>
      <c r="E11" s="3">
        <f t="shared" si="0"/>
        <v>-5.46</v>
      </c>
      <c r="F11" s="3">
        <f t="shared" si="1"/>
        <v>9.8901098901098897E-2</v>
      </c>
      <c r="Q11" s="3"/>
      <c r="R11" s="3"/>
      <c r="S11" s="3">
        <v>-20.574073669125092</v>
      </c>
      <c r="T11" s="3"/>
      <c r="U11" s="3"/>
    </row>
    <row r="12" spans="1:21" x14ac:dyDescent="0.3">
      <c r="A12" s="3">
        <v>10</v>
      </c>
      <c r="B12" s="3">
        <v>90</v>
      </c>
      <c r="C12" s="3">
        <v>0</v>
      </c>
      <c r="D12" s="3">
        <v>-6</v>
      </c>
      <c r="E12" s="3">
        <f t="shared" si="0"/>
        <v>-5.4</v>
      </c>
      <c r="F12" s="3">
        <f t="shared" si="1"/>
        <v>0.1111111111111111</v>
      </c>
      <c r="Q12" s="3"/>
      <c r="R12" s="3"/>
      <c r="S12" s="3">
        <v>-20.271074193892122</v>
      </c>
      <c r="T12" s="3"/>
      <c r="U12" s="3"/>
    </row>
    <row r="13" spans="1:21" x14ac:dyDescent="0.3">
      <c r="A13" s="1">
        <v>11</v>
      </c>
      <c r="B13" s="1">
        <v>89</v>
      </c>
      <c r="C13" s="1">
        <v>0</v>
      </c>
      <c r="D13" s="1">
        <v>-6</v>
      </c>
      <c r="E13" s="1">
        <f t="shared" si="0"/>
        <v>-5.34</v>
      </c>
      <c r="F13" s="1">
        <f t="shared" si="1"/>
        <v>0.12359550561797752</v>
      </c>
      <c r="Q13" s="3"/>
      <c r="R13" s="3"/>
      <c r="S13" s="3">
        <v>-19.910910764577888</v>
      </c>
      <c r="T13" s="3"/>
      <c r="U13" s="3"/>
    </row>
    <row r="14" spans="1:21" x14ac:dyDescent="0.3">
      <c r="A14" s="1">
        <v>12</v>
      </c>
      <c r="B14" s="1">
        <v>88</v>
      </c>
      <c r="C14" s="1">
        <v>0</v>
      </c>
      <c r="D14" s="1">
        <v>-6</v>
      </c>
      <c r="E14" s="1">
        <f t="shared" si="0"/>
        <v>-5.28</v>
      </c>
      <c r="F14" s="1">
        <f t="shared" si="1"/>
        <v>0.13636363636363635</v>
      </c>
      <c r="Q14" s="3"/>
      <c r="R14" s="3" t="s">
        <v>12</v>
      </c>
      <c r="S14" s="3">
        <v>-28.755388542406536</v>
      </c>
      <c r="T14" s="3"/>
      <c r="U14" s="3"/>
    </row>
    <row r="15" spans="1:21" ht="15.6" x14ac:dyDescent="0.3">
      <c r="A15" s="1">
        <v>13</v>
      </c>
      <c r="B15" s="1">
        <v>87</v>
      </c>
      <c r="C15" s="1">
        <v>0</v>
      </c>
      <c r="D15" s="1">
        <v>-6</v>
      </c>
      <c r="E15" s="1">
        <f t="shared" si="0"/>
        <v>-5.22</v>
      </c>
      <c r="F15" s="1">
        <f t="shared" si="1"/>
        <v>0.14942528735632185</v>
      </c>
      <c r="Q15" s="3"/>
      <c r="R15" s="3" t="s">
        <v>13</v>
      </c>
      <c r="S15" s="3">
        <v>-28.268553503005439</v>
      </c>
      <c r="T15" s="3"/>
      <c r="U15" s="3"/>
    </row>
    <row r="16" spans="1:21" x14ac:dyDescent="0.3">
      <c r="A16" s="1">
        <v>14</v>
      </c>
      <c r="B16" s="1">
        <v>86</v>
      </c>
      <c r="C16" s="1">
        <v>0</v>
      </c>
      <c r="D16" s="1">
        <v>-6</v>
      </c>
      <c r="E16" s="1">
        <f t="shared" si="0"/>
        <v>-5.16</v>
      </c>
      <c r="F16" s="1">
        <f t="shared" si="1"/>
        <v>0.16279069767441862</v>
      </c>
      <c r="Q16" s="3"/>
      <c r="R16" s="3">
        <v>-5.4</v>
      </c>
      <c r="S16" s="3">
        <v>-31.064602863713066</v>
      </c>
      <c r="T16" s="3"/>
      <c r="U16" s="3"/>
    </row>
    <row r="17" spans="1:21" x14ac:dyDescent="0.3">
      <c r="A17" s="1">
        <v>15</v>
      </c>
      <c r="B17" s="1">
        <v>85</v>
      </c>
      <c r="C17" s="1">
        <v>0</v>
      </c>
      <c r="D17" s="1">
        <v>-6</v>
      </c>
      <c r="E17" s="1">
        <f t="shared" si="0"/>
        <v>-5.0999999999999996</v>
      </c>
      <c r="F17" s="1">
        <f t="shared" si="1"/>
        <v>0.17647058823529413</v>
      </c>
      <c r="Q17" s="3"/>
      <c r="R17" s="3">
        <v>-6.1</v>
      </c>
      <c r="S17" s="3">
        <v>-30.596373715367534</v>
      </c>
      <c r="T17" s="3"/>
      <c r="U17" s="3"/>
    </row>
    <row r="18" spans="1:21" x14ac:dyDescent="0.3">
      <c r="A18" s="1">
        <v>16</v>
      </c>
      <c r="B18" s="1">
        <v>84</v>
      </c>
      <c r="C18" s="1">
        <v>0</v>
      </c>
      <c r="D18" s="1">
        <v>-6</v>
      </c>
      <c r="E18" s="1">
        <f t="shared" si="0"/>
        <v>-5.04</v>
      </c>
      <c r="F18" s="1">
        <f t="shared" si="1"/>
        <v>0.19047619047619047</v>
      </c>
      <c r="Q18" s="3"/>
      <c r="R18" s="3">
        <v>-6.25</v>
      </c>
      <c r="S18" s="3">
        <v>-30.934714544512918</v>
      </c>
      <c r="T18" s="3"/>
      <c r="U18" s="3"/>
    </row>
    <row r="19" spans="1:21" x14ac:dyDescent="0.3">
      <c r="A19" s="1">
        <v>17</v>
      </c>
      <c r="B19" s="1">
        <v>83</v>
      </c>
      <c r="C19" s="1">
        <v>0</v>
      </c>
      <c r="D19" s="1">
        <v>-6</v>
      </c>
      <c r="E19" s="1">
        <f t="shared" si="0"/>
        <v>-4.9800000000000004</v>
      </c>
      <c r="F19" s="1">
        <f t="shared" si="1"/>
        <v>0.20481927710843373</v>
      </c>
      <c r="Q19" s="3"/>
      <c r="R19" s="3">
        <v>-5.8</v>
      </c>
      <c r="S19" s="3">
        <v>-25.513120327666734</v>
      </c>
      <c r="T19" s="3"/>
      <c r="U19" s="3"/>
    </row>
    <row r="20" spans="1:21" x14ac:dyDescent="0.3">
      <c r="A20" s="1">
        <v>18</v>
      </c>
      <c r="B20" s="1">
        <v>82</v>
      </c>
      <c r="C20" s="1">
        <v>0</v>
      </c>
      <c r="D20" s="1">
        <v>-6</v>
      </c>
      <c r="E20" s="1">
        <f t="shared" si="0"/>
        <v>-4.92</v>
      </c>
      <c r="F20" s="1">
        <f t="shared" si="1"/>
        <v>0.21951219512195122</v>
      </c>
      <c r="Q20" s="3"/>
      <c r="R20" s="3">
        <v>-6.1</v>
      </c>
      <c r="S20" s="3">
        <v>-25.513120327666734</v>
      </c>
      <c r="T20" s="3"/>
      <c r="U20" s="3"/>
    </row>
    <row r="21" spans="1:21" x14ac:dyDescent="0.3">
      <c r="A21" s="1">
        <v>19</v>
      </c>
      <c r="B21" s="1">
        <v>81</v>
      </c>
      <c r="C21" s="1">
        <v>0</v>
      </c>
      <c r="D21" s="1">
        <v>-6</v>
      </c>
      <c r="E21" s="1">
        <f t="shared" si="0"/>
        <v>-4.8600000000000003</v>
      </c>
      <c r="F21" s="1">
        <f t="shared" si="1"/>
        <v>0.23456790123456789</v>
      </c>
      <c r="Q21" s="3"/>
      <c r="R21" s="3">
        <v>-5.6</v>
      </c>
      <c r="S21" s="3">
        <v>-29.733697472614264</v>
      </c>
      <c r="T21" s="3"/>
      <c r="U21" s="3"/>
    </row>
    <row r="22" spans="1:21" x14ac:dyDescent="0.3">
      <c r="A22" s="1">
        <v>20</v>
      </c>
      <c r="B22" s="1">
        <v>80</v>
      </c>
      <c r="C22" s="1">
        <v>0</v>
      </c>
      <c r="D22" s="1">
        <v>-6</v>
      </c>
      <c r="E22" s="1">
        <f t="shared" si="0"/>
        <v>-4.8</v>
      </c>
      <c r="F22" s="1">
        <f t="shared" si="1"/>
        <v>0.25</v>
      </c>
      <c r="Q22" s="3" t="s">
        <v>14</v>
      </c>
      <c r="R22" s="3">
        <f>AVERAGE(R16:R21)</f>
        <v>-5.875</v>
      </c>
      <c r="S22" s="3">
        <f>AVERAGE(S8:S21)</f>
        <v>-26.907442986125051</v>
      </c>
      <c r="T22" s="3"/>
      <c r="U22" s="3"/>
    </row>
    <row r="23" spans="1:21" x14ac:dyDescent="0.3">
      <c r="A23" s="1">
        <v>21</v>
      </c>
      <c r="B23" s="1">
        <v>79</v>
      </c>
      <c r="C23" s="1">
        <v>0</v>
      </c>
      <c r="D23" s="1">
        <v>-6</v>
      </c>
      <c r="E23" s="1">
        <f t="shared" si="0"/>
        <v>-4.74</v>
      </c>
      <c r="F23" s="1">
        <f t="shared" si="1"/>
        <v>0.26582278481012656</v>
      </c>
      <c r="Q23" s="3" t="s">
        <v>15</v>
      </c>
      <c r="R23" s="3">
        <f>_xlfn.STDEV.S(R16:R21)</f>
        <v>0.33128537546954878</v>
      </c>
      <c r="S23" s="3">
        <f>_xlfn.STDEV.S(S10:S21)</f>
        <v>4.4806970441554625</v>
      </c>
      <c r="T23" s="3"/>
      <c r="U23" s="3"/>
    </row>
    <row r="24" spans="1:21" x14ac:dyDescent="0.3">
      <c r="A24" s="1">
        <v>22</v>
      </c>
      <c r="B24" s="1">
        <v>78</v>
      </c>
      <c r="C24" s="1">
        <v>0</v>
      </c>
      <c r="D24" s="1">
        <v>-6</v>
      </c>
      <c r="E24" s="1">
        <f t="shared" si="0"/>
        <v>-4.68</v>
      </c>
      <c r="F24" s="1">
        <f t="shared" si="1"/>
        <v>0.28205128205128205</v>
      </c>
      <c r="Q24" s="3"/>
      <c r="R24" s="3"/>
      <c r="S24" s="3"/>
      <c r="T24" s="3"/>
      <c r="U24" s="3"/>
    </row>
    <row r="25" spans="1:21" x14ac:dyDescent="0.3">
      <c r="A25" s="1">
        <v>23</v>
      </c>
      <c r="B25" s="1">
        <v>77</v>
      </c>
      <c r="C25" s="1">
        <v>0</v>
      </c>
      <c r="D25" s="1">
        <v>-6</v>
      </c>
      <c r="E25" s="1">
        <f t="shared" si="0"/>
        <v>-4.62</v>
      </c>
      <c r="F25" s="1">
        <f t="shared" si="1"/>
        <v>0.29870129870129869</v>
      </c>
      <c r="Q25" s="3"/>
      <c r="R25" s="3"/>
      <c r="S25" s="3"/>
      <c r="T25" s="3"/>
      <c r="U25" s="3"/>
    </row>
    <row r="26" spans="1:21" x14ac:dyDescent="0.3">
      <c r="A26" s="1">
        <v>24</v>
      </c>
      <c r="B26" s="1">
        <v>76</v>
      </c>
      <c r="C26" s="1">
        <v>0</v>
      </c>
      <c r="D26" s="1">
        <v>-6</v>
      </c>
      <c r="E26" s="1">
        <f t="shared" si="0"/>
        <v>-4.5599999999999996</v>
      </c>
      <c r="F26" s="1">
        <f t="shared" si="1"/>
        <v>0.31578947368421051</v>
      </c>
      <c r="Q26" s="3"/>
      <c r="R26" s="3" t="s">
        <v>12</v>
      </c>
      <c r="S26" s="3" t="s">
        <v>16</v>
      </c>
      <c r="T26" s="3" t="s">
        <v>17</v>
      </c>
      <c r="U26" s="3" t="s">
        <v>18</v>
      </c>
    </row>
    <row r="27" spans="1:21" ht="15.6" x14ac:dyDescent="0.3">
      <c r="A27" s="1">
        <v>25</v>
      </c>
      <c r="B27" s="1">
        <v>75</v>
      </c>
      <c r="C27" s="1">
        <v>0</v>
      </c>
      <c r="D27" s="1">
        <v>-6</v>
      </c>
      <c r="E27" s="1">
        <f t="shared" si="0"/>
        <v>-4.5</v>
      </c>
      <c r="F27" s="1">
        <f t="shared" si="1"/>
        <v>0.33333333333333331</v>
      </c>
      <c r="Q27" s="3"/>
      <c r="R27" s="3" t="s">
        <v>13</v>
      </c>
      <c r="S27" s="3" t="s">
        <v>19</v>
      </c>
      <c r="T27" s="3" t="s">
        <v>20</v>
      </c>
      <c r="U27" s="3" t="s">
        <v>21</v>
      </c>
    </row>
    <row r="28" spans="1:21" x14ac:dyDescent="0.3">
      <c r="A28" s="1">
        <v>26</v>
      </c>
      <c r="B28" s="1">
        <v>74</v>
      </c>
      <c r="C28" s="1">
        <v>0</v>
      </c>
      <c r="D28" s="1">
        <v>-6</v>
      </c>
      <c r="E28" s="1">
        <f t="shared" si="0"/>
        <v>-4.4400000000000004</v>
      </c>
      <c r="F28" s="1">
        <f t="shared" si="1"/>
        <v>0.35135135135135137</v>
      </c>
      <c r="Q28" s="3"/>
      <c r="R28" s="3">
        <v>-5.4</v>
      </c>
      <c r="S28" s="3">
        <f>100*R28/(-6)</f>
        <v>90</v>
      </c>
      <c r="T28" s="3">
        <f>100-S28</f>
        <v>10</v>
      </c>
      <c r="U28" s="3">
        <f>T28/S28</f>
        <v>0.1111111111111111</v>
      </c>
    </row>
    <row r="29" spans="1:21" x14ac:dyDescent="0.3">
      <c r="A29" s="1">
        <v>27</v>
      </c>
      <c r="B29" s="1">
        <v>73</v>
      </c>
      <c r="C29" s="1">
        <v>0</v>
      </c>
      <c r="D29" s="1">
        <v>-6</v>
      </c>
      <c r="E29" s="1">
        <f t="shared" si="0"/>
        <v>-4.38</v>
      </c>
      <c r="F29" s="1">
        <f t="shared" si="1"/>
        <v>0.36986301369863012</v>
      </c>
      <c r="Q29" s="3"/>
      <c r="R29" s="3">
        <v>-6.1</v>
      </c>
      <c r="S29" s="3">
        <f t="shared" ref="S29:S34" si="2">100*R29/(-6)</f>
        <v>101.66666666666667</v>
      </c>
      <c r="T29" s="3">
        <f t="shared" ref="T29:T34" si="3">100-S29</f>
        <v>-1.6666666666666714</v>
      </c>
      <c r="U29" s="3">
        <f t="shared" ref="U29:U34" si="4">T29/S29</f>
        <v>-1.6393442622950866E-2</v>
      </c>
    </row>
    <row r="30" spans="1:21" x14ac:dyDescent="0.3">
      <c r="A30" s="1">
        <v>28</v>
      </c>
      <c r="B30" s="1">
        <v>72</v>
      </c>
      <c r="C30" s="1">
        <v>0</v>
      </c>
      <c r="D30" s="1">
        <v>-6</v>
      </c>
      <c r="E30" s="1">
        <f t="shared" si="0"/>
        <v>-4.32</v>
      </c>
      <c r="F30" s="1">
        <f t="shared" si="1"/>
        <v>0.3888888888888889</v>
      </c>
      <c r="Q30" s="3"/>
      <c r="R30" s="3">
        <v>-6.25</v>
      </c>
      <c r="S30" s="3">
        <f t="shared" si="2"/>
        <v>104.16666666666667</v>
      </c>
      <c r="T30" s="3">
        <f t="shared" si="3"/>
        <v>-4.1666666666666714</v>
      </c>
      <c r="U30" s="3">
        <f t="shared" si="4"/>
        <v>-4.0000000000000042E-2</v>
      </c>
    </row>
    <row r="31" spans="1:21" x14ac:dyDescent="0.3">
      <c r="A31" s="1">
        <v>29</v>
      </c>
      <c r="B31" s="1">
        <v>71</v>
      </c>
      <c r="C31" s="1">
        <v>0</v>
      </c>
      <c r="D31" s="1">
        <v>-6</v>
      </c>
      <c r="E31" s="1">
        <f t="shared" si="0"/>
        <v>-4.26</v>
      </c>
      <c r="F31" s="1">
        <f t="shared" si="1"/>
        <v>0.40845070422535212</v>
      </c>
      <c r="Q31" s="3"/>
      <c r="R31" s="3">
        <v>-5.8</v>
      </c>
      <c r="S31" s="3">
        <f t="shared" si="2"/>
        <v>96.666666666666671</v>
      </c>
      <c r="T31" s="3">
        <f t="shared" si="3"/>
        <v>3.3333333333333286</v>
      </c>
      <c r="U31" s="3">
        <f t="shared" si="4"/>
        <v>3.4482758620689606E-2</v>
      </c>
    </row>
    <row r="32" spans="1:21" x14ac:dyDescent="0.3">
      <c r="A32" s="1">
        <v>30</v>
      </c>
      <c r="B32" s="1">
        <v>70</v>
      </c>
      <c r="C32" s="1">
        <v>0</v>
      </c>
      <c r="D32" s="1">
        <v>-6</v>
      </c>
      <c r="E32" s="1">
        <f t="shared" si="0"/>
        <v>-4.2</v>
      </c>
      <c r="F32" s="1">
        <f t="shared" si="1"/>
        <v>0.42857142857142855</v>
      </c>
      <c r="Q32" s="3"/>
      <c r="R32" s="3">
        <v>-6.1</v>
      </c>
      <c r="S32" s="3">
        <f t="shared" si="2"/>
        <v>101.66666666666667</v>
      </c>
      <c r="T32" s="3">
        <f t="shared" si="3"/>
        <v>-1.6666666666666714</v>
      </c>
      <c r="U32" s="3">
        <f t="shared" si="4"/>
        <v>-1.6393442622950866E-2</v>
      </c>
    </row>
    <row r="33" spans="1:21" x14ac:dyDescent="0.3">
      <c r="A33" s="1">
        <v>31</v>
      </c>
      <c r="B33" s="1">
        <v>69</v>
      </c>
      <c r="C33" s="1">
        <v>0</v>
      </c>
      <c r="D33" s="1">
        <v>-6</v>
      </c>
      <c r="E33" s="1">
        <f t="shared" si="0"/>
        <v>-4.1399999999999997</v>
      </c>
      <c r="F33" s="1">
        <f t="shared" si="1"/>
        <v>0.44927536231884058</v>
      </c>
      <c r="Q33" s="3"/>
      <c r="R33" s="3">
        <v>-5.6</v>
      </c>
      <c r="S33" s="3">
        <f t="shared" si="2"/>
        <v>93.333333333333329</v>
      </c>
      <c r="T33" s="3">
        <f t="shared" si="3"/>
        <v>6.6666666666666714</v>
      </c>
      <c r="U33" s="3">
        <f t="shared" si="4"/>
        <v>7.142857142857148E-2</v>
      </c>
    </row>
    <row r="34" spans="1:21" x14ac:dyDescent="0.3">
      <c r="A34" s="1">
        <v>32</v>
      </c>
      <c r="B34" s="1">
        <v>68</v>
      </c>
      <c r="C34" s="1">
        <v>0</v>
      </c>
      <c r="D34" s="1">
        <v>-6</v>
      </c>
      <c r="E34" s="1">
        <f t="shared" si="0"/>
        <v>-4.08</v>
      </c>
      <c r="F34" s="1">
        <f t="shared" si="1"/>
        <v>0.47058823529411764</v>
      </c>
      <c r="Q34" s="3"/>
      <c r="R34" s="3">
        <v>-5.875</v>
      </c>
      <c r="S34" s="3">
        <f t="shared" si="2"/>
        <v>97.916666666666671</v>
      </c>
      <c r="T34" s="3">
        <f t="shared" si="3"/>
        <v>2.0833333333333286</v>
      </c>
      <c r="U34" s="3">
        <f t="shared" si="4"/>
        <v>2.1276595744680802E-2</v>
      </c>
    </row>
    <row r="35" spans="1:21" x14ac:dyDescent="0.3">
      <c r="A35" s="1">
        <v>33</v>
      </c>
      <c r="B35" s="1">
        <v>67</v>
      </c>
      <c r="C35" s="1">
        <v>0</v>
      </c>
      <c r="D35" s="1">
        <v>-6</v>
      </c>
      <c r="E35" s="1">
        <f t="shared" si="0"/>
        <v>-4.0199999999999996</v>
      </c>
      <c r="F35" s="1">
        <f t="shared" si="1"/>
        <v>0.4925373134328358</v>
      </c>
    </row>
    <row r="36" spans="1:21" x14ac:dyDescent="0.3">
      <c r="A36" s="1">
        <v>34</v>
      </c>
      <c r="B36" s="1">
        <v>66</v>
      </c>
      <c r="C36" s="1">
        <v>0</v>
      </c>
      <c r="D36" s="1">
        <v>-6</v>
      </c>
      <c r="E36" s="1">
        <f t="shared" si="0"/>
        <v>-3.96</v>
      </c>
      <c r="F36" s="1">
        <f t="shared" si="1"/>
        <v>0.51515151515151514</v>
      </c>
    </row>
    <row r="37" spans="1:21" x14ac:dyDescent="0.3">
      <c r="A37" s="1">
        <v>35</v>
      </c>
      <c r="B37" s="1">
        <v>65</v>
      </c>
      <c r="C37" s="1">
        <v>0</v>
      </c>
      <c r="D37" s="1">
        <v>-6</v>
      </c>
      <c r="E37" s="1">
        <f t="shared" si="0"/>
        <v>-3.9</v>
      </c>
      <c r="F37" s="1">
        <f t="shared" si="1"/>
        <v>0.53846153846153844</v>
      </c>
    </row>
    <row r="38" spans="1:21" x14ac:dyDescent="0.3">
      <c r="A38" s="1">
        <v>36</v>
      </c>
      <c r="B38" s="1">
        <v>64</v>
      </c>
      <c r="C38" s="1">
        <v>0</v>
      </c>
      <c r="D38" s="1">
        <v>-6</v>
      </c>
      <c r="E38" s="1">
        <f t="shared" si="0"/>
        <v>-3.84</v>
      </c>
      <c r="F38" s="1">
        <f t="shared" si="1"/>
        <v>0.5625</v>
      </c>
    </row>
    <row r="39" spans="1:21" x14ac:dyDescent="0.3">
      <c r="A39" s="1">
        <v>37</v>
      </c>
      <c r="B39" s="1">
        <v>63</v>
      </c>
      <c r="C39" s="1">
        <v>0</v>
      </c>
      <c r="D39" s="1">
        <v>-6</v>
      </c>
      <c r="E39" s="1">
        <f t="shared" si="0"/>
        <v>-3.78</v>
      </c>
      <c r="F39" s="1">
        <f t="shared" si="1"/>
        <v>0.58730158730158732</v>
      </c>
    </row>
    <row r="40" spans="1:21" x14ac:dyDescent="0.3">
      <c r="A40" s="1">
        <v>38</v>
      </c>
      <c r="B40" s="1">
        <v>62</v>
      </c>
      <c r="C40" s="1">
        <v>0</v>
      </c>
      <c r="D40" s="1">
        <v>-6</v>
      </c>
      <c r="E40" s="1">
        <f t="shared" si="0"/>
        <v>-3.72</v>
      </c>
      <c r="F40" s="1">
        <f t="shared" si="1"/>
        <v>0.61290322580645162</v>
      </c>
    </row>
    <row r="41" spans="1:21" x14ac:dyDescent="0.3">
      <c r="A41" s="1">
        <v>39</v>
      </c>
      <c r="B41" s="1">
        <v>61</v>
      </c>
      <c r="C41" s="1">
        <v>0</v>
      </c>
      <c r="D41" s="1">
        <v>-6</v>
      </c>
      <c r="E41" s="1">
        <f t="shared" si="0"/>
        <v>-3.66</v>
      </c>
      <c r="F41" s="1">
        <f t="shared" si="1"/>
        <v>0.63934426229508201</v>
      </c>
    </row>
    <row r="42" spans="1:21" x14ac:dyDescent="0.3">
      <c r="A42" s="1">
        <v>40</v>
      </c>
      <c r="B42" s="1">
        <v>60</v>
      </c>
      <c r="C42" s="1">
        <v>0</v>
      </c>
      <c r="D42" s="1">
        <v>-6</v>
      </c>
      <c r="E42" s="1">
        <f t="shared" si="0"/>
        <v>-3.6</v>
      </c>
      <c r="F42" s="1">
        <f t="shared" si="1"/>
        <v>0.66666666666666663</v>
      </c>
    </row>
    <row r="43" spans="1:21" x14ac:dyDescent="0.3">
      <c r="A43" s="1">
        <v>41</v>
      </c>
      <c r="B43" s="1">
        <v>59</v>
      </c>
      <c r="C43" s="1">
        <v>0</v>
      </c>
      <c r="D43" s="1">
        <v>-6</v>
      </c>
      <c r="E43" s="1">
        <f t="shared" si="0"/>
        <v>-3.54</v>
      </c>
      <c r="F43" s="1">
        <f t="shared" si="1"/>
        <v>0.69491525423728817</v>
      </c>
    </row>
    <row r="44" spans="1:21" x14ac:dyDescent="0.3">
      <c r="A44" s="1">
        <v>42</v>
      </c>
      <c r="B44" s="1">
        <v>58</v>
      </c>
      <c r="C44" s="1">
        <v>0</v>
      </c>
      <c r="D44" s="1">
        <v>-6</v>
      </c>
      <c r="E44" s="1">
        <f t="shared" si="0"/>
        <v>-3.48</v>
      </c>
      <c r="F44" s="1">
        <f t="shared" si="1"/>
        <v>0.72413793103448276</v>
      </c>
    </row>
    <row r="45" spans="1:21" x14ac:dyDescent="0.3">
      <c r="A45" s="1">
        <v>43</v>
      </c>
      <c r="B45" s="1">
        <v>57</v>
      </c>
      <c r="C45" s="1">
        <v>0</v>
      </c>
      <c r="D45" s="1">
        <v>-6</v>
      </c>
      <c r="E45" s="1">
        <f t="shared" si="0"/>
        <v>-3.42</v>
      </c>
      <c r="F45" s="1">
        <f t="shared" si="1"/>
        <v>0.75438596491228072</v>
      </c>
    </row>
    <row r="46" spans="1:21" x14ac:dyDescent="0.3">
      <c r="A46" s="1">
        <v>44</v>
      </c>
      <c r="B46" s="1">
        <v>56</v>
      </c>
      <c r="C46" s="1">
        <v>0</v>
      </c>
      <c r="D46" s="1">
        <v>-6</v>
      </c>
      <c r="E46" s="1">
        <f t="shared" si="0"/>
        <v>-3.36</v>
      </c>
      <c r="F46" s="1">
        <f t="shared" si="1"/>
        <v>0.7857142857142857</v>
      </c>
    </row>
    <row r="47" spans="1:21" x14ac:dyDescent="0.3">
      <c r="A47" s="1">
        <v>45</v>
      </c>
      <c r="B47" s="1">
        <v>55</v>
      </c>
      <c r="C47" s="1">
        <v>0</v>
      </c>
      <c r="D47" s="1">
        <v>-6</v>
      </c>
      <c r="E47" s="1">
        <f t="shared" si="0"/>
        <v>-3.3</v>
      </c>
      <c r="F47" s="1">
        <f t="shared" si="1"/>
        <v>0.81818181818181823</v>
      </c>
    </row>
    <row r="48" spans="1:21" x14ac:dyDescent="0.3">
      <c r="A48" s="1">
        <v>46</v>
      </c>
      <c r="B48" s="1">
        <v>54</v>
      </c>
      <c r="C48" s="1">
        <v>0</v>
      </c>
      <c r="D48" s="1">
        <v>-6</v>
      </c>
      <c r="E48" s="1">
        <f t="shared" si="0"/>
        <v>-3.24</v>
      </c>
      <c r="F48" s="1">
        <f t="shared" si="1"/>
        <v>0.85185185185185186</v>
      </c>
    </row>
    <row r="49" spans="1:6" x14ac:dyDescent="0.3">
      <c r="A49" s="1">
        <v>47</v>
      </c>
      <c r="B49" s="1">
        <v>53</v>
      </c>
      <c r="C49" s="1">
        <v>0</v>
      </c>
      <c r="D49" s="1">
        <v>-6</v>
      </c>
      <c r="E49" s="1">
        <f t="shared" si="0"/>
        <v>-3.18</v>
      </c>
      <c r="F49" s="1">
        <f t="shared" si="1"/>
        <v>0.8867924528301887</v>
      </c>
    </row>
    <row r="50" spans="1:6" x14ac:dyDescent="0.3">
      <c r="A50" s="1">
        <v>48</v>
      </c>
      <c r="B50" s="1">
        <v>52</v>
      </c>
      <c r="C50" s="1">
        <v>0</v>
      </c>
      <c r="D50" s="1">
        <v>-6</v>
      </c>
      <c r="E50" s="1">
        <f t="shared" si="0"/>
        <v>-3.12</v>
      </c>
      <c r="F50" s="1">
        <f t="shared" si="1"/>
        <v>0.92307692307692313</v>
      </c>
    </row>
    <row r="51" spans="1:6" x14ac:dyDescent="0.3">
      <c r="A51" s="1">
        <v>49</v>
      </c>
      <c r="B51" s="1">
        <v>51</v>
      </c>
      <c r="C51" s="1">
        <v>0</v>
      </c>
      <c r="D51" s="1">
        <v>-6</v>
      </c>
      <c r="E51" s="1">
        <f t="shared" si="0"/>
        <v>-3.06</v>
      </c>
      <c r="F51" s="1">
        <f t="shared" si="1"/>
        <v>0.96078431372549022</v>
      </c>
    </row>
    <row r="52" spans="1:6" x14ac:dyDescent="0.3">
      <c r="A52" s="1">
        <v>50</v>
      </c>
      <c r="B52" s="1">
        <v>50</v>
      </c>
      <c r="C52" s="1">
        <v>0</v>
      </c>
      <c r="D52" s="1">
        <v>-6</v>
      </c>
      <c r="E52" s="1">
        <f t="shared" si="0"/>
        <v>-3</v>
      </c>
      <c r="F52" s="1">
        <f t="shared" si="1"/>
        <v>1</v>
      </c>
    </row>
    <row r="53" spans="1:6" x14ac:dyDescent="0.3">
      <c r="A53" s="1">
        <v>51</v>
      </c>
      <c r="B53" s="1">
        <v>49</v>
      </c>
      <c r="C53" s="1">
        <v>0</v>
      </c>
      <c r="D53" s="1">
        <v>-6</v>
      </c>
      <c r="E53" s="1">
        <f t="shared" si="0"/>
        <v>-2.94</v>
      </c>
      <c r="F53" s="1">
        <f t="shared" si="1"/>
        <v>1.0408163265306123</v>
      </c>
    </row>
    <row r="54" spans="1:6" x14ac:dyDescent="0.3">
      <c r="A54" s="1">
        <v>52</v>
      </c>
      <c r="B54" s="1">
        <v>48</v>
      </c>
      <c r="C54" s="1">
        <v>0</v>
      </c>
      <c r="D54" s="1">
        <v>-6</v>
      </c>
      <c r="E54" s="1">
        <f t="shared" si="0"/>
        <v>-2.88</v>
      </c>
      <c r="F54" s="1">
        <f t="shared" si="1"/>
        <v>1.0833333333333333</v>
      </c>
    </row>
    <row r="55" spans="1:6" x14ac:dyDescent="0.3">
      <c r="A55" s="1">
        <v>53</v>
      </c>
      <c r="B55" s="1">
        <v>47</v>
      </c>
      <c r="C55" s="1">
        <v>0</v>
      </c>
      <c r="D55" s="1">
        <v>-6</v>
      </c>
      <c r="E55" s="1">
        <f t="shared" si="0"/>
        <v>-2.82</v>
      </c>
      <c r="F55" s="1">
        <f t="shared" si="1"/>
        <v>1.1276595744680851</v>
      </c>
    </row>
    <row r="56" spans="1:6" x14ac:dyDescent="0.3">
      <c r="A56" s="1">
        <v>54</v>
      </c>
      <c r="B56" s="1">
        <v>46</v>
      </c>
      <c r="C56" s="1">
        <v>0</v>
      </c>
      <c r="D56" s="1">
        <v>-6</v>
      </c>
      <c r="E56" s="1">
        <f t="shared" si="0"/>
        <v>-2.76</v>
      </c>
      <c r="F56" s="1">
        <f t="shared" si="1"/>
        <v>1.173913043478261</v>
      </c>
    </row>
    <row r="57" spans="1:6" x14ac:dyDescent="0.3">
      <c r="A57" s="1">
        <v>55</v>
      </c>
      <c r="B57" s="1">
        <v>45</v>
      </c>
      <c r="C57" s="1">
        <v>0</v>
      </c>
      <c r="D57" s="1">
        <v>-6</v>
      </c>
      <c r="E57" s="1">
        <f t="shared" si="0"/>
        <v>-2.7</v>
      </c>
      <c r="F57" s="1">
        <f t="shared" si="1"/>
        <v>1.2222222222222223</v>
      </c>
    </row>
    <row r="58" spans="1:6" x14ac:dyDescent="0.3">
      <c r="A58" s="1">
        <v>56</v>
      </c>
      <c r="B58" s="1">
        <v>44</v>
      </c>
      <c r="C58" s="1">
        <v>0</v>
      </c>
      <c r="D58" s="1">
        <v>-6</v>
      </c>
      <c r="E58" s="1">
        <f t="shared" si="0"/>
        <v>-2.64</v>
      </c>
      <c r="F58" s="1">
        <f t="shared" si="1"/>
        <v>1.2727272727272727</v>
      </c>
    </row>
    <row r="59" spans="1:6" x14ac:dyDescent="0.3">
      <c r="A59" s="1">
        <v>57</v>
      </c>
      <c r="B59" s="1">
        <v>43</v>
      </c>
      <c r="C59" s="1">
        <v>0</v>
      </c>
      <c r="D59" s="1">
        <v>-6</v>
      </c>
      <c r="E59" s="1">
        <f t="shared" si="0"/>
        <v>-2.58</v>
      </c>
      <c r="F59" s="1">
        <f t="shared" si="1"/>
        <v>1.3255813953488371</v>
      </c>
    </row>
    <row r="60" spans="1:6" x14ac:dyDescent="0.3">
      <c r="A60" s="1">
        <v>58</v>
      </c>
      <c r="B60" s="1">
        <v>42</v>
      </c>
      <c r="C60" s="1">
        <v>0</v>
      </c>
      <c r="D60" s="1">
        <v>-6</v>
      </c>
      <c r="E60" s="1">
        <f t="shared" si="0"/>
        <v>-2.52</v>
      </c>
      <c r="F60" s="1">
        <f t="shared" si="1"/>
        <v>1.3809523809523809</v>
      </c>
    </row>
    <row r="61" spans="1:6" x14ac:dyDescent="0.3">
      <c r="A61" s="1">
        <v>59</v>
      </c>
      <c r="B61" s="1">
        <v>41</v>
      </c>
      <c r="C61" s="1">
        <v>0</v>
      </c>
      <c r="D61" s="1">
        <v>-6</v>
      </c>
      <c r="E61" s="1">
        <f t="shared" si="0"/>
        <v>-2.46</v>
      </c>
      <c r="F61" s="1">
        <f t="shared" si="1"/>
        <v>1.4390243902439024</v>
      </c>
    </row>
    <row r="62" spans="1:6" x14ac:dyDescent="0.3">
      <c r="A62" s="1">
        <v>60</v>
      </c>
      <c r="B62" s="1">
        <v>40</v>
      </c>
      <c r="C62" s="1">
        <v>0</v>
      </c>
      <c r="D62" s="1">
        <v>-6</v>
      </c>
      <c r="E62" s="1">
        <f t="shared" si="0"/>
        <v>-2.4</v>
      </c>
      <c r="F62" s="1">
        <f t="shared" si="1"/>
        <v>1.5</v>
      </c>
    </row>
    <row r="63" spans="1:6" x14ac:dyDescent="0.3">
      <c r="A63" s="1">
        <v>61</v>
      </c>
      <c r="B63" s="1">
        <v>39</v>
      </c>
      <c r="C63" s="1">
        <v>0</v>
      </c>
      <c r="D63" s="1">
        <v>-6</v>
      </c>
      <c r="E63" s="1">
        <f t="shared" si="0"/>
        <v>-2.34</v>
      </c>
      <c r="F63" s="1">
        <f t="shared" si="1"/>
        <v>1.5641025641025641</v>
      </c>
    </row>
    <row r="64" spans="1:6" x14ac:dyDescent="0.3">
      <c r="A64" s="1">
        <v>62</v>
      </c>
      <c r="B64" s="1">
        <v>38</v>
      </c>
      <c r="C64" s="1">
        <v>0</v>
      </c>
      <c r="D64" s="1">
        <v>-6</v>
      </c>
      <c r="E64" s="1">
        <f t="shared" si="0"/>
        <v>-2.2799999999999998</v>
      </c>
      <c r="F64" s="1">
        <f t="shared" si="1"/>
        <v>1.631578947368421</v>
      </c>
    </row>
    <row r="65" spans="1:6" x14ac:dyDescent="0.3">
      <c r="A65" s="1">
        <v>63</v>
      </c>
      <c r="B65" s="1">
        <v>37</v>
      </c>
      <c r="C65" s="1">
        <v>0</v>
      </c>
      <c r="D65" s="1">
        <v>-6</v>
      </c>
      <c r="E65" s="1">
        <f t="shared" si="0"/>
        <v>-2.2200000000000002</v>
      </c>
      <c r="F65" s="1">
        <f t="shared" si="1"/>
        <v>1.7027027027027026</v>
      </c>
    </row>
    <row r="66" spans="1:6" x14ac:dyDescent="0.3">
      <c r="A66" s="1">
        <v>64</v>
      </c>
      <c r="B66" s="1">
        <v>36</v>
      </c>
      <c r="C66" s="1">
        <v>0</v>
      </c>
      <c r="D66" s="1">
        <v>-6</v>
      </c>
      <c r="E66" s="1">
        <f t="shared" si="0"/>
        <v>-2.16</v>
      </c>
      <c r="F66" s="1">
        <f t="shared" si="1"/>
        <v>1.7777777777777777</v>
      </c>
    </row>
    <row r="67" spans="1:6" x14ac:dyDescent="0.3">
      <c r="A67" s="1">
        <v>65</v>
      </c>
      <c r="B67" s="1">
        <v>35</v>
      </c>
      <c r="C67" s="1">
        <v>0</v>
      </c>
      <c r="D67" s="1">
        <v>-6</v>
      </c>
      <c r="E67" s="1">
        <f t="shared" ref="E67:E101" si="5">((A67*C67)+(B67*D67))/100</f>
        <v>-2.1</v>
      </c>
      <c r="F67" s="1">
        <f t="shared" ref="F67:F101" si="6">A67/B67</f>
        <v>1.8571428571428572</v>
      </c>
    </row>
    <row r="68" spans="1:6" x14ac:dyDescent="0.3">
      <c r="A68" s="1">
        <v>66</v>
      </c>
      <c r="B68" s="1">
        <v>34</v>
      </c>
      <c r="C68" s="1">
        <v>0</v>
      </c>
      <c r="D68" s="1">
        <v>-6</v>
      </c>
      <c r="E68" s="1">
        <f t="shared" si="5"/>
        <v>-2.04</v>
      </c>
      <c r="F68" s="1">
        <f t="shared" si="6"/>
        <v>1.9411764705882353</v>
      </c>
    </row>
    <row r="69" spans="1:6" x14ac:dyDescent="0.3">
      <c r="A69" s="1">
        <v>67</v>
      </c>
      <c r="B69" s="1">
        <v>33</v>
      </c>
      <c r="C69" s="1">
        <v>0</v>
      </c>
      <c r="D69" s="1">
        <v>-6</v>
      </c>
      <c r="E69" s="1">
        <f t="shared" si="5"/>
        <v>-1.98</v>
      </c>
      <c r="F69" s="1">
        <f t="shared" si="6"/>
        <v>2.0303030303030303</v>
      </c>
    </row>
    <row r="70" spans="1:6" x14ac:dyDescent="0.3">
      <c r="A70" s="1">
        <v>68</v>
      </c>
      <c r="B70" s="1">
        <v>32</v>
      </c>
      <c r="C70" s="1">
        <v>0</v>
      </c>
      <c r="D70" s="1">
        <v>-6</v>
      </c>
      <c r="E70" s="1">
        <f t="shared" si="5"/>
        <v>-1.92</v>
      </c>
      <c r="F70" s="1">
        <f t="shared" si="6"/>
        <v>2.125</v>
      </c>
    </row>
    <row r="71" spans="1:6" x14ac:dyDescent="0.3">
      <c r="A71" s="1">
        <v>69</v>
      </c>
      <c r="B71" s="1">
        <v>31</v>
      </c>
      <c r="C71" s="1">
        <v>0</v>
      </c>
      <c r="D71" s="1">
        <v>-6</v>
      </c>
      <c r="E71" s="1">
        <f t="shared" si="5"/>
        <v>-1.86</v>
      </c>
      <c r="F71" s="1">
        <f t="shared" si="6"/>
        <v>2.225806451612903</v>
      </c>
    </row>
    <row r="72" spans="1:6" x14ac:dyDescent="0.3">
      <c r="A72" s="1">
        <v>70</v>
      </c>
      <c r="B72" s="1">
        <v>30</v>
      </c>
      <c r="C72" s="1">
        <v>0</v>
      </c>
      <c r="D72" s="1">
        <v>-6</v>
      </c>
      <c r="E72" s="1">
        <f t="shared" si="5"/>
        <v>-1.8</v>
      </c>
      <c r="F72" s="1">
        <f t="shared" si="6"/>
        <v>2.3333333333333335</v>
      </c>
    </row>
    <row r="73" spans="1:6" x14ac:dyDescent="0.3">
      <c r="A73" s="1">
        <v>71</v>
      </c>
      <c r="B73" s="1">
        <v>29</v>
      </c>
      <c r="C73" s="1">
        <v>0</v>
      </c>
      <c r="D73" s="1">
        <v>-6</v>
      </c>
      <c r="E73" s="1">
        <f t="shared" si="5"/>
        <v>-1.74</v>
      </c>
      <c r="F73" s="1">
        <f t="shared" si="6"/>
        <v>2.4482758620689653</v>
      </c>
    </row>
    <row r="74" spans="1:6" x14ac:dyDescent="0.3">
      <c r="A74" s="1">
        <v>72</v>
      </c>
      <c r="B74" s="1">
        <v>28</v>
      </c>
      <c r="C74" s="1">
        <v>0</v>
      </c>
      <c r="D74" s="1">
        <v>-6</v>
      </c>
      <c r="E74" s="1">
        <f t="shared" si="5"/>
        <v>-1.68</v>
      </c>
      <c r="F74" s="1">
        <f t="shared" si="6"/>
        <v>2.5714285714285716</v>
      </c>
    </row>
    <row r="75" spans="1:6" x14ac:dyDescent="0.3">
      <c r="A75" s="1">
        <v>73</v>
      </c>
      <c r="B75" s="1">
        <v>27</v>
      </c>
      <c r="C75" s="1">
        <v>0</v>
      </c>
      <c r="D75" s="1">
        <v>-6</v>
      </c>
      <c r="E75" s="1">
        <f t="shared" si="5"/>
        <v>-1.62</v>
      </c>
      <c r="F75" s="1">
        <f t="shared" si="6"/>
        <v>2.7037037037037037</v>
      </c>
    </row>
    <row r="76" spans="1:6" x14ac:dyDescent="0.3">
      <c r="A76" s="1">
        <v>74</v>
      </c>
      <c r="B76" s="1">
        <v>26</v>
      </c>
      <c r="C76" s="1">
        <v>0</v>
      </c>
      <c r="D76" s="1">
        <v>-6</v>
      </c>
      <c r="E76" s="1">
        <f t="shared" si="5"/>
        <v>-1.56</v>
      </c>
      <c r="F76" s="1">
        <f t="shared" si="6"/>
        <v>2.8461538461538463</v>
      </c>
    </row>
    <row r="77" spans="1:6" x14ac:dyDescent="0.3">
      <c r="A77" s="1">
        <v>75</v>
      </c>
      <c r="B77" s="1">
        <v>25</v>
      </c>
      <c r="C77" s="1">
        <v>0</v>
      </c>
      <c r="D77" s="1">
        <v>-6</v>
      </c>
      <c r="E77" s="1">
        <f t="shared" si="5"/>
        <v>-1.5</v>
      </c>
      <c r="F77" s="1">
        <f t="shared" si="6"/>
        <v>3</v>
      </c>
    </row>
    <row r="78" spans="1:6" x14ac:dyDescent="0.3">
      <c r="A78" s="1">
        <v>76</v>
      </c>
      <c r="B78" s="1">
        <v>24</v>
      </c>
      <c r="C78" s="1">
        <v>0</v>
      </c>
      <c r="D78" s="1">
        <v>-6</v>
      </c>
      <c r="E78" s="1">
        <f t="shared" si="5"/>
        <v>-1.44</v>
      </c>
      <c r="F78" s="1">
        <f t="shared" si="6"/>
        <v>3.1666666666666665</v>
      </c>
    </row>
    <row r="79" spans="1:6" x14ac:dyDescent="0.3">
      <c r="A79" s="1">
        <v>77</v>
      </c>
      <c r="B79" s="1">
        <v>23</v>
      </c>
      <c r="C79" s="1">
        <v>0</v>
      </c>
      <c r="D79" s="1">
        <v>-6</v>
      </c>
      <c r="E79" s="1">
        <f t="shared" si="5"/>
        <v>-1.38</v>
      </c>
      <c r="F79" s="1">
        <f t="shared" si="6"/>
        <v>3.347826086956522</v>
      </c>
    </row>
    <row r="80" spans="1:6" x14ac:dyDescent="0.3">
      <c r="A80" s="1">
        <v>78</v>
      </c>
      <c r="B80" s="1">
        <v>22</v>
      </c>
      <c r="C80" s="1">
        <v>0</v>
      </c>
      <c r="D80" s="1">
        <v>-6</v>
      </c>
      <c r="E80" s="1">
        <f t="shared" si="5"/>
        <v>-1.32</v>
      </c>
      <c r="F80" s="1">
        <f t="shared" si="6"/>
        <v>3.5454545454545454</v>
      </c>
    </row>
    <row r="81" spans="1:6" x14ac:dyDescent="0.3">
      <c r="A81" s="1">
        <v>79</v>
      </c>
      <c r="B81" s="1">
        <v>21</v>
      </c>
      <c r="C81" s="1">
        <v>0</v>
      </c>
      <c r="D81" s="1">
        <v>-6</v>
      </c>
      <c r="E81" s="1">
        <f t="shared" si="5"/>
        <v>-1.26</v>
      </c>
      <c r="F81" s="1">
        <f t="shared" si="6"/>
        <v>3.7619047619047619</v>
      </c>
    </row>
    <row r="82" spans="1:6" x14ac:dyDescent="0.3">
      <c r="A82" s="1">
        <v>80</v>
      </c>
      <c r="B82" s="1">
        <v>20</v>
      </c>
      <c r="C82" s="1">
        <v>0</v>
      </c>
      <c r="D82" s="1">
        <v>-6</v>
      </c>
      <c r="E82" s="1">
        <f t="shared" si="5"/>
        <v>-1.2</v>
      </c>
      <c r="F82" s="1">
        <f t="shared" si="6"/>
        <v>4</v>
      </c>
    </row>
    <row r="83" spans="1:6" x14ac:dyDescent="0.3">
      <c r="A83" s="1">
        <v>81</v>
      </c>
      <c r="B83" s="1">
        <v>19</v>
      </c>
      <c r="C83" s="1">
        <v>0</v>
      </c>
      <c r="D83" s="1">
        <v>-6</v>
      </c>
      <c r="E83" s="1">
        <f t="shared" si="5"/>
        <v>-1.1399999999999999</v>
      </c>
      <c r="F83" s="1">
        <f t="shared" si="6"/>
        <v>4.2631578947368425</v>
      </c>
    </row>
    <row r="84" spans="1:6" x14ac:dyDescent="0.3">
      <c r="A84" s="1">
        <v>82</v>
      </c>
      <c r="B84" s="1">
        <v>18</v>
      </c>
      <c r="C84" s="1">
        <v>0</v>
      </c>
      <c r="D84" s="1">
        <v>-6</v>
      </c>
      <c r="E84" s="1">
        <f t="shared" si="5"/>
        <v>-1.08</v>
      </c>
      <c r="F84" s="1">
        <f t="shared" si="6"/>
        <v>4.5555555555555554</v>
      </c>
    </row>
    <row r="85" spans="1:6" x14ac:dyDescent="0.3">
      <c r="A85" s="1">
        <v>83</v>
      </c>
      <c r="B85" s="1">
        <v>17</v>
      </c>
      <c r="C85" s="1">
        <v>0</v>
      </c>
      <c r="D85" s="1">
        <v>-6</v>
      </c>
      <c r="E85" s="1">
        <f t="shared" si="5"/>
        <v>-1.02</v>
      </c>
      <c r="F85" s="1">
        <f t="shared" si="6"/>
        <v>4.882352941176471</v>
      </c>
    </row>
    <row r="86" spans="1:6" x14ac:dyDescent="0.3">
      <c r="A86" s="1">
        <v>84</v>
      </c>
      <c r="B86" s="1">
        <v>16</v>
      </c>
      <c r="C86" s="1">
        <v>0</v>
      </c>
      <c r="D86" s="1">
        <v>-6</v>
      </c>
      <c r="E86" s="1">
        <f t="shared" si="5"/>
        <v>-0.96</v>
      </c>
      <c r="F86" s="1">
        <f t="shared" si="6"/>
        <v>5.25</v>
      </c>
    </row>
    <row r="87" spans="1:6" x14ac:dyDescent="0.3">
      <c r="A87" s="1">
        <v>85</v>
      </c>
      <c r="B87" s="1">
        <v>15</v>
      </c>
      <c r="C87" s="1">
        <v>0</v>
      </c>
      <c r="D87" s="1">
        <v>-6</v>
      </c>
      <c r="E87" s="1">
        <f t="shared" si="5"/>
        <v>-0.9</v>
      </c>
      <c r="F87" s="1">
        <f t="shared" si="6"/>
        <v>5.666666666666667</v>
      </c>
    </row>
    <row r="88" spans="1:6" x14ac:dyDescent="0.3">
      <c r="A88" s="1">
        <v>86</v>
      </c>
      <c r="B88" s="1">
        <v>14</v>
      </c>
      <c r="C88" s="1">
        <v>0</v>
      </c>
      <c r="D88" s="1">
        <v>-6</v>
      </c>
      <c r="E88" s="1">
        <f t="shared" si="5"/>
        <v>-0.84</v>
      </c>
      <c r="F88" s="1">
        <f t="shared" si="6"/>
        <v>6.1428571428571432</v>
      </c>
    </row>
    <row r="89" spans="1:6" x14ac:dyDescent="0.3">
      <c r="A89" s="1">
        <v>87</v>
      </c>
      <c r="B89" s="1">
        <v>13</v>
      </c>
      <c r="C89" s="1">
        <v>0</v>
      </c>
      <c r="D89" s="1">
        <v>-6</v>
      </c>
      <c r="E89" s="1">
        <f t="shared" si="5"/>
        <v>-0.78</v>
      </c>
      <c r="F89" s="1">
        <f t="shared" si="6"/>
        <v>6.6923076923076925</v>
      </c>
    </row>
    <row r="90" spans="1:6" x14ac:dyDescent="0.3">
      <c r="A90" s="1">
        <v>88</v>
      </c>
      <c r="B90" s="1">
        <v>12</v>
      </c>
      <c r="C90" s="1">
        <v>0</v>
      </c>
      <c r="D90" s="1">
        <v>-6</v>
      </c>
      <c r="E90" s="1">
        <f t="shared" si="5"/>
        <v>-0.72</v>
      </c>
      <c r="F90" s="1">
        <f t="shared" si="6"/>
        <v>7.333333333333333</v>
      </c>
    </row>
    <row r="91" spans="1:6" x14ac:dyDescent="0.3">
      <c r="A91" s="1">
        <v>89</v>
      </c>
      <c r="B91" s="1">
        <v>11</v>
      </c>
      <c r="C91" s="1">
        <v>0</v>
      </c>
      <c r="D91" s="1">
        <v>-6</v>
      </c>
      <c r="E91" s="1">
        <f t="shared" si="5"/>
        <v>-0.66</v>
      </c>
      <c r="F91" s="1">
        <f t="shared" si="6"/>
        <v>8.0909090909090917</v>
      </c>
    </row>
    <row r="92" spans="1:6" x14ac:dyDescent="0.3">
      <c r="A92" s="1">
        <v>90</v>
      </c>
      <c r="B92" s="1">
        <v>10</v>
      </c>
      <c r="C92" s="1">
        <v>0</v>
      </c>
      <c r="D92" s="1">
        <v>-6</v>
      </c>
      <c r="E92" s="1">
        <f t="shared" si="5"/>
        <v>-0.6</v>
      </c>
      <c r="F92" s="1">
        <f t="shared" si="6"/>
        <v>9</v>
      </c>
    </row>
    <row r="93" spans="1:6" x14ac:dyDescent="0.3">
      <c r="A93" s="1">
        <v>91</v>
      </c>
      <c r="B93" s="1">
        <v>9</v>
      </c>
      <c r="C93" s="1">
        <v>0</v>
      </c>
      <c r="D93" s="1">
        <v>-6</v>
      </c>
      <c r="E93" s="1">
        <f t="shared" si="5"/>
        <v>-0.54</v>
      </c>
      <c r="F93" s="1">
        <f t="shared" si="6"/>
        <v>10.111111111111111</v>
      </c>
    </row>
    <row r="94" spans="1:6" x14ac:dyDescent="0.3">
      <c r="A94" s="1">
        <v>92</v>
      </c>
      <c r="B94" s="1">
        <v>8</v>
      </c>
      <c r="C94" s="1">
        <v>0</v>
      </c>
      <c r="D94" s="1">
        <v>-6</v>
      </c>
      <c r="E94" s="1">
        <f t="shared" si="5"/>
        <v>-0.48</v>
      </c>
      <c r="F94" s="1">
        <f t="shared" si="6"/>
        <v>11.5</v>
      </c>
    </row>
    <row r="95" spans="1:6" x14ac:dyDescent="0.3">
      <c r="A95" s="1">
        <v>93</v>
      </c>
      <c r="B95" s="1">
        <v>7</v>
      </c>
      <c r="C95" s="1">
        <v>0</v>
      </c>
      <c r="D95" s="1">
        <v>-6</v>
      </c>
      <c r="E95" s="1">
        <f t="shared" si="5"/>
        <v>-0.42</v>
      </c>
      <c r="F95" s="1">
        <f t="shared" si="6"/>
        <v>13.285714285714286</v>
      </c>
    </row>
    <row r="96" spans="1:6" x14ac:dyDescent="0.3">
      <c r="A96" s="1">
        <v>94</v>
      </c>
      <c r="B96" s="1">
        <v>6</v>
      </c>
      <c r="C96" s="1">
        <v>0</v>
      </c>
      <c r="D96" s="1">
        <v>-6</v>
      </c>
      <c r="E96" s="1">
        <f t="shared" si="5"/>
        <v>-0.36</v>
      </c>
      <c r="F96" s="1">
        <f t="shared" si="6"/>
        <v>15.666666666666666</v>
      </c>
    </row>
    <row r="97" spans="1:6" x14ac:dyDescent="0.3">
      <c r="A97" s="1">
        <v>95</v>
      </c>
      <c r="B97" s="1">
        <v>5</v>
      </c>
      <c r="C97" s="1">
        <v>0</v>
      </c>
      <c r="D97" s="1">
        <v>-6</v>
      </c>
      <c r="E97" s="1">
        <f t="shared" si="5"/>
        <v>-0.3</v>
      </c>
      <c r="F97" s="1">
        <f t="shared" si="6"/>
        <v>19</v>
      </c>
    </row>
    <row r="98" spans="1:6" x14ac:dyDescent="0.3">
      <c r="A98" s="1">
        <v>96</v>
      </c>
      <c r="B98" s="1">
        <v>4</v>
      </c>
      <c r="C98" s="1">
        <v>0</v>
      </c>
      <c r="D98" s="1">
        <v>-6</v>
      </c>
      <c r="E98" s="1">
        <f t="shared" si="5"/>
        <v>-0.24</v>
      </c>
      <c r="F98" s="1">
        <f t="shared" si="6"/>
        <v>24</v>
      </c>
    </row>
    <row r="99" spans="1:6" x14ac:dyDescent="0.3">
      <c r="A99" s="1">
        <v>97</v>
      </c>
      <c r="B99" s="1">
        <v>3</v>
      </c>
      <c r="C99" s="1">
        <v>0</v>
      </c>
      <c r="D99" s="1">
        <v>-6</v>
      </c>
      <c r="E99" s="1">
        <f t="shared" si="5"/>
        <v>-0.18</v>
      </c>
      <c r="F99" s="1">
        <f t="shared" si="6"/>
        <v>32.333333333333336</v>
      </c>
    </row>
    <row r="100" spans="1:6" x14ac:dyDescent="0.3">
      <c r="A100" s="1">
        <v>98</v>
      </c>
      <c r="B100" s="1">
        <v>2</v>
      </c>
      <c r="C100" s="1">
        <v>0</v>
      </c>
      <c r="D100" s="1">
        <v>-6</v>
      </c>
      <c r="E100" s="1">
        <f t="shared" si="5"/>
        <v>-0.12</v>
      </c>
      <c r="F100" s="1">
        <f t="shared" si="6"/>
        <v>49</v>
      </c>
    </row>
    <row r="101" spans="1:6" x14ac:dyDescent="0.3">
      <c r="A101" s="1">
        <v>99</v>
      </c>
      <c r="B101" s="1">
        <v>1</v>
      </c>
      <c r="C101" s="1">
        <v>0</v>
      </c>
      <c r="D101" s="1">
        <v>-6</v>
      </c>
      <c r="E101" s="1">
        <f t="shared" si="5"/>
        <v>-0.06</v>
      </c>
      <c r="F101" s="1">
        <f t="shared" si="6"/>
        <v>99</v>
      </c>
    </row>
    <row r="104" spans="1:6" x14ac:dyDescent="0.3">
      <c r="A104" s="6"/>
      <c r="B104" s="2" t="s">
        <v>32</v>
      </c>
    </row>
  </sheetData>
  <mergeCells count="1">
    <mergeCell ref="Q7:U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OM-SW-CO2-Mixing-SF-4a</vt:lpstr>
      <vt:lpstr>HF-SW-CO2-Mixing-SF-4b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Arunava Sen</dc:creator>
  <cp:lastModifiedBy>Arunava Sen</cp:lastModifiedBy>
  <dcterms:created xsi:type="dcterms:W3CDTF">2015-06-05T18:17:20Z</dcterms:created>
  <dcterms:modified xsi:type="dcterms:W3CDTF">2025-02-24T11:56:05Z</dcterms:modified>
</cp:coreProperties>
</file>