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cobbumgarner/Desktop/Supplemental Files/"/>
    </mc:Choice>
  </mc:AlternateContent>
  <xr:revisionPtr revIDLastSave="0" documentId="13_ncr:1_{A0409F1E-5006-C945-837F-7DF348737440}" xr6:coauthVersionLast="47" xr6:coauthVersionMax="47" xr10:uidLastSave="{00000000-0000-0000-0000-000000000000}"/>
  <bookViews>
    <workbookView xWindow="1500" yWindow="500" windowWidth="29220" windowHeight="18700" xr2:uid="{5E660750-467F-6942-8F66-4DCDD9CB9AE3}"/>
  </bookViews>
  <sheets>
    <sheet name="Branchpoint Testing" sheetId="1" r:id="rId1"/>
    <sheet name="Branch Point Filtering Resul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0" i="2" l="1"/>
  <c r="E50" i="2"/>
  <c r="H49" i="2"/>
  <c r="E49" i="2"/>
  <c r="H48" i="2"/>
  <c r="E48" i="2"/>
  <c r="H47" i="2"/>
  <c r="E47" i="2"/>
  <c r="H46" i="2"/>
  <c r="E46" i="2"/>
  <c r="H45" i="2"/>
  <c r="E45" i="2"/>
  <c r="H44" i="2"/>
  <c r="E44" i="2"/>
  <c r="H43" i="2"/>
  <c r="E43" i="2"/>
  <c r="H42" i="2"/>
  <c r="E42" i="2"/>
  <c r="H41" i="2"/>
  <c r="E41" i="2"/>
  <c r="H40" i="2"/>
  <c r="E40" i="2"/>
  <c r="H39" i="2"/>
  <c r="E39" i="2"/>
  <c r="H38" i="2"/>
  <c r="E38" i="2"/>
  <c r="H37" i="2"/>
  <c r="E37" i="2"/>
  <c r="H36" i="2"/>
  <c r="E36" i="2"/>
  <c r="H35" i="2"/>
  <c r="E35" i="2"/>
  <c r="H34" i="2"/>
  <c r="E34" i="2"/>
  <c r="H33" i="2"/>
  <c r="E33" i="2"/>
  <c r="H32" i="2"/>
  <c r="E32" i="2"/>
  <c r="H31" i="2"/>
  <c r="E31" i="2"/>
  <c r="H30" i="2"/>
  <c r="E30" i="2"/>
  <c r="H29" i="2"/>
  <c r="E29" i="2"/>
  <c r="H28" i="2"/>
  <c r="E28" i="2"/>
  <c r="H27" i="2"/>
  <c r="E27" i="2"/>
  <c r="H26" i="2"/>
  <c r="E26" i="2"/>
  <c r="H25" i="2"/>
  <c r="E25" i="2"/>
  <c r="H24" i="2"/>
  <c r="E24" i="2"/>
  <c r="H23" i="2"/>
  <c r="E23" i="2"/>
  <c r="H22" i="2"/>
  <c r="E22" i="2"/>
  <c r="H21" i="2"/>
  <c r="E21" i="2"/>
  <c r="S7" i="2" s="1"/>
  <c r="H20" i="2"/>
  <c r="E20" i="2"/>
  <c r="H19" i="2"/>
  <c r="E19" i="2"/>
  <c r="H18" i="2"/>
  <c r="E18" i="2"/>
  <c r="H17" i="2"/>
  <c r="E17" i="2"/>
  <c r="H16" i="2"/>
  <c r="E16" i="2"/>
  <c r="P15" i="2"/>
  <c r="M15" i="2"/>
  <c r="H15" i="2"/>
  <c r="E15" i="2"/>
  <c r="P14" i="2"/>
  <c r="M14" i="2"/>
  <c r="H14" i="2"/>
  <c r="E14" i="2"/>
  <c r="P13" i="2"/>
  <c r="M13" i="2"/>
  <c r="H13" i="2"/>
  <c r="E13" i="2"/>
  <c r="P12" i="2"/>
  <c r="M12" i="2"/>
  <c r="H12" i="2"/>
  <c r="E12" i="2"/>
  <c r="P11" i="2"/>
  <c r="M11" i="2"/>
  <c r="H11" i="2"/>
  <c r="E11" i="2"/>
  <c r="P10" i="2"/>
  <c r="M10" i="2"/>
  <c r="H10" i="2"/>
  <c r="E10" i="2"/>
  <c r="P9" i="2"/>
  <c r="M9" i="2"/>
  <c r="H9" i="2"/>
  <c r="E9" i="2"/>
  <c r="P8" i="2"/>
  <c r="M8" i="2"/>
  <c r="H8" i="2"/>
  <c r="S8" i="2" s="1"/>
  <c r="E8" i="2"/>
  <c r="P7" i="2"/>
  <c r="T8" i="2" s="1"/>
  <c r="M7" i="2"/>
  <c r="T7" i="2" s="1"/>
  <c r="H7" i="2"/>
  <c r="E7" i="2"/>
  <c r="P6" i="2"/>
  <c r="M6" i="2"/>
  <c r="H6" i="2"/>
  <c r="E6" i="2"/>
  <c r="D2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K25" i="1" l="1"/>
  <c r="I25" i="1"/>
</calcChain>
</file>

<file path=xl/sharedStrings.xml><?xml version="1.0" encoding="utf-8"?>
<sst xmlns="http://schemas.openxmlformats.org/spreadsheetml/2006/main" count="99" uniqueCount="90">
  <si>
    <t>Mean Error:</t>
  </si>
  <si>
    <t>% Error</t>
  </si>
  <si>
    <t>Synthetic Dataset</t>
  </si>
  <si>
    <t>Remaining Cliques</t>
  </si>
  <si>
    <t>Spurious Branchpoints Removed</t>
  </si>
  <si>
    <t>Ground-Truth Branchpoints</t>
  </si>
  <si>
    <t>VesselVio Branchpoints</t>
  </si>
  <si>
    <t>Branchpoint Removal Statistics</t>
  </si>
  <si>
    <t>Notes:</t>
  </si>
  <si>
    <t>Synthetic dataset with manually filled holes</t>
  </si>
  <si>
    <t>Original Synthetic Datasets</t>
  </si>
  <si>
    <t>Tetteh et al. 2020</t>
  </si>
  <si>
    <t>Download Links:</t>
  </si>
  <si>
    <t>Cleared Cliques</t>
  </si>
  <si>
    <t>VesSAP/ImageJ Branchpoints</t>
  </si>
  <si>
    <t>% Cliques Removed</t>
  </si>
  <si>
    <t>Mean % Removed:</t>
  </si>
  <si>
    <r>
      <rPr>
        <b/>
        <sz val="12"/>
        <color theme="1"/>
        <rFont val="Calibri"/>
        <family val="2"/>
        <scheme val="minor"/>
      </rPr>
      <t xml:space="preserve">Keys: </t>
    </r>
    <r>
      <rPr>
        <sz val="12"/>
        <color theme="1"/>
        <rFont val="Calibri"/>
        <family val="2"/>
        <scheme val="minor"/>
      </rPr>
      <t>h - Healthy, dr - Diabetic Retinopathy, g - Glaucomatous Eyes; IC - Inferior Colliculi</t>
    </r>
  </si>
  <si>
    <t>2D Datasets</t>
  </si>
  <si>
    <t>3D Datasets</t>
  </si>
  <si>
    <t>Stats</t>
  </si>
  <si>
    <t>Dataset</t>
  </si>
  <si>
    <t>Identified Cliques (#)</t>
  </si>
  <si>
    <t>Remaining Cliques (#)</t>
  </si>
  <si>
    <t xml:space="preserve">Percent Cliques Removed </t>
  </si>
  <si>
    <t>Original Branchpoint Count (#)</t>
  </si>
  <si>
    <t>Branchpoints Removed (#)</t>
  </si>
  <si>
    <t>Percent Branchpoints Removed</t>
  </si>
  <si>
    <t>Mean % Removal</t>
  </si>
  <si>
    <t>01_h</t>
  </si>
  <si>
    <t>7_IC</t>
  </si>
  <si>
    <t>Dimensions</t>
  </si>
  <si>
    <t>2D</t>
  </si>
  <si>
    <t>3D</t>
  </si>
  <si>
    <t>02_h</t>
  </si>
  <si>
    <t>9_IC</t>
  </si>
  <si>
    <t>Cliques</t>
  </si>
  <si>
    <t>03_h</t>
  </si>
  <si>
    <t>11_IC</t>
  </si>
  <si>
    <t>Branchpoints</t>
  </si>
  <si>
    <t>04_h</t>
  </si>
  <si>
    <t>27_IC</t>
  </si>
  <si>
    <t>05_h</t>
  </si>
  <si>
    <t>47_IC</t>
  </si>
  <si>
    <t>06_h</t>
  </si>
  <si>
    <t>49_IC</t>
  </si>
  <si>
    <t>07_h</t>
  </si>
  <si>
    <t>51_IC</t>
  </si>
  <si>
    <t>08_h</t>
  </si>
  <si>
    <t>63_IC</t>
  </si>
  <si>
    <t>09_h</t>
  </si>
  <si>
    <t>65_IC</t>
  </si>
  <si>
    <t>10_h</t>
  </si>
  <si>
    <t>67_IC</t>
  </si>
  <si>
    <t>11_h</t>
  </si>
  <si>
    <t>12_h</t>
  </si>
  <si>
    <t>13_h</t>
  </si>
  <si>
    <t>14_h</t>
  </si>
  <si>
    <t>15_h</t>
  </si>
  <si>
    <t>01_dr</t>
  </si>
  <si>
    <t>02_dr</t>
  </si>
  <si>
    <t>03_dr</t>
  </si>
  <si>
    <t>04_dr</t>
  </si>
  <si>
    <t>05_dr</t>
  </si>
  <si>
    <t>06_dr</t>
  </si>
  <si>
    <t>07_dr</t>
  </si>
  <si>
    <t>08_dr</t>
  </si>
  <si>
    <t>09_dr</t>
  </si>
  <si>
    <t>10_dr</t>
  </si>
  <si>
    <t>11_dr</t>
  </si>
  <si>
    <t>12_dr</t>
  </si>
  <si>
    <t>13_dr</t>
  </si>
  <si>
    <t>14_dr</t>
  </si>
  <si>
    <t>15_dr</t>
  </si>
  <si>
    <t>01_g</t>
  </si>
  <si>
    <t>02_g</t>
  </si>
  <si>
    <t>03_g</t>
  </si>
  <si>
    <t>04_g</t>
  </si>
  <si>
    <t>05_g</t>
  </si>
  <si>
    <t>06_g</t>
  </si>
  <si>
    <t>07_g</t>
  </si>
  <si>
    <t>08_g</t>
  </si>
  <si>
    <t>09_g</t>
  </si>
  <si>
    <t>10_g</t>
  </si>
  <si>
    <t>11_g</t>
  </si>
  <si>
    <t>12_g</t>
  </si>
  <si>
    <t>13_g</t>
  </si>
  <si>
    <t>14_g</t>
  </si>
  <si>
    <t>15_g</t>
  </si>
  <si>
    <t>Ground-truth bifurcation counts methods (python 3.8.8):
1. Threshold of 3.0 applied to images.
2. Skeletonization applied (skimage.morphology.skeletonize_3d)
3. Components counted (scipy.ndimage.label)
Holes were manually filled in the synthetic datasets. For the analyses, endpoint segments were pruned from datasets if longer than 6 px.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</si>
</sst>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u/>
      <sz val="12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10" fontId="0" fillId="0" borderId="0" xfId="1" applyNumberFormat="1" applyFo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Border="1" applyAlignment="1">
      <alignment vertical="top" wrapText="1"/>
    </xf>
    <xf numFmtId="164" fontId="0" fillId="0" borderId="0" xfId="1" applyNumberFormat="1" applyFont="1"/>
    <xf numFmtId="164" fontId="0" fillId="0" borderId="0" xfId="0" applyNumberFormat="1"/>
    <xf numFmtId="0" fontId="2" fillId="0" borderId="0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10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4" fillId="0" borderId="7" xfId="2" applyBorder="1" applyAlignment="1">
      <alignment horizontal="center" vertical="center" wrapText="1"/>
    </xf>
    <xf numFmtId="0" fontId="4" fillId="0" borderId="0" xfId="2" applyBorder="1" applyAlignment="1">
      <alignment horizontal="center"/>
    </xf>
    <xf numFmtId="0" fontId="4" fillId="0" borderId="0" xfId="2" applyAlignment="1">
      <alignment horizontal="center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2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ithub.com/giesekow/deepvesselnet/wiki/Datasets" TargetMode="External"/><Relationship Id="rId2" Type="http://schemas.openxmlformats.org/officeDocument/2006/relationships/hyperlink" Target="https://www.frontiersin.org/articles/10.3389/fnins.2020.592352/full" TargetMode="External"/><Relationship Id="rId1" Type="http://schemas.openxmlformats.org/officeDocument/2006/relationships/hyperlink" Target="https://dataverse.harvard.edu/dataset.xhtml?persistentId=doi:10.7910/DVN/TIOFR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B70F1-96A6-FF4E-89B2-18F18DC0696B}">
  <dimension ref="A2:L39"/>
  <sheetViews>
    <sheetView tabSelected="1" topLeftCell="A8" workbookViewId="0">
      <selection activeCell="A32" sqref="A32:I37"/>
    </sheetView>
  </sheetViews>
  <sheetFormatPr baseColWidth="10" defaultRowHeight="16" x14ac:dyDescent="0.2"/>
  <cols>
    <col min="1" max="2" width="12" customWidth="1"/>
    <col min="3" max="3" width="10.5" customWidth="1"/>
    <col min="4" max="4" width="11.5" bestFit="1" customWidth="1"/>
    <col min="5" max="6" width="11.83203125" bestFit="1" customWidth="1"/>
    <col min="7" max="7" width="11.83203125" customWidth="1"/>
    <col min="8" max="8" width="7.1640625" customWidth="1"/>
    <col min="9" max="9" width="13" customWidth="1"/>
    <col min="10" max="10" width="14.1640625" bestFit="1" customWidth="1"/>
    <col min="11" max="11" width="12.1640625" customWidth="1"/>
  </cols>
  <sheetData>
    <row r="2" spans="1:11" x14ac:dyDescent="0.2">
      <c r="A2" s="22" t="s">
        <v>7</v>
      </c>
      <c r="B2" s="23"/>
      <c r="C2" s="23"/>
      <c r="D2" s="24"/>
    </row>
    <row r="4" spans="1:11" ht="51" x14ac:dyDescent="0.2">
      <c r="A4" s="4" t="s">
        <v>2</v>
      </c>
      <c r="B4" s="4" t="s">
        <v>13</v>
      </c>
      <c r="C4" s="4" t="s">
        <v>3</v>
      </c>
      <c r="D4" s="4" t="s">
        <v>15</v>
      </c>
      <c r="E4" s="4" t="s">
        <v>4</v>
      </c>
      <c r="F4" s="4" t="s">
        <v>5</v>
      </c>
      <c r="G4" s="4" t="s">
        <v>6</v>
      </c>
      <c r="H4" s="1" t="s">
        <v>1</v>
      </c>
      <c r="I4" s="4" t="s">
        <v>14</v>
      </c>
      <c r="J4" s="1" t="s">
        <v>1</v>
      </c>
    </row>
    <row r="5" spans="1:11" x14ac:dyDescent="0.2">
      <c r="A5" s="5">
        <v>1</v>
      </c>
      <c r="B5">
        <v>844</v>
      </c>
      <c r="C5">
        <v>2</v>
      </c>
      <c r="D5" s="9">
        <f>(B5-C5)/B5</f>
        <v>0.99763033175355453</v>
      </c>
      <c r="E5">
        <v>1707</v>
      </c>
      <c r="F5">
        <v>1786</v>
      </c>
      <c r="G5">
        <v>1715</v>
      </c>
      <c r="H5" s="3">
        <f>ABS((G5-F5)/F5)</f>
        <v>3.9753639417693172E-2</v>
      </c>
      <c r="I5">
        <v>3855</v>
      </c>
      <c r="J5" s="3">
        <f>ABS((I5-F5)/F5)</f>
        <v>1.158454647256439</v>
      </c>
      <c r="K5" s="9"/>
    </row>
    <row r="6" spans="1:11" x14ac:dyDescent="0.2">
      <c r="A6" s="5">
        <v>2</v>
      </c>
      <c r="B6">
        <v>802</v>
      </c>
      <c r="C6">
        <v>7</v>
      </c>
      <c r="D6" s="9">
        <f t="shared" ref="D6:D24" si="0">(B6-C6)/B6</f>
        <v>0.99127182044887785</v>
      </c>
      <c r="E6">
        <v>1647</v>
      </c>
      <c r="F6">
        <v>1613</v>
      </c>
      <c r="G6">
        <v>1685</v>
      </c>
      <c r="H6" s="3">
        <f t="shared" ref="H6:H24" si="1">ABS((G6-F6)/F6)</f>
        <v>4.4637321760694355E-2</v>
      </c>
      <c r="I6">
        <v>3714</v>
      </c>
      <c r="J6" s="3">
        <f t="shared" ref="J6:J24" si="2">ABS((I6-F6)/F6)</f>
        <v>1.3025418474891506</v>
      </c>
      <c r="K6" s="9"/>
    </row>
    <row r="7" spans="1:11" x14ac:dyDescent="0.2">
      <c r="A7" s="5">
        <v>3</v>
      </c>
      <c r="B7">
        <v>811</v>
      </c>
      <c r="C7">
        <v>3</v>
      </c>
      <c r="D7" s="9">
        <f t="shared" si="0"/>
        <v>0.99630086313193589</v>
      </c>
      <c r="E7">
        <v>1649</v>
      </c>
      <c r="F7">
        <v>1675</v>
      </c>
      <c r="G7">
        <v>1730</v>
      </c>
      <c r="H7" s="3">
        <f t="shared" si="1"/>
        <v>3.2835820895522387E-2</v>
      </c>
      <c r="I7">
        <v>3770</v>
      </c>
      <c r="J7" s="3">
        <f t="shared" si="2"/>
        <v>1.2507462686567163</v>
      </c>
      <c r="K7" s="9"/>
    </row>
    <row r="8" spans="1:11" x14ac:dyDescent="0.2">
      <c r="A8" s="5">
        <v>4</v>
      </c>
      <c r="B8">
        <v>832</v>
      </c>
      <c r="C8">
        <v>3</v>
      </c>
      <c r="D8" s="9">
        <f t="shared" si="0"/>
        <v>0.99639423076923073</v>
      </c>
      <c r="E8">
        <v>1698</v>
      </c>
      <c r="F8">
        <v>1770</v>
      </c>
      <c r="G8">
        <v>1683</v>
      </c>
      <c r="H8" s="3">
        <f t="shared" si="1"/>
        <v>4.9152542372881358E-2</v>
      </c>
      <c r="I8">
        <v>3762</v>
      </c>
      <c r="J8" s="3">
        <f t="shared" si="2"/>
        <v>1.1254237288135593</v>
      </c>
      <c r="K8" s="9"/>
    </row>
    <row r="9" spans="1:11" x14ac:dyDescent="0.2">
      <c r="A9" s="5">
        <v>5</v>
      </c>
      <c r="B9">
        <v>841</v>
      </c>
      <c r="C9">
        <v>2</v>
      </c>
      <c r="D9" s="9">
        <f t="shared" si="0"/>
        <v>0.99762187871581454</v>
      </c>
      <c r="E9">
        <v>1706</v>
      </c>
      <c r="F9">
        <v>1711</v>
      </c>
      <c r="G9">
        <v>1683</v>
      </c>
      <c r="H9" s="3">
        <f t="shared" si="1"/>
        <v>1.6364699006428989E-2</v>
      </c>
      <c r="I9">
        <v>3818</v>
      </c>
      <c r="J9" s="3">
        <f t="shared" si="2"/>
        <v>1.2314436002337814</v>
      </c>
      <c r="K9" s="9"/>
    </row>
    <row r="10" spans="1:11" x14ac:dyDescent="0.2">
      <c r="A10" s="5">
        <v>6</v>
      </c>
      <c r="B10">
        <v>860</v>
      </c>
      <c r="C10">
        <v>5</v>
      </c>
      <c r="D10" s="9">
        <f t="shared" si="0"/>
        <v>0.9941860465116279</v>
      </c>
      <c r="E10">
        <v>1741</v>
      </c>
      <c r="F10">
        <v>1743</v>
      </c>
      <c r="G10">
        <v>1725</v>
      </c>
      <c r="H10" s="3">
        <f t="shared" si="1"/>
        <v>1.0327022375215147E-2</v>
      </c>
      <c r="I10">
        <v>3853</v>
      </c>
      <c r="J10" s="3">
        <f t="shared" si="2"/>
        <v>1.2105565117613311</v>
      </c>
      <c r="K10" s="9"/>
    </row>
    <row r="11" spans="1:11" x14ac:dyDescent="0.2">
      <c r="A11" s="5">
        <v>7</v>
      </c>
      <c r="B11">
        <v>802</v>
      </c>
      <c r="C11">
        <v>4</v>
      </c>
      <c r="D11" s="9">
        <f t="shared" si="0"/>
        <v>0.99501246882793015</v>
      </c>
      <c r="E11">
        <v>1613</v>
      </c>
      <c r="F11">
        <v>1717</v>
      </c>
      <c r="G11">
        <v>1707</v>
      </c>
      <c r="H11" s="3">
        <f t="shared" si="1"/>
        <v>5.8241118229470003E-3</v>
      </c>
      <c r="I11">
        <v>3718</v>
      </c>
      <c r="J11" s="3">
        <f t="shared" si="2"/>
        <v>1.1654047757716948</v>
      </c>
      <c r="K11" s="9"/>
    </row>
    <row r="12" spans="1:11" x14ac:dyDescent="0.2">
      <c r="A12" s="5">
        <v>8</v>
      </c>
      <c r="B12">
        <v>786</v>
      </c>
      <c r="C12">
        <v>4</v>
      </c>
      <c r="D12" s="9">
        <f t="shared" si="0"/>
        <v>0.99491094147582693</v>
      </c>
      <c r="E12">
        <v>1594</v>
      </c>
      <c r="F12">
        <v>1651</v>
      </c>
      <c r="G12">
        <v>1658</v>
      </c>
      <c r="H12" s="3">
        <f t="shared" si="1"/>
        <v>4.2398546335554212E-3</v>
      </c>
      <c r="I12">
        <v>3642</v>
      </c>
      <c r="J12" s="3">
        <f t="shared" si="2"/>
        <v>1.2059357964869777</v>
      </c>
      <c r="K12" s="9"/>
    </row>
    <row r="13" spans="1:11" x14ac:dyDescent="0.2">
      <c r="A13" s="5">
        <v>9</v>
      </c>
      <c r="B13">
        <v>823</v>
      </c>
      <c r="C13">
        <v>2</v>
      </c>
      <c r="D13" s="9">
        <f t="shared" si="0"/>
        <v>0.99756986634264888</v>
      </c>
      <c r="E13">
        <v>1665</v>
      </c>
      <c r="F13">
        <v>1742</v>
      </c>
      <c r="G13">
        <v>1710</v>
      </c>
      <c r="H13" s="3">
        <f t="shared" si="1"/>
        <v>1.8369690011481057E-2</v>
      </c>
      <c r="I13">
        <v>3788</v>
      </c>
      <c r="J13" s="3">
        <f t="shared" si="2"/>
        <v>1.17451205510907</v>
      </c>
      <c r="K13" s="9"/>
    </row>
    <row r="14" spans="1:11" x14ac:dyDescent="0.2">
      <c r="A14" s="5">
        <v>10</v>
      </c>
      <c r="B14">
        <v>840</v>
      </c>
      <c r="C14">
        <v>5</v>
      </c>
      <c r="D14" s="9">
        <f t="shared" si="0"/>
        <v>0.99404761904761907</v>
      </c>
      <c r="E14">
        <v>1702</v>
      </c>
      <c r="F14">
        <v>1846</v>
      </c>
      <c r="G14">
        <v>1786</v>
      </c>
      <c r="H14" s="3">
        <f t="shared" si="1"/>
        <v>3.2502708559046585E-2</v>
      </c>
      <c r="I14">
        <v>3925</v>
      </c>
      <c r="J14" s="3">
        <f t="shared" si="2"/>
        <v>1.1262188515709644</v>
      </c>
      <c r="K14" s="9"/>
    </row>
    <row r="15" spans="1:11" x14ac:dyDescent="0.2">
      <c r="A15" s="5">
        <v>11</v>
      </c>
      <c r="B15">
        <v>805</v>
      </c>
      <c r="C15">
        <v>9</v>
      </c>
      <c r="D15" s="9">
        <f t="shared" si="0"/>
        <v>0.98881987577639752</v>
      </c>
      <c r="E15">
        <v>1644</v>
      </c>
      <c r="F15">
        <v>1643</v>
      </c>
      <c r="G15">
        <v>1751</v>
      </c>
      <c r="H15" s="3">
        <f t="shared" si="1"/>
        <v>6.5733414485696889E-2</v>
      </c>
      <c r="I15">
        <v>3764</v>
      </c>
      <c r="J15" s="3">
        <f t="shared" si="2"/>
        <v>1.2909312233718806</v>
      </c>
      <c r="K15" s="9"/>
    </row>
    <row r="16" spans="1:11" x14ac:dyDescent="0.2">
      <c r="A16" s="5">
        <v>12</v>
      </c>
      <c r="B16">
        <v>844</v>
      </c>
      <c r="C16">
        <v>4</v>
      </c>
      <c r="D16" s="9">
        <f t="shared" si="0"/>
        <v>0.99526066350710896</v>
      </c>
      <c r="E16">
        <v>1711</v>
      </c>
      <c r="F16">
        <v>1688</v>
      </c>
      <c r="G16">
        <v>1709</v>
      </c>
      <c r="H16" s="3">
        <f t="shared" si="1"/>
        <v>1.2440758293838863E-2</v>
      </c>
      <c r="I16">
        <v>3791</v>
      </c>
      <c r="J16" s="3">
        <f t="shared" si="2"/>
        <v>1.2458530805687205</v>
      </c>
      <c r="K16" s="9"/>
    </row>
    <row r="17" spans="1:12" x14ac:dyDescent="0.2">
      <c r="A17" s="5">
        <v>13</v>
      </c>
      <c r="B17">
        <v>910</v>
      </c>
      <c r="C17">
        <v>3</v>
      </c>
      <c r="D17" s="9">
        <f t="shared" si="0"/>
        <v>0.99670329670329672</v>
      </c>
      <c r="E17">
        <v>1849</v>
      </c>
      <c r="F17">
        <v>1733</v>
      </c>
      <c r="G17">
        <v>1766</v>
      </c>
      <c r="H17" s="3">
        <f t="shared" si="1"/>
        <v>1.9042123485285632E-2</v>
      </c>
      <c r="I17">
        <v>3993</v>
      </c>
      <c r="J17" s="3">
        <f t="shared" si="2"/>
        <v>1.3040969417195614</v>
      </c>
      <c r="K17" s="9"/>
    </row>
    <row r="18" spans="1:12" x14ac:dyDescent="0.2">
      <c r="A18" s="5">
        <v>14</v>
      </c>
      <c r="B18">
        <v>772</v>
      </c>
      <c r="C18">
        <v>2</v>
      </c>
      <c r="D18" s="9">
        <f t="shared" si="0"/>
        <v>0.99740932642487046</v>
      </c>
      <c r="E18">
        <v>1558</v>
      </c>
      <c r="F18">
        <v>1581</v>
      </c>
      <c r="G18">
        <v>1609</v>
      </c>
      <c r="H18" s="3">
        <f t="shared" si="1"/>
        <v>1.7710309930423784E-2</v>
      </c>
      <c r="I18">
        <v>3561</v>
      </c>
      <c r="J18" s="3">
        <f t="shared" si="2"/>
        <v>1.252371916508539</v>
      </c>
      <c r="K18" s="9"/>
    </row>
    <row r="19" spans="1:12" x14ac:dyDescent="0.2">
      <c r="A19" s="5">
        <v>15</v>
      </c>
      <c r="B19">
        <v>854</v>
      </c>
      <c r="C19">
        <v>2</v>
      </c>
      <c r="D19" s="9">
        <f t="shared" si="0"/>
        <v>0.99765807962529274</v>
      </c>
      <c r="E19">
        <v>1716</v>
      </c>
      <c r="F19">
        <v>1689</v>
      </c>
      <c r="G19">
        <v>1663</v>
      </c>
      <c r="H19" s="3">
        <f t="shared" si="1"/>
        <v>1.5393724097098875E-2</v>
      </c>
      <c r="I19">
        <v>3772</v>
      </c>
      <c r="J19" s="3">
        <f t="shared" si="2"/>
        <v>1.2332741267021907</v>
      </c>
      <c r="K19" s="9"/>
    </row>
    <row r="20" spans="1:12" x14ac:dyDescent="0.2">
      <c r="A20" s="5">
        <v>16</v>
      </c>
      <c r="B20">
        <v>812</v>
      </c>
      <c r="C20">
        <v>2</v>
      </c>
      <c r="D20" s="9">
        <f t="shared" si="0"/>
        <v>0.99753694581280783</v>
      </c>
      <c r="E20">
        <v>1650</v>
      </c>
      <c r="F20">
        <v>1714</v>
      </c>
      <c r="G20">
        <v>1665</v>
      </c>
      <c r="H20" s="3">
        <f t="shared" si="1"/>
        <v>2.8588098016336057E-2</v>
      </c>
      <c r="I20">
        <v>3731</v>
      </c>
      <c r="J20" s="3">
        <f t="shared" si="2"/>
        <v>1.1767794632438739</v>
      </c>
      <c r="K20" s="9"/>
    </row>
    <row r="21" spans="1:12" x14ac:dyDescent="0.2">
      <c r="A21" s="5">
        <v>17</v>
      </c>
      <c r="B21">
        <v>856</v>
      </c>
      <c r="C21">
        <v>3</v>
      </c>
      <c r="D21" s="9">
        <f t="shared" si="0"/>
        <v>0.99649532710280375</v>
      </c>
      <c r="E21">
        <v>1725</v>
      </c>
      <c r="F21">
        <v>1769</v>
      </c>
      <c r="G21">
        <v>1675</v>
      </c>
      <c r="H21" s="3">
        <f t="shared" si="1"/>
        <v>5.3137365743357833E-2</v>
      </c>
      <c r="I21">
        <v>3817</v>
      </c>
      <c r="J21" s="3">
        <f t="shared" si="2"/>
        <v>1.1577162238552854</v>
      </c>
      <c r="K21" s="9"/>
    </row>
    <row r="22" spans="1:12" x14ac:dyDescent="0.2">
      <c r="A22" s="5">
        <v>18</v>
      </c>
      <c r="B22">
        <v>810</v>
      </c>
      <c r="C22">
        <v>2</v>
      </c>
      <c r="D22" s="9">
        <f t="shared" si="0"/>
        <v>0.9975308641975309</v>
      </c>
      <c r="E22">
        <v>1641</v>
      </c>
      <c r="F22">
        <v>1671</v>
      </c>
      <c r="G22">
        <v>1666</v>
      </c>
      <c r="H22" s="3">
        <f t="shared" si="1"/>
        <v>2.9922202274087371E-3</v>
      </c>
      <c r="I22">
        <v>3693</v>
      </c>
      <c r="J22" s="3">
        <f t="shared" si="2"/>
        <v>1.2100538599640933</v>
      </c>
      <c r="K22" s="9"/>
    </row>
    <row r="23" spans="1:12" x14ac:dyDescent="0.2">
      <c r="A23" s="5">
        <v>19</v>
      </c>
      <c r="B23">
        <v>868</v>
      </c>
      <c r="C23">
        <v>3</v>
      </c>
      <c r="D23" s="9">
        <f t="shared" si="0"/>
        <v>0.99654377880184331</v>
      </c>
      <c r="E23">
        <v>1780</v>
      </c>
      <c r="F23">
        <v>1649</v>
      </c>
      <c r="G23">
        <v>1682</v>
      </c>
      <c r="H23" s="3">
        <f t="shared" si="1"/>
        <v>2.0012128562765311E-2</v>
      </c>
      <c r="I23">
        <v>3848</v>
      </c>
      <c r="J23" s="3">
        <f t="shared" si="2"/>
        <v>1.3335354760460885</v>
      </c>
      <c r="K23" s="9"/>
    </row>
    <row r="24" spans="1:12" x14ac:dyDescent="0.2">
      <c r="A24" s="5">
        <v>20</v>
      </c>
      <c r="B24">
        <v>842</v>
      </c>
      <c r="C24">
        <v>0</v>
      </c>
      <c r="D24" s="9">
        <f t="shared" si="0"/>
        <v>1</v>
      </c>
      <c r="E24">
        <v>1699</v>
      </c>
      <c r="F24">
        <v>1626</v>
      </c>
      <c r="G24">
        <v>1653</v>
      </c>
      <c r="H24" s="3">
        <f t="shared" si="1"/>
        <v>1.6605166051660517E-2</v>
      </c>
      <c r="I24">
        <v>3739</v>
      </c>
      <c r="J24" s="3">
        <f t="shared" si="2"/>
        <v>1.2995079950799509</v>
      </c>
      <c r="K24" s="9"/>
    </row>
    <row r="25" spans="1:12" x14ac:dyDescent="0.2">
      <c r="B25" s="39" t="s">
        <v>16</v>
      </c>
      <c r="C25" s="40"/>
      <c r="D25" s="10">
        <f>AVERAGE(D5:D24)</f>
        <v>0.99594521124885094</v>
      </c>
      <c r="H25" s="7" t="s">
        <v>0</v>
      </c>
      <c r="I25" s="3">
        <f>AVERAGE(H5:H24)</f>
        <v>2.5283135987466891E-2</v>
      </c>
      <c r="J25" s="7" t="s">
        <v>0</v>
      </c>
      <c r="K25" s="3">
        <f>AVERAGE(J5:J24)</f>
        <v>1.2227679195104935</v>
      </c>
      <c r="L25" s="10"/>
    </row>
    <row r="26" spans="1:12" x14ac:dyDescent="0.2">
      <c r="D26" s="2"/>
    </row>
    <row r="27" spans="1:12" x14ac:dyDescent="0.2">
      <c r="D27" s="2"/>
    </row>
    <row r="28" spans="1:12" x14ac:dyDescent="0.2">
      <c r="D28" s="2"/>
    </row>
    <row r="29" spans="1:12" x14ac:dyDescent="0.2">
      <c r="D29" s="2"/>
    </row>
    <row r="30" spans="1:12" x14ac:dyDescent="0.2">
      <c r="D30" s="2"/>
    </row>
    <row r="31" spans="1:12" x14ac:dyDescent="0.2">
      <c r="A31" s="6" t="s">
        <v>8</v>
      </c>
      <c r="B31" s="11"/>
      <c r="D31" s="2"/>
      <c r="J31" s="25" t="s">
        <v>12</v>
      </c>
      <c r="K31" s="26"/>
    </row>
    <row r="32" spans="1:12" ht="37" customHeight="1" x14ac:dyDescent="0.2">
      <c r="A32" s="30" t="s">
        <v>89</v>
      </c>
      <c r="B32" s="31"/>
      <c r="C32" s="31"/>
      <c r="D32" s="31"/>
      <c r="E32" s="31"/>
      <c r="F32" s="31"/>
      <c r="G32" s="31"/>
      <c r="H32" s="31"/>
      <c r="I32" s="32"/>
      <c r="J32" s="27" t="s">
        <v>9</v>
      </c>
      <c r="K32" s="27"/>
    </row>
    <row r="33" spans="1:11" x14ac:dyDescent="0.2">
      <c r="A33" s="33"/>
      <c r="B33" s="34"/>
      <c r="C33" s="34"/>
      <c r="D33" s="34"/>
      <c r="E33" s="34"/>
      <c r="F33" s="34"/>
      <c r="G33" s="34"/>
      <c r="H33" s="34"/>
      <c r="I33" s="35"/>
      <c r="J33" s="28" t="s">
        <v>10</v>
      </c>
      <c r="K33" s="29"/>
    </row>
    <row r="34" spans="1:11" x14ac:dyDescent="0.2">
      <c r="A34" s="33"/>
      <c r="B34" s="34"/>
      <c r="C34" s="34"/>
      <c r="D34" s="34"/>
      <c r="E34" s="34"/>
      <c r="F34" s="34"/>
      <c r="G34" s="34"/>
      <c r="H34" s="34"/>
      <c r="I34" s="35"/>
      <c r="J34" s="28" t="s">
        <v>11</v>
      </c>
      <c r="K34" s="29"/>
    </row>
    <row r="35" spans="1:11" x14ac:dyDescent="0.2">
      <c r="A35" s="33"/>
      <c r="B35" s="34"/>
      <c r="C35" s="34"/>
      <c r="D35" s="34"/>
      <c r="E35" s="34"/>
      <c r="F35" s="34"/>
      <c r="G35" s="34"/>
      <c r="H35" s="34"/>
      <c r="I35" s="35"/>
    </row>
    <row r="36" spans="1:11" x14ac:dyDescent="0.2">
      <c r="A36" s="33"/>
      <c r="B36" s="34"/>
      <c r="C36" s="34"/>
      <c r="D36" s="34"/>
      <c r="E36" s="34"/>
      <c r="F36" s="34"/>
      <c r="G36" s="34"/>
      <c r="H36" s="34"/>
      <c r="I36" s="35"/>
    </row>
    <row r="37" spans="1:11" x14ac:dyDescent="0.2">
      <c r="A37" s="36"/>
      <c r="B37" s="37"/>
      <c r="C37" s="37"/>
      <c r="D37" s="37"/>
      <c r="E37" s="37"/>
      <c r="F37" s="37"/>
      <c r="G37" s="37"/>
      <c r="H37" s="37"/>
      <c r="I37" s="38"/>
    </row>
    <row r="38" spans="1:11" x14ac:dyDescent="0.2">
      <c r="A38" s="8"/>
      <c r="B38" s="8"/>
      <c r="C38" s="8"/>
      <c r="D38" s="8"/>
      <c r="E38" s="8"/>
      <c r="F38" s="8"/>
      <c r="G38" s="8"/>
      <c r="H38" s="8"/>
      <c r="I38" s="8"/>
    </row>
    <row r="39" spans="1:11" x14ac:dyDescent="0.2">
      <c r="A39" s="8"/>
      <c r="B39" s="8"/>
      <c r="C39" s="8"/>
      <c r="D39" s="8"/>
      <c r="E39" s="8"/>
      <c r="F39" s="8"/>
      <c r="G39" s="8"/>
      <c r="H39" s="8"/>
      <c r="I39" s="8"/>
    </row>
  </sheetData>
  <mergeCells count="7">
    <mergeCell ref="A2:D2"/>
    <mergeCell ref="J31:K31"/>
    <mergeCell ref="J32:K32"/>
    <mergeCell ref="J33:K33"/>
    <mergeCell ref="J34:K34"/>
    <mergeCell ref="A32:I37"/>
    <mergeCell ref="B25:C25"/>
  </mergeCells>
  <hyperlinks>
    <hyperlink ref="J32" r:id="rId1" xr:uid="{3126F14C-7B6F-C74A-B520-E27F7D477FC7}"/>
    <hyperlink ref="J34" r:id="rId2" xr:uid="{DDFC4C14-27D1-4845-8AF1-1691875B6C3E}"/>
    <hyperlink ref="J33" r:id="rId3" xr:uid="{3D4BD8C0-D30E-0A40-A072-377C706890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4E912-4436-B24C-B896-0C73A146E477}">
  <dimension ref="B2:W60"/>
  <sheetViews>
    <sheetView workbookViewId="0">
      <selection activeCell="K10" sqref="K10"/>
    </sheetView>
  </sheetViews>
  <sheetFormatPr baseColWidth="10" defaultRowHeight="16" x14ac:dyDescent="0.2"/>
  <cols>
    <col min="5" max="5" width="15.5" bestFit="1" customWidth="1"/>
    <col min="7" max="8" width="11.83203125" bestFit="1" customWidth="1"/>
    <col min="14" max="14" width="10.83203125" customWidth="1"/>
    <col min="15" max="16" width="11.83203125" customWidth="1"/>
    <col min="18" max="18" width="11.83203125" bestFit="1" customWidth="1"/>
    <col min="21" max="21" width="11.83203125" bestFit="1" customWidth="1"/>
    <col min="23" max="23" width="11.83203125" bestFit="1" customWidth="1"/>
  </cols>
  <sheetData>
    <row r="2" spans="2:23" x14ac:dyDescent="0.2">
      <c r="B2" s="41" t="s">
        <v>17</v>
      </c>
      <c r="C2" s="42"/>
      <c r="D2" s="42"/>
      <c r="E2" s="42"/>
      <c r="F2" s="42"/>
      <c r="G2" s="42"/>
      <c r="H2" s="43"/>
    </row>
    <row r="4" spans="2:23" x14ac:dyDescent="0.2">
      <c r="B4" s="12" t="s">
        <v>18</v>
      </c>
      <c r="E4" s="13"/>
      <c r="J4" s="14" t="s">
        <v>19</v>
      </c>
      <c r="R4" s="15" t="s">
        <v>20</v>
      </c>
    </row>
    <row r="5" spans="2:23" ht="51" x14ac:dyDescent="0.2">
      <c r="B5" s="1" t="s">
        <v>21</v>
      </c>
      <c r="C5" s="4" t="s">
        <v>22</v>
      </c>
      <c r="D5" s="4" t="s">
        <v>23</v>
      </c>
      <c r="E5" s="4" t="s">
        <v>24</v>
      </c>
      <c r="F5" s="4" t="s">
        <v>25</v>
      </c>
      <c r="G5" s="4" t="s">
        <v>26</v>
      </c>
      <c r="H5" s="4" t="s">
        <v>27</v>
      </c>
      <c r="J5" s="1" t="s">
        <v>21</v>
      </c>
      <c r="K5" s="4" t="s">
        <v>22</v>
      </c>
      <c r="L5" s="4" t="s">
        <v>23</v>
      </c>
      <c r="M5" s="4" t="s">
        <v>24</v>
      </c>
      <c r="N5" s="4" t="s">
        <v>25</v>
      </c>
      <c r="O5" s="4" t="s">
        <v>26</v>
      </c>
      <c r="P5" s="4" t="s">
        <v>27</v>
      </c>
      <c r="R5" s="4"/>
      <c r="S5" s="44" t="s">
        <v>28</v>
      </c>
      <c r="T5" s="44"/>
      <c r="U5" s="4"/>
      <c r="V5" s="1"/>
      <c r="W5" s="4"/>
    </row>
    <row r="6" spans="2:23" x14ac:dyDescent="0.2">
      <c r="B6" s="16" t="s">
        <v>29</v>
      </c>
      <c r="C6">
        <v>154</v>
      </c>
      <c r="D6">
        <v>0</v>
      </c>
      <c r="E6" s="9">
        <f>(C6-D6)/C6</f>
        <v>1</v>
      </c>
      <c r="F6">
        <v>722</v>
      </c>
      <c r="G6">
        <v>327</v>
      </c>
      <c r="H6" s="9">
        <f>G6/F6</f>
        <v>0.45290858725761773</v>
      </c>
      <c r="J6" s="17" t="s">
        <v>30</v>
      </c>
      <c r="K6" s="18">
        <v>10361</v>
      </c>
      <c r="L6">
        <v>27</v>
      </c>
      <c r="M6" s="9">
        <f>(K6-L6)/K6</f>
        <v>0.9973940739310877</v>
      </c>
      <c r="N6">
        <v>47485</v>
      </c>
      <c r="O6" s="18">
        <v>21721</v>
      </c>
      <c r="P6" s="9">
        <f>O6/N6</f>
        <v>0.45742866168263663</v>
      </c>
      <c r="R6" s="19" t="s">
        <v>31</v>
      </c>
      <c r="S6" s="20" t="s">
        <v>32</v>
      </c>
      <c r="T6" s="20" t="s">
        <v>33</v>
      </c>
    </row>
    <row r="7" spans="2:23" x14ac:dyDescent="0.2">
      <c r="B7" s="16" t="s">
        <v>34</v>
      </c>
      <c r="C7">
        <v>142</v>
      </c>
      <c r="D7">
        <v>0</v>
      </c>
      <c r="E7" s="9">
        <f t="shared" ref="E7:E20" si="0">(C7-D7)/C7</f>
        <v>1</v>
      </c>
      <c r="F7">
        <v>646</v>
      </c>
      <c r="G7">
        <v>293</v>
      </c>
      <c r="H7" s="9">
        <f t="shared" ref="H7:H50" si="1">G7/F7</f>
        <v>0.45356037151702788</v>
      </c>
      <c r="J7" s="17" t="s">
        <v>35</v>
      </c>
      <c r="K7" s="18">
        <v>3407</v>
      </c>
      <c r="L7">
        <v>13</v>
      </c>
      <c r="M7" s="9">
        <f t="shared" ref="M7:M15" si="2">(K7-L7)/K7</f>
        <v>0.99618432638685062</v>
      </c>
      <c r="N7">
        <v>15651</v>
      </c>
      <c r="O7" s="18">
        <v>7223</v>
      </c>
      <c r="P7" s="9">
        <f t="shared" ref="P7:P15" si="3">O7/N7</f>
        <v>0.46150405724873811</v>
      </c>
      <c r="R7" s="19" t="s">
        <v>36</v>
      </c>
      <c r="S7" s="10">
        <f>AVERAGE(E6:E50)</f>
        <v>0.99870187109724451</v>
      </c>
      <c r="T7" s="10">
        <f>AVERAGE(M6:M15)</f>
        <v>0.99704393026686611</v>
      </c>
    </row>
    <row r="8" spans="2:23" x14ac:dyDescent="0.2">
      <c r="B8" s="16" t="s">
        <v>37</v>
      </c>
      <c r="C8">
        <v>165</v>
      </c>
      <c r="D8">
        <v>0</v>
      </c>
      <c r="E8" s="9">
        <f t="shared" si="0"/>
        <v>1</v>
      </c>
      <c r="F8">
        <v>730</v>
      </c>
      <c r="G8">
        <v>338</v>
      </c>
      <c r="H8" s="9">
        <f t="shared" si="1"/>
        <v>0.46301369863013697</v>
      </c>
      <c r="J8" s="17" t="s">
        <v>38</v>
      </c>
      <c r="K8" s="18">
        <v>7258</v>
      </c>
      <c r="L8">
        <v>12</v>
      </c>
      <c r="M8" s="9">
        <f t="shared" si="2"/>
        <v>0.99834665197023975</v>
      </c>
      <c r="N8">
        <v>32847</v>
      </c>
      <c r="O8" s="18">
        <v>15084</v>
      </c>
      <c r="P8" s="9">
        <f t="shared" si="3"/>
        <v>0.45922002009315921</v>
      </c>
      <c r="R8" s="19" t="s">
        <v>39</v>
      </c>
      <c r="S8" s="10">
        <f>AVERAGE(H6:H50)</f>
        <v>0.46672688964546022</v>
      </c>
      <c r="T8" s="10">
        <f>AVERAGE(P6:P15)</f>
        <v>0.45978827112523318</v>
      </c>
    </row>
    <row r="9" spans="2:23" x14ac:dyDescent="0.2">
      <c r="B9" s="16" t="s">
        <v>40</v>
      </c>
      <c r="C9">
        <v>145</v>
      </c>
      <c r="D9">
        <v>0</v>
      </c>
      <c r="E9" s="9">
        <f t="shared" si="0"/>
        <v>1</v>
      </c>
      <c r="F9">
        <v>640</v>
      </c>
      <c r="G9">
        <v>298</v>
      </c>
      <c r="H9" s="9">
        <f t="shared" si="1"/>
        <v>0.46562500000000001</v>
      </c>
      <c r="J9" s="17" t="s">
        <v>41</v>
      </c>
      <c r="K9" s="18">
        <v>2898</v>
      </c>
      <c r="L9">
        <v>8</v>
      </c>
      <c r="M9" s="9">
        <f t="shared" si="2"/>
        <v>0.99723947550034509</v>
      </c>
      <c r="N9">
        <v>13356</v>
      </c>
      <c r="O9" s="18">
        <v>5983</v>
      </c>
      <c r="P9" s="9">
        <f t="shared" si="3"/>
        <v>0.44796346211440552</v>
      </c>
      <c r="T9" s="18"/>
    </row>
    <row r="10" spans="2:23" x14ac:dyDescent="0.2">
      <c r="B10" s="16" t="s">
        <v>42</v>
      </c>
      <c r="C10">
        <v>146</v>
      </c>
      <c r="D10">
        <v>1</v>
      </c>
      <c r="E10" s="9">
        <f t="shared" si="0"/>
        <v>0.99315068493150682</v>
      </c>
      <c r="F10">
        <v>643</v>
      </c>
      <c r="G10">
        <v>300</v>
      </c>
      <c r="H10" s="9">
        <f t="shared" si="1"/>
        <v>0.46656298600311041</v>
      </c>
      <c r="J10" s="17" t="s">
        <v>43</v>
      </c>
      <c r="K10" s="18">
        <v>3729</v>
      </c>
      <c r="L10">
        <v>4</v>
      </c>
      <c r="M10" s="9">
        <f t="shared" si="2"/>
        <v>0.99892732636095471</v>
      </c>
      <c r="N10">
        <v>16533</v>
      </c>
      <c r="O10" s="18">
        <v>7683</v>
      </c>
      <c r="P10" s="9">
        <f t="shared" si="3"/>
        <v>0.46470694973688986</v>
      </c>
      <c r="T10" s="18"/>
    </row>
    <row r="11" spans="2:23" x14ac:dyDescent="0.2">
      <c r="B11" s="16" t="s">
        <v>44</v>
      </c>
      <c r="C11">
        <v>182</v>
      </c>
      <c r="D11">
        <v>0</v>
      </c>
      <c r="E11" s="9">
        <f t="shared" si="0"/>
        <v>1</v>
      </c>
      <c r="F11">
        <v>817</v>
      </c>
      <c r="G11">
        <v>372</v>
      </c>
      <c r="H11" s="9">
        <f t="shared" si="1"/>
        <v>0.45532435740514077</v>
      </c>
      <c r="J11" s="17" t="s">
        <v>45</v>
      </c>
      <c r="K11" s="18">
        <v>3397</v>
      </c>
      <c r="L11">
        <v>10</v>
      </c>
      <c r="M11" s="9">
        <f t="shared" si="2"/>
        <v>0.99705622608183686</v>
      </c>
      <c r="N11">
        <v>15230</v>
      </c>
      <c r="O11" s="18">
        <v>7075</v>
      </c>
      <c r="P11" s="9">
        <f t="shared" si="3"/>
        <v>0.46454366382140511</v>
      </c>
      <c r="T11" s="18"/>
    </row>
    <row r="12" spans="2:23" x14ac:dyDescent="0.2">
      <c r="B12" s="16" t="s">
        <v>46</v>
      </c>
      <c r="C12">
        <v>133</v>
      </c>
      <c r="D12">
        <v>0</v>
      </c>
      <c r="E12" s="9">
        <f t="shared" si="0"/>
        <v>1</v>
      </c>
      <c r="F12">
        <v>553</v>
      </c>
      <c r="G12">
        <v>270</v>
      </c>
      <c r="H12" s="9">
        <f t="shared" si="1"/>
        <v>0.48824593128390598</v>
      </c>
      <c r="J12" s="17" t="s">
        <v>47</v>
      </c>
      <c r="K12" s="18">
        <v>7866</v>
      </c>
      <c r="L12">
        <v>12</v>
      </c>
      <c r="M12" s="9">
        <f t="shared" si="2"/>
        <v>0.9984744469870328</v>
      </c>
      <c r="N12">
        <v>35474</v>
      </c>
      <c r="O12" s="18">
        <v>16280</v>
      </c>
      <c r="P12" s="9">
        <f t="shared" si="3"/>
        <v>0.45892766533235607</v>
      </c>
      <c r="T12" s="18"/>
    </row>
    <row r="13" spans="2:23" x14ac:dyDescent="0.2">
      <c r="B13" s="16" t="s">
        <v>48</v>
      </c>
      <c r="C13">
        <v>160</v>
      </c>
      <c r="D13">
        <v>0</v>
      </c>
      <c r="E13" s="9">
        <f t="shared" si="0"/>
        <v>1</v>
      </c>
      <c r="F13">
        <v>686</v>
      </c>
      <c r="G13">
        <v>322</v>
      </c>
      <c r="H13" s="9">
        <f t="shared" si="1"/>
        <v>0.46938775510204084</v>
      </c>
      <c r="J13" s="17" t="s">
        <v>49</v>
      </c>
      <c r="K13" s="18">
        <v>3595</v>
      </c>
      <c r="L13">
        <v>10</v>
      </c>
      <c r="M13" s="9">
        <f t="shared" si="2"/>
        <v>0.99721835883171073</v>
      </c>
      <c r="N13">
        <v>16671</v>
      </c>
      <c r="O13" s="18">
        <v>7669</v>
      </c>
      <c r="P13" s="9">
        <f t="shared" si="3"/>
        <v>0.46002039469737865</v>
      </c>
      <c r="T13" s="18"/>
    </row>
    <row r="14" spans="2:23" x14ac:dyDescent="0.2">
      <c r="B14" s="16" t="s">
        <v>50</v>
      </c>
      <c r="C14">
        <v>133</v>
      </c>
      <c r="D14">
        <v>0</v>
      </c>
      <c r="E14" s="9">
        <f t="shared" si="0"/>
        <v>1</v>
      </c>
      <c r="F14">
        <v>611</v>
      </c>
      <c r="G14">
        <v>273</v>
      </c>
      <c r="H14" s="9">
        <f t="shared" si="1"/>
        <v>0.44680851063829785</v>
      </c>
      <c r="J14" s="17" t="s">
        <v>51</v>
      </c>
      <c r="K14" s="18">
        <v>4418</v>
      </c>
      <c r="L14">
        <v>37</v>
      </c>
      <c r="M14" s="9">
        <f t="shared" si="2"/>
        <v>0.99162516976007242</v>
      </c>
      <c r="N14">
        <v>20534</v>
      </c>
      <c r="O14" s="18">
        <v>9403</v>
      </c>
      <c r="P14" s="9">
        <f t="shared" si="3"/>
        <v>0.45792344404402452</v>
      </c>
      <c r="T14" s="18"/>
    </row>
    <row r="15" spans="2:23" x14ac:dyDescent="0.2">
      <c r="B15" s="16" t="s">
        <v>52</v>
      </c>
      <c r="C15">
        <v>176</v>
      </c>
      <c r="D15">
        <v>0</v>
      </c>
      <c r="E15" s="9">
        <f t="shared" si="0"/>
        <v>1</v>
      </c>
      <c r="F15">
        <v>783</v>
      </c>
      <c r="G15">
        <v>364</v>
      </c>
      <c r="H15" s="9">
        <f t="shared" si="1"/>
        <v>0.46487867177522352</v>
      </c>
      <c r="J15" s="17" t="s">
        <v>53</v>
      </c>
      <c r="K15" s="18">
        <v>4934</v>
      </c>
      <c r="L15">
        <v>10</v>
      </c>
      <c r="M15" s="9">
        <f t="shared" si="2"/>
        <v>0.99797324685853261</v>
      </c>
      <c r="N15">
        <v>22238</v>
      </c>
      <c r="O15" s="18">
        <v>10355</v>
      </c>
      <c r="P15" s="9">
        <f t="shared" si="3"/>
        <v>0.46564439248133827</v>
      </c>
      <c r="T15" s="18"/>
    </row>
    <row r="16" spans="2:23" x14ac:dyDescent="0.2">
      <c r="B16" s="16" t="s">
        <v>54</v>
      </c>
      <c r="C16">
        <v>137</v>
      </c>
      <c r="D16">
        <v>1</v>
      </c>
      <c r="E16" s="9">
        <f t="shared" si="0"/>
        <v>0.99270072992700731</v>
      </c>
      <c r="F16">
        <v>591</v>
      </c>
      <c r="G16">
        <v>275</v>
      </c>
      <c r="H16" s="9">
        <f t="shared" si="1"/>
        <v>0.4653130287648054</v>
      </c>
      <c r="N16" s="10"/>
    </row>
    <row r="17" spans="2:20" x14ac:dyDescent="0.2">
      <c r="B17" s="16" t="s">
        <v>55</v>
      </c>
      <c r="C17">
        <v>138</v>
      </c>
      <c r="D17">
        <v>0</v>
      </c>
      <c r="E17" s="9">
        <f t="shared" si="0"/>
        <v>1</v>
      </c>
      <c r="F17">
        <v>625</v>
      </c>
      <c r="G17">
        <v>278</v>
      </c>
      <c r="H17" s="9">
        <f t="shared" si="1"/>
        <v>0.44479999999999997</v>
      </c>
      <c r="T17" s="18"/>
    </row>
    <row r="18" spans="2:20" x14ac:dyDescent="0.2">
      <c r="B18" s="16" t="s">
        <v>56</v>
      </c>
      <c r="C18">
        <v>130</v>
      </c>
      <c r="D18">
        <v>0</v>
      </c>
      <c r="E18" s="9">
        <f t="shared" si="0"/>
        <v>1</v>
      </c>
      <c r="F18">
        <v>557</v>
      </c>
      <c r="G18">
        <v>269</v>
      </c>
      <c r="H18" s="9">
        <f t="shared" si="1"/>
        <v>0.48294434470377018</v>
      </c>
    </row>
    <row r="19" spans="2:20" x14ac:dyDescent="0.2">
      <c r="B19" s="16" t="s">
        <v>57</v>
      </c>
      <c r="C19">
        <v>134</v>
      </c>
      <c r="D19">
        <v>0</v>
      </c>
      <c r="E19" s="9">
        <f t="shared" si="0"/>
        <v>1</v>
      </c>
      <c r="F19">
        <v>569</v>
      </c>
      <c r="G19">
        <v>273</v>
      </c>
      <c r="H19" s="9">
        <f t="shared" si="1"/>
        <v>0.47978910369068539</v>
      </c>
      <c r="T19" s="18"/>
    </row>
    <row r="20" spans="2:20" x14ac:dyDescent="0.2">
      <c r="B20" s="16" t="s">
        <v>58</v>
      </c>
      <c r="C20">
        <v>128</v>
      </c>
      <c r="D20">
        <v>0</v>
      </c>
      <c r="E20" s="9">
        <f t="shared" si="0"/>
        <v>1</v>
      </c>
      <c r="F20">
        <v>502</v>
      </c>
      <c r="G20">
        <v>256</v>
      </c>
      <c r="H20" s="9">
        <f t="shared" si="1"/>
        <v>0.50996015936254979</v>
      </c>
    </row>
    <row r="21" spans="2:20" x14ac:dyDescent="0.2">
      <c r="B21" s="16" t="s">
        <v>59</v>
      </c>
      <c r="C21">
        <v>102</v>
      </c>
      <c r="D21">
        <v>0</v>
      </c>
      <c r="E21" s="9">
        <f t="shared" ref="E21:E35" si="4">(C36-D36)/C36</f>
        <v>0.994413407821229</v>
      </c>
      <c r="F21">
        <v>454</v>
      </c>
      <c r="G21">
        <v>217</v>
      </c>
      <c r="H21" s="9">
        <f t="shared" si="1"/>
        <v>0.47797356828193832</v>
      </c>
      <c r="T21" s="18"/>
    </row>
    <row r="22" spans="2:20" x14ac:dyDescent="0.2">
      <c r="B22" s="16" t="s">
        <v>60</v>
      </c>
      <c r="C22">
        <v>120</v>
      </c>
      <c r="D22">
        <v>0</v>
      </c>
      <c r="E22" s="9">
        <f t="shared" si="4"/>
        <v>0.99502487562189057</v>
      </c>
      <c r="F22">
        <v>561</v>
      </c>
      <c r="G22">
        <v>253</v>
      </c>
      <c r="H22" s="9">
        <f t="shared" si="1"/>
        <v>0.45098039215686275</v>
      </c>
    </row>
    <row r="23" spans="2:20" x14ac:dyDescent="0.2">
      <c r="B23" s="16" t="s">
        <v>61</v>
      </c>
      <c r="C23">
        <v>105</v>
      </c>
      <c r="D23">
        <v>0</v>
      </c>
      <c r="E23" s="9">
        <f t="shared" si="4"/>
        <v>1</v>
      </c>
      <c r="F23">
        <v>467</v>
      </c>
      <c r="G23">
        <v>219</v>
      </c>
      <c r="H23" s="9">
        <f t="shared" si="1"/>
        <v>0.46895074946466808</v>
      </c>
      <c r="T23" s="18"/>
    </row>
    <row r="24" spans="2:20" x14ac:dyDescent="0.2">
      <c r="B24" s="16" t="s">
        <v>62</v>
      </c>
      <c r="C24">
        <v>120</v>
      </c>
      <c r="D24">
        <v>0</v>
      </c>
      <c r="E24" s="9">
        <f t="shared" si="4"/>
        <v>1</v>
      </c>
      <c r="F24">
        <v>506</v>
      </c>
      <c r="G24">
        <v>245</v>
      </c>
      <c r="H24" s="9">
        <f t="shared" si="1"/>
        <v>0.48418972332015808</v>
      </c>
    </row>
    <row r="25" spans="2:20" x14ac:dyDescent="0.2">
      <c r="B25" s="16" t="s">
        <v>63</v>
      </c>
      <c r="C25">
        <v>131</v>
      </c>
      <c r="D25">
        <v>0</v>
      </c>
      <c r="E25" s="9">
        <f t="shared" si="4"/>
        <v>1</v>
      </c>
      <c r="F25">
        <v>596</v>
      </c>
      <c r="G25">
        <v>265</v>
      </c>
      <c r="H25" s="9">
        <f t="shared" si="1"/>
        <v>0.44463087248322147</v>
      </c>
    </row>
    <row r="26" spans="2:20" x14ac:dyDescent="0.2">
      <c r="B26" s="16" t="s">
        <v>64</v>
      </c>
      <c r="C26">
        <v>244</v>
      </c>
      <c r="D26">
        <v>1</v>
      </c>
      <c r="E26" s="9">
        <f t="shared" si="4"/>
        <v>1</v>
      </c>
      <c r="F26">
        <v>1150</v>
      </c>
      <c r="G26">
        <v>516</v>
      </c>
      <c r="H26" s="9">
        <f t="shared" si="1"/>
        <v>0.44869565217391305</v>
      </c>
    </row>
    <row r="27" spans="2:20" x14ac:dyDescent="0.2">
      <c r="B27" s="16" t="s">
        <v>65</v>
      </c>
      <c r="C27">
        <v>150</v>
      </c>
      <c r="D27">
        <v>0</v>
      </c>
      <c r="E27" s="9">
        <f t="shared" si="4"/>
        <v>1</v>
      </c>
      <c r="F27">
        <v>695</v>
      </c>
      <c r="G27">
        <v>316</v>
      </c>
      <c r="H27" s="9">
        <f t="shared" si="1"/>
        <v>0.45467625899280578</v>
      </c>
    </row>
    <row r="28" spans="2:20" x14ac:dyDescent="0.2">
      <c r="B28" s="16" t="s">
        <v>66</v>
      </c>
      <c r="C28">
        <v>168</v>
      </c>
      <c r="D28">
        <v>0</v>
      </c>
      <c r="E28" s="9">
        <f t="shared" si="4"/>
        <v>0.99492385786802029</v>
      </c>
      <c r="F28">
        <v>734</v>
      </c>
      <c r="G28">
        <v>360</v>
      </c>
      <c r="H28" s="9">
        <f t="shared" si="1"/>
        <v>0.49046321525885561</v>
      </c>
    </row>
    <row r="29" spans="2:20" x14ac:dyDescent="0.2">
      <c r="B29" s="16" t="s">
        <v>67</v>
      </c>
      <c r="C29">
        <v>156</v>
      </c>
      <c r="D29">
        <v>0</v>
      </c>
      <c r="E29" s="9">
        <f t="shared" si="4"/>
        <v>0.99014778325123154</v>
      </c>
      <c r="F29">
        <v>702</v>
      </c>
      <c r="G29">
        <v>337</v>
      </c>
      <c r="H29" s="9">
        <f t="shared" si="1"/>
        <v>0.48005698005698005</v>
      </c>
    </row>
    <row r="30" spans="2:20" x14ac:dyDescent="0.2">
      <c r="B30" s="16" t="s">
        <v>68</v>
      </c>
      <c r="C30">
        <v>185</v>
      </c>
      <c r="D30">
        <v>1</v>
      </c>
      <c r="E30" s="9">
        <f t="shared" si="4"/>
        <v>1</v>
      </c>
      <c r="F30">
        <v>817</v>
      </c>
      <c r="G30">
        <v>379</v>
      </c>
      <c r="H30" s="9">
        <f t="shared" si="1"/>
        <v>0.46389228886168909</v>
      </c>
    </row>
    <row r="31" spans="2:20" x14ac:dyDescent="0.2">
      <c r="B31" s="16" t="s">
        <v>69</v>
      </c>
      <c r="C31">
        <v>189</v>
      </c>
      <c r="D31" s="21">
        <v>0</v>
      </c>
      <c r="E31" s="9">
        <f t="shared" si="4"/>
        <v>1</v>
      </c>
      <c r="F31">
        <v>885</v>
      </c>
      <c r="G31">
        <v>408</v>
      </c>
      <c r="H31" s="9">
        <f t="shared" si="1"/>
        <v>0.46101694915254238</v>
      </c>
    </row>
    <row r="32" spans="2:20" x14ac:dyDescent="0.2">
      <c r="B32" s="16" t="s">
        <v>70</v>
      </c>
      <c r="C32">
        <v>238</v>
      </c>
      <c r="D32" s="21">
        <v>0</v>
      </c>
      <c r="E32" s="9">
        <f t="shared" si="4"/>
        <v>1</v>
      </c>
      <c r="F32">
        <v>1030</v>
      </c>
      <c r="G32">
        <v>501</v>
      </c>
      <c r="H32" s="9">
        <f t="shared" si="1"/>
        <v>0.48640776699029126</v>
      </c>
    </row>
    <row r="33" spans="2:8" x14ac:dyDescent="0.2">
      <c r="B33" s="16" t="s">
        <v>71</v>
      </c>
      <c r="C33">
        <v>144</v>
      </c>
      <c r="D33" s="21">
        <v>0</v>
      </c>
      <c r="E33" s="9">
        <f t="shared" si="4"/>
        <v>1</v>
      </c>
      <c r="F33">
        <v>649</v>
      </c>
      <c r="G33">
        <v>300</v>
      </c>
      <c r="H33" s="9">
        <f t="shared" si="1"/>
        <v>0.46224961479198767</v>
      </c>
    </row>
    <row r="34" spans="2:8" x14ac:dyDescent="0.2">
      <c r="B34" s="16" t="s">
        <v>72</v>
      </c>
      <c r="C34">
        <v>258</v>
      </c>
      <c r="D34" s="21">
        <v>0</v>
      </c>
      <c r="E34" s="9">
        <f t="shared" si="4"/>
        <v>0.99593495934959353</v>
      </c>
      <c r="F34">
        <v>1135</v>
      </c>
      <c r="G34">
        <v>542</v>
      </c>
      <c r="H34" s="9">
        <f t="shared" si="1"/>
        <v>0.4775330396475771</v>
      </c>
    </row>
    <row r="35" spans="2:8" x14ac:dyDescent="0.2">
      <c r="B35" s="16" t="s">
        <v>73</v>
      </c>
      <c r="C35">
        <v>137</v>
      </c>
      <c r="D35">
        <v>0</v>
      </c>
      <c r="E35" s="9">
        <f t="shared" si="4"/>
        <v>0.99479166666666663</v>
      </c>
      <c r="F35">
        <v>578</v>
      </c>
      <c r="G35">
        <v>282</v>
      </c>
      <c r="H35" s="9">
        <f t="shared" si="1"/>
        <v>0.48788927335640137</v>
      </c>
    </row>
    <row r="36" spans="2:8" x14ac:dyDescent="0.2">
      <c r="B36" s="16" t="s">
        <v>74</v>
      </c>
      <c r="C36">
        <v>179</v>
      </c>
      <c r="D36">
        <v>1</v>
      </c>
      <c r="E36" s="9">
        <f t="shared" ref="E36:E50" si="5">(C21-D21)/C21</f>
        <v>1</v>
      </c>
      <c r="F36">
        <v>828</v>
      </c>
      <c r="G36">
        <v>391</v>
      </c>
      <c r="H36" s="9">
        <f t="shared" si="1"/>
        <v>0.47222222222222221</v>
      </c>
    </row>
    <row r="37" spans="2:8" x14ac:dyDescent="0.2">
      <c r="B37" s="16" t="s">
        <v>75</v>
      </c>
      <c r="C37">
        <v>201</v>
      </c>
      <c r="D37">
        <v>1</v>
      </c>
      <c r="E37" s="9">
        <f t="shared" si="5"/>
        <v>1</v>
      </c>
      <c r="F37">
        <v>913</v>
      </c>
      <c r="G37">
        <v>410</v>
      </c>
      <c r="H37" s="9">
        <f t="shared" si="1"/>
        <v>0.44906900328587074</v>
      </c>
    </row>
    <row r="38" spans="2:8" x14ac:dyDescent="0.2">
      <c r="B38" s="16" t="s">
        <v>76</v>
      </c>
      <c r="C38">
        <v>105</v>
      </c>
      <c r="D38">
        <v>0</v>
      </c>
      <c r="E38" s="9">
        <f t="shared" si="5"/>
        <v>1</v>
      </c>
      <c r="F38">
        <v>506</v>
      </c>
      <c r="G38">
        <v>215</v>
      </c>
      <c r="H38" s="9">
        <f t="shared" si="1"/>
        <v>0.42490118577075098</v>
      </c>
    </row>
    <row r="39" spans="2:8" x14ac:dyDescent="0.2">
      <c r="B39" s="16" t="s">
        <v>77</v>
      </c>
      <c r="C39">
        <v>159</v>
      </c>
      <c r="D39">
        <v>0</v>
      </c>
      <c r="E39" s="9">
        <f t="shared" si="5"/>
        <v>1</v>
      </c>
      <c r="F39">
        <v>683</v>
      </c>
      <c r="G39">
        <v>331</v>
      </c>
      <c r="H39" s="9">
        <f t="shared" si="1"/>
        <v>0.48462664714494874</v>
      </c>
    </row>
    <row r="40" spans="2:8" x14ac:dyDescent="0.2">
      <c r="B40" s="16" t="s">
        <v>78</v>
      </c>
      <c r="C40">
        <v>138</v>
      </c>
      <c r="D40">
        <v>0</v>
      </c>
      <c r="E40" s="9">
        <f t="shared" si="5"/>
        <v>1</v>
      </c>
      <c r="F40">
        <v>657</v>
      </c>
      <c r="G40">
        <v>295</v>
      </c>
      <c r="H40" s="9">
        <f t="shared" si="1"/>
        <v>0.44901065449010652</v>
      </c>
    </row>
    <row r="41" spans="2:8" x14ac:dyDescent="0.2">
      <c r="B41" s="16" t="s">
        <v>79</v>
      </c>
      <c r="C41">
        <v>164</v>
      </c>
      <c r="D41">
        <v>0</v>
      </c>
      <c r="E41" s="9">
        <f t="shared" si="5"/>
        <v>0.99590163934426235</v>
      </c>
      <c r="F41">
        <v>740</v>
      </c>
      <c r="G41">
        <v>342</v>
      </c>
      <c r="H41" s="9">
        <f t="shared" si="1"/>
        <v>0.46216216216216216</v>
      </c>
    </row>
    <row r="42" spans="2:8" x14ac:dyDescent="0.2">
      <c r="B42" s="16" t="s">
        <v>80</v>
      </c>
      <c r="C42">
        <v>181</v>
      </c>
      <c r="D42">
        <v>0</v>
      </c>
      <c r="E42" s="9">
        <f t="shared" si="5"/>
        <v>1</v>
      </c>
      <c r="F42">
        <v>812</v>
      </c>
      <c r="G42">
        <v>378</v>
      </c>
      <c r="H42" s="9">
        <f t="shared" si="1"/>
        <v>0.46551724137931033</v>
      </c>
    </row>
    <row r="43" spans="2:8" x14ac:dyDescent="0.2">
      <c r="B43" s="16" t="s">
        <v>81</v>
      </c>
      <c r="C43">
        <v>197</v>
      </c>
      <c r="D43">
        <v>1</v>
      </c>
      <c r="E43" s="9">
        <f t="shared" si="5"/>
        <v>1</v>
      </c>
      <c r="F43">
        <v>900</v>
      </c>
      <c r="G43">
        <v>421</v>
      </c>
      <c r="H43" s="9">
        <f t="shared" si="1"/>
        <v>0.46777777777777779</v>
      </c>
    </row>
    <row r="44" spans="2:8" x14ac:dyDescent="0.2">
      <c r="B44" s="16" t="s">
        <v>82</v>
      </c>
      <c r="C44">
        <v>203</v>
      </c>
      <c r="D44">
        <v>2</v>
      </c>
      <c r="E44" s="9">
        <f t="shared" si="5"/>
        <v>1</v>
      </c>
      <c r="F44">
        <v>895</v>
      </c>
      <c r="G44">
        <v>426</v>
      </c>
      <c r="H44" s="9">
        <f t="shared" si="1"/>
        <v>0.47597765363128491</v>
      </c>
    </row>
    <row r="45" spans="2:8" x14ac:dyDescent="0.2">
      <c r="B45" s="16" t="s">
        <v>83</v>
      </c>
      <c r="C45">
        <v>183</v>
      </c>
      <c r="D45">
        <v>0</v>
      </c>
      <c r="E45" s="9">
        <f t="shared" si="5"/>
        <v>0.99459459459459465</v>
      </c>
      <c r="F45">
        <v>826</v>
      </c>
      <c r="G45">
        <v>389</v>
      </c>
      <c r="H45" s="9">
        <f t="shared" si="1"/>
        <v>0.47094430992736075</v>
      </c>
    </row>
    <row r="46" spans="2:8" x14ac:dyDescent="0.2">
      <c r="B46" s="16" t="s">
        <v>84</v>
      </c>
      <c r="C46">
        <v>228</v>
      </c>
      <c r="D46">
        <v>0</v>
      </c>
      <c r="E46" s="9">
        <f t="shared" si="5"/>
        <v>1</v>
      </c>
      <c r="F46">
        <v>1012</v>
      </c>
      <c r="G46">
        <v>470</v>
      </c>
      <c r="H46" s="9">
        <f t="shared" si="1"/>
        <v>0.46442687747035571</v>
      </c>
    </row>
    <row r="47" spans="2:8" x14ac:dyDescent="0.2">
      <c r="B47" s="16" t="s">
        <v>85</v>
      </c>
      <c r="C47">
        <v>251</v>
      </c>
      <c r="D47">
        <v>0</v>
      </c>
      <c r="E47" s="9">
        <f t="shared" si="5"/>
        <v>1</v>
      </c>
      <c r="F47">
        <v>1127</v>
      </c>
      <c r="G47">
        <v>534</v>
      </c>
      <c r="H47" s="9">
        <f t="shared" si="1"/>
        <v>0.47382431233362909</v>
      </c>
    </row>
    <row r="48" spans="2:8" x14ac:dyDescent="0.2">
      <c r="B48" s="16" t="s">
        <v>86</v>
      </c>
      <c r="C48">
        <v>209</v>
      </c>
      <c r="D48">
        <v>0</v>
      </c>
      <c r="E48" s="9">
        <f t="shared" si="5"/>
        <v>1</v>
      </c>
      <c r="F48">
        <v>952</v>
      </c>
      <c r="G48">
        <v>431</v>
      </c>
      <c r="H48" s="9">
        <f t="shared" si="1"/>
        <v>0.45273109243697479</v>
      </c>
    </row>
    <row r="49" spans="2:8" x14ac:dyDescent="0.2">
      <c r="B49" s="16" t="s">
        <v>87</v>
      </c>
      <c r="C49">
        <v>246</v>
      </c>
      <c r="D49">
        <v>1</v>
      </c>
      <c r="E49" s="9">
        <f t="shared" si="5"/>
        <v>1</v>
      </c>
      <c r="F49">
        <v>1086</v>
      </c>
      <c r="G49">
        <v>520</v>
      </c>
      <c r="H49" s="9">
        <f t="shared" si="1"/>
        <v>0.47882136279926335</v>
      </c>
    </row>
    <row r="50" spans="2:8" x14ac:dyDescent="0.2">
      <c r="B50" s="16" t="s">
        <v>88</v>
      </c>
      <c r="C50">
        <v>192</v>
      </c>
      <c r="D50">
        <v>1</v>
      </c>
      <c r="E50" s="9">
        <f t="shared" si="5"/>
        <v>1</v>
      </c>
      <c r="F50">
        <v>894</v>
      </c>
      <c r="G50">
        <v>413</v>
      </c>
      <c r="H50" s="9">
        <f t="shared" si="1"/>
        <v>0.46196868008948544</v>
      </c>
    </row>
    <row r="51" spans="2:8" x14ac:dyDescent="0.2">
      <c r="E51" s="10"/>
      <c r="H51" s="9"/>
    </row>
    <row r="52" spans="2:8" x14ac:dyDescent="0.2">
      <c r="D52" s="2"/>
      <c r="H52" s="9"/>
    </row>
    <row r="53" spans="2:8" x14ac:dyDescent="0.2">
      <c r="D53" s="2"/>
    </row>
    <row r="54" spans="2:8" x14ac:dyDescent="0.2">
      <c r="D54" s="2"/>
    </row>
    <row r="55" spans="2:8" x14ac:dyDescent="0.2">
      <c r="D55" s="2"/>
    </row>
    <row r="56" spans="2:8" x14ac:dyDescent="0.2">
      <c r="D56" s="2"/>
    </row>
    <row r="57" spans="2:8" x14ac:dyDescent="0.2">
      <c r="D57" s="2"/>
    </row>
    <row r="58" spans="2:8" x14ac:dyDescent="0.2">
      <c r="D58" s="2"/>
    </row>
    <row r="59" spans="2:8" x14ac:dyDescent="0.2">
      <c r="D59" s="2"/>
    </row>
    <row r="60" spans="2:8" x14ac:dyDescent="0.2">
      <c r="D60" s="2"/>
    </row>
  </sheetData>
  <mergeCells count="2">
    <mergeCell ref="B2:H2"/>
    <mergeCell ref="S5: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Branchpoint Testing</vt:lpstr>
      <vt:lpstr>Branch Point Filtering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2021-05-21T06:53:56Z</dcterms:created>
  <dcterms:modified xsi:type="dcterms:W3CDTF">2021-06-09T22:09:37Z</dcterms:modified>
</cp:coreProperties>
</file>