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lh3417_ic_ac_uk/Documents/Academic Projects/Ongoing Projects/NCQG 2035/Submission/"/>
    </mc:Choice>
  </mc:AlternateContent>
  <xr:revisionPtr revIDLastSave="16" documentId="8_{174F52EC-4E04-6544-AA42-0019156AF49F}" xr6:coauthVersionLast="47" xr6:coauthVersionMax="47" xr10:uidLastSave="{64C5B168-EB7E-C744-A0F7-49A08A27261F}"/>
  <bookViews>
    <workbookView xWindow="0" yWindow="740" windowWidth="15000" windowHeight="18900" xr2:uid="{E071116C-271A-6F48-A5FD-2C3741150FA9}"/>
  </bookViews>
  <sheets>
    <sheet name="Average" sheetId="10" r:id="rId1"/>
    <sheet name="Economic" sheetId="8" r:id="rId2"/>
    <sheet name="Emissions" sheetId="1" r:id="rId3"/>
    <sheet name="Both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0" l="1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X76" i="10"/>
  <c r="X77" i="10"/>
  <c r="X78" i="10"/>
  <c r="X79" i="10"/>
  <c r="X80" i="10"/>
  <c r="X81" i="10"/>
  <c r="X82" i="10"/>
  <c r="X83" i="10"/>
  <c r="X84" i="10"/>
  <c r="X85" i="10"/>
  <c r="X86" i="10"/>
  <c r="X87" i="10"/>
  <c r="X88" i="10"/>
  <c r="X89" i="10"/>
  <c r="X90" i="10"/>
  <c r="X91" i="10"/>
  <c r="X92" i="10"/>
  <c r="X93" i="10"/>
  <c r="X94" i="10"/>
  <c r="X95" i="10"/>
  <c r="X96" i="10"/>
  <c r="X97" i="10"/>
  <c r="X98" i="10"/>
  <c r="X99" i="10"/>
  <c r="X100" i="10"/>
  <c r="X101" i="10"/>
  <c r="X102" i="10"/>
  <c r="X103" i="10"/>
  <c r="X104" i="10"/>
  <c r="X105" i="10"/>
  <c r="X106" i="10"/>
  <c r="X107" i="10"/>
  <c r="X108" i="10"/>
  <c r="X109" i="10"/>
  <c r="X110" i="10"/>
  <c r="X111" i="10"/>
  <c r="X112" i="10"/>
  <c r="X113" i="10"/>
  <c r="X114" i="10"/>
  <c r="X7" i="10"/>
  <c r="R14" i="10"/>
  <c r="R22" i="10"/>
  <c r="R30" i="10"/>
  <c r="R38" i="10"/>
  <c r="R46" i="10"/>
  <c r="R54" i="10"/>
  <c r="R62" i="10"/>
  <c r="R70" i="10"/>
  <c r="R78" i="10"/>
  <c r="R86" i="10"/>
  <c r="R94" i="10"/>
  <c r="R102" i="10"/>
  <c r="R110" i="10"/>
  <c r="R7" i="10"/>
  <c r="S7" i="10"/>
  <c r="R8" i="10"/>
  <c r="S8" i="10"/>
  <c r="R9" i="10"/>
  <c r="S9" i="10"/>
  <c r="R10" i="10"/>
  <c r="S10" i="10"/>
  <c r="R11" i="10"/>
  <c r="S11" i="10"/>
  <c r="R12" i="10"/>
  <c r="S12" i="10"/>
  <c r="R13" i="10"/>
  <c r="S13" i="10"/>
  <c r="S14" i="10"/>
  <c r="R15" i="10"/>
  <c r="S15" i="10"/>
  <c r="R16" i="10"/>
  <c r="S16" i="10"/>
  <c r="R17" i="10"/>
  <c r="S17" i="10"/>
  <c r="R18" i="10"/>
  <c r="S18" i="10"/>
  <c r="R19" i="10"/>
  <c r="S19" i="10"/>
  <c r="R20" i="10"/>
  <c r="S20" i="10"/>
  <c r="R21" i="10"/>
  <c r="S21" i="10"/>
  <c r="S22" i="10"/>
  <c r="R23" i="10"/>
  <c r="S23" i="10"/>
  <c r="R24" i="10"/>
  <c r="S24" i="10"/>
  <c r="R25" i="10"/>
  <c r="S25" i="10"/>
  <c r="R26" i="10"/>
  <c r="S26" i="10"/>
  <c r="R27" i="10"/>
  <c r="S27" i="10"/>
  <c r="R28" i="10"/>
  <c r="S28" i="10"/>
  <c r="R29" i="10"/>
  <c r="S29" i="10"/>
  <c r="S30" i="10"/>
  <c r="R31" i="10"/>
  <c r="S31" i="10"/>
  <c r="R32" i="10"/>
  <c r="S32" i="10"/>
  <c r="R33" i="10"/>
  <c r="S33" i="10"/>
  <c r="R34" i="10"/>
  <c r="S34" i="10"/>
  <c r="R35" i="10"/>
  <c r="S35" i="10"/>
  <c r="R36" i="10"/>
  <c r="S36" i="10"/>
  <c r="R37" i="10"/>
  <c r="S37" i="10"/>
  <c r="S38" i="10"/>
  <c r="R39" i="10"/>
  <c r="S39" i="10"/>
  <c r="R40" i="10"/>
  <c r="S40" i="10"/>
  <c r="R41" i="10"/>
  <c r="S41" i="10"/>
  <c r="R42" i="10"/>
  <c r="S42" i="10"/>
  <c r="R43" i="10"/>
  <c r="S43" i="10"/>
  <c r="R44" i="10"/>
  <c r="S44" i="10"/>
  <c r="R45" i="10"/>
  <c r="S45" i="10"/>
  <c r="S46" i="10"/>
  <c r="R47" i="10"/>
  <c r="S47" i="10"/>
  <c r="R48" i="10"/>
  <c r="S48" i="10"/>
  <c r="R49" i="10"/>
  <c r="S49" i="10"/>
  <c r="R50" i="10"/>
  <c r="S50" i="10"/>
  <c r="R51" i="10"/>
  <c r="S51" i="10"/>
  <c r="R52" i="10"/>
  <c r="S52" i="10"/>
  <c r="R53" i="10"/>
  <c r="S53" i="10"/>
  <c r="S54" i="10"/>
  <c r="R55" i="10"/>
  <c r="S55" i="10"/>
  <c r="R56" i="10"/>
  <c r="S56" i="10"/>
  <c r="R57" i="10"/>
  <c r="S57" i="10"/>
  <c r="R58" i="10"/>
  <c r="S58" i="10"/>
  <c r="R59" i="10"/>
  <c r="S59" i="10"/>
  <c r="R60" i="10"/>
  <c r="S60" i="10"/>
  <c r="R61" i="10"/>
  <c r="S61" i="10"/>
  <c r="S62" i="10"/>
  <c r="R63" i="10"/>
  <c r="S63" i="10"/>
  <c r="R64" i="10"/>
  <c r="S64" i="10"/>
  <c r="R65" i="10"/>
  <c r="S65" i="10"/>
  <c r="R66" i="10"/>
  <c r="S66" i="10"/>
  <c r="R67" i="10"/>
  <c r="S67" i="10"/>
  <c r="R68" i="10"/>
  <c r="S68" i="10"/>
  <c r="R69" i="10"/>
  <c r="S69" i="10"/>
  <c r="S70" i="10"/>
  <c r="R71" i="10"/>
  <c r="S71" i="10"/>
  <c r="R72" i="10"/>
  <c r="S72" i="10"/>
  <c r="R73" i="10"/>
  <c r="S73" i="10"/>
  <c r="R74" i="10"/>
  <c r="S74" i="10"/>
  <c r="R75" i="10"/>
  <c r="S75" i="10"/>
  <c r="R76" i="10"/>
  <c r="S76" i="10"/>
  <c r="R77" i="10"/>
  <c r="S77" i="10"/>
  <c r="S78" i="10"/>
  <c r="R79" i="10"/>
  <c r="S79" i="10"/>
  <c r="R80" i="10"/>
  <c r="S80" i="10"/>
  <c r="R81" i="10"/>
  <c r="S81" i="10"/>
  <c r="R82" i="10"/>
  <c r="S82" i="10"/>
  <c r="R83" i="10"/>
  <c r="S83" i="10"/>
  <c r="R84" i="10"/>
  <c r="S84" i="10"/>
  <c r="R85" i="10"/>
  <c r="S85" i="10"/>
  <c r="S86" i="10"/>
  <c r="R87" i="10"/>
  <c r="S87" i="10"/>
  <c r="R88" i="10"/>
  <c r="S88" i="10"/>
  <c r="R89" i="10"/>
  <c r="S89" i="10"/>
  <c r="R90" i="10"/>
  <c r="S90" i="10"/>
  <c r="R91" i="10"/>
  <c r="S91" i="10"/>
  <c r="R92" i="10"/>
  <c r="S92" i="10"/>
  <c r="R93" i="10"/>
  <c r="S93" i="10"/>
  <c r="S94" i="10"/>
  <c r="R95" i="10"/>
  <c r="S95" i="10"/>
  <c r="R96" i="10"/>
  <c r="S96" i="10"/>
  <c r="R97" i="10"/>
  <c r="S97" i="10"/>
  <c r="R98" i="10"/>
  <c r="S98" i="10"/>
  <c r="R99" i="10"/>
  <c r="S99" i="10"/>
  <c r="R100" i="10"/>
  <c r="S100" i="10"/>
  <c r="R101" i="10"/>
  <c r="S101" i="10"/>
  <c r="S102" i="10"/>
  <c r="R103" i="10"/>
  <c r="S103" i="10"/>
  <c r="R104" i="10"/>
  <c r="S104" i="10"/>
  <c r="R105" i="10"/>
  <c r="S105" i="10"/>
  <c r="R106" i="10"/>
  <c r="S106" i="10"/>
  <c r="R107" i="10"/>
  <c r="S107" i="10"/>
  <c r="R108" i="10"/>
  <c r="S108" i="10"/>
  <c r="R109" i="10"/>
  <c r="S109" i="10"/>
  <c r="S110" i="10"/>
  <c r="R111" i="10"/>
  <c r="S111" i="10"/>
  <c r="R112" i="10"/>
  <c r="S112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W37" i="10"/>
  <c r="W38" i="10"/>
  <c r="W39" i="10"/>
  <c r="W40" i="10"/>
  <c r="W41" i="10"/>
  <c r="W42" i="10"/>
  <c r="W43" i="10"/>
  <c r="W44" i="10"/>
  <c r="W45" i="10"/>
  <c r="W46" i="10"/>
  <c r="W47" i="10"/>
  <c r="W48" i="10"/>
  <c r="W49" i="10"/>
  <c r="W50" i="10"/>
  <c r="W51" i="10"/>
  <c r="W52" i="10"/>
  <c r="W53" i="10"/>
  <c r="W54" i="10"/>
  <c r="W55" i="10"/>
  <c r="W56" i="10"/>
  <c r="W57" i="10"/>
  <c r="W58" i="10"/>
  <c r="W59" i="10"/>
  <c r="W60" i="10"/>
  <c r="W61" i="10"/>
  <c r="W62" i="10"/>
  <c r="W63" i="10"/>
  <c r="W64" i="10"/>
  <c r="W65" i="10"/>
  <c r="W66" i="10"/>
  <c r="W67" i="10"/>
  <c r="W68" i="10"/>
  <c r="W69" i="10"/>
  <c r="W70" i="10"/>
  <c r="W71" i="10"/>
  <c r="W72" i="10"/>
  <c r="W73" i="10"/>
  <c r="W74" i="10"/>
  <c r="W75" i="10"/>
  <c r="W76" i="10"/>
  <c r="W77" i="10"/>
  <c r="W78" i="10"/>
  <c r="W79" i="10"/>
  <c r="W80" i="10"/>
  <c r="W81" i="10"/>
  <c r="W82" i="10"/>
  <c r="W83" i="10"/>
  <c r="W84" i="10"/>
  <c r="W85" i="10"/>
  <c r="W86" i="10"/>
  <c r="W87" i="10"/>
  <c r="W88" i="10"/>
  <c r="W89" i="10"/>
  <c r="W90" i="10"/>
  <c r="W91" i="10"/>
  <c r="W92" i="10"/>
  <c r="W93" i="10"/>
  <c r="W94" i="10"/>
  <c r="W95" i="10"/>
  <c r="W96" i="10"/>
  <c r="W97" i="10"/>
  <c r="W98" i="10"/>
  <c r="W99" i="10"/>
  <c r="W100" i="10"/>
  <c r="W101" i="10"/>
  <c r="W102" i="10"/>
  <c r="W103" i="10"/>
  <c r="W104" i="10"/>
  <c r="W105" i="10"/>
  <c r="W106" i="10"/>
  <c r="W107" i="10"/>
  <c r="W108" i="10"/>
  <c r="W109" i="10"/>
  <c r="W110" i="10"/>
  <c r="W111" i="10"/>
  <c r="W112" i="10"/>
  <c r="W113" i="10"/>
  <c r="W114" i="10"/>
  <c r="W7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27" i="10"/>
  <c r="V28" i="10"/>
  <c r="V29" i="10"/>
  <c r="V30" i="10"/>
  <c r="V31" i="10"/>
  <c r="V32" i="10"/>
  <c r="V33" i="10"/>
  <c r="V34" i="10"/>
  <c r="V35" i="10"/>
  <c r="V36" i="10"/>
  <c r="V37" i="10"/>
  <c r="V38" i="10"/>
  <c r="V39" i="10"/>
  <c r="V40" i="10"/>
  <c r="V41" i="10"/>
  <c r="V42" i="10"/>
  <c r="V43" i="10"/>
  <c r="V44" i="10"/>
  <c r="V45" i="10"/>
  <c r="V46" i="10"/>
  <c r="V47" i="10"/>
  <c r="V48" i="10"/>
  <c r="V49" i="10"/>
  <c r="V50" i="10"/>
  <c r="V51" i="10"/>
  <c r="V52" i="10"/>
  <c r="V53" i="10"/>
  <c r="V54" i="10"/>
  <c r="V55" i="10"/>
  <c r="V56" i="10"/>
  <c r="V57" i="10"/>
  <c r="V58" i="10"/>
  <c r="V59" i="10"/>
  <c r="V60" i="10"/>
  <c r="V61" i="10"/>
  <c r="V62" i="10"/>
  <c r="V63" i="10"/>
  <c r="V64" i="10"/>
  <c r="V65" i="10"/>
  <c r="V66" i="10"/>
  <c r="V67" i="10"/>
  <c r="V68" i="10"/>
  <c r="V69" i="10"/>
  <c r="V70" i="10"/>
  <c r="V71" i="10"/>
  <c r="V72" i="10"/>
  <c r="V73" i="10"/>
  <c r="V74" i="10"/>
  <c r="V75" i="10"/>
  <c r="V76" i="10"/>
  <c r="V77" i="10"/>
  <c r="V78" i="10"/>
  <c r="V79" i="10"/>
  <c r="V80" i="10"/>
  <c r="V81" i="10"/>
  <c r="V82" i="10"/>
  <c r="V83" i="10"/>
  <c r="V84" i="10"/>
  <c r="V85" i="10"/>
  <c r="V86" i="10"/>
  <c r="V87" i="10"/>
  <c r="V88" i="10"/>
  <c r="V89" i="10"/>
  <c r="V90" i="10"/>
  <c r="V91" i="10"/>
  <c r="V92" i="10"/>
  <c r="V93" i="10"/>
  <c r="V94" i="10"/>
  <c r="V95" i="10"/>
  <c r="V96" i="10"/>
  <c r="V97" i="10"/>
  <c r="V98" i="10"/>
  <c r="V99" i="10"/>
  <c r="V100" i="10"/>
  <c r="V101" i="10"/>
  <c r="V102" i="10"/>
  <c r="V103" i="10"/>
  <c r="V104" i="10"/>
  <c r="V105" i="10"/>
  <c r="V106" i="10"/>
  <c r="V107" i="10"/>
  <c r="V108" i="10"/>
  <c r="V109" i="10"/>
  <c r="V110" i="10"/>
  <c r="V111" i="10"/>
  <c r="V112" i="10"/>
  <c r="V113" i="10"/>
  <c r="V114" i="10"/>
  <c r="V7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7" i="10"/>
  <c r="S113" i="10"/>
  <c r="S114" i="10"/>
  <c r="R113" i="10"/>
  <c r="R114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54" i="10"/>
  <c r="P55" i="10"/>
  <c r="P56" i="10"/>
  <c r="P57" i="10"/>
  <c r="P58" i="10"/>
  <c r="P59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3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4" i="10"/>
  <c r="P7" i="10"/>
  <c r="O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7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K114" i="10"/>
  <c r="K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7" i="10"/>
  <c r="H115" i="10" s="1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7" i="10"/>
  <c r="G115" i="10" s="1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7" i="10"/>
  <c r="E115" i="10" s="1"/>
  <c r="D7" i="10"/>
  <c r="D8" i="10"/>
  <c r="D9" i="10"/>
  <c r="Y9" i="10" s="1"/>
  <c r="D10" i="10"/>
  <c r="Y10" i="10" s="1"/>
  <c r="D11" i="10"/>
  <c r="D12" i="10"/>
  <c r="D13" i="10"/>
  <c r="D14" i="10"/>
  <c r="D15" i="10"/>
  <c r="D16" i="10"/>
  <c r="D17" i="10"/>
  <c r="Y17" i="10" s="1"/>
  <c r="D18" i="10"/>
  <c r="Y18" i="10" s="1"/>
  <c r="D19" i="10"/>
  <c r="D20" i="10"/>
  <c r="D21" i="10"/>
  <c r="D22" i="10"/>
  <c r="D23" i="10"/>
  <c r="D24" i="10"/>
  <c r="D25" i="10"/>
  <c r="D26" i="10"/>
  <c r="Y26" i="10" s="1"/>
  <c r="D27" i="10"/>
  <c r="D28" i="10"/>
  <c r="D29" i="10"/>
  <c r="D30" i="10"/>
  <c r="D31" i="10"/>
  <c r="D32" i="10"/>
  <c r="D33" i="10"/>
  <c r="D34" i="10"/>
  <c r="Y34" i="10" s="1"/>
  <c r="D35" i="10"/>
  <c r="D36" i="10"/>
  <c r="D37" i="10"/>
  <c r="D38" i="10"/>
  <c r="D39" i="10"/>
  <c r="D40" i="10"/>
  <c r="D41" i="10"/>
  <c r="Y41" i="10" s="1"/>
  <c r="D42" i="10"/>
  <c r="Y42" i="10" s="1"/>
  <c r="D43" i="10"/>
  <c r="D44" i="10"/>
  <c r="D45" i="10"/>
  <c r="D46" i="10"/>
  <c r="D47" i="10"/>
  <c r="D48" i="10"/>
  <c r="D49" i="10"/>
  <c r="Y49" i="10" s="1"/>
  <c r="D50" i="10"/>
  <c r="Y50" i="10" s="1"/>
  <c r="D51" i="10"/>
  <c r="D52" i="10"/>
  <c r="D53" i="10"/>
  <c r="D54" i="10"/>
  <c r="D55" i="10"/>
  <c r="D56" i="10"/>
  <c r="D57" i="10"/>
  <c r="Y57" i="10" s="1"/>
  <c r="D58" i="10"/>
  <c r="Y58" i="10" s="1"/>
  <c r="D59" i="10"/>
  <c r="D60" i="10"/>
  <c r="D61" i="10"/>
  <c r="D62" i="10"/>
  <c r="D63" i="10"/>
  <c r="D64" i="10"/>
  <c r="D65" i="10"/>
  <c r="Y65" i="10" s="1"/>
  <c r="D66" i="10"/>
  <c r="Y66" i="10" s="1"/>
  <c r="D67" i="10"/>
  <c r="D68" i="10"/>
  <c r="D69" i="10"/>
  <c r="D70" i="10"/>
  <c r="D71" i="10"/>
  <c r="D72" i="10"/>
  <c r="D73" i="10"/>
  <c r="Y73" i="10" s="1"/>
  <c r="D74" i="10"/>
  <c r="Y74" i="10" s="1"/>
  <c r="D75" i="10"/>
  <c r="D76" i="10"/>
  <c r="D77" i="10"/>
  <c r="D78" i="10"/>
  <c r="D79" i="10"/>
  <c r="D80" i="10"/>
  <c r="D81" i="10"/>
  <c r="Y81" i="10" s="1"/>
  <c r="D82" i="10"/>
  <c r="Y82" i="10" s="1"/>
  <c r="D83" i="10"/>
  <c r="D84" i="10"/>
  <c r="D85" i="10"/>
  <c r="D86" i="10"/>
  <c r="D87" i="10"/>
  <c r="D88" i="10"/>
  <c r="D89" i="10"/>
  <c r="D90" i="10"/>
  <c r="Y90" i="10" s="1"/>
  <c r="D91" i="10"/>
  <c r="D92" i="10"/>
  <c r="D93" i="10"/>
  <c r="D94" i="10"/>
  <c r="D95" i="10"/>
  <c r="D96" i="10"/>
  <c r="D97" i="10"/>
  <c r="D98" i="10"/>
  <c r="Y98" i="10" s="1"/>
  <c r="D99" i="10"/>
  <c r="D100" i="10"/>
  <c r="D101" i="10"/>
  <c r="D102" i="10"/>
  <c r="D103" i="10"/>
  <c r="D104" i="10"/>
  <c r="D105" i="10"/>
  <c r="Y105" i="10" s="1"/>
  <c r="D106" i="10"/>
  <c r="Y106" i="10" s="1"/>
  <c r="D107" i="10"/>
  <c r="D108" i="10"/>
  <c r="D109" i="10"/>
  <c r="D110" i="10"/>
  <c r="D111" i="10"/>
  <c r="D112" i="10"/>
  <c r="D113" i="10"/>
  <c r="Y113" i="10" s="1"/>
  <c r="D114" i="10"/>
  <c r="Y114" i="10" s="1"/>
  <c r="Y97" i="10" l="1"/>
  <c r="Y25" i="10"/>
  <c r="Y33" i="10"/>
  <c r="Y89" i="10"/>
  <c r="Y107" i="10"/>
  <c r="Y99" i="10"/>
  <c r="Y91" i="10"/>
  <c r="Y83" i="10"/>
  <c r="Y75" i="10"/>
  <c r="Y67" i="10"/>
  <c r="Y59" i="10"/>
  <c r="Y51" i="10"/>
  <c r="Y43" i="10"/>
  <c r="Y35" i="10"/>
  <c r="Y27" i="10"/>
  <c r="Y19" i="10"/>
  <c r="Y11" i="10"/>
  <c r="Y88" i="10"/>
  <c r="Y56" i="10"/>
  <c r="Y24" i="10"/>
  <c r="Y31" i="10"/>
  <c r="Y96" i="10"/>
  <c r="Y72" i="10"/>
  <c r="Y40" i="10"/>
  <c r="Y8" i="10"/>
  <c r="Y111" i="10"/>
  <c r="Y95" i="10"/>
  <c r="Y71" i="10"/>
  <c r="Y47" i="10"/>
  <c r="Y15" i="10"/>
  <c r="Y110" i="10"/>
  <c r="Y102" i="10"/>
  <c r="Y94" i="10"/>
  <c r="Y86" i="10"/>
  <c r="Y78" i="10"/>
  <c r="Y70" i="10"/>
  <c r="Y62" i="10"/>
  <c r="Y54" i="10"/>
  <c r="Y46" i="10"/>
  <c r="Y38" i="10"/>
  <c r="Y30" i="10"/>
  <c r="Y22" i="10"/>
  <c r="Y14" i="10"/>
  <c r="I115" i="10"/>
  <c r="K115" i="10"/>
  <c r="M115" i="10"/>
  <c r="Y112" i="10"/>
  <c r="Y80" i="10"/>
  <c r="Y48" i="10"/>
  <c r="Y16" i="10"/>
  <c r="Y87" i="10"/>
  <c r="Y55" i="10"/>
  <c r="Y37" i="10"/>
  <c r="Y104" i="10"/>
  <c r="Y64" i="10"/>
  <c r="Y32" i="10"/>
  <c r="Y103" i="10"/>
  <c r="Y79" i="10"/>
  <c r="Y63" i="10"/>
  <c r="Y39" i="10"/>
  <c r="Y23" i="10"/>
  <c r="Y7" i="10"/>
  <c r="Y109" i="10"/>
  <c r="Y101" i="10"/>
  <c r="Y93" i="10"/>
  <c r="Y85" i="10"/>
  <c r="Y77" i="10"/>
  <c r="Y69" i="10"/>
  <c r="Y61" i="10"/>
  <c r="Y53" i="10"/>
  <c r="Y45" i="10"/>
  <c r="Y29" i="10"/>
  <c r="Y21" i="10"/>
  <c r="Y13" i="10"/>
  <c r="Y108" i="10"/>
  <c r="Y100" i="10"/>
  <c r="Y92" i="10"/>
  <c r="Y84" i="10"/>
  <c r="Y76" i="10"/>
  <c r="Y68" i="10"/>
  <c r="Y60" i="10"/>
  <c r="Y52" i="10"/>
  <c r="Y44" i="10"/>
  <c r="Y36" i="10"/>
  <c r="Y28" i="10"/>
  <c r="Y20" i="10"/>
  <c r="Y12" i="10"/>
  <c r="J115" i="10"/>
  <c r="L115" i="10"/>
  <c r="N115" i="10"/>
  <c r="F115" i="10"/>
  <c r="D115" i="10"/>
  <c r="S115" i="10"/>
  <c r="U115" i="10"/>
  <c r="W115" i="10"/>
  <c r="V115" i="10"/>
  <c r="P115" i="10"/>
  <c r="O115" i="10"/>
  <c r="Q115" i="10"/>
  <c r="T115" i="10"/>
  <c r="R115" i="10"/>
</calcChain>
</file>

<file path=xl/sharedStrings.xml><?xml version="1.0" encoding="utf-8"?>
<sst xmlns="http://schemas.openxmlformats.org/spreadsheetml/2006/main" count="1089" uniqueCount="264">
  <si>
    <t>United States</t>
  </si>
  <si>
    <t>USA</t>
  </si>
  <si>
    <t>Japan</t>
  </si>
  <si>
    <t>JPN</t>
  </si>
  <si>
    <t>Germany</t>
  </si>
  <si>
    <t>DEU</t>
  </si>
  <si>
    <t>United Kingdom</t>
  </si>
  <si>
    <t>GBR</t>
  </si>
  <si>
    <t>France</t>
  </si>
  <si>
    <t>FRA</t>
  </si>
  <si>
    <t>Italy</t>
  </si>
  <si>
    <t>ITA</t>
  </si>
  <si>
    <t>Canada</t>
  </si>
  <si>
    <t>CAN</t>
  </si>
  <si>
    <t>Australia</t>
  </si>
  <si>
    <t>AUS</t>
  </si>
  <si>
    <t>Spain</t>
  </si>
  <si>
    <t>ESP</t>
  </si>
  <si>
    <t>Netherlands</t>
  </si>
  <si>
    <t>NLD</t>
  </si>
  <si>
    <t>Switzerland</t>
  </si>
  <si>
    <t>CHE</t>
  </si>
  <si>
    <t>Sweden</t>
  </si>
  <si>
    <t>SWE</t>
  </si>
  <si>
    <t>Belgium</t>
  </si>
  <si>
    <t>BEL</t>
  </si>
  <si>
    <t>Austria</t>
  </si>
  <si>
    <t>AUT</t>
  </si>
  <si>
    <t>Norway</t>
  </si>
  <si>
    <t>NOR</t>
  </si>
  <si>
    <t>Denmark</t>
  </si>
  <si>
    <t>DNK</t>
  </si>
  <si>
    <t>Ireland</t>
  </si>
  <si>
    <t>IRL</t>
  </si>
  <si>
    <t>Finland</t>
  </si>
  <si>
    <t>FIN</t>
  </si>
  <si>
    <t>Portugal</t>
  </si>
  <si>
    <t>PRT</t>
  </si>
  <si>
    <t>New Zealand</t>
  </si>
  <si>
    <t>NZL</t>
  </si>
  <si>
    <t>Greece</t>
  </si>
  <si>
    <t>GRC</t>
  </si>
  <si>
    <t>Luxembourg</t>
  </si>
  <si>
    <t>LUX</t>
  </si>
  <si>
    <t>Iceland</t>
  </si>
  <si>
    <t>ISL</t>
  </si>
  <si>
    <t>Assumptions</t>
  </si>
  <si>
    <t>Description</t>
  </si>
  <si>
    <t>Countries</t>
  </si>
  <si>
    <t>ISO Code</t>
  </si>
  <si>
    <t>Share</t>
  </si>
  <si>
    <t>Total 1850</t>
  </si>
  <si>
    <t>Cumulative emissions since 1850</t>
  </si>
  <si>
    <t>Cumulative emissions since 1990</t>
  </si>
  <si>
    <t>Cumulative emissions since 1850 scaled by per capita emissions</t>
  </si>
  <si>
    <t>Cumulative emissions since 1990 scaled by per capita emissions</t>
  </si>
  <si>
    <t>Average cumulative emissions since 1850 and since 1990</t>
  </si>
  <si>
    <t>Average cumulative emissions since 1850 and since 1990 with per capita scaling</t>
  </si>
  <si>
    <t>Total 1990</t>
  </si>
  <si>
    <t>Total 1850 per capita scaled</t>
  </si>
  <si>
    <t>Total 1990 per capita scaled</t>
  </si>
  <si>
    <t>Average 1850 1990</t>
  </si>
  <si>
    <t>Average 1850 1990 per capita</t>
  </si>
  <si>
    <t>Total GNI</t>
  </si>
  <si>
    <t>Total GNI per capita scaled</t>
  </si>
  <si>
    <t>Total GNI (PPP)</t>
  </si>
  <si>
    <t>Total GNI (PPP) per capita scaled</t>
  </si>
  <si>
    <t>Total Gross National Income</t>
  </si>
  <si>
    <t>Total Gross National Income with per capita scaling</t>
  </si>
  <si>
    <t>Total Gross National Income (PPP)</t>
  </si>
  <si>
    <t>Total Gross National Income (PPP) with per capita scaling</t>
  </si>
  <si>
    <t>Cumulative + GNI</t>
  </si>
  <si>
    <t>Cumulative + GNI (pc)</t>
  </si>
  <si>
    <t>Cumulative + GNI (PPP)</t>
  </si>
  <si>
    <t>Cumulative + GNI (PPP, pc)</t>
  </si>
  <si>
    <t>Cumulative (pc) + GNI</t>
  </si>
  <si>
    <t>Cumulative (pc) + GNI (pc)</t>
  </si>
  <si>
    <t>Cumulative (pc) + GNI (PPP)</t>
  </si>
  <si>
    <t>Cumulative (pc) + GNI (PPP, pc)</t>
  </si>
  <si>
    <t>Cumulative emissions (average of 1850/1990) 
with total GNI</t>
  </si>
  <si>
    <t>Cumulative emissions (average of 1850/1990) 
with total GNI (with per capita scaling)</t>
  </si>
  <si>
    <t>Cumulative emissions (average of 1850/1990) 
with total GNI (PPP)</t>
  </si>
  <si>
    <t>Cumulative emissions (average of 1850/1990) 
with total GNI (PPP with per capita scaling)</t>
  </si>
  <si>
    <t>Cumulative emissions (average of 1850/1990 with per capita scaling) 
with total GNI</t>
  </si>
  <si>
    <t>Cumulative emissions (average of 1850/1990 with per capita scaling) 
with total GNI (with per capita scaling)</t>
  </si>
  <si>
    <t>Cumulative emissions (average of 1850/1990 with per capita scaling) with total GNI (PPP)</t>
  </si>
  <si>
    <t>Cumulative emissions (average of 1850/1990 with per capita scaling) with total GNI (PPP with per capita scaling)</t>
  </si>
  <si>
    <t>Average</t>
  </si>
  <si>
    <t>Russian Federation</t>
  </si>
  <si>
    <t>RUS</t>
  </si>
  <si>
    <t>China</t>
  </si>
  <si>
    <t>CHN</t>
  </si>
  <si>
    <t>Brazil</t>
  </si>
  <si>
    <t>BRA</t>
  </si>
  <si>
    <t>Kazakhstan</t>
  </si>
  <si>
    <t>KAZ</t>
  </si>
  <si>
    <t>Poland</t>
  </si>
  <si>
    <t>POL</t>
  </si>
  <si>
    <t>Indonesia</t>
  </si>
  <si>
    <t>IDN</t>
  </si>
  <si>
    <t>Czechia</t>
  </si>
  <si>
    <t>CZE</t>
  </si>
  <si>
    <t>Saudi Arabia</t>
  </si>
  <si>
    <t>SAU</t>
  </si>
  <si>
    <t>South Africa</t>
  </si>
  <si>
    <t>ZAF</t>
  </si>
  <si>
    <t>Korea, Rep.</t>
  </si>
  <si>
    <t>KOR</t>
  </si>
  <si>
    <t>Argentina</t>
  </si>
  <si>
    <t>ARG</t>
  </si>
  <si>
    <t>Mexico</t>
  </si>
  <si>
    <t>MEX</t>
  </si>
  <si>
    <t>Qatar</t>
  </si>
  <si>
    <t>QAT</t>
  </si>
  <si>
    <t>Romania</t>
  </si>
  <si>
    <t>ROU</t>
  </si>
  <si>
    <t>Thailand</t>
  </si>
  <si>
    <t>THA</t>
  </si>
  <si>
    <t>Paraguay</t>
  </si>
  <si>
    <t>PRY</t>
  </si>
  <si>
    <t>Colombia</t>
  </si>
  <si>
    <t>COL</t>
  </si>
  <si>
    <t>United Arab Emirates</t>
  </si>
  <si>
    <t>ARE</t>
  </si>
  <si>
    <t>Turkey</t>
  </si>
  <si>
    <t>TUR</t>
  </si>
  <si>
    <t>Belarus</t>
  </si>
  <si>
    <t>BLR</t>
  </si>
  <si>
    <t>Bulgaria</t>
  </si>
  <si>
    <t>BGR</t>
  </si>
  <si>
    <t>Hungary</t>
  </si>
  <si>
    <t>HUN</t>
  </si>
  <si>
    <t>Serbia</t>
  </si>
  <si>
    <t>SRB</t>
  </si>
  <si>
    <t>Peru</t>
  </si>
  <si>
    <t>PER</t>
  </si>
  <si>
    <t>Kuwait</t>
  </si>
  <si>
    <t>KWT</t>
  </si>
  <si>
    <t>Slovak Republic</t>
  </si>
  <si>
    <t>SVK</t>
  </si>
  <si>
    <t>Trinidad and Tobago</t>
  </si>
  <si>
    <t>TTO</t>
  </si>
  <si>
    <t>Iraq</t>
  </si>
  <si>
    <t>IRQ</t>
  </si>
  <si>
    <t>Estonia</t>
  </si>
  <si>
    <t>EST</t>
  </si>
  <si>
    <t>Turkmenistan</t>
  </si>
  <si>
    <t>TKM</t>
  </si>
  <si>
    <t>Ecuador</t>
  </si>
  <si>
    <t>ECU</t>
  </si>
  <si>
    <t>Lithuania</t>
  </si>
  <si>
    <t>LTU</t>
  </si>
  <si>
    <t>Oman</t>
  </si>
  <si>
    <t>OMN</t>
  </si>
  <si>
    <t>Israel</t>
  </si>
  <si>
    <t>ISR</t>
  </si>
  <si>
    <t>Azerbaijan</t>
  </si>
  <si>
    <t>AZE</t>
  </si>
  <si>
    <t>Uruguay</t>
  </si>
  <si>
    <t>URY</t>
  </si>
  <si>
    <t>Georgia</t>
  </si>
  <si>
    <t>GEO</t>
  </si>
  <si>
    <t>Bahrain</t>
  </si>
  <si>
    <t>BHR</t>
  </si>
  <si>
    <t>Cuba</t>
  </si>
  <si>
    <t>CUB</t>
  </si>
  <si>
    <t>Brunei Darussalam</t>
  </si>
  <si>
    <t>BRN</t>
  </si>
  <si>
    <t>Bosnia and Herzegovina</t>
  </si>
  <si>
    <t>BIH</t>
  </si>
  <si>
    <t>Moldova</t>
  </si>
  <si>
    <t>MDA</t>
  </si>
  <si>
    <t>Croatia</t>
  </si>
  <si>
    <t>HRV</t>
  </si>
  <si>
    <t>Latvia</t>
  </si>
  <si>
    <t>LVA</t>
  </si>
  <si>
    <t>Malaysia</t>
  </si>
  <si>
    <t>MYS</t>
  </si>
  <si>
    <t>Singapore</t>
  </si>
  <si>
    <t>SGP</t>
  </si>
  <si>
    <t>Costa Rica</t>
  </si>
  <si>
    <t>CRI</t>
  </si>
  <si>
    <t>Slovenia</t>
  </si>
  <si>
    <t>SVN</t>
  </si>
  <si>
    <t>North Macedonia</t>
  </si>
  <si>
    <t>MKD</t>
  </si>
  <si>
    <t>Chile</t>
  </si>
  <si>
    <t>CHL</t>
  </si>
  <si>
    <t>Jamaica</t>
  </si>
  <si>
    <t>JAM</t>
  </si>
  <si>
    <t>Armenia</t>
  </si>
  <si>
    <t>ARM</t>
  </si>
  <si>
    <t>Belize</t>
  </si>
  <si>
    <t>BLZ</t>
  </si>
  <si>
    <t>Dominican Republic</t>
  </si>
  <si>
    <t>DOM</t>
  </si>
  <si>
    <t>El Salvador</t>
  </si>
  <si>
    <t>SLV</t>
  </si>
  <si>
    <t>Barbados</t>
  </si>
  <si>
    <t>BRB</t>
  </si>
  <si>
    <t>Equatorial Guinea</t>
  </si>
  <si>
    <t>GNQ</t>
  </si>
  <si>
    <t>Albania</t>
  </si>
  <si>
    <t>ALB</t>
  </si>
  <si>
    <t>Montenegro</t>
  </si>
  <si>
    <t>MNE</t>
  </si>
  <si>
    <t>Guatemala</t>
  </si>
  <si>
    <t>GTM</t>
  </si>
  <si>
    <t>Bahamas, The</t>
  </si>
  <si>
    <t>BHS</t>
  </si>
  <si>
    <t>Cyprus</t>
  </si>
  <si>
    <t>CYP</t>
  </si>
  <si>
    <t>Suriname</t>
  </si>
  <si>
    <t>SUR</t>
  </si>
  <si>
    <t>Malta</t>
  </si>
  <si>
    <t>MLT</t>
  </si>
  <si>
    <t>Mauritius</t>
  </si>
  <si>
    <t>MUS</t>
  </si>
  <si>
    <t>Panama</t>
  </si>
  <si>
    <t>PAN</t>
  </si>
  <si>
    <t>Antigua and Barbuda</t>
  </si>
  <si>
    <t>ATG</t>
  </si>
  <si>
    <t>Palau</t>
  </si>
  <si>
    <t>PLW</t>
  </si>
  <si>
    <t>Andorra</t>
  </si>
  <si>
    <t>AND</t>
  </si>
  <si>
    <t>Liechtenstein</t>
  </si>
  <si>
    <t>LIE</t>
  </si>
  <si>
    <t>St. Kitts and Nevis</t>
  </si>
  <si>
    <t>KNA</t>
  </si>
  <si>
    <t>San Marino</t>
  </si>
  <si>
    <t>SMR</t>
  </si>
  <si>
    <t>Seychelles</t>
  </si>
  <si>
    <t>SYC</t>
  </si>
  <si>
    <t>Maldives</t>
  </si>
  <si>
    <t>MDV</t>
  </si>
  <si>
    <t>Grenada</t>
  </si>
  <si>
    <t>GRD</t>
  </si>
  <si>
    <t>St. Lucia</t>
  </si>
  <si>
    <t>LCA</t>
  </si>
  <si>
    <t>Monaco</t>
  </si>
  <si>
    <t>MCO</t>
  </si>
  <si>
    <t>St. Vincent and the Grenadines</t>
  </si>
  <si>
    <t>VCT</t>
  </si>
  <si>
    <t>Marshall Islands</t>
  </si>
  <si>
    <t>MHL</t>
  </si>
  <si>
    <t>Fiji</t>
  </si>
  <si>
    <t>FJI</t>
  </si>
  <si>
    <t>Nauru</t>
  </si>
  <si>
    <t>NRU</t>
  </si>
  <si>
    <t>Tuvalu</t>
  </si>
  <si>
    <t>TUV</t>
  </si>
  <si>
    <t>Botswana</t>
  </si>
  <si>
    <t>BWA</t>
  </si>
  <si>
    <t>Total Gross National Income, accounting for debt</t>
  </si>
  <si>
    <t>Total GNI (debt)</t>
  </si>
  <si>
    <t>Cumulative + GNI (debt)</t>
  </si>
  <si>
    <t>Cumulative (pc) + GNI (debt)</t>
  </si>
  <si>
    <t>Cumulative emissions (average of 1850/1990) 
with total GNI (accounting for debt)</t>
  </si>
  <si>
    <t>Cumulative emissions (average of 1850/1990 with per capita scaling) 
with total GNI (accounting for debt)</t>
  </si>
  <si>
    <t>Emissions</t>
  </si>
  <si>
    <t>Economic</t>
  </si>
  <si>
    <t>Sum</t>
  </si>
  <si>
    <t>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</si>
</sst>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horizontal="center" vertical="center"/>
    </xf>
    <xf numFmtId="0" fontId="3" fillId="2" borderId="0" xfId="0" applyFont="1" applyFill="1"/>
    <xf numFmtId="164" fontId="0" fillId="2" borderId="0" xfId="0" applyNumberFormat="1" applyFill="1"/>
    <xf numFmtId="0" fontId="6" fillId="3" borderId="0" xfId="0" applyFont="1" applyFill="1" applyAlignment="1">
      <alignment horizontal="center"/>
    </xf>
    <xf numFmtId="165" fontId="0" fillId="2" borderId="0" xfId="0" applyNumberFormat="1" applyFill="1"/>
    <xf numFmtId="2" fontId="0" fillId="2" borderId="0" xfId="0" applyNumberForma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BB5EE-7EFE-DA4B-940E-B0DCEFE818A9}">
  <dimension ref="B5:Z115"/>
  <sheetViews>
    <sheetView tabSelected="1" topLeftCell="T1" workbookViewId="0">
      <selection activeCell="Y53" activeCellId="20" sqref="Y7 Y10 Y11 Y12 Y13 Y15 Y17 Y20 Y22 Y24 Y40 Y41 Y37 Y36 Y32 Y51 Y56 Y60 Y44 Y45 Y53"/>
    </sheetView>
  </sheetViews>
  <sheetFormatPr baseColWidth="10" defaultRowHeight="16" x14ac:dyDescent="0.2"/>
  <cols>
    <col min="1" max="16384" width="10.83203125" style="1"/>
  </cols>
  <sheetData>
    <row r="5" spans="2:26" ht="204" x14ac:dyDescent="0.2">
      <c r="D5" s="3" t="s">
        <v>67</v>
      </c>
      <c r="E5" s="3" t="s">
        <v>254</v>
      </c>
      <c r="F5" s="3" t="s">
        <v>68</v>
      </c>
      <c r="G5" s="3" t="s">
        <v>69</v>
      </c>
      <c r="H5" s="3" t="s">
        <v>70</v>
      </c>
      <c r="I5" s="3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3" t="s">
        <v>79</v>
      </c>
      <c r="O5" s="3" t="s">
        <v>258</v>
      </c>
      <c r="P5" s="3" t="s">
        <v>80</v>
      </c>
      <c r="Q5" s="3" t="s">
        <v>81</v>
      </c>
      <c r="R5" s="3" t="s">
        <v>82</v>
      </c>
      <c r="S5" s="4" t="s">
        <v>83</v>
      </c>
      <c r="T5" s="4" t="s">
        <v>259</v>
      </c>
      <c r="U5" s="4" t="s">
        <v>84</v>
      </c>
      <c r="V5" s="4" t="s">
        <v>85</v>
      </c>
      <c r="W5" s="4" t="s">
        <v>86</v>
      </c>
    </row>
    <row r="6" spans="2:26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50</v>
      </c>
      <c r="J6" s="6" t="s">
        <v>50</v>
      </c>
      <c r="K6" s="6" t="s">
        <v>50</v>
      </c>
      <c r="L6" s="6" t="s">
        <v>50</v>
      </c>
      <c r="M6" s="6" t="s">
        <v>50</v>
      </c>
      <c r="N6" s="6" t="s">
        <v>50</v>
      </c>
      <c r="O6" s="6" t="s">
        <v>50</v>
      </c>
      <c r="P6" s="6" t="s">
        <v>50</v>
      </c>
      <c r="Q6" s="6" t="s">
        <v>50</v>
      </c>
      <c r="R6" s="6" t="s">
        <v>50</v>
      </c>
      <c r="S6" s="6" t="s">
        <v>50</v>
      </c>
      <c r="T6" s="6" t="s">
        <v>50</v>
      </c>
      <c r="U6" s="6" t="s">
        <v>50</v>
      </c>
      <c r="V6" s="6" t="s">
        <v>50</v>
      </c>
      <c r="W6" s="6" t="s">
        <v>50</v>
      </c>
      <c r="X6" s="5" t="s">
        <v>87</v>
      </c>
      <c r="Y6" s="1" t="s">
        <v>263</v>
      </c>
    </row>
    <row r="7" spans="2:26" x14ac:dyDescent="0.2">
      <c r="B7" s="1" t="s">
        <v>0</v>
      </c>
      <c r="C7" s="1" t="s">
        <v>1</v>
      </c>
      <c r="D7" s="7">
        <f>IFERROR(VLOOKUP($C$7,Economic!$C$6:$I$114, 2,FALSE), 0)</f>
        <v>0.27433456826797697</v>
      </c>
      <c r="E7" s="7">
        <f>IFERROR(VLOOKUP($C7,Economic!$C$6:$I$114, 3,FALSE), 0)</f>
        <v>0.27699607473123899</v>
      </c>
      <c r="F7" s="7">
        <f>IFERROR(VLOOKUP($C7,Economic!$C$6:$I$114, 4,FALSE), 0)</f>
        <v>0.46749410369279398</v>
      </c>
      <c r="G7" s="7">
        <f>IFERROR(VLOOKUP($C7,Economic!$C$6:$I$114, 5,FALSE), 0)</f>
        <v>0.196387517489266</v>
      </c>
      <c r="H7" s="7">
        <f>IFERROR(VLOOKUP($C7,Economic!$C$6:$I$114, 6,FALSE), 0)</f>
        <v>0.32529165992407499</v>
      </c>
      <c r="I7" s="7">
        <f>IFERROR(VLOOKUP($C7,Emissions!$C$5:$I$114, 2,FALSE), 0)</f>
        <v>0.32529165992407499</v>
      </c>
      <c r="J7" s="7">
        <f>IFERROR(VLOOKUP($C7,Emissions!$C$5:$I$114, 3,FALSE), 0)</f>
        <v>0.19509494994441101</v>
      </c>
      <c r="K7" s="7">
        <f>IFERROR(VLOOKUP($C7,Emissions!$C$5:$I$114, 4,FALSE), 0)</f>
        <v>0.42059303621827798</v>
      </c>
      <c r="L7" s="7">
        <f>IFERROR(VLOOKUP($C7,Emissions!$C$5:$I$114, 5,FALSE), 0)</f>
        <v>0.34242709347028999</v>
      </c>
      <c r="M7" s="7">
        <f>IFERROR(VLOOKUP($C7,Emissions!$C$5:$I$114, 6,FALSE), 0)</f>
        <v>0.22715096112284799</v>
      </c>
      <c r="N7" s="7">
        <f>IFERROR(VLOOKUP($C7,Emissions!$C$5:$I$114, 7,FALSE), 0)</f>
        <v>0.405811388035478</v>
      </c>
      <c r="O7" s="7">
        <f>IFERROR(VLOOKUP($C7,Both!$C$5:$I$114, 2,FALSE), 0)</f>
        <v>0.25083786207507602</v>
      </c>
      <c r="P7" s="7">
        <f>IFERROR(VLOOKUP($C7,Both!$C$5:$I$114, 3,FALSE), 0)</f>
        <v>0.252168809508869</v>
      </c>
      <c r="Q7" s="7">
        <f>IFERROR(VLOOKUP($C7,Both!$C$5:$I$114, 4,FALSE), 0)</f>
        <v>0.34734592443548001</v>
      </c>
      <c r="R7" s="7">
        <f>IFERROR(VLOOKUP($C7,Both!$C$5:$I$114, 5,FALSE), 0)</f>
        <v>0.21205390439754301</v>
      </c>
      <c r="S7" s="7">
        <f>IFERROR(VLOOKUP($C7,Both!$C$5:$I$114, 6,FALSE), 0)</f>
        <v>0.27645490555812302</v>
      </c>
      <c r="T7" s="7">
        <f>IFERROR(VLOOKUP($C7,Both!$C$5:$I$114, 7,FALSE), 0)</f>
        <v>0.34016776503346902</v>
      </c>
      <c r="U7" s="7">
        <f>IFERROR(VLOOKUP($C7,Both!$C$5:$M$114, 8,FALSE), 0)</f>
        <v>0.34149871246726199</v>
      </c>
      <c r="V7" s="7">
        <f>IFERROR(VLOOKUP($C7,Both!$C$5:$M$114, 9,FALSE), 0)</f>
        <v>0.43667582739387301</v>
      </c>
      <c r="W7" s="7">
        <f>IFERROR(VLOOKUP($C7,Both!$C$5:$M$114, 10,FALSE), 0)</f>
        <v>0.30132490813379298</v>
      </c>
      <c r="X7" s="9">
        <f>AVERAGE(D7:W7)</f>
        <v>0.31077008159121089</v>
      </c>
      <c r="Y7" s="12">
        <f>X7*300</f>
        <v>93.231024477363263</v>
      </c>
      <c r="Z7" s="1" t="s">
        <v>0</v>
      </c>
    </row>
    <row r="8" spans="2:26" x14ac:dyDescent="0.2">
      <c r="B8" s="1" t="s">
        <v>88</v>
      </c>
      <c r="C8" s="1" t="s">
        <v>89</v>
      </c>
      <c r="D8" s="7">
        <f>IFERROR(VLOOKUP(C8,Economic!C$6:I$114, 2,FALSE), 0)</f>
        <v>1.9985459498255399E-2</v>
      </c>
      <c r="E8" s="7">
        <f>IFERROR(VLOOKUP($C8,Economic!$C$6:$I$114, 3,FALSE), 0)</f>
        <v>1.95526640986757E-2</v>
      </c>
      <c r="F8" s="7">
        <f>IFERROR(VLOOKUP($C8,Economic!$C$6:$I$114, 4,FALSE), 0)</f>
        <v>5.7375315115294296E-3</v>
      </c>
      <c r="G8" s="7">
        <f>IFERROR(VLOOKUP($C8,Economic!$C$6:$I$114, 5,FALSE), 0)</f>
        <v>3.8308775833107898E-2</v>
      </c>
      <c r="H8" s="7">
        <f>IFERROR(VLOOKUP($C8,Economic!$C$6:$I$114, 6,FALSE), 0)</f>
        <v>2.8623547514000001E-2</v>
      </c>
      <c r="I8" s="7">
        <f>IFERROR(VLOOKUP($C8,Emissions!$C$5:$I$114, 2,FALSE), 0)</f>
        <v>2.8623547514000001E-2</v>
      </c>
      <c r="J8" s="7">
        <f>IFERROR(VLOOKUP($C8,Emissions!$C$5:$I$114, 3,FALSE), 0)</f>
        <v>5.2319153126414802E-2</v>
      </c>
      <c r="K8" s="7">
        <f>IFERROR(VLOOKUP($C8,Emissions!$C$5:$I$114, 4,FALSE), 0)</f>
        <v>9.4451007243637905E-2</v>
      </c>
      <c r="L8" s="7">
        <f>IFERROR(VLOOKUP($C8,Emissions!$C$5:$I$114, 5,FALSE), 0)</f>
        <v>5.69480970630507E-2</v>
      </c>
      <c r="M8" s="7">
        <f>IFERROR(VLOOKUP($C8,Emissions!$C$5:$I$114, 6,FALSE), 0)</f>
        <v>6.8343167830109894E-2</v>
      </c>
      <c r="N8" s="7">
        <f>IFERROR(VLOOKUP($C8,Emissions!$C$5:$I$114, 7,FALSE), 0)</f>
        <v>8.4950712289474095E-2</v>
      </c>
      <c r="O8" s="7">
        <f>IFERROR(VLOOKUP($C8,Both!$C$5:$I$114, 2,FALSE), 0)</f>
        <v>4.4171532443352798E-2</v>
      </c>
      <c r="P8" s="7">
        <f>IFERROR(VLOOKUP($C8,Both!$C$5:$I$114, 3,FALSE), 0)</f>
        <v>4.3954936185556702E-2</v>
      </c>
      <c r="Q8" s="7">
        <f>IFERROR(VLOOKUP($C8,Both!$C$5:$I$114, 4,FALSE), 0)</f>
        <v>3.7041004905484898E-2</v>
      </c>
      <c r="R8" s="7">
        <f>IFERROR(VLOOKUP($C8,Both!$C$5:$I$114, 5,FALSE), 0)</f>
        <v>5.3401627061649803E-2</v>
      </c>
      <c r="S8" s="7">
        <f>IFERROR(VLOOKUP($C8,Both!$C$5:$I$114, 6,FALSE), 0)</f>
        <v>4.8544406858334298E-2</v>
      </c>
      <c r="T8" s="7">
        <f>IFERROR(VLOOKUP($C8,Both!$C$5:$I$114, 7,FALSE), 0)</f>
        <v>5.2475122908838497E-2</v>
      </c>
      <c r="U8" s="7">
        <f>IFERROR(VLOOKUP($C8,Both!$C$5:$M$114, 8,FALSE), 0)</f>
        <v>5.22585266510424E-2</v>
      </c>
      <c r="V8" s="7">
        <f>IFERROR(VLOOKUP($C8,Both!$C$5:$M$114, 9,FALSE), 0)</f>
        <v>4.5344595370970603E-2</v>
      </c>
      <c r="W8" s="7">
        <f>IFERROR(VLOOKUP($C8,Both!$C$5:$M$114, 10,FALSE), 0)</f>
        <v>6.1675592354549898E-2</v>
      </c>
      <c r="X8" s="9">
        <f t="shared" ref="X8:X71" si="0">AVERAGE(D8:W8)</f>
        <v>4.6835550413101779E-2</v>
      </c>
      <c r="Y8" s="12">
        <f t="shared" ref="Y8:Y71" si="1">X8*300</f>
        <v>14.050665123930534</v>
      </c>
      <c r="Z8" s="1" t="s">
        <v>88</v>
      </c>
    </row>
    <row r="9" spans="2:26" x14ac:dyDescent="0.2">
      <c r="B9" s="1" t="s">
        <v>90</v>
      </c>
      <c r="C9" s="1" t="s">
        <v>91</v>
      </c>
      <c r="D9" s="7">
        <f>IFERROR(VLOOKUP(C9,Economic!C$6:I$114, 2,FALSE), 0)</f>
        <v>0.18619993321355899</v>
      </c>
      <c r="E9" s="7">
        <f>IFERROR(VLOOKUP($C9,Economic!$C$6:$I$114, 3,FALSE), 0)</f>
        <v>0.18424625785290599</v>
      </c>
      <c r="F9" s="7">
        <f>IFERROR(VLOOKUP($C9,Economic!$C$6:$I$114, 4,FALSE), 0)</f>
        <v>5.0862678764952603E-2</v>
      </c>
      <c r="G9" s="7">
        <f>IFERROR(VLOOKUP($C9,Economic!$C$6:$I$114, 5,FALSE), 0)</f>
        <v>0.21488140927076599</v>
      </c>
      <c r="H9" s="7">
        <f>IFERROR(VLOOKUP($C9,Economic!$C$6:$I$114, 6,FALSE), 0)</f>
        <v>9.1974614471782304E-2</v>
      </c>
      <c r="I9" s="7">
        <f>IFERROR(VLOOKUP($C9,Emissions!$C$5:$I$114, 2,FALSE), 0)</f>
        <v>9.1974614471782304E-2</v>
      </c>
      <c r="J9" s="7">
        <f>IFERROR(VLOOKUP($C9,Emissions!$C$5:$I$114, 3,FALSE), 0)</f>
        <v>0.26343878962698802</v>
      </c>
      <c r="K9" s="7">
        <f>IFERROR(VLOOKUP($C9,Emissions!$C$5:$I$114, 4,FALSE), 0)</f>
        <v>5.4378097973993303E-2</v>
      </c>
      <c r="L9" s="7">
        <f>IFERROR(VLOOKUP($C9,Emissions!$C$5:$I$114, 5,FALSE), 0)</f>
        <v>0.14745538232497299</v>
      </c>
      <c r="M9" s="7">
        <f>IFERROR(VLOOKUP($C9,Emissions!$C$5:$I$114, 6,FALSE), 0)</f>
        <v>0.202381497950651</v>
      </c>
      <c r="N9" s="7">
        <f>IFERROR(VLOOKUP($C9,Emissions!$C$5:$I$114, 7,FALSE), 0)</f>
        <v>7.6078476254066899E-2</v>
      </c>
      <c r="O9" s="7">
        <f>IFERROR(VLOOKUP($C9,Both!$C$5:$I$114, 2,FALSE), 0)</f>
        <v>0.194355532033542</v>
      </c>
      <c r="P9" s="7">
        <f>IFERROR(VLOOKUP($C9,Both!$C$5:$I$114, 3,FALSE), 0)</f>
        <v>0.193377549930043</v>
      </c>
      <c r="Q9" s="7">
        <f>IFERROR(VLOOKUP($C9,Both!$C$5:$I$114, 4,FALSE), 0)</f>
        <v>0.12662563112250899</v>
      </c>
      <c r="R9" s="7">
        <f>IFERROR(VLOOKUP($C9,Both!$C$5:$I$114, 5,FALSE), 0)</f>
        <v>0.208904269549645</v>
      </c>
      <c r="S9" s="7">
        <f>IFERROR(VLOOKUP($C9,Both!$C$5:$I$114, 6,FALSE), 0)</f>
        <v>0.147359800093461</v>
      </c>
      <c r="T9" s="7">
        <f>IFERROR(VLOOKUP($C9,Both!$C$5:$I$114, 7,FALSE), 0)</f>
        <v>0.13120306558844499</v>
      </c>
      <c r="U9" s="7">
        <f>IFERROR(VLOOKUP($C9,Both!$C$5:$M$114, 8,FALSE), 0)</f>
        <v>0.13022508348494699</v>
      </c>
      <c r="V9" s="7">
        <f>IFERROR(VLOOKUP($C9,Both!$C$5:$M$114, 9,FALSE), 0)</f>
        <v>6.3473164677412999E-2</v>
      </c>
      <c r="W9" s="7">
        <f>IFERROR(VLOOKUP($C9,Both!$C$5:$M$114, 10,FALSE), 0)</f>
        <v>0.14560783938216099</v>
      </c>
      <c r="X9" s="9">
        <f t="shared" si="0"/>
        <v>0.14525018440192933</v>
      </c>
      <c r="Y9" s="12">
        <f t="shared" si="1"/>
        <v>43.575055320578798</v>
      </c>
      <c r="Z9" s="1" t="s">
        <v>90</v>
      </c>
    </row>
    <row r="10" spans="2:26" x14ac:dyDescent="0.2">
      <c r="B10" s="1" t="s">
        <v>4</v>
      </c>
      <c r="C10" s="1" t="s">
        <v>5</v>
      </c>
      <c r="D10" s="7">
        <f>IFERROR(VLOOKUP(C10,Economic!C$6:I$114, 2,FALSE), 0)</f>
        <v>5.0646381834088199E-2</v>
      </c>
      <c r="E10" s="7">
        <f>IFERROR(VLOOKUP($C10,Economic!$C$6:$I$114, 3,FALSE), 0)</f>
        <v>5.1137736873459599E-2</v>
      </c>
      <c r="F10" s="7">
        <f>IFERROR(VLOOKUP($C10,Economic!$C$6:$I$114, 4,FALSE), 0)</f>
        <v>6.3315804776876095E-2</v>
      </c>
      <c r="G10" s="7">
        <f>IFERROR(VLOOKUP($C10,Economic!$C$6:$I$114, 5,FALSE), 0)</f>
        <v>4.4561472578281899E-2</v>
      </c>
      <c r="H10" s="7">
        <f>IFERROR(VLOOKUP($C10,Economic!$C$6:$I$114, 6,FALSE), 0)</f>
        <v>6.6552511801618197E-2</v>
      </c>
      <c r="I10" s="7">
        <f>IFERROR(VLOOKUP($C10,Emissions!$C$5:$I$114, 2,FALSE), 0)</f>
        <v>6.6552511801618197E-2</v>
      </c>
      <c r="J10" s="7">
        <f>IFERROR(VLOOKUP($C10,Emissions!$C$5:$I$114, 3,FALSE), 0)</f>
        <v>3.1100773554473399E-2</v>
      </c>
      <c r="K10" s="7">
        <f>IFERROR(VLOOKUP($C10,Emissions!$C$5:$I$114, 4,FALSE), 0)</f>
        <v>6.0541292674629203E-2</v>
      </c>
      <c r="L10" s="7">
        <f>IFERROR(VLOOKUP($C10,Emissions!$C$5:$I$114, 5,FALSE), 0)</f>
        <v>3.4579496167053601E-2</v>
      </c>
      <c r="M10" s="7">
        <f>IFERROR(VLOOKUP($C10,Emissions!$C$5:$I$114, 6,FALSE), 0)</f>
        <v>4.1494752305494299E-2</v>
      </c>
      <c r="N10" s="7">
        <f>IFERROR(VLOOKUP($C10,Emissions!$C$5:$I$114, 7,FALSE), 0)</f>
        <v>5.3812310643487203E-2</v>
      </c>
      <c r="O10" s="7">
        <f>IFERROR(VLOOKUP($C10,Both!$C$5:$I$114, 2,FALSE), 0)</f>
        <v>4.60881210336163E-2</v>
      </c>
      <c r="P10" s="7">
        <f>IFERROR(VLOOKUP($C10,Both!$C$5:$I$114, 3,FALSE), 0)</f>
        <v>4.63338344060088E-2</v>
      </c>
      <c r="Q10" s="7">
        <f>IFERROR(VLOOKUP($C10,Both!$C$5:$I$114, 4,FALSE), 0)</f>
        <v>5.2408506936143899E-2</v>
      </c>
      <c r="R10" s="7">
        <f>IFERROR(VLOOKUP($C10,Both!$C$5:$I$114, 5,FALSE), 0)</f>
        <v>4.3084290823232903E-2</v>
      </c>
      <c r="S10" s="7">
        <f>IFERROR(VLOOKUP($C10,Both!$C$5:$I$114, 6,FALSE), 0)</f>
        <v>5.4067254616359701E-2</v>
      </c>
      <c r="T10" s="7">
        <f>IFERROR(VLOOKUP($C10,Both!$C$5:$I$114, 7,FALSE), 0)</f>
        <v>5.2246795157614899E-2</v>
      </c>
      <c r="U10" s="7">
        <f>IFERROR(VLOOKUP($C10,Both!$C$5:$M$114, 8,FALSE), 0)</f>
        <v>5.2492508530007503E-2</v>
      </c>
      <c r="V10" s="7">
        <f>IFERROR(VLOOKUP($C10,Both!$C$5:$M$114, 9,FALSE), 0)</f>
        <v>5.8567181060142498E-2</v>
      </c>
      <c r="W10" s="7">
        <f>IFERROR(VLOOKUP($C10,Both!$C$5:$M$114, 10,FALSE), 0)</f>
        <v>4.9225693935463E-2</v>
      </c>
      <c r="X10" s="9">
        <f t="shared" si="0"/>
        <v>5.0940461575483466E-2</v>
      </c>
      <c r="Y10" s="12">
        <f t="shared" si="1"/>
        <v>15.282138472645039</v>
      </c>
      <c r="Z10" s="1" t="s">
        <v>4</v>
      </c>
    </row>
    <row r="11" spans="2:26" x14ac:dyDescent="0.2">
      <c r="B11" s="1" t="s">
        <v>6</v>
      </c>
      <c r="C11" s="1" t="s">
        <v>7</v>
      </c>
      <c r="D11" s="7">
        <f>IFERROR(VLOOKUP(C11,Economic!C$6:I$114, 2,FALSE), 0)</f>
        <v>3.5998653754621503E-2</v>
      </c>
      <c r="E11" s="7">
        <f>IFERROR(VLOOKUP($C11,Economic!$C$6:$I$114, 3,FALSE), 0)</f>
        <v>3.6347901209076702E-2</v>
      </c>
      <c r="F11" s="7">
        <f>IFERROR(VLOOKUP($C11,Economic!$C$6:$I$114, 4,FALSE), 0)</f>
        <v>4.0008937383926003E-2</v>
      </c>
      <c r="G11" s="7">
        <f>IFERROR(VLOOKUP($C11,Economic!$C$6:$I$114, 5,FALSE), 0)</f>
        <v>2.9326028396379201E-2</v>
      </c>
      <c r="H11" s="7">
        <f>IFERROR(VLOOKUP($C11,Economic!$C$6:$I$114, 6,FALSE), 0)</f>
        <v>3.60513141530013E-2</v>
      </c>
      <c r="I11" s="7">
        <f>IFERROR(VLOOKUP($C11,Emissions!$C$5:$I$114, 2,FALSE), 0)</f>
        <v>3.60513141530013E-2</v>
      </c>
      <c r="J11" s="7">
        <f>IFERROR(VLOOKUP($C11,Emissions!$C$5:$I$114, 3,FALSE), 0)</f>
        <v>2.04878443134523E-2</v>
      </c>
      <c r="K11" s="7">
        <f>IFERROR(VLOOKUP($C11,Emissions!$C$5:$I$114, 4,FALSE), 0)</f>
        <v>5.9506908688354399E-2</v>
      </c>
      <c r="L11" s="7">
        <f>IFERROR(VLOOKUP($C11,Emissions!$C$5:$I$114, 5,FALSE), 0)</f>
        <v>1.87688656405848E-2</v>
      </c>
      <c r="M11" s="7">
        <f>IFERROR(VLOOKUP($C11,Emissions!$C$5:$I$114, 6,FALSE), 0)</f>
        <v>3.4743850342216803E-2</v>
      </c>
      <c r="N11" s="7">
        <f>IFERROR(VLOOKUP($C11,Emissions!$C$5:$I$114, 7,FALSE), 0)</f>
        <v>4.7186785703143497E-2</v>
      </c>
      <c r="O11" s="7">
        <f>IFERROR(VLOOKUP($C11,Both!$C$5:$I$114, 2,FALSE), 0)</f>
        <v>3.5383758613653497E-2</v>
      </c>
      <c r="P11" s="7">
        <f>IFERROR(VLOOKUP($C11,Both!$C$5:$I$114, 3,FALSE), 0)</f>
        <v>3.5558407824422697E-2</v>
      </c>
      <c r="Q11" s="7">
        <f>IFERROR(VLOOKUP($C11,Both!$C$5:$I$114, 4,FALSE), 0)</f>
        <v>3.7378481735927803E-2</v>
      </c>
      <c r="R11" s="7">
        <f>IFERROR(VLOOKUP($C11,Both!$C$5:$I$114, 5,FALSE), 0)</f>
        <v>3.2078137697086097E-2</v>
      </c>
      <c r="S11" s="7">
        <f>IFERROR(VLOOKUP($C11,Both!$C$5:$I$114, 6,FALSE), 0)</f>
        <v>3.54314846305573E-2</v>
      </c>
      <c r="T11" s="7">
        <f>IFERROR(VLOOKUP($C11,Both!$C$5:$I$114, 7,FALSE), 0)</f>
        <v>4.1605143403413598E-2</v>
      </c>
      <c r="U11" s="7">
        <f>IFERROR(VLOOKUP($C11,Both!$C$5:$M$114, 8,FALSE), 0)</f>
        <v>4.1779792614182798E-2</v>
      </c>
      <c r="V11" s="7">
        <f>IFERROR(VLOOKUP($C11,Both!$C$5:$M$114, 9,FALSE), 0)</f>
        <v>4.3599866525688001E-2</v>
      </c>
      <c r="W11" s="7">
        <f>IFERROR(VLOOKUP($C11,Both!$C$5:$M$114, 10,FALSE), 0)</f>
        <v>3.8285743732315899E-2</v>
      </c>
      <c r="X11" s="9">
        <f t="shared" si="0"/>
        <v>3.6778961025750276E-2</v>
      </c>
      <c r="Y11" s="12">
        <f t="shared" si="1"/>
        <v>11.033688307725082</v>
      </c>
      <c r="Z11" s="1" t="s">
        <v>6</v>
      </c>
    </row>
    <row r="12" spans="2:26" x14ac:dyDescent="0.2">
      <c r="B12" s="1" t="s">
        <v>14</v>
      </c>
      <c r="C12" s="1" t="s">
        <v>15</v>
      </c>
      <c r="D12" s="7">
        <f>IFERROR(VLOOKUP(C12,Economic!C$6:I$114, 2,FALSE), 0)</f>
        <v>1.7378660433265501E-2</v>
      </c>
      <c r="E12" s="7">
        <f>IFERROR(VLOOKUP($C12,Economic!$C$6:$I$114, 3,FALSE), 0)</f>
        <v>1.75472626526577E-2</v>
      </c>
      <c r="F12" s="7">
        <f>IFERROR(VLOOKUP($C12,Economic!$C$6:$I$114, 4,FALSE), 0)</f>
        <v>2.4028051117063701E-2</v>
      </c>
      <c r="G12" s="7">
        <f>IFERROR(VLOOKUP($C12,Economic!$C$6:$I$114, 5,FALSE), 0)</f>
        <v>1.1888930430964499E-2</v>
      </c>
      <c r="H12" s="7">
        <f>IFERROR(VLOOKUP($C12,Economic!$C$6:$I$114, 6,FALSE), 0)</f>
        <v>1.5268684633828499E-2</v>
      </c>
      <c r="I12" s="7">
        <f>IFERROR(VLOOKUP($C12,Emissions!$C$5:$I$114, 2,FALSE), 0)</f>
        <v>1.5268684633828499E-2</v>
      </c>
      <c r="J12" s="7">
        <f>IFERROR(VLOOKUP($C12,Emissions!$C$5:$I$114, 3,FALSE), 0)</f>
        <v>1.7554439038426899E-2</v>
      </c>
      <c r="K12" s="7">
        <f>IFERROR(VLOOKUP($C12,Emissions!$C$5:$I$114, 4,FALSE), 0)</f>
        <v>3.3992258551882697E-2</v>
      </c>
      <c r="L12" s="7">
        <f>IFERROR(VLOOKUP($C12,Emissions!$C$5:$I$114, 5,FALSE), 0)</f>
        <v>3.5507562597542001E-2</v>
      </c>
      <c r="M12" s="7">
        <f>IFERROR(VLOOKUP($C12,Emissions!$C$5:$I$114, 6,FALSE), 0)</f>
        <v>1.8636821725985801E-2</v>
      </c>
      <c r="N12" s="7">
        <f>IFERROR(VLOOKUP($C12,Emissions!$C$5:$I$114, 7,FALSE), 0)</f>
        <v>3.4987238062083703E-2</v>
      </c>
      <c r="O12" s="7">
        <f>IFERROR(VLOOKUP($C12,Both!$C$5:$I$114, 2,FALSE), 0)</f>
        <v>1.8013789199249401E-2</v>
      </c>
      <c r="P12" s="7">
        <f>IFERROR(VLOOKUP($C12,Both!$C$5:$I$114, 3,FALSE), 0)</f>
        <v>1.80981026113449E-2</v>
      </c>
      <c r="Q12" s="7">
        <f>IFERROR(VLOOKUP($C12,Both!$C$5:$I$114, 4,FALSE), 0)</f>
        <v>2.1333677810567699E-2</v>
      </c>
      <c r="R12" s="7">
        <f>IFERROR(VLOOKUP($C12,Both!$C$5:$I$114, 5,FALSE), 0)</f>
        <v>1.52842004681027E-2</v>
      </c>
      <c r="S12" s="7">
        <f>IFERROR(VLOOKUP($C12,Both!$C$5:$I$114, 6,FALSE), 0)</f>
        <v>1.6970396046679902E-2</v>
      </c>
      <c r="T12" s="7">
        <f>IFERROR(VLOOKUP($C12,Both!$C$5:$I$114, 7,FALSE), 0)</f>
        <v>2.6188975916367201E-2</v>
      </c>
      <c r="U12" s="7">
        <f>IFERROR(VLOOKUP($C12,Both!$C$5:$M$114, 8,FALSE), 0)</f>
        <v>2.62732893284627E-2</v>
      </c>
      <c r="V12" s="7">
        <f>IFERROR(VLOOKUP($C12,Both!$C$5:$M$114, 9,FALSE), 0)</f>
        <v>2.9508864527685499E-2</v>
      </c>
      <c r="W12" s="7">
        <f>IFERROR(VLOOKUP($C12,Both!$C$5:$M$114, 10,FALSE), 0)</f>
        <v>2.3455096984766399E-2</v>
      </c>
      <c r="X12" s="9">
        <f t="shared" si="0"/>
        <v>2.1859249338537796E-2</v>
      </c>
      <c r="Y12" s="12">
        <f t="shared" si="1"/>
        <v>6.5577748015613384</v>
      </c>
      <c r="Z12" s="1" t="s">
        <v>14</v>
      </c>
    </row>
    <row r="13" spans="2:26" x14ac:dyDescent="0.2">
      <c r="B13" s="1" t="s">
        <v>12</v>
      </c>
      <c r="C13" s="1" t="s">
        <v>13</v>
      </c>
      <c r="D13" s="7">
        <f>IFERROR(VLOOKUP(C13,Economic!C$6:I$114, 2,FALSE), 0)</f>
        <v>2.1971592119199999E-2</v>
      </c>
      <c r="E13" s="7">
        <f>IFERROR(VLOOKUP($C13,Economic!$C$6:$I$114, 3,FALSE), 0)</f>
        <v>2.2184753496574401E-2</v>
      </c>
      <c r="F13" s="7">
        <f>IFERROR(VLOOKUP($C13,Economic!$C$6:$I$114, 4,FALSE), 0)</f>
        <v>2.56704070479103E-2</v>
      </c>
      <c r="G13" s="7">
        <f>IFERROR(VLOOKUP($C13,Economic!$C$6:$I$114, 5,FALSE), 0)</f>
        <v>1.7260965662733701E-2</v>
      </c>
      <c r="H13" s="7">
        <f>IFERROR(VLOOKUP($C13,Economic!$C$6:$I$114, 6,FALSE), 0)</f>
        <v>2.15114644651399E-2</v>
      </c>
      <c r="I13" s="7">
        <f>IFERROR(VLOOKUP($C13,Emissions!$C$5:$I$114, 2,FALSE), 0)</f>
        <v>2.15114644651399E-2</v>
      </c>
      <c r="J13" s="7">
        <f>IFERROR(VLOOKUP($C13,Emissions!$C$5:$I$114, 3,FALSE), 0)</f>
        <v>2.1240334153820799E-2</v>
      </c>
      <c r="K13" s="7">
        <f>IFERROR(VLOOKUP($C13,Emissions!$C$5:$I$114, 4,FALSE), 0)</f>
        <v>3.4141427666727203E-2</v>
      </c>
      <c r="L13" s="7">
        <f>IFERROR(VLOOKUP($C13,Emissions!$C$5:$I$114, 5,FALSE), 0)</f>
        <v>3.4745085585261001E-2</v>
      </c>
      <c r="M13" s="7">
        <f>IFERROR(VLOOKUP($C13,Emissions!$C$5:$I$114, 6,FALSE), 0)</f>
        <v>2.27656843472228E-2</v>
      </c>
      <c r="N13" s="7">
        <f>IFERROR(VLOOKUP($C13,Emissions!$C$5:$I$114, 7,FALSE), 0)</f>
        <v>3.4894029570825498E-2</v>
      </c>
      <c r="O13" s="7">
        <f>IFERROR(VLOOKUP($C13,Both!$C$5:$I$114, 2,FALSE), 0)</f>
        <v>2.2376280311001799E-2</v>
      </c>
      <c r="P13" s="7">
        <f>IFERROR(VLOOKUP($C13,Both!$C$5:$I$114, 3,FALSE), 0)</f>
        <v>2.2482876553436799E-2</v>
      </c>
      <c r="Q13" s="7">
        <f>IFERROR(VLOOKUP($C13,Both!$C$5:$I$114, 4,FALSE), 0)</f>
        <v>2.4219387970676898E-2</v>
      </c>
      <c r="R13" s="7">
        <f>IFERROR(VLOOKUP($C13,Both!$C$5:$I$114, 5,FALSE), 0)</f>
        <v>2.0040690415878699E-2</v>
      </c>
      <c r="S13" s="7">
        <f>IFERROR(VLOOKUP($C13,Both!$C$5:$I$114, 6,FALSE), 0)</f>
        <v>2.2160507272337399E-2</v>
      </c>
      <c r="T13" s="7">
        <f>IFERROR(VLOOKUP($C13,Both!$C$5:$I$114, 7,FALSE), 0)</f>
        <v>2.84404080633462E-2</v>
      </c>
      <c r="U13" s="7">
        <f>IFERROR(VLOOKUP($C13,Both!$C$5:$M$114, 8,FALSE), 0)</f>
        <v>2.85470043057812E-2</v>
      </c>
      <c r="V13" s="7">
        <f>IFERROR(VLOOKUP($C13,Both!$C$5:$M$114, 9,FALSE), 0)</f>
        <v>3.0283515723021199E-2</v>
      </c>
      <c r="W13" s="7">
        <f>IFERROR(VLOOKUP($C13,Both!$C$5:$M$114, 10,FALSE), 0)</f>
        <v>2.6097063641381701E-2</v>
      </c>
      <c r="X13" s="9">
        <f t="shared" si="0"/>
        <v>2.5127247141870868E-2</v>
      </c>
      <c r="Y13" s="12">
        <f t="shared" si="1"/>
        <v>7.5381741425612603</v>
      </c>
      <c r="Z13" s="1" t="s">
        <v>12</v>
      </c>
    </row>
    <row r="14" spans="2:26" x14ac:dyDescent="0.2">
      <c r="B14" s="1" t="s">
        <v>92</v>
      </c>
      <c r="C14" s="1" t="s">
        <v>93</v>
      </c>
      <c r="D14" s="7">
        <f>IFERROR(VLOOKUP(C14,Economic!C$6:I$114, 2,FALSE), 0)</f>
        <v>2.2343991985627101E-2</v>
      </c>
      <c r="E14" s="7">
        <f>IFERROR(VLOOKUP($C14,Economic!$C$6:$I$114, 3,FALSE), 0)</f>
        <v>2.16834031350699E-2</v>
      </c>
      <c r="F14" s="7">
        <f>IFERROR(VLOOKUP($C14,Economic!$C$6:$I$114, 4,FALSE), 0)</f>
        <v>4.8033294402027799E-3</v>
      </c>
      <c r="G14" s="7">
        <f>IFERROR(VLOOKUP($C14,Economic!$C$6:$I$114, 5,FALSE), 0)</f>
        <v>2.8445366882974402E-2</v>
      </c>
      <c r="H14" s="7">
        <f>IFERROR(VLOOKUP($C14,Economic!$C$6:$I$114, 6,FALSE), 0)</f>
        <v>1.0569976477042199E-2</v>
      </c>
      <c r="I14" s="7">
        <f>IFERROR(VLOOKUP($C14,Emissions!$C$5:$I$114, 2,FALSE), 0)</f>
        <v>1.0569976477042199E-2</v>
      </c>
      <c r="J14" s="7">
        <f>IFERROR(VLOOKUP($C14,Emissions!$C$5:$I$114, 3,FALSE), 0)</f>
        <v>5.4236832389272897E-2</v>
      </c>
      <c r="K14" s="7">
        <f>IFERROR(VLOOKUP($C14,Emissions!$C$5:$I$114, 4,FALSE), 0)</f>
        <v>3.1291253901626799E-2</v>
      </c>
      <c r="L14" s="7">
        <f>IFERROR(VLOOKUP($C14,Emissions!$C$5:$I$114, 5,FALSE), 0)</f>
        <v>4.09892972305562E-2</v>
      </c>
      <c r="M14" s="7">
        <f>IFERROR(VLOOKUP($C14,Emissions!$C$5:$I$114, 6,FALSE), 0)</f>
        <v>5.3091586718075699E-2</v>
      </c>
      <c r="N14" s="7">
        <f>IFERROR(VLOOKUP($C14,Emissions!$C$5:$I$114, 7,FALSE), 0)</f>
        <v>3.4336202091269898E-2</v>
      </c>
      <c r="O14" s="7">
        <f>IFERROR(VLOOKUP($C14,Both!$C$5:$I$114, 2,FALSE), 0)</f>
        <v>3.7725729093554199E-2</v>
      </c>
      <c r="P14" s="7">
        <f>IFERROR(VLOOKUP($C14,Both!$C$5:$I$114, 3,FALSE), 0)</f>
        <v>3.7395152697574298E-2</v>
      </c>
      <c r="Q14" s="7">
        <f>IFERROR(VLOOKUP($C14,Both!$C$5:$I$114, 4,FALSE), 0)</f>
        <v>2.89479834684413E-2</v>
      </c>
      <c r="R14" s="7">
        <f>IFERROR(VLOOKUP($C14,Both!$C$5:$I$114, 5,FALSE), 0)</f>
        <v>4.0826616611538601E-2</v>
      </c>
      <c r="S14" s="7">
        <f>IFERROR(VLOOKUP($C14,Both!$C$5:$I$114, 6,FALSE), 0)</f>
        <v>3.18766515152583E-2</v>
      </c>
      <c r="T14" s="7">
        <f>IFERROR(VLOOKUP($C14,Both!$C$5:$I$114, 7,FALSE), 0)</f>
        <v>2.8347820289945199E-2</v>
      </c>
      <c r="U14" s="7">
        <f>IFERROR(VLOOKUP($C14,Both!$C$5:$M$114, 8,FALSE), 0)</f>
        <v>2.8017243893965399E-2</v>
      </c>
      <c r="V14" s="7">
        <f>IFERROR(VLOOKUP($C14,Both!$C$5:$M$114, 9,FALSE), 0)</f>
        <v>1.9570074664832401E-2</v>
      </c>
      <c r="W14" s="7">
        <f>IFERROR(VLOOKUP($C14,Both!$C$5:$M$114, 10,FALSE), 0)</f>
        <v>3.1415548929039402E-2</v>
      </c>
      <c r="X14" s="9">
        <f t="shared" si="0"/>
        <v>2.9824201894645457E-2</v>
      </c>
      <c r="Y14" s="12">
        <f t="shared" si="1"/>
        <v>8.9472605683936361</v>
      </c>
      <c r="Z14" s="1" t="s">
        <v>92</v>
      </c>
    </row>
    <row r="15" spans="2:26" x14ac:dyDescent="0.2">
      <c r="B15" s="1" t="s">
        <v>2</v>
      </c>
      <c r="C15" s="1" t="s">
        <v>3</v>
      </c>
      <c r="D15" s="7">
        <f>IFERROR(VLOOKUP(C15,Economic!C$6:I$114, 2,FALSE), 0)</f>
        <v>6.5294109913554901E-2</v>
      </c>
      <c r="E15" s="7">
        <f>IFERROR(VLOOKUP($C15,Economic!$C$6:$I$114, 3,FALSE), 0)</f>
        <v>6.5927572537842496E-2</v>
      </c>
      <c r="F15" s="7">
        <f>IFERROR(VLOOKUP($C15,Economic!$C$6:$I$114, 4,FALSE), 0)</f>
        <v>7.0550045649993107E-2</v>
      </c>
      <c r="G15" s="7">
        <f>IFERROR(VLOOKUP($C15,Economic!$C$6:$I$114, 5,FALSE), 0)</f>
        <v>5.0285772415412898E-2</v>
      </c>
      <c r="H15" s="7">
        <f>IFERROR(VLOOKUP($C15,Economic!$C$6:$I$114, 6,FALSE), 0)</f>
        <v>5.6815867160120999E-2</v>
      </c>
      <c r="I15" s="7">
        <f>IFERROR(VLOOKUP($C15,Emissions!$C$5:$I$114, 2,FALSE), 0)</f>
        <v>5.6815867160120999E-2</v>
      </c>
      <c r="J15" s="7">
        <f>IFERROR(VLOOKUP($C15,Emissions!$C$5:$I$114, 3,FALSE), 0)</f>
        <v>4.0012651771164899E-2</v>
      </c>
      <c r="K15" s="7">
        <f>IFERROR(VLOOKUP($C15,Emissions!$C$5:$I$114, 4,FALSE), 0)</f>
        <v>1.7903325185507399E-2</v>
      </c>
      <c r="L15" s="7">
        <f>IFERROR(VLOOKUP($C15,Emissions!$C$5:$I$114, 5,FALSE), 0)</f>
        <v>3.8371162197055497E-2</v>
      </c>
      <c r="M15" s="7">
        <f>IFERROR(VLOOKUP($C15,Emissions!$C$5:$I$114, 6,FALSE), 0)</f>
        <v>3.3136646931676603E-2</v>
      </c>
      <c r="N15" s="7">
        <f>IFERROR(VLOOKUP($C15,Emissions!$C$5:$I$114, 7,FALSE), 0)</f>
        <v>2.3006280686777299E-2</v>
      </c>
      <c r="O15" s="7">
        <f>IFERROR(VLOOKUP($C15,Both!$C$5:$I$114, 2,FALSE), 0)</f>
        <v>4.9237894935931101E-2</v>
      </c>
      <c r="P15" s="7">
        <f>IFERROR(VLOOKUP($C15,Both!$C$5:$I$114, 3,FALSE), 0)</f>
        <v>4.9554672469946999E-2</v>
      </c>
      <c r="Q15" s="7">
        <f>IFERROR(VLOOKUP($C15,Both!$C$5:$I$114, 4,FALSE), 0)</f>
        <v>5.1846869988682098E-2</v>
      </c>
      <c r="R15" s="7">
        <f>IFERROR(VLOOKUP($C15,Both!$C$5:$I$114, 5,FALSE), 0)</f>
        <v>4.1763141487156798E-2</v>
      </c>
      <c r="S15" s="7">
        <f>IFERROR(VLOOKUP($C15,Both!$C$5:$I$114, 6,FALSE), 0)</f>
        <v>4.5011582064048601E-2</v>
      </c>
      <c r="T15" s="7">
        <f>IFERROR(VLOOKUP($C15,Both!$C$5:$I$114, 7,FALSE), 0)</f>
        <v>4.4172580440350703E-2</v>
      </c>
      <c r="U15" s="7">
        <f>IFERROR(VLOOKUP($C15,Both!$C$5:$M$114, 8,FALSE), 0)</f>
        <v>4.4489357974366602E-2</v>
      </c>
      <c r="V15" s="7">
        <f>IFERROR(VLOOKUP($C15,Both!$C$5:$M$114, 9,FALSE), 0)</f>
        <v>4.6781555493101798E-2</v>
      </c>
      <c r="W15" s="7">
        <f>IFERROR(VLOOKUP($C15,Both!$C$5:$M$114, 10,FALSE), 0)</f>
        <v>3.66776361084842E-2</v>
      </c>
      <c r="X15" s="9">
        <f t="shared" si="0"/>
        <v>4.6382729628564809E-2</v>
      </c>
      <c r="Y15" s="12">
        <f t="shared" si="1"/>
        <v>13.914818888569442</v>
      </c>
      <c r="Z15" s="1" t="s">
        <v>2</v>
      </c>
    </row>
    <row r="16" spans="2:26" x14ac:dyDescent="0.2">
      <c r="B16" s="1" t="s">
        <v>94</v>
      </c>
      <c r="C16" s="1" t="s">
        <v>95</v>
      </c>
      <c r="D16" s="7">
        <f>IFERROR(VLOOKUP(C16,Economic!C$6:I$114, 2,FALSE), 0)</f>
        <v>2.0233726075873401E-3</v>
      </c>
      <c r="E16" s="7">
        <f>IFERROR(VLOOKUP($C16,Economic!$C$6:$I$114, 3,FALSE), 0)</f>
        <v>1.7923275423786099E-3</v>
      </c>
      <c r="F16" s="7">
        <f>IFERROR(VLOOKUP($C16,Economic!$C$6:$I$114, 4,FALSE), 0)</f>
        <v>4.3207084400668898E-4</v>
      </c>
      <c r="G16" s="7">
        <f>IFERROR(VLOOKUP($C16,Economic!$C$6:$I$114, 5,FALSE), 0)</f>
        <v>4.0158165011257999E-3</v>
      </c>
      <c r="H16" s="7">
        <f>IFERROR(VLOOKUP($C16,Economic!$C$6:$I$114, 6,FALSE), 0)</f>
        <v>2.3108994543409801E-3</v>
      </c>
      <c r="I16" s="7">
        <f>IFERROR(VLOOKUP($C16,Emissions!$C$5:$I$114, 2,FALSE), 0)</f>
        <v>2.3108994543409801E-3</v>
      </c>
      <c r="J16" s="7">
        <f>IFERROR(VLOOKUP($C16,Emissions!$C$5:$I$114, 3,FALSE), 0)</f>
        <v>1.1008617601904599E-2</v>
      </c>
      <c r="K16" s="7">
        <f>IFERROR(VLOOKUP($C16,Emissions!$C$5:$I$114, 4,FALSE), 0)</f>
        <v>1.54222306746303E-2</v>
      </c>
      <c r="L16" s="7">
        <f>IFERROR(VLOOKUP($C16,Emissions!$C$5:$I$114, 5,FALSE), 0)</f>
        <v>1.85237878565278E-2</v>
      </c>
      <c r="M16" s="7">
        <f>IFERROR(VLOOKUP($C16,Emissions!$C$5:$I$114, 6,FALSE), 0)</f>
        <v>1.11131588601976E-2</v>
      </c>
      <c r="N16" s="7">
        <f>IFERROR(VLOOKUP($C16,Emissions!$C$5:$I$114, 7,FALSE), 0)</f>
        <v>1.65028244533643E-2</v>
      </c>
      <c r="O16" s="7">
        <f>IFERROR(VLOOKUP($C16,Both!$C$5:$I$114, 2,FALSE), 0)</f>
        <v>6.5690201315687499E-3</v>
      </c>
      <c r="P16" s="7">
        <f>IFERROR(VLOOKUP($C16,Both!$C$5:$I$114, 3,FALSE), 0)</f>
        <v>6.4534139490089199E-3</v>
      </c>
      <c r="Q16" s="7">
        <f>IFERROR(VLOOKUP($C16,Both!$C$5:$I$114, 4,FALSE), 0)</f>
        <v>5.7726977019100503E-3</v>
      </c>
      <c r="R16" s="7">
        <f>IFERROR(VLOOKUP($C16,Both!$C$5:$I$114, 5,FALSE), 0)</f>
        <v>7.5757253803778899E-3</v>
      </c>
      <c r="S16" s="7">
        <f>IFERROR(VLOOKUP($C16,Both!$C$5:$I$114, 6,FALSE), 0)</f>
        <v>6.7216437905344402E-3</v>
      </c>
      <c r="T16" s="7">
        <f>IFERROR(VLOOKUP($C16,Both!$C$5:$I$114, 7,FALSE), 0)</f>
        <v>9.2638297673554807E-3</v>
      </c>
      <c r="U16" s="7">
        <f>IFERROR(VLOOKUP($C16,Both!$C$5:$M$114, 8,FALSE), 0)</f>
        <v>9.1482235847956395E-3</v>
      </c>
      <c r="V16" s="7">
        <f>IFERROR(VLOOKUP($C16,Both!$C$5:$M$114, 9,FALSE), 0)</f>
        <v>8.4675073376967794E-3</v>
      </c>
      <c r="W16" s="7">
        <f>IFERROR(VLOOKUP($C16,Both!$C$5:$M$114, 10,FALSE), 0)</f>
        <v>1.02665794989954E-2</v>
      </c>
      <c r="X16" s="9">
        <f t="shared" si="0"/>
        <v>7.7847323496324176E-3</v>
      </c>
      <c r="Y16" s="12">
        <f t="shared" si="1"/>
        <v>2.3354197048897252</v>
      </c>
      <c r="Z16" s="1" t="s">
        <v>94</v>
      </c>
    </row>
    <row r="17" spans="2:26" x14ac:dyDescent="0.2">
      <c r="B17" s="1" t="s">
        <v>8</v>
      </c>
      <c r="C17" s="1" t="s">
        <v>9</v>
      </c>
      <c r="D17" s="7">
        <f>IFERROR(VLOOKUP(C17,Economic!C$6:I$114, 2,FALSE), 0)</f>
        <v>3.4881454155340101E-2</v>
      </c>
      <c r="E17" s="7">
        <f>IFERROR(VLOOKUP($C17,Economic!$C$6:$I$114, 3,FALSE), 0)</f>
        <v>3.5219862895691498E-2</v>
      </c>
      <c r="F17" s="7">
        <f>IFERROR(VLOOKUP($C17,Economic!$C$6:$I$114, 4,FALSE), 0)</f>
        <v>3.7011744110606398E-2</v>
      </c>
      <c r="G17" s="7">
        <f>IFERROR(VLOOKUP($C17,Economic!$C$6:$I$114, 5,FALSE), 0)</f>
        <v>3.0647020666486301E-2</v>
      </c>
      <c r="H17" s="7">
        <f>IFERROR(VLOOKUP($C17,Economic!$C$6:$I$114, 6,FALSE), 0)</f>
        <v>3.8793325571915303E-2</v>
      </c>
      <c r="I17" s="7">
        <f>IFERROR(VLOOKUP($C17,Emissions!$C$5:$I$114, 2,FALSE), 0)</f>
        <v>3.8793325571915303E-2</v>
      </c>
      <c r="J17" s="7">
        <f>IFERROR(VLOOKUP($C17,Emissions!$C$5:$I$114, 3,FALSE), 0)</f>
        <v>1.52273975378776E-2</v>
      </c>
      <c r="K17" s="7">
        <f>IFERROR(VLOOKUP($C17,Emissions!$C$5:$I$114, 4,FALSE), 0)</f>
        <v>1.7861630141950899E-2</v>
      </c>
      <c r="L17" s="7">
        <f>IFERROR(VLOOKUP($C17,Emissions!$C$5:$I$114, 5,FALSE), 0)</f>
        <v>1.0215573588398001E-2</v>
      </c>
      <c r="M17" s="7">
        <f>IFERROR(VLOOKUP($C17,Emissions!$C$5:$I$114, 6,FALSE), 0)</f>
        <v>2.0305907199714E-2</v>
      </c>
      <c r="N17" s="7">
        <f>IFERROR(VLOOKUP($C17,Emissions!$C$5:$I$114, 7,FALSE), 0)</f>
        <v>1.5880902801528599E-2</v>
      </c>
      <c r="O17" s="7">
        <f>IFERROR(VLOOKUP($C17,Both!$C$5:$I$114, 2,FALSE), 0)</f>
        <v>2.7605724082710999E-2</v>
      </c>
      <c r="P17" s="7">
        <f>IFERROR(VLOOKUP($C17,Both!$C$5:$I$114, 3,FALSE), 0)</f>
        <v>2.7774953145559798E-2</v>
      </c>
      <c r="Q17" s="7">
        <f>IFERROR(VLOOKUP($C17,Both!$C$5:$I$114, 4,FALSE), 0)</f>
        <v>2.8660690655082099E-2</v>
      </c>
      <c r="R17" s="7">
        <f>IFERROR(VLOOKUP($C17,Both!$C$5:$I$114, 5,FALSE), 0)</f>
        <v>2.55082067172769E-2</v>
      </c>
      <c r="S17" s="7">
        <f>IFERROR(VLOOKUP($C17,Both!$C$5:$I$114, 6,FALSE), 0)</f>
        <v>2.9571793563439499E-2</v>
      </c>
      <c r="T17" s="7">
        <f>IFERROR(VLOOKUP($C17,Both!$C$5:$I$114, 7,FALSE), 0)</f>
        <v>2.53931456191165E-2</v>
      </c>
      <c r="U17" s="7">
        <f>IFERROR(VLOOKUP($C17,Both!$C$5:$M$114, 8,FALSE), 0)</f>
        <v>2.5562374681965299E-2</v>
      </c>
      <c r="V17" s="7">
        <f>IFERROR(VLOOKUP($C17,Both!$C$5:$M$114, 9,FALSE), 0)</f>
        <v>2.6448112191487599E-2</v>
      </c>
      <c r="W17" s="7">
        <f>IFERROR(VLOOKUP($C17,Both!$C$5:$M$114, 10,FALSE), 0)</f>
        <v>2.3283826751666199E-2</v>
      </c>
      <c r="X17" s="9">
        <f t="shared" si="0"/>
        <v>2.6732348582486437E-2</v>
      </c>
      <c r="Y17" s="12">
        <f t="shared" si="1"/>
        <v>8.0197045747459317</v>
      </c>
      <c r="Z17" s="1" t="s">
        <v>8</v>
      </c>
    </row>
    <row r="18" spans="2:26" x14ac:dyDescent="0.2">
      <c r="B18" s="1" t="s">
        <v>96</v>
      </c>
      <c r="C18" s="1" t="s">
        <v>97</v>
      </c>
      <c r="D18" s="7">
        <f>IFERROR(VLOOKUP(C18,Economic!C$6:I$114, 2,FALSE), 0)</f>
        <v>7.2742107242097301E-3</v>
      </c>
      <c r="E18" s="7">
        <f>IFERROR(VLOOKUP($C18,Economic!$C$6:$I$114, 3,FALSE), 0)</f>
        <v>7.3447827960410102E-3</v>
      </c>
      <c r="F18" s="7">
        <f>IFERROR(VLOOKUP($C18,Economic!$C$6:$I$114, 4,FALSE), 0)</f>
        <v>2.9742894947354099E-3</v>
      </c>
      <c r="G18" s="7">
        <f>IFERROR(VLOOKUP($C18,Economic!$C$6:$I$114, 5,FALSE), 0)</f>
        <v>1.17127981282835E-2</v>
      </c>
      <c r="H18" s="7">
        <f>IFERROR(VLOOKUP($C18,Economic!$C$6:$I$114, 6,FALSE), 0)</f>
        <v>1.0470390983304399E-2</v>
      </c>
      <c r="I18" s="7">
        <f>IFERROR(VLOOKUP($C18,Emissions!$C$5:$I$114, 2,FALSE), 0)</f>
        <v>1.0470390983304399E-2</v>
      </c>
      <c r="J18" s="7">
        <f>IFERROR(VLOOKUP($C18,Emissions!$C$5:$I$114, 3,FALSE), 0)</f>
        <v>1.21167515617351E-2</v>
      </c>
      <c r="K18" s="7">
        <f>IFERROR(VLOOKUP($C18,Emissions!$C$5:$I$114, 4,FALSE), 0)</f>
        <v>1.6878744006711799E-2</v>
      </c>
      <c r="L18" s="7">
        <f>IFERROR(VLOOKUP($C18,Emissions!$C$5:$I$114, 5,FALSE), 0)</f>
        <v>1.19521183672018E-2</v>
      </c>
      <c r="M18" s="7">
        <f>IFERROR(VLOOKUP($C18,Emissions!$C$5:$I$114, 6,FALSE), 0)</f>
        <v>1.4874804027190301E-2</v>
      </c>
      <c r="N18" s="7">
        <f>IFERROR(VLOOKUP($C18,Emissions!$C$5:$I$114, 7,FALSE), 0)</f>
        <v>1.5746860964031599E-2</v>
      </c>
      <c r="O18" s="7">
        <f>IFERROR(VLOOKUP($C18,Both!$C$5:$I$114, 2,FALSE), 0)</f>
        <v>1.10770786717026E-2</v>
      </c>
      <c r="P18" s="7">
        <f>IFERROR(VLOOKUP($C18,Both!$C$5:$I$114, 3,FALSE), 0)</f>
        <v>1.1112369857051101E-2</v>
      </c>
      <c r="Q18" s="7">
        <f>IFERROR(VLOOKUP($C18,Both!$C$5:$I$114, 4,FALSE), 0)</f>
        <v>8.9247710036780403E-3</v>
      </c>
      <c r="R18" s="7">
        <f>IFERROR(VLOOKUP($C18,Both!$C$5:$I$114, 5,FALSE), 0)</f>
        <v>1.33118903311483E-2</v>
      </c>
      <c r="S18" s="7">
        <f>IFERROR(VLOOKUP($C18,Both!$C$5:$I$114, 6,FALSE), 0)</f>
        <v>1.26864501752751E-2</v>
      </c>
      <c r="T18" s="7">
        <f>IFERROR(VLOOKUP($C18,Both!$C$5:$I$114, 7,FALSE), 0)</f>
        <v>1.1513061056798E-2</v>
      </c>
      <c r="U18" s="7">
        <f>IFERROR(VLOOKUP($C18,Both!$C$5:$M$114, 8,FALSE), 0)</f>
        <v>1.1548352242146599E-2</v>
      </c>
      <c r="V18" s="7">
        <f>IFERROR(VLOOKUP($C18,Both!$C$5:$M$114, 9,FALSE), 0)</f>
        <v>9.3607533887735198E-3</v>
      </c>
      <c r="W18" s="7">
        <f>IFERROR(VLOOKUP($C18,Both!$C$5:$M$114, 10,FALSE), 0)</f>
        <v>1.37405459398746E-2</v>
      </c>
      <c r="X18" s="9">
        <f t="shared" si="0"/>
        <v>1.1254570735159843E-2</v>
      </c>
      <c r="Y18" s="12">
        <f t="shared" si="1"/>
        <v>3.376371220547953</v>
      </c>
      <c r="Z18" s="1" t="s">
        <v>96</v>
      </c>
    </row>
    <row r="19" spans="2:26" x14ac:dyDescent="0.2">
      <c r="B19" s="1" t="s">
        <v>98</v>
      </c>
      <c r="C19" s="1" t="s">
        <v>99</v>
      </c>
      <c r="D19" s="7">
        <f>IFERROR(VLOOKUP(C19,Economic!C$6:I$114, 2,FALSE), 0)</f>
        <v>1.35305284801853E-2</v>
      </c>
      <c r="E19" s="7">
        <f>IFERROR(VLOOKUP($C19,Economic!$C$6:$I$114, 3,FALSE), 0)</f>
        <v>1.30351093991171E-2</v>
      </c>
      <c r="F19" s="7">
        <f>IFERROR(VLOOKUP($C19,Economic!$C$6:$I$114, 4,FALSE), 0)</f>
        <v>1.37208095947347E-3</v>
      </c>
      <c r="G19" s="7">
        <f>IFERROR(VLOOKUP($C19,Economic!$C$6:$I$114, 5,FALSE), 0)</f>
        <v>2.8885697639676799E-2</v>
      </c>
      <c r="H19" s="7">
        <f>IFERROR(VLOOKUP($C19,Economic!$C$6:$I$114, 6,FALSE), 0)</f>
        <v>8.4907497582137892E-3</v>
      </c>
      <c r="I19" s="7">
        <f>IFERROR(VLOOKUP($C19,Emissions!$C$5:$I$114, 2,FALSE), 0)</f>
        <v>8.4907497582137892E-3</v>
      </c>
      <c r="J19" s="7">
        <f>IFERROR(VLOOKUP($C19,Emissions!$C$5:$I$114, 3,FALSE), 0)</f>
        <v>3.8816962452690701E-2</v>
      </c>
      <c r="K19" s="7">
        <f>IFERROR(VLOOKUP($C19,Emissions!$C$5:$I$114, 4,FALSE), 0)</f>
        <v>7.34294059041411E-3</v>
      </c>
      <c r="L19" s="7">
        <f>IFERROR(VLOOKUP($C19,Emissions!$C$5:$I$114, 5,FALSE), 0)</f>
        <v>1.63551416719382E-2</v>
      </c>
      <c r="M19" s="7">
        <f>IFERROR(VLOOKUP($C19,Emissions!$C$5:$I$114, 6,FALSE), 0)</f>
        <v>3.1746949392889801E-2</v>
      </c>
      <c r="N19" s="7">
        <f>IFERROR(VLOOKUP($C19,Emissions!$C$5:$I$114, 7,FALSE), 0)</f>
        <v>9.5638823177293993E-3</v>
      </c>
      <c r="O19" s="7">
        <f>IFERROR(VLOOKUP($C19,Both!$C$5:$I$114, 2,FALSE), 0)</f>
        <v>2.2643544628317299E-2</v>
      </c>
      <c r="P19" s="7">
        <f>IFERROR(VLOOKUP($C19,Both!$C$5:$I$114, 3,FALSE), 0)</f>
        <v>2.2395631960314199E-2</v>
      </c>
      <c r="Q19" s="7">
        <f>IFERROR(VLOOKUP($C19,Both!$C$5:$I$114, 4,FALSE), 0)</f>
        <v>1.6559758371511E-2</v>
      </c>
      <c r="R19" s="7">
        <f>IFERROR(VLOOKUP($C19,Both!$C$5:$I$114, 5,FALSE), 0)</f>
        <v>3.0356800389980801E-2</v>
      </c>
      <c r="S19" s="7">
        <f>IFERROR(VLOOKUP($C19,Both!$C$5:$I$114, 6,FALSE), 0)</f>
        <v>2.0146567578177701E-2</v>
      </c>
      <c r="T19" s="7">
        <f>IFERROR(VLOOKUP($C19,Both!$C$5:$I$114, 7,FALSE), 0)</f>
        <v>1.1551855551997701E-2</v>
      </c>
      <c r="U19" s="7">
        <f>IFERROR(VLOOKUP($C19,Both!$C$5:$M$114, 8,FALSE), 0)</f>
        <v>1.1303942883994601E-2</v>
      </c>
      <c r="V19" s="7">
        <f>IFERROR(VLOOKUP($C19,Both!$C$5:$M$114, 9,FALSE), 0)</f>
        <v>5.4680692951914198E-3</v>
      </c>
      <c r="W19" s="7">
        <f>IFERROR(VLOOKUP($C19,Both!$C$5:$M$114, 10,FALSE), 0)</f>
        <v>1.9241768573879402E-2</v>
      </c>
      <c r="X19" s="9">
        <f t="shared" si="0"/>
        <v>1.6864936582695327E-2</v>
      </c>
      <c r="Y19" s="12">
        <f t="shared" si="1"/>
        <v>5.059480974808598</v>
      </c>
      <c r="Z19" s="1" t="s">
        <v>98</v>
      </c>
    </row>
    <row r="20" spans="2:26" x14ac:dyDescent="0.2">
      <c r="B20" s="1" t="s">
        <v>10</v>
      </c>
      <c r="C20" s="1" t="s">
        <v>11</v>
      </c>
      <c r="D20" s="7">
        <f>IFERROR(VLOOKUP(C20,Economic!C$6:I$114, 2,FALSE), 0)</f>
        <v>2.5571457494662199E-2</v>
      </c>
      <c r="E20" s="7">
        <f>IFERROR(VLOOKUP($C20,Economic!$C$6:$I$114, 3,FALSE), 0)</f>
        <v>2.5819543617482E-2</v>
      </c>
      <c r="F20" s="7">
        <f>IFERROR(VLOOKUP($C20,Economic!$C$6:$I$114, 4,FALSE), 0)</f>
        <v>2.2964392958747699E-2</v>
      </c>
      <c r="G20" s="7">
        <f>IFERROR(VLOOKUP($C20,Economic!$C$6:$I$114, 5,FALSE), 0)</f>
        <v>2.4834654678014802E-2</v>
      </c>
      <c r="H20" s="7">
        <f>IFERROR(VLOOKUP($C20,Economic!$C$6:$I$114, 6,FALSE), 0)</f>
        <v>2.9409683984466198E-2</v>
      </c>
      <c r="I20" s="7">
        <f>IFERROR(VLOOKUP($C20,Emissions!$C$5:$I$114, 2,FALSE), 0)</f>
        <v>2.9409683984466198E-2</v>
      </c>
      <c r="J20" s="7">
        <f>IFERROR(VLOOKUP($C20,Emissions!$C$5:$I$114, 3,FALSE), 0)</f>
        <v>1.5334255361214201E-2</v>
      </c>
      <c r="K20" s="7">
        <f>IFERROR(VLOOKUP($C20,Emissions!$C$5:$I$114, 4,FALSE), 0)</f>
        <v>7.5937159176724901E-3</v>
      </c>
      <c r="L20" s="7">
        <f>IFERROR(VLOOKUP($C20,Emissions!$C$5:$I$114, 5,FALSE), 0)</f>
        <v>1.1959978124001701E-2</v>
      </c>
      <c r="M20" s="7">
        <f>IFERROR(VLOOKUP($C20,Emissions!$C$5:$I$114, 6,FALSE), 0)</f>
        <v>1.4078157694648799E-2</v>
      </c>
      <c r="N20" s="7">
        <f>IFERROR(VLOOKUP($C20,Emissions!$C$5:$I$114, 7,FALSE), 0)</f>
        <v>8.8128354784162196E-3</v>
      </c>
      <c r="O20" s="7">
        <f>IFERROR(VLOOKUP($C20,Both!$C$5:$I$114, 2,FALSE), 0)</f>
        <v>1.9833632030156499E-2</v>
      </c>
      <c r="P20" s="7">
        <f>IFERROR(VLOOKUP($C20,Both!$C$5:$I$114, 3,FALSE), 0)</f>
        <v>1.99576931936685E-2</v>
      </c>
      <c r="Q20" s="7">
        <f>IFERROR(VLOOKUP($C20,Both!$C$5:$I$114, 4,FALSE), 0)</f>
        <v>1.8522440795257802E-2</v>
      </c>
      <c r="R20" s="7">
        <f>IFERROR(VLOOKUP($C20,Both!$C$5:$I$114, 5,FALSE), 0)</f>
        <v>1.9480138521167201E-2</v>
      </c>
      <c r="S20" s="7">
        <f>IFERROR(VLOOKUP($C20,Both!$C$5:$I$114, 6,FALSE), 0)</f>
        <v>2.17596315676955E-2</v>
      </c>
      <c r="T20" s="7">
        <f>IFERROR(VLOOKUP($C20,Both!$C$5:$I$114, 7,FALSE), 0)</f>
        <v>1.72009128214233E-2</v>
      </c>
      <c r="U20" s="7">
        <f>IFERROR(VLOOKUP($C20,Both!$C$5:$M$114, 8,FALSE), 0)</f>
        <v>1.73249739849352E-2</v>
      </c>
      <c r="V20" s="7">
        <f>IFERROR(VLOOKUP($C20,Both!$C$5:$M$114, 9,FALSE), 0)</f>
        <v>1.5889721586524599E-2</v>
      </c>
      <c r="W20" s="7">
        <f>IFERROR(VLOOKUP($C20,Both!$C$5:$M$114, 10,FALSE), 0)</f>
        <v>1.6838533081048299E-2</v>
      </c>
      <c r="X20" s="9">
        <f t="shared" si="0"/>
        <v>1.9129801843783469E-2</v>
      </c>
      <c r="Y20" s="12">
        <f t="shared" si="1"/>
        <v>5.7389405531350404</v>
      </c>
      <c r="Z20" s="1" t="s">
        <v>10</v>
      </c>
    </row>
    <row r="21" spans="2:26" x14ac:dyDescent="0.2">
      <c r="B21" s="1" t="s">
        <v>100</v>
      </c>
      <c r="C21" s="1" t="s">
        <v>101</v>
      </c>
      <c r="D21" s="7">
        <f>IFERROR(VLOOKUP(C21,Economic!C$6:I$114, 2,FALSE), 0)</f>
        <v>2.9295456158933298E-3</v>
      </c>
      <c r="E21" s="7">
        <f>IFERROR(VLOOKUP($C21,Economic!$C$6:$I$114, 3,FALSE), 0)</f>
        <v>2.9579671328765801E-3</v>
      </c>
      <c r="F21" s="7">
        <f>IFERROR(VLOOKUP($C21,Economic!$C$6:$I$114, 4,FALSE), 0)</f>
        <v>1.65911332779017E-3</v>
      </c>
      <c r="G21" s="7">
        <f>IFERROR(VLOOKUP($C21,Economic!$C$6:$I$114, 5,FALSE), 0)</f>
        <v>3.9805900405896098E-3</v>
      </c>
      <c r="H21" s="7">
        <f>IFERROR(VLOOKUP($C21,Economic!$C$6:$I$114, 6,FALSE), 0)</f>
        <v>4.1591111614257201E-3</v>
      </c>
      <c r="I21" s="7">
        <f>IFERROR(VLOOKUP($C21,Emissions!$C$5:$I$114, 2,FALSE), 0)</f>
        <v>4.1591111614257201E-3</v>
      </c>
      <c r="J21" s="7">
        <f>IFERROR(VLOOKUP($C21,Emissions!$C$5:$I$114, 3,FALSE), 0)</f>
        <v>4.4365321296357804E-3</v>
      </c>
      <c r="K21" s="7">
        <f>IFERROR(VLOOKUP($C21,Emissions!$C$5:$I$114, 4,FALSE), 0)</f>
        <v>9.6804446869285295E-3</v>
      </c>
      <c r="L21" s="7">
        <f>IFERROR(VLOOKUP($C21,Emissions!$C$5:$I$114, 5,FALSE), 0)</f>
        <v>5.5109158804119698E-3</v>
      </c>
      <c r="M21" s="7">
        <f>IFERROR(VLOOKUP($C21,Emissions!$C$5:$I$114, 6,FALSE), 0)</f>
        <v>5.9269277728437701E-3</v>
      </c>
      <c r="N21" s="7">
        <f>IFERROR(VLOOKUP($C21,Emissions!$C$5:$I$114, 7,FALSE), 0)</f>
        <v>8.5983436429660793E-3</v>
      </c>
      <c r="O21" s="7">
        <f>IFERROR(VLOOKUP($C21,Both!$C$5:$I$114, 2,FALSE), 0)</f>
        <v>4.4292718761654902E-3</v>
      </c>
      <c r="P21" s="7">
        <f>IFERROR(VLOOKUP($C21,Both!$C$5:$I$114, 3,FALSE), 0)</f>
        <v>4.4434847084901599E-3</v>
      </c>
      <c r="Q21" s="7">
        <f>IFERROR(VLOOKUP($C21,Both!$C$5:$I$114, 4,FALSE), 0)</f>
        <v>3.7931323247166102E-3</v>
      </c>
      <c r="R21" s="7">
        <f>IFERROR(VLOOKUP($C21,Both!$C$5:$I$114, 5,FALSE), 0)</f>
        <v>4.9606365486021204E-3</v>
      </c>
      <c r="S21" s="7">
        <f>IFERROR(VLOOKUP($C21,Both!$C$5:$I$114, 6,FALSE), 0)</f>
        <v>5.0485374067313999E-3</v>
      </c>
      <c r="T21" s="7">
        <f>IFERROR(VLOOKUP($C21,Both!$C$5:$I$114, 7,FALSE), 0)</f>
        <v>5.7649669761297402E-3</v>
      </c>
      <c r="U21" s="7">
        <f>IFERROR(VLOOKUP($C21,Both!$C$5:$M$114, 8,FALSE), 0)</f>
        <v>5.7791798084544099E-3</v>
      </c>
      <c r="V21" s="7">
        <f>IFERROR(VLOOKUP($C21,Both!$C$5:$M$114, 9,FALSE), 0)</f>
        <v>5.1288274246808598E-3</v>
      </c>
      <c r="W21" s="7">
        <f>IFERROR(VLOOKUP($C21,Both!$C$5:$M$114, 10,FALSE), 0)</f>
        <v>6.2941570077859497E-3</v>
      </c>
      <c r="X21" s="9">
        <f t="shared" si="0"/>
        <v>4.9820398317271999E-3</v>
      </c>
      <c r="Y21" s="12">
        <f t="shared" si="1"/>
        <v>1.49461194951816</v>
      </c>
      <c r="Z21" s="1" t="s">
        <v>100</v>
      </c>
    </row>
    <row r="22" spans="2:26" x14ac:dyDescent="0.2">
      <c r="B22" s="1" t="s">
        <v>24</v>
      </c>
      <c r="C22" s="1" t="s">
        <v>25</v>
      </c>
      <c r="D22" s="7">
        <f>IFERROR(VLOOKUP(C22,Economic!C$6:I$114, 2,FALSE), 0)</f>
        <v>6.8645708711399002E-3</v>
      </c>
      <c r="E22" s="7">
        <f>IFERROR(VLOOKUP($C22,Economic!$C$6:$I$114, 3,FALSE), 0)</f>
        <v>6.9311687477998001E-3</v>
      </c>
      <c r="F22" s="7">
        <f>IFERROR(VLOOKUP($C22,Economic!$C$6:$I$114, 4,FALSE), 0)</f>
        <v>8.3310592789775009E-3</v>
      </c>
      <c r="G22" s="7">
        <f>IFERROR(VLOOKUP($C22,Economic!$C$6:$I$114, 5,FALSE), 0)</f>
        <v>5.9092387549460803E-3</v>
      </c>
      <c r="H22" s="7">
        <f>IFERROR(VLOOKUP($C22,Economic!$C$6:$I$114, 6,FALSE), 0)</f>
        <v>8.3823659054651709E-3</v>
      </c>
      <c r="I22" s="7">
        <f>IFERROR(VLOOKUP($C22,Emissions!$C$5:$I$114, 2,FALSE), 0)</f>
        <v>8.3823659054651709E-3</v>
      </c>
      <c r="J22" s="7">
        <f>IFERROR(VLOOKUP($C22,Emissions!$C$5:$I$114, 3,FALSE), 0)</f>
        <v>4.2825618738040498E-3</v>
      </c>
      <c r="K22" s="7">
        <f>IFERROR(VLOOKUP($C22,Emissions!$C$5:$I$114, 4,FALSE), 0)</f>
        <v>8.6626229705702405E-3</v>
      </c>
      <c r="L22" s="7">
        <f>IFERROR(VLOOKUP($C22,Emissions!$C$5:$I$114, 5,FALSE), 0)</f>
        <v>4.69614749220423E-3</v>
      </c>
      <c r="M22" s="7">
        <f>IFERROR(VLOOKUP($C22,Emissions!$C$5:$I$114, 6,FALSE), 0)</f>
        <v>5.8322945495611102E-3</v>
      </c>
      <c r="N22" s="7">
        <f>IFERROR(VLOOKUP($C22,Emissions!$C$5:$I$114, 7,FALSE), 0)</f>
        <v>7.6143413578497699E-3</v>
      </c>
      <c r="O22" s="7">
        <f>IFERROR(VLOOKUP($C22,Both!$C$5:$I$114, 2,FALSE), 0)</f>
        <v>6.3508131296459401E-3</v>
      </c>
      <c r="P22" s="7">
        <f>IFERROR(VLOOKUP($C22,Both!$C$5:$I$114, 3,FALSE), 0)</f>
        <v>6.38411692742366E-3</v>
      </c>
      <c r="Q22" s="7">
        <f>IFERROR(VLOOKUP($C22,Both!$C$5:$I$114, 4,FALSE), 0)</f>
        <v>7.0821037962614797E-3</v>
      </c>
      <c r="R22" s="7">
        <f>IFERROR(VLOOKUP($C22,Both!$C$5:$I$114, 5,FALSE), 0)</f>
        <v>5.87849252033356E-3</v>
      </c>
      <c r="S22" s="7">
        <f>IFERROR(VLOOKUP($C22,Both!$C$5:$I$114, 6,FALSE), 0)</f>
        <v>7.1133320091087901E-3</v>
      </c>
      <c r="T22" s="7">
        <f>IFERROR(VLOOKUP($C22,Both!$C$5:$I$114, 7,FALSE), 0)</f>
        <v>7.2418218898954896E-3</v>
      </c>
      <c r="U22" s="7">
        <f>IFERROR(VLOOKUP($C22,Both!$C$5:$M$114, 8,FALSE), 0)</f>
        <v>7.2751256876732E-3</v>
      </c>
      <c r="V22" s="7">
        <f>IFERROR(VLOOKUP($C22,Both!$C$5:$M$114, 9,FALSE), 0)</f>
        <v>7.9731125565110205E-3</v>
      </c>
      <c r="W22" s="7">
        <f>IFERROR(VLOOKUP($C22,Both!$C$5:$M$114, 10,FALSE), 0)</f>
        <v>6.7670900181200002E-3</v>
      </c>
      <c r="X22" s="9">
        <f t="shared" si="0"/>
        <v>6.8977373121378079E-3</v>
      </c>
      <c r="Y22" s="12">
        <f t="shared" si="1"/>
        <v>2.0693211936413425</v>
      </c>
      <c r="Z22" s="1" t="s">
        <v>24</v>
      </c>
    </row>
    <row r="23" spans="2:26" x14ac:dyDescent="0.2">
      <c r="B23" s="1" t="s">
        <v>102</v>
      </c>
      <c r="C23" s="1" t="s">
        <v>103</v>
      </c>
      <c r="D23" s="7">
        <f>IFERROR(VLOOKUP(C23,Economic!C$6:I$114, 2,FALSE), 0)</f>
        <v>1.0265822984507501E-2</v>
      </c>
      <c r="E23" s="7">
        <f>IFERROR(VLOOKUP($C23,Economic!$C$6:$I$114, 3,FALSE), 0)</f>
        <v>1.03654187241056E-2</v>
      </c>
      <c r="F23" s="7">
        <f>IFERROR(VLOOKUP($C23,Economic!$C$6:$I$114, 4,FALSE), 0)</f>
        <v>5.98887790540901E-3</v>
      </c>
      <c r="G23" s="7">
        <f>IFERROR(VLOOKUP($C23,Economic!$C$6:$I$114, 5,FALSE), 0)</f>
        <v>1.6116105695307401E-2</v>
      </c>
      <c r="H23" s="7">
        <f>IFERROR(VLOOKUP($C23,Economic!$C$6:$I$114, 6,FALSE), 0)</f>
        <v>2.00404851931133E-2</v>
      </c>
      <c r="I23" s="7">
        <f>IFERROR(VLOOKUP($C23,Emissions!$C$5:$I$114, 2,FALSE), 0)</f>
        <v>2.00404851931133E-2</v>
      </c>
      <c r="J23" s="7">
        <f>IFERROR(VLOOKUP($C23,Emissions!$C$5:$I$114, 3,FALSE), 0)</f>
        <v>1.4425390598277099E-2</v>
      </c>
      <c r="K23" s="7">
        <f>IFERROR(VLOOKUP($C23,Emissions!$C$5:$I$114, 4,FALSE), 0)</f>
        <v>4.3381191764169501E-3</v>
      </c>
      <c r="L23" s="7">
        <f>IFERROR(VLOOKUP($C23,Emissions!$C$5:$I$114, 5,FALSE), 0)</f>
        <v>1.7126715232622301E-2</v>
      </c>
      <c r="M23" s="7">
        <f>IFERROR(VLOOKUP($C23,Emissions!$C$5:$I$114, 6,FALSE), 0)</f>
        <v>9.8961327845995192E-3</v>
      </c>
      <c r="N23" s="7">
        <f>IFERROR(VLOOKUP($C23,Emissions!$C$5:$I$114, 7,FALSE), 0)</f>
        <v>7.0464268931534103E-3</v>
      </c>
      <c r="O23" s="7">
        <f>IFERROR(VLOOKUP($C23,Both!$C$5:$I$114, 2,FALSE), 0)</f>
        <v>1.0084544345375099E-2</v>
      </c>
      <c r="P23" s="7">
        <f>IFERROR(VLOOKUP($C23,Both!$C$5:$I$114, 3,FALSE), 0)</f>
        <v>1.01343494823772E-2</v>
      </c>
      <c r="Q23" s="7">
        <f>IFERROR(VLOOKUP($C23,Both!$C$5:$I$114, 4,FALSE), 0)</f>
        <v>7.9428442438480192E-3</v>
      </c>
      <c r="R23" s="7">
        <f>IFERROR(VLOOKUP($C23,Both!$C$5:$I$114, 5,FALSE), 0)</f>
        <v>1.3022156716142401E-2</v>
      </c>
      <c r="S23" s="7">
        <f>IFERROR(VLOOKUP($C23,Both!$C$5:$I$114, 6,FALSE), 0)</f>
        <v>1.49792683491191E-2</v>
      </c>
      <c r="T23" s="7">
        <f>IFERROR(VLOOKUP($C23,Both!$C$5:$I$114, 7,FALSE), 0)</f>
        <v>8.6596525834085301E-3</v>
      </c>
      <c r="U23" s="7">
        <f>IFERROR(VLOOKUP($C23,Both!$C$5:$M$114, 8,FALSE), 0)</f>
        <v>8.7094577204106394E-3</v>
      </c>
      <c r="V23" s="7">
        <f>IFERROR(VLOOKUP($C23,Both!$C$5:$M$114, 9,FALSE), 0)</f>
        <v>6.5179524818814501E-3</v>
      </c>
      <c r="W23" s="7">
        <f>IFERROR(VLOOKUP($C23,Both!$C$5:$M$114, 10,FALSE), 0)</f>
        <v>1.15912913266158E-2</v>
      </c>
      <c r="X23" s="9">
        <f t="shared" si="0"/>
        <v>1.1364574881490183E-2</v>
      </c>
      <c r="Y23" s="12">
        <f t="shared" si="1"/>
        <v>3.4093724644470549</v>
      </c>
      <c r="Z23" s="1" t="s">
        <v>102</v>
      </c>
    </row>
    <row r="24" spans="2:26" x14ac:dyDescent="0.2">
      <c r="B24" s="1" t="s">
        <v>18</v>
      </c>
      <c r="C24" s="1" t="s">
        <v>19</v>
      </c>
      <c r="D24" s="7">
        <f>IFERROR(VLOOKUP(C24,Economic!C$6:I$114, 2,FALSE), 0)</f>
        <v>1.1432675899312499E-2</v>
      </c>
      <c r="E24" s="7">
        <f>IFERROR(VLOOKUP($C24,Economic!$C$6:$I$114, 3,FALSE), 0)</f>
        <v>1.1543592073641201E-2</v>
      </c>
      <c r="F24" s="7">
        <f>IFERROR(VLOOKUP($C24,Economic!$C$6:$I$114, 4,FALSE), 0)</f>
        <v>1.52750210652981E-2</v>
      </c>
      <c r="G24" s="7">
        <f>IFERROR(VLOOKUP($C24,Economic!$C$6:$I$114, 5,FALSE), 0)</f>
        <v>9.5111443447716305E-3</v>
      </c>
      <c r="H24" s="7">
        <f>IFERROR(VLOOKUP($C24,Economic!$C$6:$I$114, 6,FALSE), 0)</f>
        <v>1.43542888308987E-2</v>
      </c>
      <c r="I24" s="7">
        <f>IFERROR(VLOOKUP($C24,Emissions!$C$5:$I$114, 2,FALSE), 0)</f>
        <v>1.43542888308987E-2</v>
      </c>
      <c r="J24" s="7">
        <f>IFERROR(VLOOKUP($C24,Emissions!$C$5:$I$114, 3,FALSE), 0)</f>
        <v>6.8254091266782497E-3</v>
      </c>
      <c r="K24" s="7">
        <f>IFERROR(VLOOKUP($C24,Emissions!$C$5:$I$114, 4,FALSE), 0)</f>
        <v>6.4252490984034504E-3</v>
      </c>
      <c r="L24" s="7">
        <f>IFERROR(VLOOKUP($C24,Emissions!$C$5:$I$114, 5,FALSE), 0)</f>
        <v>7.8850492238804592E-3</v>
      </c>
      <c r="M24" s="7">
        <f>IFERROR(VLOOKUP($C24,Emissions!$C$5:$I$114, 6,FALSE), 0)</f>
        <v>6.8376113312555902E-3</v>
      </c>
      <c r="N24" s="7">
        <f>IFERROR(VLOOKUP($C24,Emissions!$C$5:$I$114, 7,FALSE), 0)</f>
        <v>6.9179092595743402E-3</v>
      </c>
      <c r="O24" s="7">
        <f>IFERROR(VLOOKUP($C24,Both!$C$5:$I$114, 2,FALSE), 0)</f>
        <v>9.1390919608947598E-3</v>
      </c>
      <c r="P24" s="7">
        <f>IFERROR(VLOOKUP($C24,Both!$C$5:$I$114, 3,FALSE), 0)</f>
        <v>9.1945581412804303E-3</v>
      </c>
      <c r="Q24" s="7">
        <f>IFERROR(VLOOKUP($C24,Both!$C$5:$I$114, 4,FALSE), 0)</f>
        <v>1.1057077233587899E-2</v>
      </c>
      <c r="R24" s="7">
        <f>IFERROR(VLOOKUP($C24,Both!$C$5:$I$114, 5,FALSE), 0)</f>
        <v>8.1846777247736608E-3</v>
      </c>
      <c r="S24" s="7">
        <f>IFERROR(VLOOKUP($C24,Both!$C$5:$I$114, 6,FALSE), 0)</f>
        <v>1.06035899901169E-2</v>
      </c>
      <c r="T24" s="7">
        <f>IFERROR(VLOOKUP($C24,Both!$C$5:$I$114, 7,FALSE), 0)</f>
        <v>9.1792189791909395E-3</v>
      </c>
      <c r="U24" s="7">
        <f>IFERROR(VLOOKUP($C24,Both!$C$5:$M$114, 8,FALSE), 0)</f>
        <v>9.23468515957661E-3</v>
      </c>
      <c r="V24" s="7">
        <f>IFERROR(VLOOKUP($C24,Both!$C$5:$M$114, 9,FALSE), 0)</f>
        <v>1.1097204251883999E-2</v>
      </c>
      <c r="W24" s="7">
        <f>IFERROR(VLOOKUP($C24,Both!$C$5:$M$114, 10,FALSE), 0)</f>
        <v>8.2213340587444401E-3</v>
      </c>
      <c r="X24" s="9">
        <f t="shared" si="0"/>
        <v>9.8636838292331282E-3</v>
      </c>
      <c r="Y24" s="12">
        <f t="shared" si="1"/>
        <v>2.9591051487699382</v>
      </c>
      <c r="Z24" s="1" t="s">
        <v>18</v>
      </c>
    </row>
    <row r="25" spans="2:26" x14ac:dyDescent="0.2">
      <c r="B25" s="1" t="s">
        <v>104</v>
      </c>
      <c r="C25" s="1" t="s">
        <v>105</v>
      </c>
      <c r="D25" s="7">
        <f>IFERROR(VLOOKUP(C25,Economic!C$6:I$114, 2,FALSE), 0)</f>
        <v>4.6549983303389901E-3</v>
      </c>
      <c r="E25" s="7">
        <f>IFERROR(VLOOKUP($C25,Economic!$C$6:$I$114, 3,FALSE), 0)</f>
        <v>4.4244169402772602E-3</v>
      </c>
      <c r="F25" s="7">
        <f>IFERROR(VLOOKUP($C25,Economic!$C$6:$I$114, 4,FALSE), 0)</f>
        <v>7.4829274894181201E-4</v>
      </c>
      <c r="G25" s="7">
        <f>IFERROR(VLOOKUP($C25,Economic!$C$6:$I$114, 5,FALSE), 0)</f>
        <v>7.2830707158575304E-3</v>
      </c>
      <c r="H25" s="7">
        <f>IFERROR(VLOOKUP($C25,Economic!$C$6:$I$114, 6,FALSE), 0)</f>
        <v>2.4870907528658699E-3</v>
      </c>
      <c r="I25" s="7">
        <f>IFERROR(VLOOKUP($C25,Emissions!$C$5:$I$114, 2,FALSE), 0)</f>
        <v>2.4870907528658699E-3</v>
      </c>
      <c r="J25" s="7">
        <f>IFERROR(VLOOKUP($C25,Emissions!$C$5:$I$114, 3,FALSE), 0)</f>
        <v>1.54748906222562E-2</v>
      </c>
      <c r="K25" s="7">
        <f>IFERROR(VLOOKUP($C25,Emissions!$C$5:$I$114, 4,FALSE), 0)</f>
        <v>5.2325571174858402E-3</v>
      </c>
      <c r="L25" s="7">
        <f>IFERROR(VLOOKUP($C25,Emissions!$C$5:$I$114, 5,FALSE), 0)</f>
        <v>1.19770165941009E-2</v>
      </c>
      <c r="M25" s="7">
        <f>IFERROR(VLOOKUP($C25,Emissions!$C$5:$I$114, 6,FALSE), 0)</f>
        <v>1.25452572228119E-2</v>
      </c>
      <c r="N25" s="7">
        <f>IFERROR(VLOOKUP($C25,Emissions!$C$5:$I$114, 7,FALSE), 0)</f>
        <v>6.8813179453473504E-3</v>
      </c>
      <c r="O25" s="7">
        <f>IFERROR(VLOOKUP($C25,Both!$C$5:$I$114, 2,FALSE), 0)</f>
        <v>8.6017902261352093E-3</v>
      </c>
      <c r="P25" s="7">
        <f>IFERROR(VLOOKUP($C25,Both!$C$5:$I$114, 3,FALSE), 0)</f>
        <v>8.4864092358530301E-3</v>
      </c>
      <c r="Q25" s="7">
        <f>IFERROR(VLOOKUP($C25,Both!$C$5:$I$114, 4,FALSE), 0)</f>
        <v>6.64688083800654E-3</v>
      </c>
      <c r="R25" s="7">
        <f>IFERROR(VLOOKUP($C25,Both!$C$5:$I$114, 5,FALSE), 0)</f>
        <v>9.9281721566745005E-3</v>
      </c>
      <c r="S25" s="7">
        <f>IFERROR(VLOOKUP($C25,Both!$C$5:$I$114, 6,FALSE), 0)</f>
        <v>7.5270113983578702E-3</v>
      </c>
      <c r="T25" s="7">
        <f>IFERROR(VLOOKUP($C25,Both!$C$5:$I$114, 7,FALSE), 0)</f>
        <v>5.7697665015411601E-3</v>
      </c>
      <c r="U25" s="7">
        <f>IFERROR(VLOOKUP($C25,Both!$C$5:$M$114, 8,FALSE), 0)</f>
        <v>5.6543855112589801E-3</v>
      </c>
      <c r="V25" s="7">
        <f>IFERROR(VLOOKUP($C25,Both!$C$5:$M$114, 9,FALSE), 0)</f>
        <v>3.81485711341249E-3</v>
      </c>
      <c r="W25" s="7">
        <f>IFERROR(VLOOKUP($C25,Both!$C$5:$M$114, 10,FALSE), 0)</f>
        <v>7.0879183071944603E-3</v>
      </c>
      <c r="X25" s="9">
        <f t="shared" si="0"/>
        <v>6.8856595515791891E-3</v>
      </c>
      <c r="Y25" s="12">
        <f t="shared" si="1"/>
        <v>2.0656978654737568</v>
      </c>
      <c r="Z25" s="1" t="s">
        <v>104</v>
      </c>
    </row>
    <row r="26" spans="2:26" x14ac:dyDescent="0.2">
      <c r="B26" s="1" t="s">
        <v>106</v>
      </c>
      <c r="C26" s="1" t="s">
        <v>107</v>
      </c>
      <c r="D26" s="7">
        <f>IFERROR(VLOOKUP(C26,Economic!C$6:I$114, 2,FALSE), 0)</f>
        <v>2.1475058963963799E-2</v>
      </c>
      <c r="E26" s="7">
        <f>IFERROR(VLOOKUP($C26,Economic!$C$6:$I$114, 3,FALSE), 0)</f>
        <v>2.16834031350699E-2</v>
      </c>
      <c r="F26" s="7">
        <f>IFERROR(VLOOKUP($C26,Economic!$C$6:$I$114, 4,FALSE), 0)</f>
        <v>1.8487506020554101E-2</v>
      </c>
      <c r="G26" s="7">
        <f>IFERROR(VLOOKUP($C26,Economic!$C$6:$I$114, 5,FALSE), 0)</f>
        <v>2.0871677867693301E-2</v>
      </c>
      <c r="H26" s="7">
        <f>IFERROR(VLOOKUP($C26,Economic!$C$6:$I$114, 6,FALSE), 0)</f>
        <v>2.3711248739523599E-2</v>
      </c>
      <c r="I26" s="7">
        <f>IFERROR(VLOOKUP($C26,Emissions!$C$5:$I$114, 2,FALSE), 0)</f>
        <v>2.3711248739523599E-2</v>
      </c>
      <c r="J26" s="7">
        <f>IFERROR(VLOOKUP($C26,Emissions!$C$5:$I$114, 3,FALSE), 0)</f>
        <v>1.6734740046747399E-2</v>
      </c>
      <c r="K26" s="7">
        <f>IFERROR(VLOOKUP($C26,Emissions!$C$5:$I$114, 4,FALSE), 0)</f>
        <v>4.0065887490465203E-3</v>
      </c>
      <c r="L26" s="7">
        <f>IFERROR(VLOOKUP($C26,Emissions!$C$5:$I$114, 5,FALSE), 0)</f>
        <v>1.62595505637406E-2</v>
      </c>
      <c r="M26" s="7">
        <f>IFERROR(VLOOKUP($C26,Emissions!$C$5:$I$114, 6,FALSE), 0)</f>
        <v>1.13893327946135E-2</v>
      </c>
      <c r="N26" s="7">
        <f>IFERROR(VLOOKUP($C26,Emissions!$C$5:$I$114, 7,FALSE), 0)</f>
        <v>6.5839446458217897E-3</v>
      </c>
      <c r="O26" s="7">
        <f>IFERROR(VLOOKUP($C26,Both!$C$5:$I$114, 2,FALSE), 0)</f>
        <v>1.6439604256696199E-2</v>
      </c>
      <c r="P26" s="7">
        <f>IFERROR(VLOOKUP($C26,Both!$C$5:$I$114, 3,FALSE), 0)</f>
        <v>1.6543791544499899E-2</v>
      </c>
      <c r="Q26" s="7">
        <f>IFERROR(VLOOKUP($C26,Both!$C$5:$I$114, 4,FALSE), 0)</f>
        <v>1.49393579819303E-2</v>
      </c>
      <c r="R26" s="7">
        <f>IFERROR(VLOOKUP($C26,Both!$C$5:$I$114, 5,FALSE), 0)</f>
        <v>1.61500801862683E-2</v>
      </c>
      <c r="S26" s="7">
        <f>IFERROR(VLOOKUP($C26,Both!$C$5:$I$114, 6,FALSE), 0)</f>
        <v>1.75629900080112E-2</v>
      </c>
      <c r="T26" s="7">
        <f>IFERROR(VLOOKUP($C26,Both!$C$5:$I$114, 7,FALSE), 0)</f>
        <v>1.4036861880635401E-2</v>
      </c>
      <c r="U26" s="7">
        <f>IFERROR(VLOOKUP($C26,Both!$C$5:$M$114, 8,FALSE), 0)</f>
        <v>1.41410491684391E-2</v>
      </c>
      <c r="V26" s="7">
        <f>IFERROR(VLOOKUP($C26,Both!$C$5:$M$114, 9,FALSE), 0)</f>
        <v>1.25366156058695E-2</v>
      </c>
      <c r="W26" s="7">
        <f>IFERROR(VLOOKUP($C26,Both!$C$5:$M$114, 10,FALSE), 0)</f>
        <v>1.3739973904389399E-2</v>
      </c>
      <c r="X26" s="9">
        <f t="shared" si="0"/>
        <v>1.6050231240151872E-2</v>
      </c>
      <c r="Y26" s="12">
        <f t="shared" si="1"/>
        <v>4.8150693720455617</v>
      </c>
      <c r="Z26" s="1" t="s">
        <v>106</v>
      </c>
    </row>
    <row r="27" spans="2:26" x14ac:dyDescent="0.2">
      <c r="B27" s="1" t="s">
        <v>108</v>
      </c>
      <c r="C27" s="1" t="s">
        <v>109</v>
      </c>
      <c r="D27" s="7">
        <f>IFERROR(VLOOKUP(C27,Economic!C$6:I$114, 2,FALSE), 0)</f>
        <v>6.2811444137374096E-3</v>
      </c>
      <c r="E27" s="7">
        <f>IFERROR(VLOOKUP($C27,Economic!$C$6:$I$114, 3,FALSE), 0)</f>
        <v>5.9410017838284002E-3</v>
      </c>
      <c r="F27" s="7">
        <f>IFERROR(VLOOKUP($C27,Economic!$C$6:$I$114, 4,FALSE), 0)</f>
        <v>1.76642369567786E-3</v>
      </c>
      <c r="G27" s="7">
        <f>IFERROR(VLOOKUP($C27,Economic!$C$6:$I$114, 5,FALSE), 0)</f>
        <v>9.0708135880692396E-3</v>
      </c>
      <c r="H27" s="7">
        <f>IFERROR(VLOOKUP($C27,Economic!$C$6:$I$114, 6,FALSE), 0)</f>
        <v>5.00195649295717E-3</v>
      </c>
      <c r="I27" s="7">
        <f>IFERROR(VLOOKUP($C27,Emissions!$C$5:$I$114, 2,FALSE), 0)</f>
        <v>5.00195649295717E-3</v>
      </c>
      <c r="J27" s="7">
        <f>IFERROR(VLOOKUP($C27,Emissions!$C$5:$I$114, 3,FALSE), 0)</f>
        <v>1.1908362199379499E-2</v>
      </c>
      <c r="K27" s="7">
        <f>IFERROR(VLOOKUP($C27,Emissions!$C$5:$I$114, 4,FALSE), 0)</f>
        <v>5.5462195024513503E-3</v>
      </c>
      <c r="L27" s="7">
        <f>IFERROR(VLOOKUP($C27,Emissions!$C$5:$I$114, 5,FALSE), 0)</f>
        <v>9.1956491507079498E-3</v>
      </c>
      <c r="M27" s="7">
        <f>IFERROR(VLOOKUP($C27,Emissions!$C$5:$I$114, 6,FALSE), 0)</f>
        <v>1.07426721260462E-2</v>
      </c>
      <c r="N27" s="7">
        <f>IFERROR(VLOOKUP($C27,Emissions!$C$5:$I$114, 7,FALSE), 0)</f>
        <v>6.5421722203435097E-3</v>
      </c>
      <c r="O27" s="7">
        <f>IFERROR(VLOOKUP($C27,Both!$C$5:$I$114, 2,FALSE), 0)</f>
        <v>8.5141167344545705E-3</v>
      </c>
      <c r="P27" s="7">
        <f>IFERROR(VLOOKUP($C27,Both!$C$5:$I$114, 3,FALSE), 0)</f>
        <v>8.3439137342486997E-3</v>
      </c>
      <c r="Q27" s="7">
        <f>IFERROR(VLOOKUP($C27,Both!$C$5:$I$114, 4,FALSE), 0)</f>
        <v>6.2546918061796297E-3</v>
      </c>
      <c r="R27" s="7">
        <f>IFERROR(VLOOKUP($C27,Both!$C$5:$I$114, 5,FALSE), 0)</f>
        <v>9.9201012157153993E-3</v>
      </c>
      <c r="S27" s="7">
        <f>IFERROR(VLOOKUP($C27,Both!$C$5:$I$114, 6,FALSE), 0)</f>
        <v>7.8819774866101793E-3</v>
      </c>
      <c r="T27" s="7">
        <f>IFERROR(VLOOKUP($C27,Both!$C$5:$I$114, 7,FALSE), 0)</f>
        <v>6.4138220121058203E-3</v>
      </c>
      <c r="U27" s="7">
        <f>IFERROR(VLOOKUP($C27,Both!$C$5:$M$114, 8,FALSE), 0)</f>
        <v>6.2436190118999504E-3</v>
      </c>
      <c r="V27" s="7">
        <f>IFERROR(VLOOKUP($C27,Both!$C$5:$M$114, 9,FALSE), 0)</f>
        <v>4.1543970838308804E-3</v>
      </c>
      <c r="W27" s="7">
        <f>IFERROR(VLOOKUP($C27,Both!$C$5:$M$114, 10,FALSE), 0)</f>
        <v>7.8129671039550708E-3</v>
      </c>
      <c r="X27" s="9">
        <f t="shared" si="0"/>
        <v>7.1268988927577978E-3</v>
      </c>
      <c r="Y27" s="12">
        <f t="shared" si="1"/>
        <v>2.1380696678273394</v>
      </c>
      <c r="Z27" s="1" t="s">
        <v>108</v>
      </c>
    </row>
    <row r="28" spans="2:26" x14ac:dyDescent="0.2">
      <c r="B28" s="1" t="s">
        <v>110</v>
      </c>
      <c r="C28" s="1" t="s">
        <v>111</v>
      </c>
      <c r="D28" s="7">
        <f>IFERROR(VLOOKUP(C28,Economic!C$6:I$114, 2,FALSE), 0)</f>
        <v>1.51442612347028E-2</v>
      </c>
      <c r="E28" s="7">
        <f>IFERROR(VLOOKUP($C28,Economic!$C$6:$I$114, 3,FALSE), 0)</f>
        <v>1.44138228932545E-2</v>
      </c>
      <c r="F28" s="7">
        <f>IFERROR(VLOOKUP($C28,Economic!$C$6:$I$114, 4,FALSE), 0)</f>
        <v>3.7063422088192801E-3</v>
      </c>
      <c r="G28" s="7">
        <f>IFERROR(VLOOKUP($C28,Economic!$C$6:$I$114, 5,FALSE), 0)</f>
        <v>2.2809133197183799E-2</v>
      </c>
      <c r="H28" s="7">
        <f>IFERROR(VLOOKUP($C28,Economic!$C$6:$I$114, 6,FALSE), 0)</f>
        <v>1.1415554047482899E-2</v>
      </c>
      <c r="I28" s="7">
        <f>IFERROR(VLOOKUP($C28,Emissions!$C$5:$I$114, 2,FALSE), 0)</f>
        <v>1.1415554047482899E-2</v>
      </c>
      <c r="J28" s="7">
        <f>IFERROR(VLOOKUP($C28,Emissions!$C$5:$I$114, 3,FALSE), 0)</f>
        <v>1.48826740122723E-2</v>
      </c>
      <c r="K28" s="7">
        <f>IFERROR(VLOOKUP($C28,Emissions!$C$5:$I$114, 4,FALSE), 0)</f>
        <v>4.9810904164642204E-3</v>
      </c>
      <c r="L28" s="7">
        <f>IFERROR(VLOOKUP($C28,Emissions!$C$5:$I$114, 5,FALSE), 0)</f>
        <v>5.1840868189944401E-3</v>
      </c>
      <c r="M28" s="7">
        <f>IFERROR(VLOOKUP($C28,Emissions!$C$5:$I$114, 6,FALSE), 0)</f>
        <v>1.5821451884928901E-2</v>
      </c>
      <c r="N28" s="7">
        <f>IFERROR(VLOOKUP($C28,Emissions!$C$5:$I$114, 7,FALSE), 0)</f>
        <v>5.12179281123455E-3</v>
      </c>
      <c r="O28" s="7">
        <f>IFERROR(VLOOKUP($C28,Both!$C$5:$I$114, 2,FALSE), 0)</f>
        <v>1.54881247098782E-2</v>
      </c>
      <c r="P28" s="7">
        <f>IFERROR(VLOOKUP($C28,Both!$C$5:$I$114, 3,FALSE), 0)</f>
        <v>1.51226184717445E-2</v>
      </c>
      <c r="Q28" s="7">
        <f>IFERROR(VLOOKUP($C28,Both!$C$5:$I$114, 4,FALSE), 0)</f>
        <v>9.7641612380069895E-3</v>
      </c>
      <c r="R28" s="7">
        <f>IFERROR(VLOOKUP($C28,Both!$C$5:$I$114, 5,FALSE), 0)</f>
        <v>1.9339510706203902E-2</v>
      </c>
      <c r="S28" s="7">
        <f>IFERROR(VLOOKUP($C28,Both!$C$5:$I$114, 6,FALSE), 0)</f>
        <v>1.36332744093346E-2</v>
      </c>
      <c r="T28" s="7">
        <f>IFERROR(VLOOKUP($C28,Both!$C$5:$I$114, 7,FALSE), 0)</f>
        <v>1.0138218504075199E-2</v>
      </c>
      <c r="U28" s="7">
        <f>IFERROR(VLOOKUP($C28,Both!$C$5:$M$114, 8,FALSE), 0)</f>
        <v>9.7727122659415407E-3</v>
      </c>
      <c r="V28" s="7">
        <f>IFERROR(VLOOKUP($C28,Both!$C$5:$M$114, 9,FALSE), 0)</f>
        <v>4.4142550322039701E-3</v>
      </c>
      <c r="W28" s="7">
        <f>IFERROR(VLOOKUP($C28,Both!$C$5:$M$114, 10,FALSE), 0)</f>
        <v>1.3978085314806101E-2</v>
      </c>
      <c r="X28" s="9">
        <f t="shared" si="0"/>
        <v>1.182733621125078E-2</v>
      </c>
      <c r="Y28" s="12">
        <f t="shared" si="1"/>
        <v>3.548200863375234</v>
      </c>
      <c r="Z28" s="1" t="s">
        <v>110</v>
      </c>
    </row>
    <row r="29" spans="2:26" x14ac:dyDescent="0.2">
      <c r="B29" s="1" t="s">
        <v>112</v>
      </c>
      <c r="C29" s="1" t="s">
        <v>113</v>
      </c>
      <c r="D29" s="7">
        <f>IFERROR(VLOOKUP(C29,Economic!C$6:I$114, 2,FALSE), 0)</f>
        <v>2.0854392519918598E-3</v>
      </c>
      <c r="E29" s="7">
        <f>IFERROR(VLOOKUP($C29,Economic!$C$6:$I$114, 3,FALSE), 0)</f>
        <v>2.1056715183189198E-3</v>
      </c>
      <c r="F29" s="7">
        <f>IFERROR(VLOOKUP($C29,Economic!$C$6:$I$114, 4,FALSE), 0)</f>
        <v>3.3318897548995099E-3</v>
      </c>
      <c r="G29" s="7">
        <f>IFERROR(VLOOKUP($C29,Economic!$C$6:$I$114, 5,FALSE), 0)</f>
        <v>2.3249463953886199E-3</v>
      </c>
      <c r="H29" s="7">
        <f>IFERROR(VLOOKUP($C29,Economic!$C$6:$I$114, 6,FALSE), 0)</f>
        <v>5.6227856221556204E-3</v>
      </c>
      <c r="I29" s="7">
        <f>IFERROR(VLOOKUP($C29,Emissions!$C$5:$I$114, 2,FALSE), 0)</f>
        <v>5.6227856221556204E-3</v>
      </c>
      <c r="J29" s="7">
        <f>IFERROR(VLOOKUP($C29,Emissions!$C$5:$I$114, 3,FALSE), 0)</f>
        <v>3.6168779919290499E-3</v>
      </c>
      <c r="K29" s="7">
        <f>IFERROR(VLOOKUP($C29,Emissions!$C$5:$I$114, 4,FALSE), 0)</f>
        <v>2.50883980414596E-3</v>
      </c>
      <c r="L29" s="7">
        <f>IFERROR(VLOOKUP($C29,Emissions!$C$5:$I$114, 5,FALSE), 0)</f>
        <v>1.4515241011689901E-2</v>
      </c>
      <c r="M29" s="7">
        <f>IFERROR(VLOOKUP($C29,Emissions!$C$5:$I$114, 6,FALSE), 0)</f>
        <v>2.2309383643561399E-3</v>
      </c>
      <c r="N29" s="7">
        <f>IFERROR(VLOOKUP($C29,Emissions!$C$5:$I$114, 7,FALSE), 0)</f>
        <v>4.8278157350387704E-3</v>
      </c>
      <c r="O29" s="7">
        <f>IFERROR(VLOOKUP($C29,Both!$C$5:$I$114, 2,FALSE), 0)</f>
        <v>2.1589145517529299E-3</v>
      </c>
      <c r="P29" s="7">
        <f>IFERROR(VLOOKUP($C29,Both!$C$5:$I$114, 3,FALSE), 0)</f>
        <v>2.1690321612043901E-3</v>
      </c>
      <c r="Q29" s="7">
        <f>IFERROR(VLOOKUP($C29,Both!$C$5:$I$114, 4,FALSE), 0)</f>
        <v>2.7815842144682601E-3</v>
      </c>
      <c r="R29" s="7">
        <f>IFERROR(VLOOKUP($C29,Both!$C$5:$I$114, 5,FALSE), 0)</f>
        <v>2.28092869200688E-3</v>
      </c>
      <c r="S29" s="7">
        <f>IFERROR(VLOOKUP($C29,Both!$C$5:$I$114, 6,FALSE), 0)</f>
        <v>3.9294799450148802E-3</v>
      </c>
      <c r="T29" s="7">
        <f>IFERROR(VLOOKUP($C29,Both!$C$5:$I$114, 7,FALSE), 0)</f>
        <v>3.4573521905259101E-3</v>
      </c>
      <c r="U29" s="7">
        <f>IFERROR(VLOOKUP($C29,Both!$C$5:$M$114, 8,FALSE), 0)</f>
        <v>3.4674697999773699E-3</v>
      </c>
      <c r="V29" s="7">
        <f>IFERROR(VLOOKUP($C29,Both!$C$5:$M$114, 9,FALSE), 0)</f>
        <v>4.0800218532412499E-3</v>
      </c>
      <c r="W29" s="7">
        <f>IFERROR(VLOOKUP($C29,Both!$C$5:$M$114, 10,FALSE), 0)</f>
        <v>3.5790577495793301E-3</v>
      </c>
      <c r="X29" s="9">
        <f t="shared" si="0"/>
        <v>3.8348536114920584E-3</v>
      </c>
      <c r="Y29" s="12">
        <f t="shared" si="1"/>
        <v>1.1504560834476176</v>
      </c>
      <c r="Z29" s="1" t="s">
        <v>112</v>
      </c>
    </row>
    <row r="30" spans="2:26" x14ac:dyDescent="0.2">
      <c r="B30" s="1" t="s">
        <v>114</v>
      </c>
      <c r="C30" s="1" t="s">
        <v>115</v>
      </c>
      <c r="D30" s="7">
        <f>IFERROR(VLOOKUP(C30,Economic!C$6:I$114, 2,FALSE), 0)</f>
        <v>3.0660922335832802E-3</v>
      </c>
      <c r="E30" s="7">
        <f>IFERROR(VLOOKUP($C30,Economic!$C$6:$I$114, 3,FALSE), 0)</f>
        <v>3.0958384822903202E-3</v>
      </c>
      <c r="F30" s="7">
        <f>IFERROR(VLOOKUP($C30,Economic!$C$6:$I$114, 4,FALSE), 0)</f>
        <v>1.0234723854893801E-3</v>
      </c>
      <c r="G30" s="7">
        <f>IFERROR(VLOOKUP($C30,Economic!$C$6:$I$114, 5,FALSE), 0)</f>
        <v>5.7066866068629799E-3</v>
      </c>
      <c r="H30" s="7">
        <f>IFERROR(VLOOKUP($C30,Economic!$C$6:$I$114, 6,FALSE), 0)</f>
        <v>4.8139751805519396E-3</v>
      </c>
      <c r="I30" s="7">
        <f>IFERROR(VLOOKUP($C30,Emissions!$C$5:$I$114, 2,FALSE), 0)</f>
        <v>4.8139751805519396E-3</v>
      </c>
      <c r="J30" s="7">
        <f>IFERROR(VLOOKUP($C30,Emissions!$C$5:$I$114, 3,FALSE), 0)</f>
        <v>3.5226010853829201E-3</v>
      </c>
      <c r="K30" s="7">
        <f>IFERROR(VLOOKUP($C30,Emissions!$C$5:$I$114, 4,FALSE), 0)</f>
        <v>5.2471128914663399E-3</v>
      </c>
      <c r="L30" s="7">
        <f>IFERROR(VLOOKUP($C30,Emissions!$C$5:$I$114, 5,FALSE), 0)</f>
        <v>1.95656205057145E-3</v>
      </c>
      <c r="M30" s="7">
        <f>IFERROR(VLOOKUP($C30,Emissions!$C$5:$I$114, 6,FALSE), 0)</f>
        <v>5.5755646030032496E-3</v>
      </c>
      <c r="N30" s="7">
        <f>IFERROR(VLOOKUP($C30,Emissions!$C$5:$I$114, 7,FALSE), 0)</f>
        <v>4.2851241583471301E-3</v>
      </c>
      <c r="O30" s="7">
        <f>IFERROR(VLOOKUP($C30,Both!$C$5:$I$114, 2,FALSE), 0)</f>
        <v>4.3219083255131097E-3</v>
      </c>
      <c r="P30" s="7">
        <f>IFERROR(VLOOKUP($C30,Both!$C$5:$I$114, 3,FALSE), 0)</f>
        <v>4.3367836203613798E-3</v>
      </c>
      <c r="Q30" s="7">
        <f>IFERROR(VLOOKUP($C30,Both!$C$5:$I$114, 4,FALSE), 0)</f>
        <v>3.2995982243113598E-3</v>
      </c>
      <c r="R30" s="7">
        <f>IFERROR(VLOOKUP($C30,Both!$C$5:$I$114, 5,FALSE), 0)</f>
        <v>5.6485390729902104E-3</v>
      </c>
      <c r="S30" s="7">
        <f>IFERROR(VLOOKUP($C30,Both!$C$5:$I$114, 6,FALSE), 0)</f>
        <v>5.2000809021886503E-3</v>
      </c>
      <c r="T30" s="7">
        <f>IFERROR(VLOOKUP($C30,Both!$C$5:$I$114, 7,FALSE), 0)</f>
        <v>3.6766669832029499E-3</v>
      </c>
      <c r="U30" s="7">
        <f>IFERROR(VLOOKUP($C30,Both!$C$5:$M$114, 8,FALSE), 0)</f>
        <v>3.69154227805123E-3</v>
      </c>
      <c r="V30" s="7">
        <f>IFERROR(VLOOKUP($C30,Both!$C$5:$M$114, 9,FALSE), 0)</f>
        <v>2.6543568820012E-3</v>
      </c>
      <c r="W30" s="7">
        <f>IFERROR(VLOOKUP($C30,Both!$C$5:$M$114, 10,FALSE), 0)</f>
        <v>5.0000331198965398E-3</v>
      </c>
      <c r="X30" s="9">
        <f t="shared" si="0"/>
        <v>4.0468257133308774E-3</v>
      </c>
      <c r="Y30" s="12">
        <f t="shared" si="1"/>
        <v>1.2140477139992631</v>
      </c>
      <c r="Z30" s="1" t="s">
        <v>114</v>
      </c>
    </row>
    <row r="31" spans="2:26" x14ac:dyDescent="0.2">
      <c r="B31" s="1" t="s">
        <v>116</v>
      </c>
      <c r="C31" s="1" t="s">
        <v>117</v>
      </c>
      <c r="D31" s="7">
        <f>IFERROR(VLOOKUP(C31,Economic!C$6:I$114, 2,FALSE), 0)</f>
        <v>5.99563784947662E-3</v>
      </c>
      <c r="E31" s="7">
        <f>IFERROR(VLOOKUP($C31,Economic!$C$6:$I$114, 3,FALSE), 0)</f>
        <v>5.7529953982642101E-3</v>
      </c>
      <c r="F31" s="7">
        <f>IFERROR(VLOOKUP($C31,Economic!$C$6:$I$114, 4,FALSE), 0)</f>
        <v>1.0370768255149401E-3</v>
      </c>
      <c r="G31" s="7">
        <f>IFERROR(VLOOKUP($C31,Economic!$C$6:$I$114, 5,FALSE), 0)</f>
        <v>1.1272467371581101E-2</v>
      </c>
      <c r="H31" s="7">
        <f>IFERROR(VLOOKUP($C31,Economic!$C$6:$I$114, 6,FALSE), 0)</f>
        <v>4.9774650550566697E-3</v>
      </c>
      <c r="I31" s="7">
        <f>IFERROR(VLOOKUP($C31,Emissions!$C$5:$I$114, 2,FALSE), 0)</f>
        <v>4.9774650550566697E-3</v>
      </c>
      <c r="J31" s="7">
        <f>IFERROR(VLOOKUP($C31,Emissions!$C$5:$I$114, 3,FALSE), 0)</f>
        <v>1.01359251898035E-2</v>
      </c>
      <c r="K31" s="7">
        <f>IFERROR(VLOOKUP($C31,Emissions!$C$5:$I$114, 4,FALSE), 0)</f>
        <v>3.6294895570693898E-3</v>
      </c>
      <c r="L31" s="7">
        <f>IFERROR(VLOOKUP($C31,Emissions!$C$5:$I$114, 5,FALSE), 0)</f>
        <v>4.2926742655219402E-3</v>
      </c>
      <c r="M31" s="7">
        <f>IFERROR(VLOOKUP($C31,Emissions!$C$5:$I$114, 6,FALSE), 0)</f>
        <v>1.02887984635288E-2</v>
      </c>
      <c r="N31" s="7">
        <f>IFERROR(VLOOKUP($C31,Emissions!$C$5:$I$114, 7,FALSE), 0)</f>
        <v>3.86678006810593E-3</v>
      </c>
      <c r="O31" s="7">
        <f>IFERROR(VLOOKUP($C31,Both!$C$5:$I$114, 2,FALSE), 0)</f>
        <v>8.1443264296623304E-3</v>
      </c>
      <c r="P31" s="7">
        <f>IFERROR(VLOOKUP($C31,Both!$C$5:$I$114, 3,FALSE), 0)</f>
        <v>8.0229073496164097E-3</v>
      </c>
      <c r="Q31" s="7">
        <f>IFERROR(VLOOKUP($C31,Both!$C$5:$I$114, 4,FALSE), 0)</f>
        <v>5.6630444867501401E-3</v>
      </c>
      <c r="R31" s="7">
        <f>IFERROR(VLOOKUP($C31,Both!$C$5:$I$114, 5,FALSE), 0)</f>
        <v>1.0794669949276799E-2</v>
      </c>
      <c r="S31" s="7">
        <f>IFERROR(VLOOKUP($C31,Both!$C$5:$I$114, 6,FALSE), 0)</f>
        <v>7.6424115824482997E-3</v>
      </c>
      <c r="T31" s="7">
        <f>IFERROR(VLOOKUP($C31,Both!$C$5:$I$114, 7,FALSE), 0)</f>
        <v>4.9332686484679002E-3</v>
      </c>
      <c r="U31" s="7">
        <f>IFERROR(VLOOKUP($C31,Both!$C$5:$M$114, 8,FALSE), 0)</f>
        <v>4.81184956842199E-3</v>
      </c>
      <c r="V31" s="7">
        <f>IFERROR(VLOOKUP($C31,Both!$C$5:$M$114, 9,FALSE), 0)</f>
        <v>2.4519867055557199E-3</v>
      </c>
      <c r="W31" s="7">
        <f>IFERROR(VLOOKUP($C31,Both!$C$5:$M$114, 10,FALSE), 0)</f>
        <v>7.5762929463780802E-3</v>
      </c>
      <c r="X31" s="9">
        <f t="shared" si="0"/>
        <v>6.3133766382778723E-3</v>
      </c>
      <c r="Y31" s="12">
        <f t="shared" si="1"/>
        <v>1.8940129914833617</v>
      </c>
      <c r="Z31" s="1" t="s">
        <v>116</v>
      </c>
    </row>
    <row r="32" spans="2:26" x14ac:dyDescent="0.2">
      <c r="B32" s="1" t="s">
        <v>16</v>
      </c>
      <c r="C32" s="1" t="s">
        <v>17</v>
      </c>
      <c r="D32" s="7">
        <f>IFERROR(VLOOKUP(C32,Economic!C$6:I$114, 2,FALSE), 0)</f>
        <v>1.7254527144456501E-2</v>
      </c>
      <c r="E32" s="7">
        <f>IFERROR(VLOOKUP($C32,Economic!$C$6:$I$114, 3,FALSE), 0)</f>
        <v>1.7421925062281501E-2</v>
      </c>
      <c r="F32" s="7">
        <f>IFERROR(VLOOKUP($C32,Economic!$C$6:$I$114, 4,FALSE), 0)</f>
        <v>1.28836087508032E-2</v>
      </c>
      <c r="G32" s="7">
        <f>IFERROR(VLOOKUP($C32,Economic!$C$6:$I$114, 5,FALSE), 0)</f>
        <v>1.7701296419436099E-2</v>
      </c>
      <c r="H32" s="7">
        <f>IFERROR(VLOOKUP($C32,Economic!$C$6:$I$114, 6,FALSE), 0)</f>
        <v>1.84107573568125E-2</v>
      </c>
      <c r="I32" s="7">
        <f>IFERROR(VLOOKUP($C32,Emissions!$C$5:$I$114, 2,FALSE), 0)</f>
        <v>1.84107573568125E-2</v>
      </c>
      <c r="J32" s="7">
        <f>IFERROR(VLOOKUP($C32,Emissions!$C$5:$I$114, 3,FALSE), 0)</f>
        <v>9.7467971045800701E-3</v>
      </c>
      <c r="K32" s="7">
        <f>IFERROR(VLOOKUP($C32,Emissions!$C$5:$I$114, 4,FALSE), 0)</f>
        <v>3.0561894629086402E-3</v>
      </c>
      <c r="L32" s="7">
        <f>IFERROR(VLOOKUP($C32,Emissions!$C$5:$I$114, 5,FALSE), 0)</f>
        <v>5.9541017508690196E-3</v>
      </c>
      <c r="M32" s="7">
        <f>IFERROR(VLOOKUP($C32,Emissions!$C$5:$I$114, 6,FALSE), 0)</f>
        <v>8.3290236203813501E-3</v>
      </c>
      <c r="N32" s="7">
        <f>IFERROR(VLOOKUP($C32,Emissions!$C$5:$I$114, 7,FALSE), 0)</f>
        <v>3.8010151186675901E-3</v>
      </c>
      <c r="O32" s="7">
        <f>IFERROR(VLOOKUP($C32,Both!$C$5:$I$114, 2,FALSE), 0)</f>
        <v>1.27977231622743E-2</v>
      </c>
      <c r="P32" s="7">
        <f>IFERROR(VLOOKUP($C32,Both!$C$5:$I$114, 3,FALSE), 0)</f>
        <v>1.28814343357119E-2</v>
      </c>
      <c r="Q32" s="7">
        <f>IFERROR(VLOOKUP($C32,Both!$C$5:$I$114, 4,FALSE), 0)</f>
        <v>1.0606972462499401E-2</v>
      </c>
      <c r="R32" s="7">
        <f>IFERROR(VLOOKUP($C32,Both!$C$5:$I$114, 5,FALSE), 0)</f>
        <v>1.3030647456514799E-2</v>
      </c>
      <c r="S32" s="7">
        <f>IFERROR(VLOOKUP($C32,Both!$C$5:$I$114, 6,FALSE), 0)</f>
        <v>1.3379320207664899E-2</v>
      </c>
      <c r="T32" s="7">
        <f>IFERROR(VLOOKUP($C32,Both!$C$5:$I$114, 7,FALSE), 0)</f>
        <v>1.0533681177222001E-2</v>
      </c>
      <c r="U32" s="7">
        <f>IFERROR(VLOOKUP($C32,Both!$C$5:$M$114, 8,FALSE), 0)</f>
        <v>1.06173923506596E-2</v>
      </c>
      <c r="V32" s="7">
        <f>IFERROR(VLOOKUP($C32,Both!$C$5:$M$114, 9,FALSE), 0)</f>
        <v>8.3429304774471098E-3</v>
      </c>
      <c r="W32" s="7">
        <f>IFERROR(VLOOKUP($C32,Both!$C$5:$M$114, 10,FALSE), 0)</f>
        <v>1.0760895347476899E-2</v>
      </c>
      <c r="X32" s="9">
        <f t="shared" si="0"/>
        <v>1.1796049806273993E-2</v>
      </c>
      <c r="Y32" s="12">
        <f t="shared" si="1"/>
        <v>3.5388149418821979</v>
      </c>
      <c r="Z32" s="1" t="s">
        <v>16</v>
      </c>
    </row>
    <row r="33" spans="2:26" x14ac:dyDescent="0.2">
      <c r="B33" s="1" t="s">
        <v>118</v>
      </c>
      <c r="C33" s="1" t="s">
        <v>119</v>
      </c>
      <c r="D33" s="7">
        <f>IFERROR(VLOOKUP(C33,Economic!C$6:I$114, 2,FALSE), 0)</f>
        <v>4.7543049613862199E-4</v>
      </c>
      <c r="E33" s="7">
        <f>IFERROR(VLOOKUP($C33,Economic!$C$6:$I$114, 3,FALSE), 0)</f>
        <v>4.4870857354653299E-4</v>
      </c>
      <c r="F33" s="7">
        <f>IFERROR(VLOOKUP($C33,Economic!$C$6:$I$114, 4,FALSE), 0)</f>
        <v>6.8961020218594003E-5</v>
      </c>
      <c r="G33" s="7">
        <f>IFERROR(VLOOKUP($C33,Economic!$C$6:$I$114, 5,FALSE), 0)</f>
        <v>8.1373123838601703E-4</v>
      </c>
      <c r="H33" s="7">
        <f>IFERROR(VLOOKUP($C33,Economic!$C$6:$I$114, 6,FALSE), 0)</f>
        <v>2.7429739594807799E-4</v>
      </c>
      <c r="I33" s="7">
        <f>IFERROR(VLOOKUP($C33,Emissions!$C$5:$I$114, 2,FALSE), 0)</f>
        <v>2.7429739594807799E-4</v>
      </c>
      <c r="J33" s="7">
        <f>IFERROR(VLOOKUP($C33,Emissions!$C$5:$I$114, 3,FALSE), 0)</f>
        <v>3.1829853875746101E-3</v>
      </c>
      <c r="K33" s="7">
        <f>IFERROR(VLOOKUP($C33,Emissions!$C$5:$I$114, 4,FALSE), 0)</f>
        <v>3.1234815153795398E-3</v>
      </c>
      <c r="L33" s="7">
        <f>IFERROR(VLOOKUP($C33,Emissions!$C$5:$I$114, 5,FALSE), 0)</f>
        <v>4.4767196025143697E-3</v>
      </c>
      <c r="M33" s="7">
        <f>IFERROR(VLOOKUP($C33,Emissions!$C$5:$I$114, 6,FALSE), 0)</f>
        <v>3.0190607616447499E-3</v>
      </c>
      <c r="N33" s="7">
        <f>IFERROR(VLOOKUP($C33,Emissions!$C$5:$I$114, 7,FALSE), 0)</f>
        <v>3.5208969948456398E-3</v>
      </c>
      <c r="O33" s="7">
        <f>IFERROR(VLOOKUP($C33,Both!$C$5:$I$114, 2,FALSE), 0)</f>
        <v>1.7474251793784599E-3</v>
      </c>
      <c r="P33" s="7">
        <f>IFERROR(VLOOKUP($C33,Both!$C$5:$I$114, 3,FALSE), 0)</f>
        <v>1.73405391935263E-3</v>
      </c>
      <c r="Q33" s="7">
        <f>IFERROR(VLOOKUP($C33,Both!$C$5:$I$114, 4,FALSE), 0)</f>
        <v>1.5440311077954401E-3</v>
      </c>
      <c r="R33" s="7">
        <f>IFERROR(VLOOKUP($C33,Both!$C$5:$I$114, 5,FALSE), 0)</f>
        <v>1.9193155774080901E-3</v>
      </c>
      <c r="S33" s="7">
        <f>IFERROR(VLOOKUP($C33,Both!$C$5:$I$114, 6,FALSE), 0)</f>
        <v>1.64924391027621E-3</v>
      </c>
      <c r="T33" s="7">
        <f>IFERROR(VLOOKUP($C33,Both!$C$5:$I$114, 7,FALSE), 0)</f>
        <v>1.9983347152497302E-3</v>
      </c>
      <c r="U33" s="7">
        <f>IFERROR(VLOOKUP($C33,Both!$C$5:$M$114, 8,FALSE), 0)</f>
        <v>1.9849634552239E-3</v>
      </c>
      <c r="V33" s="7">
        <f>IFERROR(VLOOKUP($C33,Both!$C$5:$M$114, 9,FALSE), 0)</f>
        <v>1.7949406436667001E-3</v>
      </c>
      <c r="W33" s="7">
        <f>IFERROR(VLOOKUP($C33,Both!$C$5:$M$114, 10,FALSE), 0)</f>
        <v>2.16884213595693E-3</v>
      </c>
      <c r="X33" s="9">
        <f t="shared" si="0"/>
        <v>1.8109860513226463E-3</v>
      </c>
      <c r="Y33" s="12">
        <f t="shared" si="1"/>
        <v>0.54329581539679395</v>
      </c>
      <c r="Z33" s="1" t="s">
        <v>118</v>
      </c>
    </row>
    <row r="34" spans="2:26" x14ac:dyDescent="0.2">
      <c r="B34" s="1" t="s">
        <v>120</v>
      </c>
      <c r="C34" s="1" t="s">
        <v>121</v>
      </c>
      <c r="D34" s="7">
        <f>IFERROR(VLOOKUP(C34,Economic!C$6:I$114, 2,FALSE), 0)</f>
        <v>3.8977852686038401E-3</v>
      </c>
      <c r="E34" s="7">
        <f>IFERROR(VLOOKUP($C34,Economic!$C$6:$I$114, 3,FALSE), 0)</f>
        <v>3.6974589160957299E-3</v>
      </c>
      <c r="F34" s="7">
        <f>IFERROR(VLOOKUP($C34,Economic!$C$6:$I$114, 4,FALSE), 0)</f>
        <v>6.0551898201396395E-4</v>
      </c>
      <c r="G34" s="7">
        <f>IFERROR(VLOOKUP($C34,Economic!$C$6:$I$114, 5,FALSE), 0)</f>
        <v>7.2038111796510996E-3</v>
      </c>
      <c r="H34" s="7">
        <f>IFERROR(VLOOKUP($C34,Economic!$C$6:$I$114, 6,FALSE), 0)</f>
        <v>2.8083205992327099E-3</v>
      </c>
      <c r="I34" s="7">
        <f>IFERROR(VLOOKUP($C34,Emissions!$C$5:$I$114, 2,FALSE), 0)</f>
        <v>2.8083205992327099E-3</v>
      </c>
      <c r="J34" s="7">
        <f>IFERROR(VLOOKUP($C34,Emissions!$C$5:$I$114, 3,FALSE), 0)</f>
        <v>7.5158891284787602E-3</v>
      </c>
      <c r="K34" s="7">
        <f>IFERROR(VLOOKUP($C34,Emissions!$C$5:$I$114, 4,FALSE), 0)</f>
        <v>3.2582802335267098E-3</v>
      </c>
      <c r="L34" s="7">
        <f>IFERROR(VLOOKUP($C34,Emissions!$C$5:$I$114, 5,FALSE), 0)</f>
        <v>3.26072121811975E-3</v>
      </c>
      <c r="M34" s="7">
        <f>IFERROR(VLOOKUP($C34,Emissions!$C$5:$I$114, 6,FALSE), 0)</f>
        <v>8.1052524369675302E-3</v>
      </c>
      <c r="N34" s="7">
        <f>IFERROR(VLOOKUP($C34,Emissions!$C$5:$I$114, 7,FALSE), 0)</f>
        <v>3.31516416474347E-3</v>
      </c>
      <c r="O34" s="7">
        <f>IFERROR(VLOOKUP($C34,Both!$C$5:$I$114, 2,FALSE), 0)</f>
        <v>6.0028974031841502E-3</v>
      </c>
      <c r="P34" s="7">
        <f>IFERROR(VLOOKUP($C34,Both!$C$5:$I$114, 3,FALSE), 0)</f>
        <v>5.9026561579915999E-3</v>
      </c>
      <c r="Q34" s="7">
        <f>IFERROR(VLOOKUP($C34,Both!$C$5:$I$114, 4,FALSE), 0)</f>
        <v>4.3554598730627704E-3</v>
      </c>
      <c r="R34" s="7">
        <f>IFERROR(VLOOKUP($C34,Both!$C$5:$I$114, 5,FALSE), 0)</f>
        <v>7.6647836766267604E-3</v>
      </c>
      <c r="S34" s="7">
        <f>IFERROR(VLOOKUP($C34,Both!$C$5:$I$114, 6,FALSE), 0)</f>
        <v>5.4639485549199899E-3</v>
      </c>
      <c r="T34" s="7">
        <f>IFERROR(VLOOKUP($C34,Both!$C$5:$I$114, 7,FALSE), 0)</f>
        <v>3.6078156340374999E-3</v>
      </c>
      <c r="U34" s="7">
        <f>IFERROR(VLOOKUP($C34,Both!$C$5:$M$114, 8,FALSE), 0)</f>
        <v>3.50757438884494E-3</v>
      </c>
      <c r="V34" s="7">
        <f>IFERROR(VLOOKUP($C34,Both!$C$5:$M$114, 9,FALSE), 0)</f>
        <v>1.9603781039161201E-3</v>
      </c>
      <c r="W34" s="7">
        <f>IFERROR(VLOOKUP($C34,Both!$C$5:$M$114, 10,FALSE), 0)</f>
        <v>5.2640222214112298E-3</v>
      </c>
      <c r="X34" s="9">
        <f t="shared" si="0"/>
        <v>4.5103029370330682E-3</v>
      </c>
      <c r="Y34" s="12">
        <f t="shared" si="1"/>
        <v>1.3530908811099205</v>
      </c>
      <c r="Z34" s="1" t="s">
        <v>120</v>
      </c>
    </row>
    <row r="35" spans="2:26" x14ac:dyDescent="0.2">
      <c r="B35" s="1" t="s">
        <v>122</v>
      </c>
      <c r="C35" s="1" t="s">
        <v>123</v>
      </c>
      <c r="D35" s="7">
        <f>IFERROR(VLOOKUP(C35,Economic!C$6:I$114, 2,FALSE), 0)</f>
        <v>5.1142914989324396E-3</v>
      </c>
      <c r="E35" s="7">
        <f>IFERROR(VLOOKUP($C35,Economic!$C$6:$I$114, 3,FALSE), 0)</f>
        <v>5.1639087234964104E-3</v>
      </c>
      <c r="F35" s="7">
        <f>IFERROR(VLOOKUP($C35,Economic!$C$6:$I$114, 4,FALSE), 0)</f>
        <v>5.7313675647043998E-3</v>
      </c>
      <c r="G35" s="7">
        <f>IFERROR(VLOOKUP($C35,Economic!$C$6:$I$114, 5,FALSE), 0)</f>
        <v>6.2086636695037004E-3</v>
      </c>
      <c r="H35" s="7">
        <f>IFERROR(VLOOKUP($C35,Economic!$C$6:$I$114, 6,FALSE), 0)</f>
        <v>1.14686863525229E-2</v>
      </c>
      <c r="I35" s="7">
        <f>IFERROR(VLOOKUP($C35,Emissions!$C$5:$I$114, 2,FALSE), 0)</f>
        <v>1.14686863525229E-2</v>
      </c>
      <c r="J35" s="7">
        <f>IFERROR(VLOOKUP($C35,Emissions!$C$5:$I$114, 3,FALSE), 0)</f>
        <v>5.5330222205669504E-3</v>
      </c>
      <c r="K35" s="7">
        <f>IFERROR(VLOOKUP($C35,Emissions!$C$5:$I$114, 4,FALSE), 0)</f>
        <v>1.7266586547151901E-3</v>
      </c>
      <c r="L35" s="7">
        <f>IFERROR(VLOOKUP($C35,Emissions!$C$5:$I$114, 5,FALSE), 0)</f>
        <v>9.7156784259469792E-3</v>
      </c>
      <c r="M35" s="7">
        <f>IFERROR(VLOOKUP($C35,Emissions!$C$5:$I$114, 6,FALSE), 0)</f>
        <v>3.4383200865993001E-3</v>
      </c>
      <c r="N35" s="7">
        <f>IFERROR(VLOOKUP($C35,Emissions!$C$5:$I$114, 7,FALSE), 0)</f>
        <v>3.2798948485805498E-3</v>
      </c>
      <c r="O35" s="7">
        <f>IFERROR(VLOOKUP($C35,Both!$C$5:$I$114, 2,FALSE), 0)</f>
        <v>4.27807417675782E-3</v>
      </c>
      <c r="P35" s="7">
        <f>IFERROR(VLOOKUP($C35,Both!$C$5:$I$114, 3,FALSE), 0)</f>
        <v>4.3028864094601998E-3</v>
      </c>
      <c r="Q35" s="7">
        <f>IFERROR(VLOOKUP($C35,Both!$C$5:$I$114, 4,FALSE), 0)</f>
        <v>4.5851342763379502E-3</v>
      </c>
      <c r="R35" s="7">
        <f>IFERROR(VLOOKUP($C35,Both!$C$5:$I$114, 5,FALSE), 0)</f>
        <v>4.8293569460606898E-3</v>
      </c>
      <c r="S35" s="7">
        <f>IFERROR(VLOOKUP($C35,Both!$C$5:$I$114, 6,FALSE), 0)</f>
        <v>7.4579117118110903E-3</v>
      </c>
      <c r="T35" s="7">
        <f>IFERROR(VLOOKUP($C35,Both!$C$5:$I$114, 7,FALSE), 0)</f>
        <v>4.1988500493724901E-3</v>
      </c>
      <c r="U35" s="7">
        <f>IFERROR(VLOOKUP($C35,Both!$C$5:$M$114, 8,FALSE), 0)</f>
        <v>4.2236622820748804E-3</v>
      </c>
      <c r="V35" s="7">
        <f>IFERROR(VLOOKUP($C35,Both!$C$5:$M$114, 9,FALSE), 0)</f>
        <v>4.5059101489526299E-3</v>
      </c>
      <c r="W35" s="7">
        <f>IFERROR(VLOOKUP($C35,Both!$C$5:$M$114, 10,FALSE), 0)</f>
        <v>4.7483238615430596E-3</v>
      </c>
      <c r="X35" s="9">
        <f t="shared" si="0"/>
        <v>5.5989644130231258E-3</v>
      </c>
      <c r="Y35" s="12">
        <f t="shared" si="1"/>
        <v>1.6796893239069377</v>
      </c>
      <c r="Z35" s="1" t="s">
        <v>122</v>
      </c>
    </row>
    <row r="36" spans="2:26" x14ac:dyDescent="0.2">
      <c r="B36" s="1" t="s">
        <v>30</v>
      </c>
      <c r="C36" s="1" t="s">
        <v>31</v>
      </c>
      <c r="D36" s="7">
        <f>IFERROR(VLOOKUP(C36,Economic!C$6:I$114, 2,FALSE), 0)</f>
        <v>4.6674116592198903E-3</v>
      </c>
      <c r="E36" s="7">
        <f>IFERROR(VLOOKUP($C36,Economic!$C$6:$I$114, 3,FALSE), 0)</f>
        <v>4.7126933981423598E-3</v>
      </c>
      <c r="F36" s="7">
        <f>IFERROR(VLOOKUP($C36,Economic!$C$6:$I$114, 4,FALSE), 0)</f>
        <v>7.6376455917395603E-3</v>
      </c>
      <c r="G36" s="7">
        <f>IFERROR(VLOOKUP($C36,Economic!$C$6:$I$114, 5,FALSE), 0)</f>
        <v>3.3905468266084001E-3</v>
      </c>
      <c r="H36" s="7">
        <f>IFERROR(VLOOKUP($C36,Economic!$C$6:$I$114, 6,FALSE), 0)</f>
        <v>5.4723880194443497E-3</v>
      </c>
      <c r="I36" s="7">
        <f>IFERROR(VLOOKUP($C36,Emissions!$C$5:$I$114, 2,FALSE), 0)</f>
        <v>5.4723880194443497E-3</v>
      </c>
      <c r="J36" s="7">
        <f>IFERROR(VLOOKUP($C36,Emissions!$C$5:$I$114, 3,FALSE), 0)</f>
        <v>2.2701496820542802E-3</v>
      </c>
      <c r="K36" s="7">
        <f>IFERROR(VLOOKUP($C36,Emissions!$C$5:$I$114, 4,FALSE), 0)</f>
        <v>2.8990533558528801E-3</v>
      </c>
      <c r="L36" s="7">
        <f>IFERROR(VLOOKUP($C36,Emissions!$C$5:$I$114, 5,FALSE), 0)</f>
        <v>2.6168406195831201E-3</v>
      </c>
      <c r="M36" s="7">
        <f>IFERROR(VLOOKUP($C36,Emissions!$C$5:$I$114, 6,FALSE), 0)</f>
        <v>2.54313511683884E-3</v>
      </c>
      <c r="N36" s="7">
        <f>IFERROR(VLOOKUP($C36,Emissions!$C$5:$I$114, 7,FALSE), 0)</f>
        <v>2.8709535390253099E-3</v>
      </c>
      <c r="O36" s="7">
        <f>IFERROR(VLOOKUP($C36,Both!$C$5:$I$114, 2,FALSE), 0)</f>
        <v>3.6068839130414701E-3</v>
      </c>
      <c r="P36" s="7">
        <f>IFERROR(VLOOKUP($C36,Both!$C$5:$I$114, 3,FALSE), 0)</f>
        <v>3.6295280865756801E-3</v>
      </c>
      <c r="Q36" s="7">
        <f>IFERROR(VLOOKUP($C36,Both!$C$5:$I$114, 4,FALSE), 0)</f>
        <v>5.0907659607471499E-3</v>
      </c>
      <c r="R36" s="7">
        <f>IFERROR(VLOOKUP($C36,Both!$C$5:$I$114, 5,FALSE), 0)</f>
        <v>2.9706011681051299E-3</v>
      </c>
      <c r="S36" s="7">
        <f>IFERROR(VLOOKUP($C36,Both!$C$5:$I$114, 6,FALSE), 0)</f>
        <v>4.0106209108903704E-3</v>
      </c>
      <c r="T36" s="7">
        <f>IFERROR(VLOOKUP($C36,Both!$C$5:$I$114, 7,FALSE), 0)</f>
        <v>3.7707856703554201E-3</v>
      </c>
      <c r="U36" s="7">
        <f>IFERROR(VLOOKUP($C36,Both!$C$5:$M$114, 8,FALSE), 0)</f>
        <v>3.7934298438896301E-3</v>
      </c>
      <c r="V36" s="7">
        <f>IFERROR(VLOOKUP($C36,Both!$C$5:$M$114, 9,FALSE), 0)</f>
        <v>5.2546677180611004E-3</v>
      </c>
      <c r="W36" s="7">
        <f>IFERROR(VLOOKUP($C36,Both!$C$5:$M$114, 10,FALSE), 0)</f>
        <v>3.1333075462176901E-3</v>
      </c>
      <c r="X36" s="9">
        <f t="shared" si="0"/>
        <v>3.9906898322918495E-3</v>
      </c>
      <c r="Y36" s="12">
        <f t="shared" si="1"/>
        <v>1.1972069496875548</v>
      </c>
      <c r="Z36" s="1" t="s">
        <v>30</v>
      </c>
    </row>
    <row r="37" spans="2:26" x14ac:dyDescent="0.2">
      <c r="B37" s="1" t="s">
        <v>32</v>
      </c>
      <c r="C37" s="1" t="s">
        <v>33</v>
      </c>
      <c r="D37" s="7">
        <f>IFERROR(VLOOKUP(C37,Economic!C$6:I$114, 2,FALSE), 0)</f>
        <v>4.0963985306983102E-3</v>
      </c>
      <c r="E37" s="7">
        <f>IFERROR(VLOOKUP($C37,Economic!$C$6:$I$114, 3,FALSE), 0)</f>
        <v>4.1361404824121701E-3</v>
      </c>
      <c r="F37" s="7">
        <f>IFERROR(VLOOKUP($C37,Economic!$C$6:$I$114, 4,FALSE), 0)</f>
        <v>6.7662234885680801E-3</v>
      </c>
      <c r="G37" s="7">
        <f>IFERROR(VLOOKUP($C37,Economic!$C$6:$I$114, 5,FALSE), 0)</f>
        <v>3.3024806752679201E-3</v>
      </c>
      <c r="H37" s="7">
        <f>IFERROR(VLOOKUP($C37,Economic!$C$6:$I$114, 6,FALSE), 0)</f>
        <v>5.9710761028015898E-3</v>
      </c>
      <c r="I37" s="7">
        <f>IFERROR(VLOOKUP($C37,Emissions!$C$5:$I$114, 2,FALSE), 0)</f>
        <v>5.9710761028015898E-3</v>
      </c>
      <c r="J37" s="7">
        <f>IFERROR(VLOOKUP($C37,Emissions!$C$5:$I$114, 3,FALSE), 0)</f>
        <v>2.2164315288867999E-3</v>
      </c>
      <c r="K37" s="7">
        <f>IFERROR(VLOOKUP($C37,Emissions!$C$5:$I$114, 4,FALSE), 0)</f>
        <v>2.7457062355890501E-3</v>
      </c>
      <c r="L37" s="7">
        <f>IFERROR(VLOOKUP($C37,Emissions!$C$5:$I$114, 5,FALSE), 0)</f>
        <v>2.8688746381273101E-3</v>
      </c>
      <c r="M37" s="7">
        <f>IFERROR(VLOOKUP($C37,Emissions!$C$5:$I$114, 6,FALSE), 0)</f>
        <v>2.3528634093472598E-3</v>
      </c>
      <c r="N37" s="7">
        <f>IFERROR(VLOOKUP($C37,Emissions!$C$5:$I$114, 7,FALSE), 0)</f>
        <v>2.82628122029467E-3</v>
      </c>
      <c r="O37" s="7">
        <f>IFERROR(VLOOKUP($C37,Both!$C$5:$I$114, 2,FALSE), 0)</f>
        <v>3.2260451414251401E-3</v>
      </c>
      <c r="P37" s="7">
        <f>IFERROR(VLOOKUP($C37,Both!$C$5:$I$114, 3,FALSE), 0)</f>
        <v>3.2459190171333701E-3</v>
      </c>
      <c r="Q37" s="7">
        <f>IFERROR(VLOOKUP($C37,Both!$C$5:$I$114, 4,FALSE), 0)</f>
        <v>4.5598767613102501E-3</v>
      </c>
      <c r="R37" s="7">
        <f>IFERROR(VLOOKUP($C37,Both!$C$5:$I$114, 5,FALSE), 0)</f>
        <v>2.8312305485455398E-3</v>
      </c>
      <c r="S37" s="7">
        <f>IFERROR(VLOOKUP($C37,Both!$C$5:$I$114, 6,FALSE), 0)</f>
        <v>4.1647362497392402E-3</v>
      </c>
      <c r="T37" s="7">
        <f>IFERROR(VLOOKUP($C37,Both!$C$5:$I$114, 7,FALSE), 0)</f>
        <v>3.4627475554030798E-3</v>
      </c>
      <c r="U37" s="7">
        <f>IFERROR(VLOOKUP($C37,Both!$C$5:$M$114, 8,FALSE), 0)</f>
        <v>3.4826214311112999E-3</v>
      </c>
      <c r="V37" s="7">
        <f>IFERROR(VLOOKUP($C37,Both!$C$5:$M$114, 9,FALSE), 0)</f>
        <v>4.7965791752881803E-3</v>
      </c>
      <c r="W37" s="7">
        <f>IFERROR(VLOOKUP($C37,Both!$C$5:$M$114, 10,FALSE), 0)</f>
        <v>3.0668815385224801E-3</v>
      </c>
      <c r="X37" s="9">
        <f t="shared" si="0"/>
        <v>3.804509491663667E-3</v>
      </c>
      <c r="Y37" s="12">
        <f t="shared" si="1"/>
        <v>1.1413528474991002</v>
      </c>
      <c r="Z37" s="1" t="s">
        <v>32</v>
      </c>
    </row>
    <row r="38" spans="2:26" x14ac:dyDescent="0.2">
      <c r="B38" s="1" t="s">
        <v>124</v>
      </c>
      <c r="C38" s="1" t="s">
        <v>125</v>
      </c>
      <c r="D38" s="7">
        <f>IFERROR(VLOOKUP(C38,Economic!C$6:I$114, 2,FALSE), 0)</f>
        <v>1.0501676233244699E-2</v>
      </c>
      <c r="E38" s="7">
        <f>IFERROR(VLOOKUP($C38,Economic!$C$6:$I$114, 3,FALSE), 0)</f>
        <v>9.9267371577892206E-3</v>
      </c>
      <c r="F38" s="7">
        <f>IFERROR(VLOOKUP($C38,Economic!$C$6:$I$114, 4,FALSE), 0)</f>
        <v>2.68384619727377E-3</v>
      </c>
      <c r="G38" s="7">
        <f>IFERROR(VLOOKUP($C38,Economic!$C$6:$I$114, 5,FALSE), 0)</f>
        <v>2.2104603986460001E-2</v>
      </c>
      <c r="H38" s="7">
        <f>IFERROR(VLOOKUP($C38,Economic!$C$6:$I$114, 6,FALSE), 0)</f>
        <v>1.61449220792458E-2</v>
      </c>
      <c r="I38" s="7">
        <f>IFERROR(VLOOKUP($C38,Emissions!$C$5:$I$114, 2,FALSE), 0)</f>
        <v>1.61449220792458E-2</v>
      </c>
      <c r="J38" s="7">
        <f>IFERROR(VLOOKUP($C38,Emissions!$C$5:$I$114, 3,FALSE), 0)</f>
        <v>9.7174205620147499E-3</v>
      </c>
      <c r="K38" s="7">
        <f>IFERROR(VLOOKUP($C38,Emissions!$C$5:$I$114, 4,FALSE), 0)</f>
        <v>2.5381549381032998E-3</v>
      </c>
      <c r="L38" s="7">
        <f>IFERROR(VLOOKUP($C38,Emissions!$C$5:$I$114, 5,FALSE), 0)</f>
        <v>3.3281536641361501E-3</v>
      </c>
      <c r="M38" s="7">
        <f>IFERROR(VLOOKUP($C38,Emissions!$C$5:$I$114, 6,FALSE), 0)</f>
        <v>9.5088490937495808E-3</v>
      </c>
      <c r="N38" s="7">
        <f>IFERROR(VLOOKUP($C38,Emissions!$C$5:$I$114, 7,FALSE), 0)</f>
        <v>2.7859690718229301E-3</v>
      </c>
      <c r="O38" s="7">
        <f>IFERROR(VLOOKUP($C38,Both!$C$5:$I$114, 2,FALSE), 0)</f>
        <v>1.00089076106423E-2</v>
      </c>
      <c r="P38" s="7">
        <f>IFERROR(VLOOKUP($C38,Both!$C$5:$I$114, 3,FALSE), 0)</f>
        <v>9.7212157848519509E-3</v>
      </c>
      <c r="Q38" s="7">
        <f>IFERROR(VLOOKUP($C38,Both!$C$5:$I$114, 4,FALSE), 0)</f>
        <v>6.0965280137142202E-3</v>
      </c>
      <c r="R38" s="7">
        <f>IFERROR(VLOOKUP($C38,Both!$C$5:$I$114, 5,FALSE), 0)</f>
        <v>1.58253195238169E-2</v>
      </c>
      <c r="S38" s="7">
        <f>IFERROR(VLOOKUP($C38,Both!$C$5:$I$114, 6,FALSE), 0)</f>
        <v>1.28370012234151E-2</v>
      </c>
      <c r="T38" s="7">
        <f>IFERROR(VLOOKUP($C38,Both!$C$5:$I$114, 7,FALSE), 0)</f>
        <v>6.6474208257549803E-3</v>
      </c>
      <c r="U38" s="7">
        <f>IFERROR(VLOOKUP($C38,Both!$C$5:$M$114, 8,FALSE), 0)</f>
        <v>6.3597289999645402E-3</v>
      </c>
      <c r="V38" s="7">
        <f>IFERROR(VLOOKUP($C38,Both!$C$5:$M$114, 9,FALSE), 0)</f>
        <v>2.7350412288268101E-3</v>
      </c>
      <c r="W38" s="7">
        <f>IFERROR(VLOOKUP($C38,Both!$C$5:$M$114, 10,FALSE), 0)</f>
        <v>1.2456815928963199E-2</v>
      </c>
      <c r="X38" s="9">
        <f t="shared" si="0"/>
        <v>9.4036617101517991E-3</v>
      </c>
      <c r="Y38" s="12">
        <f t="shared" si="1"/>
        <v>2.8210985130455399</v>
      </c>
      <c r="Z38" s="1" t="s">
        <v>124</v>
      </c>
    </row>
    <row r="39" spans="2:26" x14ac:dyDescent="0.2">
      <c r="B39" s="1" t="s">
        <v>126</v>
      </c>
      <c r="C39" s="1" t="s">
        <v>127</v>
      </c>
      <c r="D39" s="7">
        <f>IFERROR(VLOOKUP(C39,Economic!C$6:I$114, 2,FALSE), 0)</f>
        <v>7.3735173552569604E-4</v>
      </c>
      <c r="E39" s="7">
        <f>IFERROR(VLOOKUP($C39,Economic!$C$6:$I$114, 3,FALSE), 0)</f>
        <v>6.8183649164612801E-4</v>
      </c>
      <c r="F39" s="7">
        <f>IFERROR(VLOOKUP($C39,Economic!$C$6:$I$114, 4,FALSE), 0)</f>
        <v>1.21844803735848E-4</v>
      </c>
      <c r="G39" s="7">
        <f>IFERROR(VLOOKUP($C39,Economic!$C$6:$I$114, 5,FALSE), 0)</f>
        <v>1.62922379979884E-3</v>
      </c>
      <c r="H39" s="7">
        <f>IFERROR(VLOOKUP($C39,Economic!$C$6:$I$114, 6,FALSE), 0)</f>
        <v>8.0769834284709298E-4</v>
      </c>
      <c r="I39" s="7">
        <f>IFERROR(VLOOKUP($C39,Emissions!$C$5:$I$114, 2,FALSE), 0)</f>
        <v>8.0769834284709298E-4</v>
      </c>
      <c r="J39" s="7">
        <f>IFERROR(VLOOKUP($C39,Emissions!$C$5:$I$114, 3,FALSE), 0)</f>
        <v>1.85364693587858E-3</v>
      </c>
      <c r="K39" s="7">
        <f>IFERROR(VLOOKUP($C39,Emissions!$C$5:$I$114, 4,FALSE), 0)</f>
        <v>3.4878657136639801E-3</v>
      </c>
      <c r="L39" s="7">
        <f>IFERROR(VLOOKUP($C39,Emissions!$C$5:$I$114, 5,FALSE), 0)</f>
        <v>1.11525102667832E-3</v>
      </c>
      <c r="M39" s="7">
        <f>IFERROR(VLOOKUP($C39,Emissions!$C$5:$I$114, 6,FALSE), 0)</f>
        <v>3.1256751292920498E-3</v>
      </c>
      <c r="N39" s="7">
        <f>IFERROR(VLOOKUP($C39,Emissions!$C$5:$I$114, 7,FALSE), 0)</f>
        <v>2.7722045975644102E-3</v>
      </c>
      <c r="O39" s="7">
        <f>IFERROR(VLOOKUP($C39,Both!$C$5:$I$114, 2,FALSE), 0)</f>
        <v>1.93178315803853E-3</v>
      </c>
      <c r="P39" s="7">
        <f>IFERROR(VLOOKUP($C39,Both!$C$5:$I$114, 3,FALSE), 0)</f>
        <v>1.9040047874954199E-3</v>
      </c>
      <c r="Q39" s="7">
        <f>IFERROR(VLOOKUP($C39,Both!$C$5:$I$114, 4,FALSE), 0)</f>
        <v>1.6237832839489899E-3</v>
      </c>
      <c r="R39" s="7">
        <f>IFERROR(VLOOKUP($C39,Both!$C$5:$I$114, 5,FALSE), 0)</f>
        <v>2.3808504895352599E-3</v>
      </c>
      <c r="S39" s="7">
        <f>IFERROR(VLOOKUP($C39,Both!$C$5:$I$114, 6,FALSE), 0)</f>
        <v>1.9694119687686199E-3</v>
      </c>
      <c r="T39" s="7">
        <f>IFERROR(VLOOKUP($C39,Both!$C$5:$I$114, 7,FALSE), 0)</f>
        <v>1.75503693211645E-3</v>
      </c>
      <c r="U39" s="7">
        <f>IFERROR(VLOOKUP($C39,Both!$C$5:$M$114, 8,FALSE), 0)</f>
        <v>1.7272585615733299E-3</v>
      </c>
      <c r="V39" s="7">
        <f>IFERROR(VLOOKUP($C39,Both!$C$5:$M$114, 9,FALSE), 0)</f>
        <v>1.4470370580269101E-3</v>
      </c>
      <c r="W39" s="7">
        <f>IFERROR(VLOOKUP($C39,Both!$C$5:$M$114, 10,FALSE), 0)</f>
        <v>2.20239267232361E-3</v>
      </c>
      <c r="X39" s="9">
        <f t="shared" si="0"/>
        <v>1.7040927915652579E-3</v>
      </c>
      <c r="Y39" s="12">
        <f t="shared" si="1"/>
        <v>0.51122783746957734</v>
      </c>
      <c r="Z39" s="1" t="s">
        <v>126</v>
      </c>
    </row>
    <row r="40" spans="2:26" x14ac:dyDescent="0.2">
      <c r="B40" s="1" t="s">
        <v>38</v>
      </c>
      <c r="C40" s="1" t="s">
        <v>39</v>
      </c>
      <c r="D40" s="7">
        <f>IFERROR(VLOOKUP(C40,Economic!C$6:I$114, 2,FALSE), 0)</f>
        <v>2.6936923671561602E-3</v>
      </c>
      <c r="E40" s="7">
        <f>IFERROR(VLOOKUP($C40,Economic!$C$6:$I$114, 3,FALSE), 0)</f>
        <v>2.71982571116194E-3</v>
      </c>
      <c r="F40" s="7">
        <f>IFERROR(VLOOKUP($C40,Economic!$C$6:$I$114, 4,FALSE), 0)</f>
        <v>2.9314691660691202E-3</v>
      </c>
      <c r="G40" s="7">
        <f>IFERROR(VLOOKUP($C40,Economic!$C$6:$I$114, 5,FALSE), 0)</f>
        <v>1.9726817900266999E-3</v>
      </c>
      <c r="H40" s="7">
        <f>IFERROR(VLOOKUP($C40,Economic!$C$6:$I$114, 6,FALSE), 0)</f>
        <v>2.1346835910559798E-3</v>
      </c>
      <c r="I40" s="7">
        <f>IFERROR(VLOOKUP($C40,Emissions!$C$5:$I$114, 2,FALSE), 0)</f>
        <v>2.1346835910559798E-3</v>
      </c>
      <c r="J40" s="7">
        <f>IFERROR(VLOOKUP($C40,Emissions!$C$5:$I$114, 3,FALSE), 0)</f>
        <v>1.62427507972942E-3</v>
      </c>
      <c r="K40" s="7">
        <f>IFERROR(VLOOKUP($C40,Emissions!$C$5:$I$114, 4,FALSE), 0)</f>
        <v>2.9113623358110502E-3</v>
      </c>
      <c r="L40" s="7">
        <f>IFERROR(VLOOKUP($C40,Emissions!$C$5:$I$114, 5,FALSE), 0)</f>
        <v>1.5437234416066301E-3</v>
      </c>
      <c r="M40" s="7">
        <f>IFERROR(VLOOKUP($C40,Emissions!$C$5:$I$114, 6,FALSE), 0)</f>
        <v>2.2314737097099599E-3</v>
      </c>
      <c r="N40" s="7">
        <f>IFERROR(VLOOKUP($C40,Emissions!$C$5:$I$114, 7,FALSE), 0)</f>
        <v>2.5471404592275599E-3</v>
      </c>
      <c r="O40" s="7">
        <f>IFERROR(VLOOKUP($C40,Both!$C$5:$I$114, 2,FALSE), 0)</f>
        <v>2.4635168060847101E-3</v>
      </c>
      <c r="P40" s="7">
        <f>IFERROR(VLOOKUP($C40,Both!$C$5:$I$114, 3,FALSE), 0)</f>
        <v>2.4765853849595099E-3</v>
      </c>
      <c r="Q40" s="7">
        <f>IFERROR(VLOOKUP($C40,Both!$C$5:$I$114, 4,FALSE), 0)</f>
        <v>2.5816226524822501E-3</v>
      </c>
      <c r="R40" s="7">
        <f>IFERROR(VLOOKUP($C40,Both!$C$5:$I$114, 5,FALSE), 0)</f>
        <v>2.10489510847061E-3</v>
      </c>
      <c r="S40" s="7">
        <f>IFERROR(VLOOKUP($C40,Both!$C$5:$I$114, 6,FALSE), 0)</f>
        <v>2.1852319782078599E-3</v>
      </c>
      <c r="T40" s="7">
        <f>IFERROR(VLOOKUP($C40,Both!$C$5:$I$114, 7,FALSE), 0)</f>
        <v>2.6213437071709801E-3</v>
      </c>
      <c r="U40" s="7">
        <f>IFERROR(VLOOKUP($C40,Both!$C$5:$M$114, 8,FALSE), 0)</f>
        <v>2.63441228604578E-3</v>
      </c>
      <c r="V40" s="7">
        <f>IFERROR(VLOOKUP($C40,Both!$C$5:$M$114, 9,FALSE), 0)</f>
        <v>2.7394495535685102E-3</v>
      </c>
      <c r="W40" s="7">
        <f>IFERROR(VLOOKUP($C40,Both!$C$5:$M$114, 10,FALSE), 0)</f>
        <v>2.2616821044254098E-3</v>
      </c>
      <c r="X40" s="9">
        <f t="shared" si="0"/>
        <v>2.3756875412013056E-3</v>
      </c>
      <c r="Y40" s="12">
        <f t="shared" si="1"/>
        <v>0.7127062623603917</v>
      </c>
      <c r="Z40" s="1" t="s">
        <v>38</v>
      </c>
    </row>
    <row r="41" spans="2:26" x14ac:dyDescent="0.2">
      <c r="B41" s="1" t="s">
        <v>44</v>
      </c>
      <c r="C41" s="1" t="s">
        <v>45</v>
      </c>
      <c r="D41" s="7">
        <f>IFERROR(VLOOKUP(C41,Economic!C$6:I$114, 2,FALSE), 0)</f>
        <v>2.9667856025360499E-4</v>
      </c>
      <c r="E41" s="7">
        <f>IFERROR(VLOOKUP($C41,Economic!$C$6:$I$114, 3,FALSE), 0)</f>
        <v>2.9955684099894201E-4</v>
      </c>
      <c r="F41" s="7">
        <f>IFERROR(VLOOKUP($C41,Economic!$C$6:$I$114, 4,FALSE), 0)</f>
        <v>4.76615610699631E-4</v>
      </c>
      <c r="G41" s="7">
        <f>IFERROR(VLOOKUP($C41,Economic!$C$6:$I$114, 5,FALSE), 0)</f>
        <v>1.86700240841813E-4</v>
      </c>
      <c r="H41" s="7">
        <f>IFERROR(VLOOKUP($C41,Economic!$C$6:$I$114, 6,FALSE), 0)</f>
        <v>2.5628063713115698E-4</v>
      </c>
      <c r="I41" s="7">
        <f>IFERROR(VLOOKUP($C41,Emissions!$C$5:$I$114, 2,FALSE), 0)</f>
        <v>2.5628063713115698E-4</v>
      </c>
      <c r="J41" s="7">
        <f>IFERROR(VLOOKUP($C41,Emissions!$C$5:$I$114, 3,FALSE), 0)</f>
        <v>4.31173669626104E-4</v>
      </c>
      <c r="K41" s="7">
        <f>IFERROR(VLOOKUP($C41,Emissions!$C$5:$I$114, 4,FALSE), 0)</f>
        <v>2.6462938185006701E-3</v>
      </c>
      <c r="L41" s="7">
        <f>IFERROR(VLOOKUP($C41,Emissions!$C$5:$I$114, 5,FALSE), 0)</f>
        <v>1.4580130080368201E-3</v>
      </c>
      <c r="M41" s="7">
        <f>IFERROR(VLOOKUP($C41,Emissions!$C$5:$I$114, 6,FALSE), 0)</f>
        <v>5.8347022451585696E-4</v>
      </c>
      <c r="N41" s="7">
        <f>IFERROR(VLOOKUP($C41,Emissions!$C$5:$I$114, 7,FALSE), 0)</f>
        <v>2.33406711394164E-3</v>
      </c>
      <c r="O41" s="7">
        <f>IFERROR(VLOOKUP($C41,Both!$C$5:$I$114, 2,FALSE), 0)</f>
        <v>4.4017913237081598E-4</v>
      </c>
      <c r="P41" s="7">
        <f>IFERROR(VLOOKUP($C41,Both!$C$5:$I$114, 3,FALSE), 0)</f>
        <v>4.41618482763018E-4</v>
      </c>
      <c r="Q41" s="7">
        <f>IFERROR(VLOOKUP($C41,Both!$C$5:$I$114, 4,FALSE), 0)</f>
        <v>5.3006874217546005E-4</v>
      </c>
      <c r="R41" s="7">
        <f>IFERROR(VLOOKUP($C41,Both!$C$5:$I$114, 5,FALSE), 0)</f>
        <v>3.8566363249477298E-4</v>
      </c>
      <c r="S41" s="7">
        <f>IFERROR(VLOOKUP($C41,Both!$C$5:$I$114, 6,FALSE), 0)</f>
        <v>4.2039821782242399E-4</v>
      </c>
      <c r="T41" s="7">
        <f>IFERROR(VLOOKUP($C41,Both!$C$5:$I$114, 7,FALSE), 0)</f>
        <v>1.3154798515129301E-3</v>
      </c>
      <c r="U41" s="7">
        <f>IFERROR(VLOOKUP($C41,Both!$C$5:$M$114, 8,FALSE), 0)</f>
        <v>1.3169192019051299E-3</v>
      </c>
      <c r="V41" s="7">
        <f>IFERROR(VLOOKUP($C41,Both!$C$5:$M$114, 9,FALSE), 0)</f>
        <v>1.4053694613175699E-3</v>
      </c>
      <c r="W41" s="7">
        <f>IFERROR(VLOOKUP($C41,Both!$C$5:$M$114, 10,FALSE), 0)</f>
        <v>1.26122700033439E-3</v>
      </c>
      <c r="X41" s="9">
        <f t="shared" si="0"/>
        <v>8.3710270421869534E-4</v>
      </c>
      <c r="Y41" s="12">
        <f t="shared" si="1"/>
        <v>0.2511308112656086</v>
      </c>
      <c r="Z41" s="1" t="s">
        <v>44</v>
      </c>
    </row>
    <row r="42" spans="2:26" x14ac:dyDescent="0.2">
      <c r="B42" s="1" t="s">
        <v>128</v>
      </c>
      <c r="C42" s="1" t="s">
        <v>129</v>
      </c>
      <c r="D42" s="7">
        <f>IFERROR(VLOOKUP(C42,Economic!C$6:I$114, 2,FALSE), 0)</f>
        <v>8.4534769678956104E-4</v>
      </c>
      <c r="E42" s="7">
        <f>IFERROR(VLOOKUP($C42,Economic!$C$6:$I$114, 3,FALSE), 0)</f>
        <v>8.5354899046142195E-4</v>
      </c>
      <c r="F42" s="7">
        <f>IFERROR(VLOOKUP($C42,Economic!$C$6:$I$114, 4,FALSE), 0)</f>
        <v>2.2846820361370799E-4</v>
      </c>
      <c r="G42" s="7">
        <f>IFERROR(VLOOKUP($C42,Economic!$C$6:$I$114, 5,FALSE), 0)</f>
        <v>1.5675774938605099E-3</v>
      </c>
      <c r="H42" s="7">
        <f>IFERROR(VLOOKUP($C42,Economic!$C$6:$I$114, 6,FALSE), 0)</f>
        <v>1.06670212438913E-3</v>
      </c>
      <c r="I42" s="7">
        <f>IFERROR(VLOOKUP($C42,Emissions!$C$5:$I$114, 2,FALSE), 0)</f>
        <v>1.06670212438913E-3</v>
      </c>
      <c r="J42" s="7">
        <f>IFERROR(VLOOKUP($C42,Emissions!$C$5:$I$114, 3,FALSE), 0)</f>
        <v>1.6111023888321801E-3</v>
      </c>
      <c r="K42" s="7">
        <f>IFERROR(VLOOKUP($C42,Emissions!$C$5:$I$114, 4,FALSE), 0)</f>
        <v>2.5662086008781501E-3</v>
      </c>
      <c r="L42" s="7">
        <f>IFERROR(VLOOKUP($C42,Emissions!$C$5:$I$114, 5,FALSE), 0)</f>
        <v>1.20188329797804E-3</v>
      </c>
      <c r="M42" s="7">
        <f>IFERROR(VLOOKUP($C42,Emissions!$C$5:$I$114, 6,FALSE), 0)</f>
        <v>2.3253647776506898E-3</v>
      </c>
      <c r="N42" s="7">
        <f>IFERROR(VLOOKUP($C42,Emissions!$C$5:$I$114, 7,FALSE), 0)</f>
        <v>2.1888560712963901E-3</v>
      </c>
      <c r="O42" s="7">
        <f>IFERROR(VLOOKUP($C42,Both!$C$5:$I$114, 2,FALSE), 0)</f>
        <v>1.5856584028228499E-3</v>
      </c>
      <c r="P42" s="7">
        <f>IFERROR(VLOOKUP($C42,Both!$C$5:$I$114, 3,FALSE), 0)</f>
        <v>1.5897596480826399E-3</v>
      </c>
      <c r="Q42" s="7">
        <f>IFERROR(VLOOKUP($C42,Both!$C$5:$I$114, 4,FALSE), 0)</f>
        <v>1.2769403578693E-3</v>
      </c>
      <c r="R42" s="7">
        <f>IFERROR(VLOOKUP($C42,Both!$C$5:$I$114, 5,FALSE), 0)</f>
        <v>1.94917230964991E-3</v>
      </c>
      <c r="S42" s="7">
        <f>IFERROR(VLOOKUP($C42,Both!$C$5:$I$114, 6,FALSE), 0)</f>
        <v>1.69812301118875E-3</v>
      </c>
      <c r="T42" s="7">
        <f>IFERROR(VLOOKUP($C42,Both!$C$5:$I$114, 7,FALSE), 0)</f>
        <v>1.5173961965974001E-3</v>
      </c>
      <c r="U42" s="7">
        <f>IFERROR(VLOOKUP($C42,Both!$C$5:$M$114, 8,FALSE), 0)</f>
        <v>1.5214974418571901E-3</v>
      </c>
      <c r="V42" s="7">
        <f>IFERROR(VLOOKUP($C42,Both!$C$5:$M$114, 9,FALSE), 0)</f>
        <v>1.20867815164385E-3</v>
      </c>
      <c r="W42" s="7">
        <f>IFERROR(VLOOKUP($C42,Both!$C$5:$M$114, 10,FALSE), 0)</f>
        <v>1.8796772802254899E-3</v>
      </c>
      <c r="X42" s="9">
        <f t="shared" si="0"/>
        <v>1.4874332285038144E-3</v>
      </c>
      <c r="Y42" s="12">
        <f t="shared" si="1"/>
        <v>0.44622996855114433</v>
      </c>
      <c r="Z42" s="1" t="s">
        <v>128</v>
      </c>
    </row>
    <row r="43" spans="2:26" x14ac:dyDescent="0.2">
      <c r="B43" s="1" t="s">
        <v>130</v>
      </c>
      <c r="C43" s="1" t="s">
        <v>131</v>
      </c>
      <c r="D43" s="7">
        <f>IFERROR(VLOOKUP(C43,Economic!C$6:I$114, 2,FALSE), 0)</f>
        <v>1.96130596318282E-3</v>
      </c>
      <c r="E43" s="7">
        <f>IFERROR(VLOOKUP($C43,Economic!$C$6:$I$114, 3,FALSE), 0)</f>
        <v>1.9803339279428002E-3</v>
      </c>
      <c r="F43" s="7">
        <f>IFERROR(VLOOKUP($C43,Economic!$C$6:$I$114, 4,FALSE), 0)</f>
        <v>8.2541615347647397E-4</v>
      </c>
      <c r="G43" s="7">
        <f>IFERROR(VLOOKUP($C43,Economic!$C$6:$I$114, 5,FALSE), 0)</f>
        <v>2.9590226850400598E-3</v>
      </c>
      <c r="H43" s="7">
        <f>IFERROR(VLOOKUP($C43,Economic!$C$6:$I$114, 6,FALSE), 0)</f>
        <v>2.5509911793532001E-3</v>
      </c>
      <c r="I43" s="7">
        <f>IFERROR(VLOOKUP($C43,Emissions!$C$5:$I$114, 2,FALSE), 0)</f>
        <v>2.5509911793532001E-3</v>
      </c>
      <c r="J43" s="7">
        <f>IFERROR(VLOOKUP($C43,Emissions!$C$5:$I$114, 3,FALSE), 0)</f>
        <v>2.1489510370985101E-3</v>
      </c>
      <c r="K43" s="7">
        <f>IFERROR(VLOOKUP($C43,Emissions!$C$5:$I$114, 4,FALSE), 0)</f>
        <v>2.4444560188984599E-3</v>
      </c>
      <c r="L43" s="7">
        <f>IFERROR(VLOOKUP($C43,Emissions!$C$5:$I$114, 5,FALSE), 0)</f>
        <v>1.4351467253978999E-3</v>
      </c>
      <c r="M43" s="7">
        <f>IFERROR(VLOOKUP($C43,Emissions!$C$5:$I$114, 6,FALSE), 0)</f>
        <v>2.8364295002777599E-3</v>
      </c>
      <c r="N43" s="7">
        <f>IFERROR(VLOOKUP($C43,Emissions!$C$5:$I$114, 7,FALSE), 0)</f>
        <v>2.1857790523176599E-3</v>
      </c>
      <c r="O43" s="7">
        <f>IFERROR(VLOOKUP($C43,Both!$C$5:$I$114, 2,FALSE), 0)</f>
        <v>2.3995544223449601E-3</v>
      </c>
      <c r="P43" s="7">
        <f>IFERROR(VLOOKUP($C43,Both!$C$5:$I$114, 3,FALSE), 0)</f>
        <v>2.4090697931386002E-3</v>
      </c>
      <c r="Q43" s="7">
        <f>IFERROR(VLOOKUP($C43,Both!$C$5:$I$114, 4,FALSE), 0)</f>
        <v>1.8309778047968699E-3</v>
      </c>
      <c r="R43" s="7">
        <f>IFERROR(VLOOKUP($C43,Both!$C$5:$I$114, 5,FALSE), 0)</f>
        <v>2.9015243859793799E-3</v>
      </c>
      <c r="S43" s="7">
        <f>IFERROR(VLOOKUP($C43,Both!$C$5:$I$114, 6,FALSE), 0)</f>
        <v>2.6964257839060101E-3</v>
      </c>
      <c r="T43" s="7">
        <f>IFERROR(VLOOKUP($C43,Both!$C$5:$I$114, 7,FALSE), 0)</f>
        <v>2.0742184679634502E-3</v>
      </c>
      <c r="U43" s="7">
        <f>IFERROR(VLOOKUP($C43,Both!$C$5:$M$114, 8,FALSE), 0)</f>
        <v>2.0837338387570798E-3</v>
      </c>
      <c r="V43" s="7">
        <f>IFERROR(VLOOKUP($C43,Both!$C$5:$M$114, 9,FALSE), 0)</f>
        <v>1.50564185041535E-3</v>
      </c>
      <c r="W43" s="7">
        <f>IFERROR(VLOOKUP($C43,Both!$C$5:$M$114, 10,FALSE), 0)</f>
        <v>2.5745295102268099E-3</v>
      </c>
      <c r="X43" s="9">
        <f t="shared" si="0"/>
        <v>2.2177249639933677E-3</v>
      </c>
      <c r="Y43" s="12">
        <f t="shared" si="1"/>
        <v>0.66531748919801026</v>
      </c>
      <c r="Z43" s="1" t="s">
        <v>130</v>
      </c>
    </row>
    <row r="44" spans="2:26" x14ac:dyDescent="0.2">
      <c r="B44" s="1" t="s">
        <v>40</v>
      </c>
      <c r="C44" s="1" t="s">
        <v>41</v>
      </c>
      <c r="D44" s="7">
        <f>IFERROR(VLOOKUP(C44,Economic!C$6:I$114, 2,FALSE), 0)</f>
        <v>2.5695590783471199E-3</v>
      </c>
      <c r="E44" s="7">
        <f>IFERROR(VLOOKUP($C44,Economic!$C$6:$I$114, 3,FALSE), 0)</f>
        <v>2.59448812078582E-3</v>
      </c>
      <c r="F44" s="7">
        <f>IFERROR(VLOOKUP($C44,Economic!$C$6:$I$114, 4,FALSE), 0)</f>
        <v>1.3132371968304401E-3</v>
      </c>
      <c r="G44" s="7">
        <f>IFERROR(VLOOKUP($C44,Economic!$C$6:$I$114, 5,FALSE), 0)</f>
        <v>2.9590226850400598E-3</v>
      </c>
      <c r="H44" s="7">
        <f>IFERROR(VLOOKUP($C44,Economic!$C$6:$I$114, 6,FALSE), 0)</f>
        <v>2.3645725931697001E-3</v>
      </c>
      <c r="I44" s="7">
        <f>IFERROR(VLOOKUP($C44,Emissions!$C$5:$I$114, 2,FALSE), 0)</f>
        <v>2.3645725931697001E-3</v>
      </c>
      <c r="J44" s="7">
        <f>IFERROR(VLOOKUP($C44,Emissions!$C$5:$I$114, 3,FALSE), 0)</f>
        <v>3.4498365157038398E-3</v>
      </c>
      <c r="K44" s="7">
        <f>IFERROR(VLOOKUP($C44,Emissions!$C$5:$I$114, 4,FALSE), 0)</f>
        <v>1.6068210991649599E-3</v>
      </c>
      <c r="L44" s="7">
        <f>IFERROR(VLOOKUP($C44,Emissions!$C$5:$I$114, 5,FALSE), 0)</f>
        <v>3.4283408047113399E-3</v>
      </c>
      <c r="M44" s="7">
        <f>IFERROR(VLOOKUP($C44,Emissions!$C$5:$I$114, 6,FALSE), 0)</f>
        <v>2.8611941084951899E-3</v>
      </c>
      <c r="N44" s="7">
        <f>IFERROR(VLOOKUP($C44,Emissions!$C$5:$I$114, 7,FALSE), 0)</f>
        <v>2.0615819880824698E-3</v>
      </c>
      <c r="O44" s="7">
        <f>IFERROR(VLOOKUP($C44,Both!$C$5:$I$114, 2,FALSE), 0)</f>
        <v>2.7162714441751499E-3</v>
      </c>
      <c r="P44" s="7">
        <f>IFERROR(VLOOKUP($C44,Both!$C$5:$I$114, 3,FALSE), 0)</f>
        <v>2.72873778439212E-3</v>
      </c>
      <c r="Q44" s="7">
        <f>IFERROR(VLOOKUP($C44,Both!$C$5:$I$114, 4,FALSE), 0)</f>
        <v>2.08729384768462E-3</v>
      </c>
      <c r="R44" s="7">
        <f>IFERROR(VLOOKUP($C44,Both!$C$5:$I$114, 5,FALSE), 0)</f>
        <v>2.91392742877196E-3</v>
      </c>
      <c r="S44" s="7">
        <f>IFERROR(VLOOKUP($C44,Both!$C$5:$I$114, 6,FALSE), 0)</f>
        <v>2.6155946782240301E-3</v>
      </c>
      <c r="T44" s="7">
        <f>IFERROR(VLOOKUP($C44,Both!$C$5:$I$114, 7,FALSE), 0)</f>
        <v>2.31645421911821E-3</v>
      </c>
      <c r="U44" s="7">
        <f>IFERROR(VLOOKUP($C44,Both!$C$5:$M$114, 8,FALSE), 0)</f>
        <v>2.3289205593351901E-3</v>
      </c>
      <c r="V44" s="7">
        <f>IFERROR(VLOOKUP($C44,Both!$C$5:$M$114, 9,FALSE), 0)</f>
        <v>1.6874766226276799E-3</v>
      </c>
      <c r="W44" s="7">
        <f>IFERROR(VLOOKUP($C44,Both!$C$5:$M$114, 10,FALSE), 0)</f>
        <v>2.5123908818109201E-3</v>
      </c>
      <c r="X44" s="9">
        <f t="shared" si="0"/>
        <v>2.4740147124820257E-3</v>
      </c>
      <c r="Y44" s="12">
        <f t="shared" si="1"/>
        <v>0.74220441374460766</v>
      </c>
      <c r="Z44" s="1" t="s">
        <v>40</v>
      </c>
    </row>
    <row r="45" spans="2:26" x14ac:dyDescent="0.2">
      <c r="B45" s="1" t="s">
        <v>26</v>
      </c>
      <c r="C45" s="1" t="s">
        <v>27</v>
      </c>
      <c r="D45" s="7">
        <f>IFERROR(VLOOKUP(C45,Economic!C$6:I$114, 2,FALSE), 0)</f>
        <v>5.5859979964067901E-3</v>
      </c>
      <c r="E45" s="7">
        <f>IFERROR(VLOOKUP($C45,Economic!$C$6:$I$114, 3,FALSE), 0)</f>
        <v>5.6401915669256897E-3</v>
      </c>
      <c r="F45" s="7">
        <f>IFERROR(VLOOKUP($C45,Economic!$C$6:$I$114, 4,FALSE), 0)</f>
        <v>7.1399047956554103E-3</v>
      </c>
      <c r="G45" s="7">
        <f>IFERROR(VLOOKUP($C45,Economic!$C$6:$I$114, 5,FALSE), 0)</f>
        <v>4.7731854026539103E-3</v>
      </c>
      <c r="H45" s="7">
        <f>IFERROR(VLOOKUP($C45,Economic!$C$6:$I$114, 6,FALSE), 0)</f>
        <v>7.0784403833638399E-3</v>
      </c>
      <c r="I45" s="7">
        <f>IFERROR(VLOOKUP($C45,Emissions!$C$5:$I$114, 2,FALSE), 0)</f>
        <v>7.0784403833638399E-3</v>
      </c>
      <c r="J45" s="7">
        <f>IFERROR(VLOOKUP($C45,Emissions!$C$5:$I$114, 3,FALSE), 0)</f>
        <v>2.2200034373601502E-3</v>
      </c>
      <c r="K45" s="7">
        <f>IFERROR(VLOOKUP($C45,Emissions!$C$5:$I$114, 4,FALSE), 0)</f>
        <v>2.1051811851138902E-3</v>
      </c>
      <c r="L45" s="7">
        <f>IFERROR(VLOOKUP($C45,Emissions!$C$5:$I$114, 5,FALSE), 0)</f>
        <v>1.63327442199525E-3</v>
      </c>
      <c r="M45" s="7">
        <f>IFERROR(VLOOKUP($C45,Emissions!$C$5:$I$114, 6,FALSE), 0)</f>
        <v>2.6322258925068499E-3</v>
      </c>
      <c r="N45" s="7">
        <f>IFERROR(VLOOKUP($C45,Emissions!$C$5:$I$114, 7,FALSE), 0)</f>
        <v>2.00732267023333E-3</v>
      </c>
      <c r="O45" s="7">
        <f>IFERROR(VLOOKUP($C45,Both!$C$5:$I$114, 2,FALSE), 0)</f>
        <v>4.1110371240479704E-3</v>
      </c>
      <c r="P45" s="7">
        <f>IFERROR(VLOOKUP($C45,Both!$C$5:$I$114, 3,FALSE), 0)</f>
        <v>4.1381378636500899E-3</v>
      </c>
      <c r="Q45" s="7">
        <f>IFERROR(VLOOKUP($C45,Both!$C$5:$I$114, 4,FALSE), 0)</f>
        <v>4.8864179035380704E-3</v>
      </c>
      <c r="R45" s="7">
        <f>IFERROR(VLOOKUP($C45,Both!$C$5:$I$114, 5,FALSE), 0)</f>
        <v>3.70720535371117E-3</v>
      </c>
      <c r="S45" s="7">
        <f>IFERROR(VLOOKUP($C45,Both!$C$5:$I$114, 6,FALSE), 0)</f>
        <v>4.8584812248029701E-3</v>
      </c>
      <c r="T45" s="7">
        <f>IFERROR(VLOOKUP($C45,Both!$C$5:$I$114, 7,FALSE), 0)</f>
        <v>3.7985755048552199E-3</v>
      </c>
      <c r="U45" s="7">
        <f>IFERROR(VLOOKUP($C45,Both!$C$5:$M$114, 8,FALSE), 0)</f>
        <v>3.8256762444573399E-3</v>
      </c>
      <c r="V45" s="7">
        <f>IFERROR(VLOOKUP($C45,Both!$C$5:$M$114, 9,FALSE), 0)</f>
        <v>4.5739562843453204E-3</v>
      </c>
      <c r="W45" s="7">
        <f>IFERROR(VLOOKUP($C45,Both!$C$5:$M$114, 10,FALSE), 0)</f>
        <v>3.3931974839045901E-3</v>
      </c>
      <c r="X45" s="9">
        <f t="shared" si="0"/>
        <v>4.2593426561445841E-3</v>
      </c>
      <c r="Y45" s="12">
        <f t="shared" si="1"/>
        <v>1.2778027968433752</v>
      </c>
      <c r="Z45" s="1" t="s">
        <v>26</v>
      </c>
    </row>
    <row r="46" spans="2:26" x14ac:dyDescent="0.2">
      <c r="B46" s="1" t="s">
        <v>132</v>
      </c>
      <c r="C46" s="1" t="s">
        <v>133</v>
      </c>
      <c r="D46" s="7">
        <f>IFERROR(VLOOKUP(C46,Economic!C$6:I$114, 2,FALSE), 0)</f>
        <v>6.2811444137374098E-4</v>
      </c>
      <c r="E46" s="7">
        <f>IFERROR(VLOOKUP($C46,Economic!$C$6:$I$114, 3,FALSE), 0)</f>
        <v>5.7780629163394295E-4</v>
      </c>
      <c r="F46" s="7">
        <f>IFERROR(VLOOKUP($C46,Economic!$C$6:$I$114, 4,FALSE), 0)</f>
        <v>1.2253569780828401E-4</v>
      </c>
      <c r="G46" s="7">
        <f>IFERROR(VLOOKUP($C46,Economic!$C$6:$I$114, 5,FALSE), 0)</f>
        <v>1.1712798128283501E-3</v>
      </c>
      <c r="H46" s="7">
        <f>IFERROR(VLOOKUP($C46,Economic!$C$6:$I$114, 6,FALSE), 0)</f>
        <v>5.7854412640481203E-4</v>
      </c>
      <c r="I46" s="7">
        <f>IFERROR(VLOOKUP($C46,Emissions!$C$5:$I$114, 2,FALSE), 0)</f>
        <v>5.7854412640481203E-4</v>
      </c>
      <c r="J46" s="7">
        <f>IFERROR(VLOOKUP($C46,Emissions!$C$5:$I$114, 3,FALSE), 0)</f>
        <v>1.7688809281487801E-3</v>
      </c>
      <c r="K46" s="7">
        <f>IFERROR(VLOOKUP($C46,Emissions!$C$5:$I$114, 4,FALSE), 0)</f>
        <v>2.0840846999537902E-3</v>
      </c>
      <c r="L46" s="7">
        <f>IFERROR(VLOOKUP($C46,Emissions!$C$5:$I$114, 5,FALSE), 0)</f>
        <v>1.4074833539732101E-3</v>
      </c>
      <c r="M46" s="7">
        <f>IFERROR(VLOOKUP($C46,Emissions!$C$5:$I$114, 6,FALSE), 0)</f>
        <v>2.2113579789301602E-3</v>
      </c>
      <c r="N46" s="7">
        <f>IFERROR(VLOOKUP($C46,Emissions!$C$5:$I$114, 7,FALSE), 0)</f>
        <v>1.9230172609199601E-3</v>
      </c>
      <c r="O46" s="7">
        <f>IFERROR(VLOOKUP($C46,Both!$C$5:$I$114, 2,FALSE), 0)</f>
        <v>1.4199634422777899E-3</v>
      </c>
      <c r="P46" s="7">
        <f>IFERROR(VLOOKUP($C46,Both!$C$5:$I$114, 3,FALSE), 0)</f>
        <v>1.3947906685328501E-3</v>
      </c>
      <c r="Q46" s="7">
        <f>IFERROR(VLOOKUP($C46,Both!$C$5:$I$114, 4,FALSE), 0)</f>
        <v>1.1669650538709199E-3</v>
      </c>
      <c r="R46" s="7">
        <f>IFERROR(VLOOKUP($C46,Both!$C$5:$I$114, 5,FALSE), 0)</f>
        <v>1.6937340197143999E-3</v>
      </c>
      <c r="S46" s="7">
        <f>IFERROR(VLOOKUP($C46,Both!$C$5:$I$114, 6,FALSE), 0)</f>
        <v>1.3968800532453501E-3</v>
      </c>
      <c r="T46" s="7">
        <f>IFERROR(VLOOKUP($C46,Both!$C$5:$I$114, 7,FALSE), 0)</f>
        <v>1.27578523822261E-3</v>
      </c>
      <c r="U46" s="7">
        <f>IFERROR(VLOOKUP($C46,Both!$C$5:$M$114, 8,FALSE), 0)</f>
        <v>1.25061246447767E-3</v>
      </c>
      <c r="V46" s="7">
        <f>IFERROR(VLOOKUP($C46,Both!$C$5:$M$114, 9,FALSE), 0)</f>
        <v>1.0227868498157301E-3</v>
      </c>
      <c r="W46" s="7">
        <f>IFERROR(VLOOKUP($C46,Both!$C$5:$M$114, 10,FALSE), 0)</f>
        <v>1.54833263293204E-3</v>
      </c>
      <c r="X46" s="9">
        <f t="shared" si="0"/>
        <v>1.26107495707346E-3</v>
      </c>
      <c r="Y46" s="12">
        <f t="shared" si="1"/>
        <v>0.37832248712203803</v>
      </c>
      <c r="Z46" s="1" t="s">
        <v>132</v>
      </c>
    </row>
    <row r="47" spans="2:26" x14ac:dyDescent="0.2">
      <c r="B47" s="1" t="s">
        <v>134</v>
      </c>
      <c r="C47" s="1" t="s">
        <v>135</v>
      </c>
      <c r="D47" s="7">
        <f>IFERROR(VLOOKUP(C47,Economic!C$6:I$114, 2,FALSE), 0)</f>
        <v>2.61921239387073E-3</v>
      </c>
      <c r="E47" s="7">
        <f>IFERROR(VLOOKUP($C47,Economic!$C$6:$I$114, 3,FALSE), 0)</f>
        <v>2.53181932559775E-3</v>
      </c>
      <c r="F47" s="7">
        <f>IFERROR(VLOOKUP($C47,Economic!$C$6:$I$114, 4,FALSE), 0)</f>
        <v>4.1737056510133099E-4</v>
      </c>
      <c r="G47" s="7">
        <f>IFERROR(VLOOKUP($C47,Economic!$C$6:$I$114, 5,FALSE), 0)</f>
        <v>3.64593866549579E-3</v>
      </c>
      <c r="H47" s="7">
        <f>IFERROR(VLOOKUP($C47,Economic!$C$6:$I$114, 6,FALSE), 0)</f>
        <v>1.09806791348328E-3</v>
      </c>
      <c r="I47" s="7">
        <f>IFERROR(VLOOKUP($C47,Emissions!$C$5:$I$114, 2,FALSE), 0)</f>
        <v>1.09806791348328E-3</v>
      </c>
      <c r="J47" s="7">
        <f>IFERROR(VLOOKUP($C47,Emissions!$C$5:$I$114, 3,FALSE), 0)</f>
        <v>5.3343446881129204E-3</v>
      </c>
      <c r="K47" s="7">
        <f>IFERROR(VLOOKUP($C47,Emissions!$C$5:$I$114, 4,FALSE), 0)</f>
        <v>1.59546774482988E-3</v>
      </c>
      <c r="L47" s="7">
        <f>IFERROR(VLOOKUP($C47,Emissions!$C$5:$I$114, 5,FALSE), 0)</f>
        <v>2.5072840065081701E-3</v>
      </c>
      <c r="M47" s="7">
        <f>IFERROR(VLOOKUP($C47,Emissions!$C$5:$I$114, 6,FALSE), 0)</f>
        <v>4.9011027118824003E-3</v>
      </c>
      <c r="N47" s="7">
        <f>IFERROR(VLOOKUP($C47,Emissions!$C$5:$I$114, 7,FALSE), 0)</f>
        <v>1.8503249175372701E-3</v>
      </c>
      <c r="O47" s="7">
        <f>IFERROR(VLOOKUP($C47,Both!$C$5:$I$114, 2,FALSE), 0)</f>
        <v>3.7610808406523099E-3</v>
      </c>
      <c r="P47" s="7">
        <f>IFERROR(VLOOKUP($C47,Both!$C$5:$I$114, 3,FALSE), 0)</f>
        <v>3.7173478736253398E-3</v>
      </c>
      <c r="Q47" s="7">
        <f>IFERROR(VLOOKUP($C47,Both!$C$5:$I$114, 4,FALSE), 0)</f>
        <v>2.6592839072142301E-3</v>
      </c>
      <c r="R47" s="7">
        <f>IFERROR(VLOOKUP($C47,Both!$C$5:$I$114, 5,FALSE), 0)</f>
        <v>4.2793783397358301E-3</v>
      </c>
      <c r="S47" s="7">
        <f>IFERROR(VLOOKUP($C47,Both!$C$5:$I$114, 6,FALSE), 0)</f>
        <v>3.0038360611355599E-3</v>
      </c>
      <c r="T47" s="7">
        <f>IFERROR(VLOOKUP($C47,Both!$C$5:$I$114, 7,FALSE), 0)</f>
        <v>2.23566882048925E-3</v>
      </c>
      <c r="U47" s="7">
        <f>IFERROR(VLOOKUP($C47,Both!$C$5:$M$114, 8,FALSE), 0)</f>
        <v>2.1919358534622799E-3</v>
      </c>
      <c r="V47" s="7">
        <f>IFERROR(VLOOKUP($C47,Both!$C$5:$M$114, 9,FALSE), 0)</f>
        <v>1.13387188705117E-3</v>
      </c>
      <c r="W47" s="7">
        <f>IFERROR(VLOOKUP($C47,Both!$C$5:$M$114, 10,FALSE), 0)</f>
        <v>2.7504824672553801E-3</v>
      </c>
      <c r="X47" s="9">
        <f t="shared" si="0"/>
        <v>2.6665943448262079E-3</v>
      </c>
      <c r="Y47" s="12">
        <f t="shared" si="1"/>
        <v>0.79997830344786236</v>
      </c>
      <c r="Z47" s="1" t="s">
        <v>134</v>
      </c>
    </row>
    <row r="48" spans="2:26" x14ac:dyDescent="0.2">
      <c r="B48" s="1" t="s">
        <v>136</v>
      </c>
      <c r="C48" s="1" t="s">
        <v>137</v>
      </c>
      <c r="D48" s="7">
        <f>IFERROR(VLOOKUP(C48,Economic!C$6:I$114, 2,FALSE), 0)</f>
        <v>1.82475934549288E-3</v>
      </c>
      <c r="E48" s="7">
        <f>IFERROR(VLOOKUP($C48,Economic!$C$6:$I$114, 3,FALSE), 0)</f>
        <v>1.84246257852906E-3</v>
      </c>
      <c r="F48" s="7">
        <f>IFERROR(VLOOKUP($C48,Economic!$C$6:$I$114, 4,FALSE), 0)</f>
        <v>1.6130306446618999E-3</v>
      </c>
      <c r="G48" s="7">
        <f>IFERROR(VLOOKUP($C48,Economic!$C$6:$I$114, 5,FALSE), 0)</f>
        <v>2.2104603986459999E-3</v>
      </c>
      <c r="H48" s="7">
        <f>IFERROR(VLOOKUP($C48,Economic!$C$6:$I$114, 6,FALSE), 0)</f>
        <v>3.2138603670629901E-3</v>
      </c>
      <c r="I48" s="7">
        <f>IFERROR(VLOOKUP($C48,Emissions!$C$5:$I$114, 2,FALSE), 0)</f>
        <v>3.2138603670629901E-3</v>
      </c>
      <c r="J48" s="7">
        <f>IFERROR(VLOOKUP($C48,Emissions!$C$5:$I$114, 3,FALSE), 0)</f>
        <v>2.31865887465783E-3</v>
      </c>
      <c r="K48" s="7">
        <f>IFERROR(VLOOKUP($C48,Emissions!$C$5:$I$114, 4,FALSE), 0)</f>
        <v>1.01722313132533E-3</v>
      </c>
      <c r="L48" s="7">
        <f>IFERROR(VLOOKUP($C48,Emissions!$C$5:$I$114, 5,FALSE), 0)</f>
        <v>3.7719518547338401E-3</v>
      </c>
      <c r="M48" s="7">
        <f>IFERROR(VLOOKUP($C48,Emissions!$C$5:$I$114, 6,FALSE), 0)</f>
        <v>1.6200225369767799E-3</v>
      </c>
      <c r="N48" s="7">
        <f>IFERROR(VLOOKUP($C48,Emissions!$C$5:$I$114, 7,FALSE), 0)</f>
        <v>1.6097318748866699E-3</v>
      </c>
      <c r="O48" s="7">
        <f>IFERROR(VLOOKUP($C48,Both!$C$5:$I$114, 2,FALSE), 0)</f>
        <v>1.72302410214963E-3</v>
      </c>
      <c r="P48" s="7">
        <f>IFERROR(VLOOKUP($C48,Both!$C$5:$I$114, 3,FALSE), 0)</f>
        <v>1.7318770104196601E-3</v>
      </c>
      <c r="Q48" s="7">
        <f>IFERROR(VLOOKUP($C48,Both!$C$5:$I$114, 4,FALSE), 0)</f>
        <v>1.6166119984209199E-3</v>
      </c>
      <c r="R48" s="7">
        <f>IFERROR(VLOOKUP($C48,Both!$C$5:$I$114, 5,FALSE), 0)</f>
        <v>1.91766112367325E-3</v>
      </c>
      <c r="S48" s="7">
        <f>IFERROR(VLOOKUP($C48,Both!$C$5:$I$114, 6,FALSE), 0)</f>
        <v>2.4187266186122699E-3</v>
      </c>
      <c r="T48" s="7">
        <f>IFERROR(VLOOKUP($C48,Both!$C$5:$I$114, 7,FALSE), 0)</f>
        <v>1.7178735017913799E-3</v>
      </c>
      <c r="U48" s="7">
        <f>IFERROR(VLOOKUP($C48,Both!$C$5:$M$114, 8,FALSE), 0)</f>
        <v>1.7267264100614E-3</v>
      </c>
      <c r="V48" s="7">
        <f>IFERROR(VLOOKUP($C48,Both!$C$5:$M$114, 9,FALSE), 0)</f>
        <v>1.6114613980626701E-3</v>
      </c>
      <c r="W48" s="7">
        <f>IFERROR(VLOOKUP($C48,Both!$C$5:$M$114, 10,FALSE), 0)</f>
        <v>1.9116788259141699E-3</v>
      </c>
      <c r="X48" s="9">
        <f t="shared" si="0"/>
        <v>2.0315831481570812E-3</v>
      </c>
      <c r="Y48" s="12">
        <f t="shared" si="1"/>
        <v>0.60947494444712436</v>
      </c>
      <c r="Z48" s="1" t="s">
        <v>136</v>
      </c>
    </row>
    <row r="49" spans="2:26" x14ac:dyDescent="0.2">
      <c r="B49" s="1" t="s">
        <v>138</v>
      </c>
      <c r="C49" s="1" t="s">
        <v>139</v>
      </c>
      <c r="D49" s="7">
        <f>IFERROR(VLOOKUP(C49,Economic!C$6:I$114, 2,FALSE), 0)</f>
        <v>1.31581286137582E-3</v>
      </c>
      <c r="E49" s="7">
        <f>IFERROR(VLOOKUP($C49,Economic!$C$6:$I$114, 3,FALSE), 0)</f>
        <v>1.32857845798694E-3</v>
      </c>
      <c r="F49" s="7">
        <f>IFERROR(VLOOKUP($C49,Economic!$C$6:$I$114, 4,FALSE), 0)</f>
        <v>6.5955000010660197E-4</v>
      </c>
      <c r="G49" s="7">
        <f>IFERROR(VLOOKUP($C49,Economic!$C$6:$I$114, 5,FALSE), 0)</f>
        <v>1.6380304149328901E-3</v>
      </c>
      <c r="H49" s="7">
        <f>IFERROR(VLOOKUP($C49,Economic!$C$6:$I$114, 6,FALSE), 0)</f>
        <v>1.3878211282025901E-3</v>
      </c>
      <c r="I49" s="7">
        <f>IFERROR(VLOOKUP($C49,Emissions!$C$5:$I$114, 2,FALSE), 0)</f>
        <v>1.3878211282025901E-3</v>
      </c>
      <c r="J49" s="7">
        <f>IFERROR(VLOOKUP($C49,Emissions!$C$5:$I$114, 3,FALSE), 0)</f>
        <v>1.2997120324105E-3</v>
      </c>
      <c r="K49" s="7">
        <f>IFERROR(VLOOKUP($C49,Emissions!$C$5:$I$114, 4,FALSE), 0)</f>
        <v>1.79611469434021E-3</v>
      </c>
      <c r="L49" s="7">
        <f>IFERROR(VLOOKUP($C49,Emissions!$C$5:$I$114, 5,FALSE), 0)</f>
        <v>9.3199749916635902E-4</v>
      </c>
      <c r="M49" s="7">
        <f>IFERROR(VLOOKUP($C49,Emissions!$C$5:$I$114, 6,FALSE), 0)</f>
        <v>1.80092174497863E-3</v>
      </c>
      <c r="N49" s="7">
        <f>IFERROR(VLOOKUP($C49,Emissions!$C$5:$I$114, 7,FALSE), 0)</f>
        <v>1.56433283270289E-3</v>
      </c>
      <c r="O49" s="7">
        <f>IFERROR(VLOOKUP($C49,Both!$C$5:$I$114, 2,FALSE), 0)</f>
        <v>1.55882742154178E-3</v>
      </c>
      <c r="P49" s="7">
        <f>IFERROR(VLOOKUP($C49,Both!$C$5:$I$114, 3,FALSE), 0)</f>
        <v>1.56521115131472E-3</v>
      </c>
      <c r="Q49" s="7">
        <f>IFERROR(VLOOKUP($C49,Both!$C$5:$I$114, 4,FALSE), 0)</f>
        <v>1.23027718840126E-3</v>
      </c>
      <c r="R49" s="7">
        <f>IFERROR(VLOOKUP($C49,Both!$C$5:$I$114, 5,FALSE), 0)</f>
        <v>1.7217719486624899E-3</v>
      </c>
      <c r="S49" s="7">
        <f>IFERROR(VLOOKUP($C49,Both!$C$5:$I$114, 6,FALSE), 0)</f>
        <v>1.5960646263310501E-3</v>
      </c>
      <c r="T49" s="7">
        <f>IFERROR(VLOOKUP($C49,Both!$C$5:$I$114, 7,FALSE), 0)</f>
        <v>1.4405265722258001E-3</v>
      </c>
      <c r="U49" s="7">
        <f>IFERROR(VLOOKUP($C49,Both!$C$5:$M$114, 8,FALSE), 0)</f>
        <v>1.4469103019987401E-3</v>
      </c>
      <c r="V49" s="7">
        <f>IFERROR(VLOOKUP($C49,Both!$C$5:$M$114, 9,FALSE), 0)</f>
        <v>1.11197633908528E-3</v>
      </c>
      <c r="W49" s="7">
        <f>IFERROR(VLOOKUP($C49,Both!$C$5:$M$114, 10,FALSE), 0)</f>
        <v>1.602474378147E-3</v>
      </c>
      <c r="X49" s="9">
        <f t="shared" si="0"/>
        <v>1.4192366361057073E-3</v>
      </c>
      <c r="Y49" s="12">
        <f t="shared" si="1"/>
        <v>0.42577099083171221</v>
      </c>
      <c r="Z49" s="1" t="s">
        <v>138</v>
      </c>
    </row>
    <row r="50" spans="2:26" x14ac:dyDescent="0.2">
      <c r="B50" s="1" t="s">
        <v>140</v>
      </c>
      <c r="C50" s="1" t="s">
        <v>141</v>
      </c>
      <c r="D50" s="7">
        <f>IFERROR(VLOOKUP(C50,Economic!C$6:I$114, 2,FALSE), 0)</f>
        <v>2.8674789714888102E-4</v>
      </c>
      <c r="E50" s="7">
        <f>IFERROR(VLOOKUP($C50,Economic!$C$6:$I$114, 3,FALSE), 0)</f>
        <v>2.8952983376885199E-4</v>
      </c>
      <c r="F50" s="7">
        <f>IFERROR(VLOOKUP($C50,Economic!$C$6:$I$114, 4,FALSE), 0)</f>
        <v>1.1116507178570901E-4</v>
      </c>
      <c r="G50" s="7">
        <f>IFERROR(VLOOKUP($C50,Economic!$C$6:$I$114, 5,FALSE), 0)</f>
        <v>3.4081600568764997E-4</v>
      </c>
      <c r="H50" s="7">
        <f>IFERROR(VLOOKUP($C50,Economic!$C$6:$I$114, 6,FALSE), 0)</f>
        <v>2.13224907795693E-4</v>
      </c>
      <c r="I50" s="7">
        <f>IFERROR(VLOOKUP($C50,Emissions!$C$5:$I$114, 2,FALSE), 0)</f>
        <v>2.13224907795693E-4</v>
      </c>
      <c r="J50" s="7">
        <f>IFERROR(VLOOKUP($C50,Emissions!$C$5:$I$114, 3,FALSE), 0)</f>
        <v>1.3554877695033799E-3</v>
      </c>
      <c r="K50" s="7">
        <f>IFERROR(VLOOKUP($C50,Emissions!$C$5:$I$114, 4,FALSE), 0)</f>
        <v>9.3964544588630002E-4</v>
      </c>
      <c r="L50" s="7">
        <f>IFERROR(VLOOKUP($C50,Emissions!$C$5:$I$114, 5,FALSE), 0)</f>
        <v>3.5976596334755299E-3</v>
      </c>
      <c r="M50" s="7">
        <f>IFERROR(VLOOKUP($C50,Emissions!$C$5:$I$114, 6,FALSE), 0)</f>
        <v>9.3822643318864198E-4</v>
      </c>
      <c r="N50" s="7">
        <f>IFERROR(VLOOKUP($C50,Emissions!$C$5:$I$114, 7,FALSE), 0)</f>
        <v>1.5068263433534899E-3</v>
      </c>
      <c r="O50" s="7">
        <f>IFERROR(VLOOKUP($C50,Both!$C$5:$I$114, 2,FALSE), 0)</f>
        <v>6.1259050113097405E-4</v>
      </c>
      <c r="P50" s="7">
        <f>IFERROR(VLOOKUP($C50,Both!$C$5:$I$114, 3,FALSE), 0)</f>
        <v>6.1398167243055003E-4</v>
      </c>
      <c r="Q50" s="7">
        <f>IFERROR(VLOOKUP($C50,Both!$C$5:$I$114, 4,FALSE), 0)</f>
        <v>5.2470628041603295E-4</v>
      </c>
      <c r="R50" s="7">
        <f>IFERROR(VLOOKUP($C50,Both!$C$5:$I$114, 5,FALSE), 0)</f>
        <v>6.4047081688515704E-4</v>
      </c>
      <c r="S50" s="7">
        <f>IFERROR(VLOOKUP($C50,Both!$C$5:$I$114, 6,FALSE), 0)</f>
        <v>5.7653980114887298E-4</v>
      </c>
      <c r="T50" s="7">
        <f>IFERROR(VLOOKUP($C50,Both!$C$5:$I$114, 7,FALSE), 0)</f>
        <v>8.96888770989141E-4</v>
      </c>
      <c r="U50" s="7">
        <f>IFERROR(VLOOKUP($C50,Both!$C$5:$M$114, 8,FALSE), 0)</f>
        <v>8.98279942288716E-4</v>
      </c>
      <c r="V50" s="7">
        <f>IFERROR(VLOOKUP($C50,Both!$C$5:$M$114, 9,FALSE), 0)</f>
        <v>8.0900455027420001E-4</v>
      </c>
      <c r="W50" s="7">
        <f>IFERROR(VLOOKUP($C50,Both!$C$5:$M$114, 10,FALSE), 0)</f>
        <v>9.2447154091049896E-4</v>
      </c>
      <c r="X50" s="9">
        <f t="shared" si="0"/>
        <v>8.1447440629319812E-4</v>
      </c>
      <c r="Y50" s="12">
        <f t="shared" si="1"/>
        <v>0.24434232188795943</v>
      </c>
      <c r="Z50" s="1" t="s">
        <v>140</v>
      </c>
    </row>
    <row r="51" spans="2:26" x14ac:dyDescent="0.2">
      <c r="B51" s="1" t="s">
        <v>34</v>
      </c>
      <c r="C51" s="1" t="s">
        <v>35</v>
      </c>
      <c r="D51" s="7">
        <f>IFERROR(VLOOKUP(C51,Economic!C$6:I$114, 2,FALSE), 0)</f>
        <v>3.4509054288912999E-3</v>
      </c>
      <c r="E51" s="7">
        <f>IFERROR(VLOOKUP($C51,Economic!$C$6:$I$114, 3,FALSE), 0)</f>
        <v>3.4843850124563099E-3</v>
      </c>
      <c r="F51" s="7">
        <f>IFERROR(VLOOKUP($C51,Economic!$C$6:$I$114, 4,FALSE), 0)</f>
        <v>4.4304784049524698E-3</v>
      </c>
      <c r="G51" s="7">
        <f>IFERROR(VLOOKUP($C51,Economic!$C$6:$I$114, 5,FALSE), 0)</f>
        <v>2.65079115534839E-3</v>
      </c>
      <c r="H51" s="7">
        <f>IFERROR(VLOOKUP($C51,Economic!$C$6:$I$114, 6,FALSE), 0)</f>
        <v>3.5494873739770698E-3</v>
      </c>
      <c r="I51" s="7">
        <f>IFERROR(VLOOKUP($C51,Emissions!$C$5:$I$114, 2,FALSE), 0)</f>
        <v>3.5494873739770698E-3</v>
      </c>
      <c r="J51" s="7">
        <f>IFERROR(VLOOKUP($C51,Emissions!$C$5:$I$114, 3,FALSE), 0)</f>
        <v>1.43700723159996E-3</v>
      </c>
      <c r="K51" s="7">
        <f>IFERROR(VLOOKUP($C51,Emissions!$C$5:$I$114, 4,FALSE), 0)</f>
        <v>1.5979644171842001E-3</v>
      </c>
      <c r="L51" s="7">
        <f>IFERROR(VLOOKUP($C51,Emissions!$C$5:$I$114, 5,FALSE), 0)</f>
        <v>1.1126624026477599E-3</v>
      </c>
      <c r="M51" s="7">
        <f>IFERROR(VLOOKUP($C51,Emissions!$C$5:$I$114, 6,FALSE), 0)</f>
        <v>1.7755106968522199E-3</v>
      </c>
      <c r="N51" s="7">
        <f>IFERROR(VLOOKUP($C51,Emissions!$C$5:$I$114, 7,FALSE), 0)</f>
        <v>1.4849475046230501E-3</v>
      </c>
      <c r="O51" s="7">
        <f>IFERROR(VLOOKUP($C51,Both!$C$5:$I$114, 2,FALSE), 0)</f>
        <v>2.6143982349291798E-3</v>
      </c>
      <c r="P51" s="7">
        <f>IFERROR(VLOOKUP($C51,Both!$C$5:$I$114, 3,FALSE), 0)</f>
        <v>2.6311404696167098E-3</v>
      </c>
      <c r="Q51" s="7">
        <f>IFERROR(VLOOKUP($C51,Both!$C$5:$I$114, 4,FALSE), 0)</f>
        <v>3.1032141206163199E-3</v>
      </c>
      <c r="R51" s="7">
        <f>IFERROR(VLOOKUP($C51,Both!$C$5:$I$114, 5,FALSE), 0)</f>
        <v>2.2159125450857201E-3</v>
      </c>
      <c r="S51" s="7">
        <f>IFERROR(VLOOKUP($C51,Both!$C$5:$I$114, 6,FALSE), 0)</f>
        <v>2.6644591623167101E-3</v>
      </c>
      <c r="T51" s="7">
        <f>IFERROR(VLOOKUP($C51,Both!$C$5:$I$114, 7,FALSE), 0)</f>
        <v>2.4691101995387302E-3</v>
      </c>
      <c r="U51" s="7">
        <f>IFERROR(VLOOKUP($C51,Both!$C$5:$M$114, 8,FALSE), 0)</f>
        <v>2.4858524342262702E-3</v>
      </c>
      <c r="V51" s="7">
        <f>IFERROR(VLOOKUP($C51,Both!$C$5:$M$114, 9,FALSE), 0)</f>
        <v>2.9579260852258698E-3</v>
      </c>
      <c r="W51" s="7">
        <f>IFERROR(VLOOKUP($C51,Both!$C$5:$M$114, 10,FALSE), 0)</f>
        <v>2.0696234855366001E-3</v>
      </c>
      <c r="X51" s="9">
        <f t="shared" si="0"/>
        <v>2.5867631869800948E-3</v>
      </c>
      <c r="Y51" s="12">
        <f t="shared" si="1"/>
        <v>0.77602895609402844</v>
      </c>
      <c r="Z51" s="1" t="s">
        <v>34</v>
      </c>
    </row>
    <row r="52" spans="2:26" x14ac:dyDescent="0.2">
      <c r="B52" s="1" t="s">
        <v>142</v>
      </c>
      <c r="C52" s="1" t="s">
        <v>143</v>
      </c>
      <c r="D52" s="7">
        <f>IFERROR(VLOOKUP(C52,Economic!C$6:I$114, 2,FALSE), 0)</f>
        <v>2.5447324205853101E-3</v>
      </c>
      <c r="E52" s="7">
        <f>IFERROR(VLOOKUP($C52,Economic!$C$6:$I$114, 3,FALSE), 0)</f>
        <v>2.53181932559775E-3</v>
      </c>
      <c r="F52" s="7">
        <f>IFERROR(VLOOKUP($C52,Economic!$C$6:$I$114, 4,FALSE), 0)</f>
        <v>3.0101180982641302E-4</v>
      </c>
      <c r="G52" s="7">
        <f>IFERROR(VLOOKUP($C52,Economic!$C$6:$I$114, 5,FALSE), 0)</f>
        <v>3.73400481683627E-3</v>
      </c>
      <c r="H52" s="7">
        <f>IFERROR(VLOOKUP($C52,Economic!$C$6:$I$114, 6,FALSE), 0)</f>
        <v>8.7999283940765895E-4</v>
      </c>
      <c r="I52" s="7">
        <f>IFERROR(VLOOKUP($C52,Emissions!$C$5:$I$114, 2,FALSE), 0)</f>
        <v>8.7999283940765895E-4</v>
      </c>
      <c r="J52" s="7">
        <f>IFERROR(VLOOKUP($C52,Emissions!$C$5:$I$114, 3,FALSE), 0)</f>
        <v>6.3026042458406801E-3</v>
      </c>
      <c r="K52" s="7">
        <f>IFERROR(VLOOKUP($C52,Emissions!$C$5:$I$114, 4,FALSE), 0)</f>
        <v>1.0275549108537899E-3</v>
      </c>
      <c r="L52" s="7">
        <f>IFERROR(VLOOKUP($C52,Emissions!$C$5:$I$114, 5,FALSE), 0)</f>
        <v>2.6742398856030298E-3</v>
      </c>
      <c r="M52" s="7">
        <f>IFERROR(VLOOKUP($C52,Emissions!$C$5:$I$114, 6,FALSE), 0)</f>
        <v>4.9046424776523802E-3</v>
      </c>
      <c r="N52" s="7">
        <f>IFERROR(VLOOKUP($C52,Emissions!$C$5:$I$114, 7,FALSE), 0)</f>
        <v>1.4157742380030999E-3</v>
      </c>
      <c r="O52" s="7">
        <f>IFERROR(VLOOKUP($C52,Both!$C$5:$I$114, 2,FALSE), 0)</f>
        <v>3.7255852848058798E-3</v>
      </c>
      <c r="P52" s="7">
        <f>IFERROR(VLOOKUP($C52,Both!$C$5:$I$114, 3,FALSE), 0)</f>
        <v>3.7191177763889298E-3</v>
      </c>
      <c r="Q52" s="7">
        <f>IFERROR(VLOOKUP($C52,Both!$C$5:$I$114, 4,FALSE), 0)</f>
        <v>2.60286892759477E-3</v>
      </c>
      <c r="R52" s="7">
        <f>IFERROR(VLOOKUP($C52,Both!$C$5:$I$114, 5,FALSE), 0)</f>
        <v>4.3252266130673301E-3</v>
      </c>
      <c r="S52" s="7">
        <f>IFERROR(VLOOKUP($C52,Both!$C$5:$I$114, 6,FALSE), 0)</f>
        <v>2.8965422951220099E-3</v>
      </c>
      <c r="T52" s="7">
        <f>IFERROR(VLOOKUP($C52,Both!$C$5:$I$114, 7,FALSE), 0)</f>
        <v>1.9811269886264001E-3</v>
      </c>
      <c r="U52" s="7">
        <f>IFERROR(VLOOKUP($C52,Both!$C$5:$M$114, 8,FALSE), 0)</f>
        <v>1.97465948020945E-3</v>
      </c>
      <c r="V52" s="7">
        <f>IFERROR(VLOOKUP($C52,Both!$C$5:$M$114, 9,FALSE), 0)</f>
        <v>8.58410631415292E-4</v>
      </c>
      <c r="W52" s="7">
        <f>IFERROR(VLOOKUP($C52,Both!$C$5:$M$114, 10,FALSE), 0)</f>
        <v>2.5771422614663999E-3</v>
      </c>
      <c r="X52" s="9">
        <f t="shared" si="0"/>
        <v>2.5928525034155255E-3</v>
      </c>
      <c r="Y52" s="12">
        <f t="shared" si="1"/>
        <v>0.77785575102465765</v>
      </c>
      <c r="Z52" s="1" t="s">
        <v>142</v>
      </c>
    </row>
    <row r="53" spans="2:26" x14ac:dyDescent="0.2">
      <c r="B53" s="1" t="s">
        <v>28</v>
      </c>
      <c r="C53" s="1" t="s">
        <v>29</v>
      </c>
      <c r="D53" s="7">
        <f>IFERROR(VLOOKUP(C53,Economic!C$6:I$114, 2,FALSE), 0)</f>
        <v>5.48669136535955E-3</v>
      </c>
      <c r="E53" s="7">
        <f>IFERROR(VLOOKUP($C53,Economic!$C$6:$I$114, 3,FALSE), 0)</f>
        <v>5.5399214946247896E-3</v>
      </c>
      <c r="F53" s="7">
        <f>IFERROR(VLOOKUP($C53,Economic!$C$6:$I$114, 4,FALSE), 0)</f>
        <v>1.1404801210967E-2</v>
      </c>
      <c r="G53" s="7">
        <f>IFERROR(VLOOKUP($C53,Economic!$C$6:$I$114, 5,FALSE), 0)</f>
        <v>3.9189437346512698E-3</v>
      </c>
      <c r="H53" s="7">
        <f>IFERROR(VLOOKUP($C53,Economic!$C$6:$I$114, 6,FALSE), 0)</f>
        <v>7.9001405045761499E-3</v>
      </c>
      <c r="I53" s="7">
        <f>IFERROR(VLOOKUP($C53,Emissions!$C$5:$I$114, 2,FALSE), 0)</f>
        <v>7.9001405045761499E-3</v>
      </c>
      <c r="J53" s="7">
        <f>IFERROR(VLOOKUP($C53,Emissions!$C$5:$I$114, 3,FALSE), 0)</f>
        <v>1.1238297437152901E-3</v>
      </c>
      <c r="K53" s="7">
        <f>IFERROR(VLOOKUP($C53,Emissions!$C$5:$I$114, 4,FALSE), 0)</f>
        <v>1.660686392094E-3</v>
      </c>
      <c r="L53" s="7">
        <f>IFERROR(VLOOKUP($C53,Emissions!$C$5:$I$114, 5,FALSE), 0)</f>
        <v>6.9299276266119301E-4</v>
      </c>
      <c r="M53" s="7">
        <f>IFERROR(VLOOKUP($C53,Emissions!$C$5:$I$114, 6,FALSE), 0)</f>
        <v>1.69919647511428E-3</v>
      </c>
      <c r="N53" s="7">
        <f>IFERROR(VLOOKUP($C53,Emissions!$C$5:$I$114, 7,FALSE), 0)</f>
        <v>1.38494925336788E-3</v>
      </c>
      <c r="O53" s="7">
        <f>IFERROR(VLOOKUP($C53,Both!$C$5:$I$114, 2,FALSE), 0)</f>
        <v>3.5948298975022898E-3</v>
      </c>
      <c r="P53" s="7">
        <f>IFERROR(VLOOKUP($C53,Both!$C$5:$I$114, 3,FALSE), 0)</f>
        <v>3.6214488461781499E-3</v>
      </c>
      <c r="Q53" s="7">
        <f>IFERROR(VLOOKUP($C53,Both!$C$5:$I$114, 4,FALSE), 0)</f>
        <v>6.5525479281856903E-3</v>
      </c>
      <c r="R53" s="7">
        <f>IFERROR(VLOOKUP($C53,Both!$C$5:$I$114, 5,FALSE), 0)</f>
        <v>2.8123776625225902E-3</v>
      </c>
      <c r="S53" s="7">
        <f>IFERROR(VLOOKUP($C53,Both!$C$5:$I$114, 6,FALSE), 0)</f>
        <v>4.8021447858292198E-3</v>
      </c>
      <c r="T53" s="7">
        <f>IFERROR(VLOOKUP($C53,Both!$C$5:$I$114, 7,FALSE), 0)</f>
        <v>3.4377000380938902E-3</v>
      </c>
      <c r="U53" s="7">
        <f>IFERROR(VLOOKUP($C53,Both!$C$5:$M$114, 8,FALSE), 0)</f>
        <v>3.4643189867697502E-3</v>
      </c>
      <c r="V53" s="7">
        <f>IFERROR(VLOOKUP($C53,Both!$C$5:$M$114, 9,FALSE), 0)</f>
        <v>6.3954180687772902E-3</v>
      </c>
      <c r="W53" s="7">
        <f>IFERROR(VLOOKUP($C53,Both!$C$5:$M$114, 10,FALSE), 0)</f>
        <v>2.65427821235973E-3</v>
      </c>
      <c r="X53" s="9">
        <f t="shared" si="0"/>
        <v>4.302367893396308E-3</v>
      </c>
      <c r="Y53" s="12">
        <f t="shared" si="1"/>
        <v>1.2907103680188925</v>
      </c>
      <c r="Z53" s="1" t="s">
        <v>28</v>
      </c>
    </row>
    <row r="54" spans="2:26" x14ac:dyDescent="0.2">
      <c r="B54" s="1" t="s">
        <v>144</v>
      </c>
      <c r="C54" s="1" t="s">
        <v>145</v>
      </c>
      <c r="D54" s="7">
        <f>IFERROR(VLOOKUP(C54,Economic!C$6:I$114, 2,FALSE), 0)</f>
        <v>3.8481319530802303E-4</v>
      </c>
      <c r="E54" s="7">
        <f>IFERROR(VLOOKUP($C54,Economic!$C$6:$I$114, 3,FALSE), 0)</f>
        <v>3.8854653016599198E-4</v>
      </c>
      <c r="F54" s="7">
        <f>IFERROR(VLOOKUP($C54,Economic!$C$6:$I$114, 4,FALSE), 0)</f>
        <v>2.26895270298925E-4</v>
      </c>
      <c r="G54" s="7">
        <f>IFERROR(VLOOKUP($C54,Economic!$C$6:$I$114, 5,FALSE), 0)</f>
        <v>4.6410861756431899E-4</v>
      </c>
      <c r="H54" s="7">
        <f>IFERROR(VLOOKUP($C54,Economic!$C$6:$I$114, 6,FALSE), 0)</f>
        <v>4.4812058885894602E-4</v>
      </c>
      <c r="I54" s="7">
        <f>IFERROR(VLOOKUP($C54,Emissions!$C$5:$I$114, 2,FALSE), 0)</f>
        <v>4.4812058885894602E-4</v>
      </c>
      <c r="J54" s="7">
        <f>IFERROR(VLOOKUP($C54,Emissions!$C$5:$I$114, 3,FALSE), 0)</f>
        <v>5.6491829793328999E-4</v>
      </c>
      <c r="K54" s="7">
        <f>IFERROR(VLOOKUP($C54,Emissions!$C$5:$I$114, 4,FALSE), 0)</f>
        <v>1.33748805744957E-3</v>
      </c>
      <c r="L54" s="7">
        <f>IFERROR(VLOOKUP($C54,Emissions!$C$5:$I$114, 5,FALSE), 0)</f>
        <v>7.0820308277533695E-4</v>
      </c>
      <c r="M54" s="7">
        <f>IFERROR(VLOOKUP($C54,Emissions!$C$5:$I$114, 6,FALSE), 0)</f>
        <v>7.7652786128242499E-4</v>
      </c>
      <c r="N54" s="7">
        <f>IFERROR(VLOOKUP($C54,Emissions!$C$5:$I$114, 7,FALSE), 0)</f>
        <v>1.1698215642300901E-3</v>
      </c>
      <c r="O54" s="7">
        <f>IFERROR(VLOOKUP($C54,Both!$C$5:$I$114, 2,FALSE), 0)</f>
        <v>5.8080649428155905E-4</v>
      </c>
      <c r="P54" s="7">
        <f>IFERROR(VLOOKUP($C54,Both!$C$5:$I$114, 3,FALSE), 0)</f>
        <v>5.8267343412081603E-4</v>
      </c>
      <c r="Q54" s="7">
        <f>IFERROR(VLOOKUP($C54,Both!$C$5:$I$114, 4,FALSE), 0)</f>
        <v>5.0172666066294696E-4</v>
      </c>
      <c r="R54" s="7">
        <f>IFERROR(VLOOKUP($C54,Both!$C$5:$I$114, 5,FALSE), 0)</f>
        <v>6.2119171590331005E-4</v>
      </c>
      <c r="S54" s="7">
        <f>IFERROR(VLOOKUP($C54,Both!$C$5:$I$114, 6,FALSE), 0)</f>
        <v>6.1303426299759E-4</v>
      </c>
      <c r="T54" s="7">
        <f>IFERROR(VLOOKUP($C54,Both!$C$5:$I$114, 7,FALSE), 0)</f>
        <v>7.7745176710359101E-4</v>
      </c>
      <c r="U54" s="7">
        <f>IFERROR(VLOOKUP($C54,Both!$C$5:$M$114, 8,FALSE), 0)</f>
        <v>7.7931870694284799E-4</v>
      </c>
      <c r="V54" s="7">
        <f>IFERROR(VLOOKUP($C54,Both!$C$5:$M$114, 9,FALSE), 0)</f>
        <v>6.9837193348497903E-4</v>
      </c>
      <c r="W54" s="7">
        <f>IFERROR(VLOOKUP($C54,Both!$C$5:$M$114, 10,FALSE), 0)</f>
        <v>8.17565947905173E-4</v>
      </c>
      <c r="X54" s="9">
        <f t="shared" si="0"/>
        <v>6.4448522890643372E-4</v>
      </c>
      <c r="Y54" s="12">
        <f t="shared" si="1"/>
        <v>0.19334556867193012</v>
      </c>
      <c r="Z54" s="1" t="s">
        <v>144</v>
      </c>
    </row>
    <row r="55" spans="2:26" x14ac:dyDescent="0.2">
      <c r="B55" s="1" t="s">
        <v>146</v>
      </c>
      <c r="C55" s="1" t="s">
        <v>147</v>
      </c>
      <c r="D55" s="7">
        <f>IFERROR(VLOOKUP(C55,Economic!C$6:I$114, 2,FALSE), 0)</f>
        <v>5.5115180231213605E-4</v>
      </c>
      <c r="E55" s="7">
        <f>IFERROR(VLOOKUP($C55,Economic!$C$6:$I$114, 3,FALSE), 0)</f>
        <v>5.5649890127000199E-4</v>
      </c>
      <c r="F55" s="7">
        <f>IFERROR(VLOOKUP($C55,Economic!$C$6:$I$114, 4,FALSE), 0)</f>
        <v>9.7721649959017496E-5</v>
      </c>
      <c r="G55" s="7">
        <f>IFERROR(VLOOKUP($C55,Economic!$C$6:$I$114, 5,FALSE), 0)</f>
        <v>7.5208493244768295E-4</v>
      </c>
      <c r="H55" s="7">
        <f>IFERROR(VLOOKUP($C55,Economic!$C$6:$I$114, 6,FALSE), 0)</f>
        <v>2.4706555652626098E-4</v>
      </c>
      <c r="I55" s="7">
        <f>IFERROR(VLOOKUP($C55,Emissions!$C$5:$I$114, 2,FALSE), 0)</f>
        <v>2.4706555652626098E-4</v>
      </c>
      <c r="J55" s="7">
        <f>IFERROR(VLOOKUP($C55,Emissions!$C$5:$I$114, 3,FALSE), 0)</f>
        <v>2.24936202746666E-3</v>
      </c>
      <c r="K55" s="7">
        <f>IFERROR(VLOOKUP($C55,Emissions!$C$5:$I$114, 4,FALSE), 0)</f>
        <v>7.60197470259722E-4</v>
      </c>
      <c r="L55" s="7">
        <f>IFERROR(VLOOKUP($C55,Emissions!$C$5:$I$114, 5,FALSE), 0)</f>
        <v>2.3573715789173802E-3</v>
      </c>
      <c r="M55" s="7">
        <f>IFERROR(VLOOKUP($C55,Emissions!$C$5:$I$114, 6,FALSE), 0)</f>
        <v>1.6579631894131301E-3</v>
      </c>
      <c r="N55" s="7">
        <f>IFERROR(VLOOKUP($C55,Emissions!$C$5:$I$114, 7,FALSE), 0)</f>
        <v>1.1196392154929501E-3</v>
      </c>
      <c r="O55" s="7">
        <f>IFERROR(VLOOKUP($C55,Both!$C$5:$I$114, 2,FALSE), 0)</f>
        <v>1.10475529920345E-3</v>
      </c>
      <c r="P55" s="7">
        <f>IFERROR(VLOOKUP($C55,Both!$C$5:$I$114, 3,FALSE), 0)</f>
        <v>1.1074292388441899E-3</v>
      </c>
      <c r="Q55" s="7">
        <f>IFERROR(VLOOKUP($C55,Both!$C$5:$I$114, 4,FALSE), 0)</f>
        <v>8.7785635352293303E-4</v>
      </c>
      <c r="R55" s="7">
        <f>IFERROR(VLOOKUP($C55,Both!$C$5:$I$114, 5,FALSE), 0)</f>
        <v>1.20677416587208E-3</v>
      </c>
      <c r="S55" s="7">
        <f>IFERROR(VLOOKUP($C55,Both!$C$5:$I$114, 6,FALSE), 0)</f>
        <v>9.5393574647251297E-4</v>
      </c>
      <c r="T55" s="7">
        <f>IFERROR(VLOOKUP($C55,Both!$C$5:$I$114, 7,FALSE), 0)</f>
        <v>8.3558666428275297E-4</v>
      </c>
      <c r="U55" s="7">
        <f>IFERROR(VLOOKUP($C55,Both!$C$5:$M$114, 8,FALSE), 0)</f>
        <v>8.3826060392349602E-4</v>
      </c>
      <c r="V55" s="7">
        <f>IFERROR(VLOOKUP($C55,Both!$C$5:$M$114, 9,FALSE), 0)</f>
        <v>6.0868771860223296E-4</v>
      </c>
      <c r="W55" s="7">
        <f>IFERROR(VLOOKUP($C55,Both!$C$5:$M$114, 10,FALSE), 0)</f>
        <v>9.3658521591000697E-4</v>
      </c>
      <c r="X55" s="9">
        <f t="shared" si="0"/>
        <v>9.5329964436124287E-4</v>
      </c>
      <c r="Y55" s="12">
        <f t="shared" si="1"/>
        <v>0.28598989330837288</v>
      </c>
      <c r="Z55" s="1" t="s">
        <v>146</v>
      </c>
    </row>
    <row r="56" spans="2:26" x14ac:dyDescent="0.2">
      <c r="B56" s="1" t="s">
        <v>22</v>
      </c>
      <c r="C56" s="1" t="s">
        <v>23</v>
      </c>
      <c r="D56" s="7">
        <f>IFERROR(VLOOKUP(C56,Economic!C$6:I$114, 2,FALSE), 0)</f>
        <v>7.3362773686142498E-3</v>
      </c>
      <c r="E56" s="7">
        <f>IFERROR(VLOOKUP($C56,Economic!$C$6:$I$114, 3,FALSE), 0)</f>
        <v>7.4074515912290802E-3</v>
      </c>
      <c r="F56" s="7">
        <f>IFERROR(VLOOKUP($C56,Economic!$C$6:$I$114, 4,FALSE), 0)</f>
        <v>1.06028223895868E-2</v>
      </c>
      <c r="G56" s="7">
        <f>IFERROR(VLOOKUP($C56,Economic!$C$6:$I$114, 5,FALSE), 0)</f>
        <v>5.4865212285117801E-3</v>
      </c>
      <c r="H56" s="7">
        <f>IFERROR(VLOOKUP($C56,Economic!$C$6:$I$114, 6,FALSE), 0)</f>
        <v>8.0518232022640107E-3</v>
      </c>
      <c r="I56" s="7">
        <f>IFERROR(VLOOKUP($C56,Emissions!$C$5:$I$114, 2,FALSE), 0)</f>
        <v>8.0518232022640107E-3</v>
      </c>
      <c r="J56" s="7">
        <f>IFERROR(VLOOKUP($C56,Emissions!$C$5:$I$114, 3,FALSE), 0)</f>
        <v>5.8093504010425703E-4</v>
      </c>
      <c r="K56" s="7">
        <f>IFERROR(VLOOKUP($C56,Emissions!$C$5:$I$114, 4,FALSE), 0)</f>
        <v>1.7373082537681299E-3</v>
      </c>
      <c r="L56" s="7">
        <f>IFERROR(VLOOKUP($C56,Emissions!$C$5:$I$114, 5,FALSE), 0)</f>
        <v>9.6291098988537897E-5</v>
      </c>
      <c r="M56" s="7">
        <f>IFERROR(VLOOKUP($C56,Emissions!$C$5:$I$114, 6,FALSE), 0)</f>
        <v>2.1181998102228201E-3</v>
      </c>
      <c r="N56" s="7">
        <f>IFERROR(VLOOKUP($C56,Emissions!$C$5:$I$114, 7,FALSE), 0)</f>
        <v>1.1191385525060301E-3</v>
      </c>
      <c r="O56" s="7">
        <f>IFERROR(VLOOKUP($C56,Both!$C$5:$I$114, 2,FALSE), 0)</f>
        <v>4.7297594735758704E-3</v>
      </c>
      <c r="P56" s="7">
        <f>IFERROR(VLOOKUP($C56,Both!$C$5:$I$114, 3,FALSE), 0)</f>
        <v>4.76535177825331E-3</v>
      </c>
      <c r="Q56" s="7">
        <f>IFERROR(VLOOKUP($C56,Both!$C$5:$I$114, 4,FALSE), 0)</f>
        <v>6.3610245977587104E-3</v>
      </c>
      <c r="R56" s="7">
        <f>IFERROR(VLOOKUP($C56,Both!$C$5:$I$114, 5,FALSE), 0)</f>
        <v>3.80677280217379E-3</v>
      </c>
      <c r="S56" s="7">
        <f>IFERROR(VLOOKUP($C56,Both!$C$5:$I$114, 6,FALSE), 0)</f>
        <v>5.0878589131825502E-3</v>
      </c>
      <c r="T56" s="7">
        <f>IFERROR(VLOOKUP($C56,Both!$C$5:$I$114, 7,FALSE), 0)</f>
        <v>4.2302196109712496E-3</v>
      </c>
      <c r="U56" s="7">
        <f>IFERROR(VLOOKUP($C56,Both!$C$5:$M$114, 8,FALSE), 0)</f>
        <v>4.2658119156486997E-3</v>
      </c>
      <c r="V56" s="7">
        <f>IFERROR(VLOOKUP($C56,Both!$C$5:$M$114, 9,FALSE), 0)</f>
        <v>5.8614847351540897E-3</v>
      </c>
      <c r="W56" s="7">
        <f>IFERROR(VLOOKUP($C56,Both!$C$5:$M$114, 10,FALSE), 0)</f>
        <v>3.3058296316460099E-3</v>
      </c>
      <c r="X56" s="9">
        <f t="shared" si="0"/>
        <v>4.7501352598212001E-3</v>
      </c>
      <c r="Y56" s="12">
        <f t="shared" si="1"/>
        <v>1.42504057794636</v>
      </c>
      <c r="Z56" s="1" t="s">
        <v>22</v>
      </c>
    </row>
    <row r="57" spans="2:26" x14ac:dyDescent="0.2">
      <c r="B57" s="1" t="s">
        <v>148</v>
      </c>
      <c r="C57" s="1" t="s">
        <v>149</v>
      </c>
      <c r="D57" s="7">
        <f>IFERROR(VLOOKUP(C57,Economic!C$6:I$114, 2,FALSE), 0)</f>
        <v>1.29098620361401E-3</v>
      </c>
      <c r="E57" s="7">
        <f>IFERROR(VLOOKUP($C57,Economic!$C$6:$I$114, 3,FALSE), 0)</f>
        <v>1.22329488207099E-3</v>
      </c>
      <c r="F57" s="7">
        <f>IFERROR(VLOOKUP($C57,Economic!$C$6:$I$114, 4,FALSE), 0)</f>
        <v>1.91526996114972E-4</v>
      </c>
      <c r="G57" s="7">
        <f>IFERROR(VLOOKUP($C57,Economic!$C$6:$I$114, 5,FALSE), 0)</f>
        <v>1.7701296419435999E-3</v>
      </c>
      <c r="H57" s="7">
        <f>IFERROR(VLOOKUP($C57,Economic!$C$6:$I$114, 6,FALSE), 0)</f>
        <v>4.8890788980868801E-4</v>
      </c>
      <c r="I57" s="7">
        <f>IFERROR(VLOOKUP($C57,Emissions!$C$5:$I$114, 2,FALSE), 0)</f>
        <v>4.8890788980868801E-4</v>
      </c>
      <c r="J57" s="7">
        <f>IFERROR(VLOOKUP($C57,Emissions!$C$5:$I$114, 3,FALSE), 0)</f>
        <v>3.2446389302979001E-3</v>
      </c>
      <c r="K57" s="7">
        <f>IFERROR(VLOOKUP($C57,Emissions!$C$5:$I$114, 4,FALSE), 0)</f>
        <v>8.3022435084929998E-4</v>
      </c>
      <c r="L57" s="7">
        <f>IFERROR(VLOOKUP($C57,Emissions!$C$5:$I$114, 5,FALSE), 0)</f>
        <v>1.75218735481326E-3</v>
      </c>
      <c r="M57" s="7">
        <f>IFERROR(VLOOKUP($C57,Emissions!$C$5:$I$114, 6,FALSE), 0)</f>
        <v>2.7006011661701102E-3</v>
      </c>
      <c r="N57" s="7">
        <f>IFERROR(VLOOKUP($C57,Emissions!$C$5:$I$114, 7,FALSE), 0)</f>
        <v>1.0611766929685799E-3</v>
      </c>
      <c r="O57" s="7">
        <f>IFERROR(VLOOKUP($C57,Both!$C$5:$I$114, 2,FALSE), 0)</f>
        <v>1.99625036501678E-3</v>
      </c>
      <c r="P57" s="7">
        <f>IFERROR(VLOOKUP($C57,Both!$C$5:$I$114, 3,FALSE), 0)</f>
        <v>1.9623783917997999E-3</v>
      </c>
      <c r="Q57" s="7">
        <f>IFERROR(VLOOKUP($C57,Both!$C$5:$I$114, 4,FALSE), 0)</f>
        <v>1.4460883080014599E-3</v>
      </c>
      <c r="R57" s="7">
        <f>IFERROR(VLOOKUP($C57,Both!$C$5:$I$114, 5,FALSE), 0)</f>
        <v>2.23847821910128E-3</v>
      </c>
      <c r="S57" s="7">
        <f>IFERROR(VLOOKUP($C57,Both!$C$5:$I$114, 6,FALSE), 0)</f>
        <v>1.5970812853433099E-3</v>
      </c>
      <c r="T57" s="7">
        <f>IFERROR(VLOOKUP($C57,Both!$C$5:$I$114, 7,FALSE), 0)</f>
        <v>1.17652548617282E-3</v>
      </c>
      <c r="U57" s="7">
        <f>IFERROR(VLOOKUP($C57,Both!$C$5:$M$114, 8,FALSE), 0)</f>
        <v>1.1426535129558399E-3</v>
      </c>
      <c r="V57" s="7">
        <f>IFERROR(VLOOKUP($C57,Both!$C$5:$M$114, 9,FALSE), 0)</f>
        <v>6.2636342915750598E-4</v>
      </c>
      <c r="W57" s="7">
        <f>IFERROR(VLOOKUP($C57,Both!$C$5:$M$114, 10,FALSE), 0)</f>
        <v>1.41684700645109E-3</v>
      </c>
      <c r="X57" s="9">
        <f t="shared" si="0"/>
        <v>1.4322624001229991E-3</v>
      </c>
      <c r="Y57" s="12">
        <f t="shared" si="1"/>
        <v>0.42967872003689972</v>
      </c>
      <c r="Z57" s="1" t="s">
        <v>148</v>
      </c>
    </row>
    <row r="58" spans="2:26" x14ac:dyDescent="0.2">
      <c r="B58" s="1" t="s">
        <v>150</v>
      </c>
      <c r="C58" s="1" t="s">
        <v>151</v>
      </c>
      <c r="D58" s="7">
        <f>IFERROR(VLOOKUP(C58,Economic!C$6:I$114, 2,FALSE), 0)</f>
        <v>6.8149175556162802E-4</v>
      </c>
      <c r="E58" s="7">
        <f>IFERROR(VLOOKUP($C58,Economic!$C$6:$I$114, 3,FALSE), 0)</f>
        <v>6.8810337116493496E-4</v>
      </c>
      <c r="F58" s="7">
        <f>IFERROR(VLOOKUP($C58,Economic!$C$6:$I$114, 4,FALSE), 0)</f>
        <v>3.3946427580422499E-4</v>
      </c>
      <c r="G58" s="7">
        <f>IFERROR(VLOOKUP($C58,Economic!$C$6:$I$114, 5,FALSE), 0)</f>
        <v>9.9514751014740201E-4</v>
      </c>
      <c r="H58" s="7">
        <f>IFERROR(VLOOKUP($C58,Economic!$C$6:$I$114, 6,FALSE), 0)</f>
        <v>9.8282883010722692E-4</v>
      </c>
      <c r="I58" s="7">
        <f>IFERROR(VLOOKUP($C58,Emissions!$C$5:$I$114, 2,FALSE), 0)</f>
        <v>9.8282883010722692E-4</v>
      </c>
      <c r="J58" s="7">
        <f>IFERROR(VLOOKUP($C58,Emissions!$C$5:$I$114, 3,FALSE), 0)</f>
        <v>5.4320862066685102E-4</v>
      </c>
      <c r="K58" s="7">
        <f>IFERROR(VLOOKUP($C58,Emissions!$C$5:$I$114, 4,FALSE), 0)</f>
        <v>1.3604719070850601E-3</v>
      </c>
      <c r="L58" s="7">
        <f>IFERROR(VLOOKUP($C58,Emissions!$C$5:$I$114, 5,FALSE), 0)</f>
        <v>3.12368454656175E-4</v>
      </c>
      <c r="M58" s="7">
        <f>IFERROR(VLOOKUP($C58,Emissions!$C$5:$I$114, 6,FALSE), 0)</f>
        <v>1.05275019200281E-3</v>
      </c>
      <c r="N58" s="7">
        <f>IFERROR(VLOOKUP($C58,Emissions!$C$5:$I$114, 7,FALSE), 0)</f>
        <v>1.0256602612593599E-3</v>
      </c>
      <c r="O58" s="7">
        <f>IFERROR(VLOOKUP($C58,Both!$C$5:$I$114, 2,FALSE), 0)</f>
        <v>8.6735995431320295E-4</v>
      </c>
      <c r="P58" s="7">
        <f>IFERROR(VLOOKUP($C58,Both!$C$5:$I$114, 3,FALSE), 0)</f>
        <v>8.7066624454466097E-4</v>
      </c>
      <c r="Q58" s="7">
        <f>IFERROR(VLOOKUP($C58,Both!$C$5:$I$114, 4,FALSE), 0)</f>
        <v>6.9612920544262198E-4</v>
      </c>
      <c r="R58" s="7">
        <f>IFERROR(VLOOKUP($C58,Both!$C$5:$I$114, 5,FALSE), 0)</f>
        <v>1.02530901835385E-3</v>
      </c>
      <c r="S58" s="7">
        <f>IFERROR(VLOOKUP($C58,Both!$C$5:$I$114, 6,FALSE), 0)</f>
        <v>1.0188021596978199E-3</v>
      </c>
      <c r="T58" s="7">
        <f>IFERROR(VLOOKUP($C58,Both!$C$5:$I$114, 7,FALSE), 0)</f>
        <v>8.5381151622467304E-4</v>
      </c>
      <c r="U58" s="7">
        <f>IFERROR(VLOOKUP($C58,Both!$C$5:$M$114, 8,FALSE), 0)</f>
        <v>8.5711780645613095E-4</v>
      </c>
      <c r="V58" s="7">
        <f>IFERROR(VLOOKUP($C58,Both!$C$5:$M$114, 9,FALSE), 0)</f>
        <v>6.8258076735409196E-4</v>
      </c>
      <c r="W58" s="7">
        <f>IFERROR(VLOOKUP($C58,Both!$C$5:$M$114, 10,FALSE), 0)</f>
        <v>1.0112135743603999E-3</v>
      </c>
      <c r="X58" s="9">
        <f t="shared" si="0"/>
        <v>8.4236571276551759E-4</v>
      </c>
      <c r="Y58" s="12">
        <f t="shared" si="1"/>
        <v>0.25270971382965529</v>
      </c>
      <c r="Z58" s="1" t="s">
        <v>150</v>
      </c>
    </row>
    <row r="59" spans="2:26" x14ac:dyDescent="0.2">
      <c r="B59" s="1" t="s">
        <v>152</v>
      </c>
      <c r="C59" s="1" t="s">
        <v>153</v>
      </c>
      <c r="D59" s="7">
        <f>IFERROR(VLOOKUP(C59,Economic!C$6:I$114, 2,FALSE), 0)</f>
        <v>1.0079623051294001E-3</v>
      </c>
      <c r="E59" s="7">
        <f>IFERROR(VLOOKUP($C59,Economic!$C$6:$I$114, 3,FALSE), 0)</f>
        <v>1.01774123385414E-3</v>
      </c>
      <c r="F59" s="7">
        <f>IFERROR(VLOOKUP($C59,Economic!$C$6:$I$114, 4,FALSE), 0)</f>
        <v>4.5886232814473002E-4</v>
      </c>
      <c r="G59" s="7">
        <f>IFERROR(VLOOKUP($C59,Economic!$C$6:$I$114, 5,FALSE), 0)</f>
        <v>1.3738319609114501E-3</v>
      </c>
      <c r="H59" s="7">
        <f>IFERROR(VLOOKUP($C59,Economic!$C$6:$I$114, 6,FALSE), 0)</f>
        <v>1.1574204587812601E-3</v>
      </c>
      <c r="I59" s="7">
        <f>IFERROR(VLOOKUP($C59,Emissions!$C$5:$I$114, 2,FALSE), 0)</f>
        <v>1.1574204587812601E-3</v>
      </c>
      <c r="J59" s="7">
        <f>IFERROR(VLOOKUP($C59,Emissions!$C$5:$I$114, 3,FALSE), 0)</f>
        <v>2.0406807945054098E-3</v>
      </c>
      <c r="K59" s="7">
        <f>IFERROR(VLOOKUP($C59,Emissions!$C$5:$I$114, 4,FALSE), 0)</f>
        <v>5.1066047098820397E-4</v>
      </c>
      <c r="L59" s="7">
        <f>IFERROR(VLOOKUP($C59,Emissions!$C$5:$I$114, 5,FALSE), 0)</f>
        <v>2.7239866445205401E-3</v>
      </c>
      <c r="M59" s="7">
        <f>IFERROR(VLOOKUP($C59,Emissions!$C$5:$I$114, 6,FALSE), 0)</f>
        <v>1.28652176232999E-3</v>
      </c>
      <c r="N59" s="7">
        <f>IFERROR(VLOOKUP($C59,Emissions!$C$5:$I$114, 7,FALSE), 0)</f>
        <v>9.4647272277940595E-4</v>
      </c>
      <c r="O59" s="7">
        <f>IFERROR(VLOOKUP($C59,Both!$C$5:$I$114, 2,FALSE), 0)</f>
        <v>1.1475939791974401E-3</v>
      </c>
      <c r="P59" s="7">
        <f>IFERROR(VLOOKUP($C59,Both!$C$5:$I$114, 3,FALSE), 0)</f>
        <v>1.1524841570989799E-3</v>
      </c>
      <c r="Q59" s="7">
        <f>IFERROR(VLOOKUP($C59,Both!$C$5:$I$114, 4,FALSE), 0)</f>
        <v>8.7272097811971901E-4</v>
      </c>
      <c r="R59" s="7">
        <f>IFERROR(VLOOKUP($C59,Both!$C$5:$I$114, 5,FALSE), 0)</f>
        <v>1.33191490375942E-3</v>
      </c>
      <c r="S59" s="7">
        <f>IFERROR(VLOOKUP($C59,Both!$C$5:$I$114, 6,FALSE), 0)</f>
        <v>1.2232028055544201E-3</v>
      </c>
      <c r="T59" s="7">
        <f>IFERROR(VLOOKUP($C59,Both!$C$5:$I$114, 7,FALSE), 0)</f>
        <v>9.7756448556133506E-4</v>
      </c>
      <c r="U59" s="7">
        <f>IFERROR(VLOOKUP($C59,Both!$C$5:$M$114, 8,FALSE), 0)</f>
        <v>9.8245466346287297E-4</v>
      </c>
      <c r="V59" s="7">
        <f>IFERROR(VLOOKUP($C59,Both!$C$5:$M$114, 9,FALSE), 0)</f>
        <v>7.0269148448360501E-4</v>
      </c>
      <c r="W59" s="7">
        <f>IFERROR(VLOOKUP($C59,Both!$C$5:$M$114, 10,FALSE), 0)</f>
        <v>1.16111857225352E-3</v>
      </c>
      <c r="X59" s="9">
        <f t="shared" si="0"/>
        <v>1.1616653585108552E-3</v>
      </c>
      <c r="Y59" s="12">
        <f t="shared" si="1"/>
        <v>0.34849960755325654</v>
      </c>
      <c r="Z59" s="1" t="s">
        <v>152</v>
      </c>
    </row>
    <row r="60" spans="2:26" x14ac:dyDescent="0.2">
      <c r="B60" s="1" t="s">
        <v>20</v>
      </c>
      <c r="C60" s="1" t="s">
        <v>21</v>
      </c>
      <c r="D60" s="7">
        <f>IFERROR(VLOOKUP(C60,Economic!C$6:I$114, 2,FALSE), 0)</f>
        <v>9.1734500429880399E-3</v>
      </c>
      <c r="E60" s="7">
        <f>IFERROR(VLOOKUP($C60,Economic!$C$6:$I$114, 3,FALSE), 0)</f>
        <v>9.2624479287957504E-3</v>
      </c>
      <c r="F60" s="7">
        <f>IFERROR(VLOOKUP($C60,Economic!$C$6:$I$114, 4,FALSE), 0)</f>
        <v>1.98257755280235E-2</v>
      </c>
      <c r="G60" s="7">
        <f>IFERROR(VLOOKUP($C60,Economic!$C$6:$I$114, 5,FALSE), 0)</f>
        <v>5.6450403009246398E-3</v>
      </c>
      <c r="H60" s="7">
        <f>IFERROR(VLOOKUP($C60,Economic!$C$6:$I$114, 6,FALSE), 0)</f>
        <v>1.01936326597632E-2</v>
      </c>
      <c r="I60" s="7">
        <f>IFERROR(VLOOKUP($C60,Emissions!$C$5:$I$114, 2,FALSE), 0)</f>
        <v>1.01936326597632E-2</v>
      </c>
      <c r="J60" s="7">
        <f>IFERROR(VLOOKUP($C60,Emissions!$C$5:$I$114, 3,FALSE), 0)</f>
        <v>1.60396573229424E-3</v>
      </c>
      <c r="K60" s="7">
        <f>IFERROR(VLOOKUP($C60,Emissions!$C$5:$I$114, 4,FALSE), 0)</f>
        <v>9.1369573613123297E-4</v>
      </c>
      <c r="L60" s="7">
        <f>IFERROR(VLOOKUP($C60,Emissions!$C$5:$I$114, 5,FALSE), 0)</f>
        <v>8.7784118580569296E-4</v>
      </c>
      <c r="M60" s="7">
        <f>IFERROR(VLOOKUP($C60,Emissions!$C$5:$I$114, 6,FALSE), 0)</f>
        <v>1.7558534711840401E-3</v>
      </c>
      <c r="N60" s="7">
        <f>IFERROR(VLOOKUP($C60,Emissions!$C$5:$I$114, 7,FALSE), 0)</f>
        <v>9.1964736604901998E-4</v>
      </c>
      <c r="O60" s="7">
        <f>IFERROR(VLOOKUP($C60,Both!$C$5:$I$114, 2,FALSE), 0)</f>
        <v>5.4677989149072102E-3</v>
      </c>
      <c r="P60" s="7">
        <f>IFERROR(VLOOKUP($C60,Both!$C$5:$I$114, 3,FALSE), 0)</f>
        <v>5.51230435172046E-3</v>
      </c>
      <c r="Q60" s="7">
        <f>IFERROR(VLOOKUP($C60,Both!$C$5:$I$114, 4,FALSE), 0)</f>
        <v>1.0791762285675599E-2</v>
      </c>
      <c r="R60" s="7">
        <f>IFERROR(VLOOKUP($C60,Both!$C$5:$I$114, 5,FALSE), 0)</f>
        <v>3.7046319591489702E-3</v>
      </c>
      <c r="S60" s="7">
        <f>IFERROR(VLOOKUP($C60,Both!$C$5:$I$114, 6,FALSE), 0)</f>
        <v>5.97757260153852E-3</v>
      </c>
      <c r="T60" s="7">
        <f>IFERROR(VLOOKUP($C60,Both!$C$5:$I$114, 7,FALSE), 0)</f>
        <v>5.0496881890094601E-3</v>
      </c>
      <c r="U60" s="7">
        <f>IFERROR(VLOOKUP($C60,Both!$C$5:$M$114, 8,FALSE), 0)</f>
        <v>5.0941936258227204E-3</v>
      </c>
      <c r="V60" s="7">
        <f>IFERROR(VLOOKUP($C60,Both!$C$5:$M$114, 9,FALSE), 0)</f>
        <v>1.03736515597778E-2</v>
      </c>
      <c r="W60" s="7">
        <f>IFERROR(VLOOKUP($C60,Both!$C$5:$M$114, 10,FALSE), 0)</f>
        <v>3.2853554008886298E-3</v>
      </c>
      <c r="X60" s="9">
        <f t="shared" si="0"/>
        <v>6.2810970750105961E-3</v>
      </c>
      <c r="Y60" s="12">
        <f t="shared" si="1"/>
        <v>1.8843291225031789</v>
      </c>
      <c r="Z60" s="1" t="s">
        <v>20</v>
      </c>
    </row>
    <row r="61" spans="2:26" x14ac:dyDescent="0.2">
      <c r="B61" s="1" t="s">
        <v>36</v>
      </c>
      <c r="C61" s="1" t="s">
        <v>37</v>
      </c>
      <c r="D61" s="7">
        <f>IFERROR(VLOOKUP(C61,Economic!C$6:I$114, 2,FALSE), 0)</f>
        <v>2.9295456158933298E-3</v>
      </c>
      <c r="E61" s="7">
        <f>IFERROR(VLOOKUP($C61,Economic!$C$6:$I$114, 3,FALSE), 0)</f>
        <v>2.9579671328765801E-3</v>
      </c>
      <c r="F61" s="7">
        <f>IFERROR(VLOOKUP($C61,Economic!$C$6:$I$114, 4,FALSE), 0)</f>
        <v>1.70697236609181E-3</v>
      </c>
      <c r="G61" s="7">
        <f>IFERROR(VLOOKUP($C61,Economic!$C$6:$I$114, 5,FALSE), 0)</f>
        <v>3.3465137509381599E-3</v>
      </c>
      <c r="H61" s="7">
        <f>IFERROR(VLOOKUP($C61,Economic!$C$6:$I$114, 6,FALSE), 0)</f>
        <v>3.0244143499655002E-3</v>
      </c>
      <c r="I61" s="7">
        <f>IFERROR(VLOOKUP($C61,Emissions!$C$5:$I$114, 2,FALSE), 0)</f>
        <v>3.0244143499655002E-3</v>
      </c>
      <c r="J61" s="7">
        <f>IFERROR(VLOOKUP($C61,Emissions!$C$5:$I$114, 3,FALSE), 0)</f>
        <v>2.1178605684960801E-3</v>
      </c>
      <c r="K61" s="7">
        <f>IFERROR(VLOOKUP($C61,Emissions!$C$5:$I$114, 4,FALSE), 0)</f>
        <v>7.6676006607926902E-4</v>
      </c>
      <c r="L61" s="7">
        <f>IFERROR(VLOOKUP($C61,Emissions!$C$5:$I$114, 5,FALSE), 0)</f>
        <v>1.29205704138007E-3</v>
      </c>
      <c r="M61" s="7">
        <f>IFERROR(VLOOKUP($C61,Emissions!$C$5:$I$114, 6,FALSE), 0)</f>
        <v>1.90005478320173E-3</v>
      </c>
      <c r="N61" s="7">
        <f>IFERROR(VLOOKUP($C61,Emissions!$C$5:$I$114, 7,FALSE), 0)</f>
        <v>9.0915558866984695E-4</v>
      </c>
      <c r="O61" s="7">
        <f>IFERROR(VLOOKUP($C61,Both!$C$5:$I$114, 2,FALSE), 0)</f>
        <v>2.4158127672479698E-3</v>
      </c>
      <c r="P61" s="7">
        <f>IFERROR(VLOOKUP($C61,Both!$C$5:$I$114, 3,FALSE), 0)</f>
        <v>2.43002559957263E-3</v>
      </c>
      <c r="Q61" s="7">
        <f>IFERROR(VLOOKUP($C61,Both!$C$5:$I$114, 4,FALSE), 0)</f>
        <v>1.80360499908404E-3</v>
      </c>
      <c r="R61" s="7">
        <f>IFERROR(VLOOKUP($C61,Both!$C$5:$I$114, 5,FALSE), 0)</f>
        <v>2.6264847519505601E-3</v>
      </c>
      <c r="S61" s="7">
        <f>IFERROR(VLOOKUP($C61,Both!$C$5:$I$114, 6,FALSE), 0)</f>
        <v>2.46422898220252E-3</v>
      </c>
      <c r="T61" s="7">
        <f>IFERROR(VLOOKUP($C61,Both!$C$5:$I$114, 7,FALSE), 0)</f>
        <v>1.92035466189421E-3</v>
      </c>
      <c r="U61" s="7">
        <f>IFERROR(VLOOKUP($C61,Both!$C$5:$M$114, 8,FALSE), 0)</f>
        <v>1.9345674942188799E-3</v>
      </c>
      <c r="V61" s="7">
        <f>IFERROR(VLOOKUP($C61,Both!$C$5:$M$114, 9,FALSE), 0)</f>
        <v>1.3081468937302899E-3</v>
      </c>
      <c r="W61" s="7">
        <f>IFERROR(VLOOKUP($C61,Both!$C$5:$M$114, 10,FALSE), 0)</f>
        <v>2.12973750294016E-3</v>
      </c>
      <c r="X61" s="9">
        <f t="shared" si="0"/>
        <v>2.150433963319957E-3</v>
      </c>
      <c r="Y61" s="12">
        <f t="shared" si="1"/>
        <v>0.64513018899598706</v>
      </c>
      <c r="Z61" s="1" t="s">
        <v>36</v>
      </c>
    </row>
    <row r="62" spans="2:26" x14ac:dyDescent="0.2">
      <c r="B62" s="1" t="s">
        <v>154</v>
      </c>
      <c r="C62" s="1" t="s">
        <v>155</v>
      </c>
      <c r="D62" s="7">
        <f>IFERROR(VLOOKUP(C62,Economic!C$6:I$114, 2,FALSE), 0)</f>
        <v>5.1391181566942399E-3</v>
      </c>
      <c r="E62" s="7">
        <f>IFERROR(VLOOKUP($C62,Economic!$C$6:$I$114, 3,FALSE), 0)</f>
        <v>5.18897624157164E-3</v>
      </c>
      <c r="F62" s="7">
        <f>IFERROR(VLOOKUP($C62,Economic!$C$6:$I$114, 4,FALSE), 0)</f>
        <v>5.7145049569190696E-3</v>
      </c>
      <c r="G62" s="7">
        <f>IFERROR(VLOOKUP($C62,Economic!$C$6:$I$114, 5,FALSE), 0)</f>
        <v>3.46980636281483E-3</v>
      </c>
      <c r="H62" s="7">
        <f>IFERROR(VLOOKUP($C62,Economic!$C$6:$I$114, 6,FALSE), 0)</f>
        <v>3.5370564206853201E-3</v>
      </c>
      <c r="I62" s="7">
        <f>IFERROR(VLOOKUP($C62,Emissions!$C$5:$I$114, 2,FALSE), 0)</f>
        <v>3.5370564206853201E-3</v>
      </c>
      <c r="J62" s="7">
        <f>IFERROR(VLOOKUP($C62,Emissions!$C$5:$I$114, 3,FALSE), 0)</f>
        <v>2.30366449735673E-3</v>
      </c>
      <c r="K62" s="7">
        <f>IFERROR(VLOOKUP($C62,Emissions!$C$5:$I$114, 4,FALSE), 0)</f>
        <v>5.7104685980137796E-4</v>
      </c>
      <c r="L62" s="7">
        <f>IFERROR(VLOOKUP($C62,Emissions!$C$5:$I$114, 5,FALSE), 0)</f>
        <v>1.6630329872664999E-3</v>
      </c>
      <c r="M62" s="7">
        <f>IFERROR(VLOOKUP($C62,Emissions!$C$5:$I$114, 6,FALSE), 0)</f>
        <v>1.7309766274772201E-3</v>
      </c>
      <c r="N62" s="7">
        <f>IFERROR(VLOOKUP($C62,Emissions!$C$5:$I$114, 7,FALSE), 0)</f>
        <v>8.2085003615317705E-4</v>
      </c>
      <c r="O62" s="7">
        <f>IFERROR(VLOOKUP($C62,Both!$C$5:$I$114, 2,FALSE), 0)</f>
        <v>3.43681467864119E-3</v>
      </c>
      <c r="P62" s="7">
        <f>IFERROR(VLOOKUP($C62,Both!$C$5:$I$114, 3,FALSE), 0)</f>
        <v>3.4617473590751401E-3</v>
      </c>
      <c r="Q62" s="7">
        <f>IFERROR(VLOOKUP($C62,Both!$C$5:$I$114, 4,FALSE), 0)</f>
        <v>3.7230208570491301E-3</v>
      </c>
      <c r="R62" s="7">
        <f>IFERROR(VLOOKUP($C62,Both!$C$5:$I$114, 5,FALSE), 0)</f>
        <v>2.6035096791574099E-3</v>
      </c>
      <c r="S62" s="7">
        <f>IFERROR(VLOOKUP($C62,Both!$C$5:$I$114, 6,FALSE), 0)</f>
        <v>2.6359376992814601E-3</v>
      </c>
      <c r="T62" s="7">
        <f>IFERROR(VLOOKUP($C62,Both!$C$5:$I$114, 7,FALSE), 0)</f>
        <v>2.9817436143839099E-3</v>
      </c>
      <c r="U62" s="7">
        <f>IFERROR(VLOOKUP($C62,Both!$C$5:$M$114, 8,FALSE), 0)</f>
        <v>3.00667629481786E-3</v>
      </c>
      <c r="V62" s="7">
        <f>IFERROR(VLOOKUP($C62,Both!$C$5:$M$114, 9,FALSE), 0)</f>
        <v>3.26794979279185E-3</v>
      </c>
      <c r="W62" s="7">
        <f>IFERROR(VLOOKUP($C62,Both!$C$5:$M$114, 10,FALSE), 0)</f>
        <v>2.1472618143339398E-3</v>
      </c>
      <c r="X62" s="9">
        <f t="shared" si="0"/>
        <v>3.0470375678478649E-3</v>
      </c>
      <c r="Y62" s="12">
        <f t="shared" si="1"/>
        <v>0.91411127035435946</v>
      </c>
      <c r="Z62" s="1" t="s">
        <v>154</v>
      </c>
    </row>
    <row r="63" spans="2:26" x14ac:dyDescent="0.2">
      <c r="B63" s="1" t="s">
        <v>156</v>
      </c>
      <c r="C63" s="1" t="s">
        <v>157</v>
      </c>
      <c r="D63" s="7">
        <f>IFERROR(VLOOKUP(C63,Economic!C$6:I$114, 2,FALSE), 0)</f>
        <v>5.75978460073944E-4</v>
      </c>
      <c r="E63" s="7">
        <f>IFERROR(VLOOKUP($C63,Economic!$C$6:$I$114, 3,FALSE), 0)</f>
        <v>5.5649890127000199E-4</v>
      </c>
      <c r="F63" s="7">
        <f>IFERROR(VLOOKUP($C63,Economic!$C$6:$I$114, 4,FALSE), 0)</f>
        <v>6.7943890495950399E-5</v>
      </c>
      <c r="G63" s="7">
        <f>IFERROR(VLOOKUP($C63,Economic!$C$6:$I$114, 5,FALSE), 0)</f>
        <v>1.3033790398390701E-3</v>
      </c>
      <c r="H63" s="7">
        <f>IFERROR(VLOOKUP($C63,Economic!$C$6:$I$114, 6,FALSE), 0)</f>
        <v>4.72399569392707E-4</v>
      </c>
      <c r="I63" s="7">
        <f>IFERROR(VLOOKUP($C63,Emissions!$C$5:$I$114, 2,FALSE), 0)</f>
        <v>4.72399569392707E-4</v>
      </c>
      <c r="J63" s="7">
        <f>IFERROR(VLOOKUP($C63,Emissions!$C$5:$I$114, 3,FALSE), 0)</f>
        <v>1.7963576428801701E-3</v>
      </c>
      <c r="K63" s="7">
        <f>IFERROR(VLOOKUP($C63,Emissions!$C$5:$I$114, 4,FALSE), 0)</f>
        <v>7.2456842096488196E-4</v>
      </c>
      <c r="L63" s="7">
        <f>IFERROR(VLOOKUP($C63,Emissions!$C$5:$I$114, 5,FALSE), 0)</f>
        <v>9.5715998870337499E-4</v>
      </c>
      <c r="M63" s="7">
        <f>IFERROR(VLOOKUP($C63,Emissions!$C$5:$I$114, 6,FALSE), 0)</f>
        <v>1.7532122587891E-3</v>
      </c>
      <c r="N63" s="7">
        <f>IFERROR(VLOOKUP($C63,Emissions!$C$5:$I$114, 7,FALSE), 0)</f>
        <v>7.9705250267068798E-4</v>
      </c>
      <c r="O63" s="7">
        <f>IFERROR(VLOOKUP($C63,Both!$C$5:$I$114, 2,FALSE), 0)</f>
        <v>1.16480218832743E-3</v>
      </c>
      <c r="P63" s="7">
        <f>IFERROR(VLOOKUP($C63,Both!$C$5:$I$114, 3,FALSE), 0)</f>
        <v>1.1550543084314999E-3</v>
      </c>
      <c r="Q63" s="7">
        <f>IFERROR(VLOOKUP($C63,Both!$C$5:$I$114, 4,FALSE), 0)</f>
        <v>9.1059113464080001E-4</v>
      </c>
      <c r="R63" s="7">
        <f>IFERROR(VLOOKUP($C63,Both!$C$5:$I$114, 5,FALSE), 0)</f>
        <v>1.5303906327987101E-3</v>
      </c>
      <c r="S63" s="7">
        <f>IFERROR(VLOOKUP($C63,Both!$C$5:$I$114, 6,FALSE), 0)</f>
        <v>1.11433709626184E-3</v>
      </c>
      <c r="T63" s="7">
        <f>IFERROR(VLOOKUP($C63,Both!$C$5:$I$114, 7,FALSE), 0)</f>
        <v>6.8671436020486902E-4</v>
      </c>
      <c r="U63" s="7">
        <f>IFERROR(VLOOKUP($C63,Both!$C$5:$M$114, 8,FALSE), 0)</f>
        <v>6.7696648030893898E-4</v>
      </c>
      <c r="V63" s="7">
        <f>IFERROR(VLOOKUP($C63,Both!$C$5:$M$114, 9,FALSE), 0)</f>
        <v>4.3250330651823E-4</v>
      </c>
      <c r="W63" s="7">
        <f>IFERROR(VLOOKUP($C63,Both!$C$5:$M$114, 10,FALSE), 0)</f>
        <v>1.0510998818462701E-3</v>
      </c>
      <c r="X63" s="9">
        <f t="shared" si="0"/>
        <v>9.0997048169055915E-4</v>
      </c>
      <c r="Y63" s="12">
        <f t="shared" si="1"/>
        <v>0.27299114450716777</v>
      </c>
      <c r="Z63" s="1" t="s">
        <v>156</v>
      </c>
    </row>
    <row r="64" spans="2:26" x14ac:dyDescent="0.2">
      <c r="B64" s="1" t="s">
        <v>158</v>
      </c>
      <c r="C64" s="1" t="s">
        <v>159</v>
      </c>
      <c r="D64" s="7">
        <f>IFERROR(VLOOKUP(C64,Economic!C$6:I$114, 2,FALSE), 0)</f>
        <v>7.2617973953288196E-4</v>
      </c>
      <c r="E64" s="7">
        <f>IFERROR(VLOOKUP($C64,Economic!$C$6:$I$114, 3,FALSE), 0)</f>
        <v>7.3322490370034002E-4</v>
      </c>
      <c r="F64" s="7">
        <f>IFERROR(VLOOKUP($C64,Economic!$C$6:$I$114, 4,FALSE), 0)</f>
        <v>3.1894915060264598E-4</v>
      </c>
      <c r="G64" s="7">
        <f>IFERROR(VLOOKUP($C64,Economic!$C$6:$I$114, 5,FALSE), 0)</f>
        <v>7.0100656467020502E-4</v>
      </c>
      <c r="H64" s="7">
        <f>IFERROR(VLOOKUP($C64,Economic!$C$6:$I$114, 6,FALSE), 0)</f>
        <v>4.0355939796829097E-4</v>
      </c>
      <c r="I64" s="7">
        <f>IFERROR(VLOOKUP($C64,Emissions!$C$5:$I$114, 2,FALSE), 0)</f>
        <v>4.0355939796829097E-4</v>
      </c>
      <c r="J64" s="7">
        <f>IFERROR(VLOOKUP($C64,Emissions!$C$5:$I$114, 3,FALSE), 0)</f>
        <v>8.2128191076939099E-4</v>
      </c>
      <c r="K64" s="7">
        <f>IFERROR(VLOOKUP($C64,Emissions!$C$5:$I$114, 4,FALSE), 0)</f>
        <v>7.2711233278538998E-4</v>
      </c>
      <c r="L64" s="7">
        <f>IFERROR(VLOOKUP($C64,Emissions!$C$5:$I$114, 5,FALSE), 0)</f>
        <v>5.9085199481676302E-4</v>
      </c>
      <c r="M64" s="7">
        <f>IFERROR(VLOOKUP($C64,Emissions!$C$5:$I$114, 6,FALSE), 0)</f>
        <v>9.5691355995738698E-4</v>
      </c>
      <c r="N64" s="7">
        <f>IFERROR(VLOOKUP($C64,Emissions!$C$5:$I$114, 7,FALSE), 0)</f>
        <v>7.0122698059405702E-4</v>
      </c>
      <c r="O64" s="7">
        <f>IFERROR(VLOOKUP($C64,Both!$C$5:$I$114, 2,FALSE), 0)</f>
        <v>8.4180037525754398E-4</v>
      </c>
      <c r="P64" s="7">
        <f>IFERROR(VLOOKUP($C64,Both!$C$5:$I$114, 3,FALSE), 0)</f>
        <v>8.4532347140581904E-4</v>
      </c>
      <c r="Q64" s="7">
        <f>IFERROR(VLOOKUP($C64,Both!$C$5:$I$114, 4,FALSE), 0)</f>
        <v>6.3795181808258105E-4</v>
      </c>
      <c r="R64" s="7">
        <f>IFERROR(VLOOKUP($C64,Both!$C$5:$I$114, 5,FALSE), 0)</f>
        <v>8.3009852235445096E-4</v>
      </c>
      <c r="S64" s="7">
        <f>IFERROR(VLOOKUP($C64,Both!$C$5:$I$114, 6,FALSE), 0)</f>
        <v>6.8109163631821295E-4</v>
      </c>
      <c r="T64" s="7">
        <f>IFERROR(VLOOKUP($C64,Both!$C$5:$I$114, 7,FALSE), 0)</f>
        <v>7.1395337946293701E-4</v>
      </c>
      <c r="U64" s="7">
        <f>IFERROR(VLOOKUP($C64,Both!$C$5:$M$114, 8,FALSE), 0)</f>
        <v>7.1747647561121305E-4</v>
      </c>
      <c r="V64" s="7">
        <f>IFERROR(VLOOKUP($C64,Both!$C$5:$M$114, 9,FALSE), 0)</f>
        <v>5.1010482228797495E-4</v>
      </c>
      <c r="W64" s="7">
        <f>IFERROR(VLOOKUP($C64,Both!$C$5:$M$114, 10,FALSE), 0)</f>
        <v>7.0168026935262602E-4</v>
      </c>
      <c r="X64" s="9">
        <f t="shared" si="0"/>
        <v>6.7816733517495E-4</v>
      </c>
      <c r="Y64" s="12">
        <f t="shared" si="1"/>
        <v>0.203450200552485</v>
      </c>
      <c r="Z64" s="1" t="s">
        <v>158</v>
      </c>
    </row>
    <row r="65" spans="2:26" x14ac:dyDescent="0.2">
      <c r="B65" s="1" t="s">
        <v>160</v>
      </c>
      <c r="C65" s="1" t="s">
        <v>161</v>
      </c>
      <c r="D65" s="7">
        <f>IFERROR(VLOOKUP(C65,Economic!C$6:I$114, 2,FALSE), 0)</f>
        <v>2.1350925675154799E-4</v>
      </c>
      <c r="E65" s="7">
        <f>IFERROR(VLOOKUP($C65,Economic!$C$6:$I$114, 3,FALSE), 0)</f>
        <v>1.8424625785290599E-4</v>
      </c>
      <c r="F65" s="7">
        <f>IFERROR(VLOOKUP($C65,Economic!$C$6:$I$114, 4,FALSE), 0)</f>
        <v>2.5416679232118899E-5</v>
      </c>
      <c r="G65" s="7">
        <f>IFERROR(VLOOKUP($C65,Economic!$C$6:$I$114, 5,FALSE), 0)</f>
        <v>4.9493177053348597E-4</v>
      </c>
      <c r="H65" s="7">
        <f>IFERROR(VLOOKUP($C65,Economic!$C$6:$I$114, 6,FALSE), 0)</f>
        <v>1.8544116951798301E-4</v>
      </c>
      <c r="I65" s="7">
        <f>IFERROR(VLOOKUP($C65,Emissions!$C$5:$I$114, 2,FALSE), 0)</f>
        <v>1.8544116951798301E-4</v>
      </c>
      <c r="J65" s="7">
        <f>IFERROR(VLOOKUP($C65,Emissions!$C$5:$I$114, 3,FALSE), 0)</f>
        <v>6.5477851431992504E-4</v>
      </c>
      <c r="K65" s="7">
        <f>IFERROR(VLOOKUP($C65,Emissions!$C$5:$I$114, 4,FALSE), 0)</f>
        <v>8.37842024329934E-4</v>
      </c>
      <c r="L65" s="7">
        <f>IFERROR(VLOOKUP($C65,Emissions!$C$5:$I$114, 5,FALSE), 0)</f>
        <v>3.4620650860544199E-4</v>
      </c>
      <c r="M65" s="7">
        <f>IFERROR(VLOOKUP($C65,Emissions!$C$5:$I$114, 6,FALSE), 0)</f>
        <v>9.9395247167353095E-4</v>
      </c>
      <c r="N65" s="7">
        <f>IFERROR(VLOOKUP($C65,Emissions!$C$5:$I$114, 7,FALSE), 0)</f>
        <v>6.9742358929529699E-4</v>
      </c>
      <c r="O65" s="7">
        <f>IFERROR(VLOOKUP($C65,Both!$C$5:$I$114, 2,FALSE), 0)</f>
        <v>6.03809465686288E-4</v>
      </c>
      <c r="P65" s="7">
        <f>IFERROR(VLOOKUP($C65,Both!$C$5:$I$114, 3,FALSE), 0)</f>
        <v>5.89167482092449E-4</v>
      </c>
      <c r="Q65" s="7">
        <f>IFERROR(VLOOKUP($C65,Both!$C$5:$I$114, 4,FALSE), 0)</f>
        <v>5.09691359709181E-4</v>
      </c>
      <c r="R65" s="7">
        <f>IFERROR(VLOOKUP($C65,Both!$C$5:$I$114, 5,FALSE), 0)</f>
        <v>7.4551249864582498E-4</v>
      </c>
      <c r="S65" s="7">
        <f>IFERROR(VLOOKUP($C65,Both!$C$5:$I$114, 6,FALSE), 0)</f>
        <v>5.90553913604838E-4</v>
      </c>
      <c r="T65" s="7">
        <f>IFERROR(VLOOKUP($C65,Both!$C$5:$I$114, 7,FALSE), 0)</f>
        <v>4.5554110133571202E-4</v>
      </c>
      <c r="U65" s="7">
        <f>IFERROR(VLOOKUP($C65,Both!$C$5:$M$114, 8,FALSE), 0)</f>
        <v>4.40899117741874E-4</v>
      </c>
      <c r="V65" s="7">
        <f>IFERROR(VLOOKUP($C65,Both!$C$5:$M$114, 9,FALSE), 0)</f>
        <v>3.61422995358606E-4</v>
      </c>
      <c r="W65" s="7">
        <f>IFERROR(VLOOKUP($C65,Both!$C$5:$M$114, 10,FALSE), 0)</f>
        <v>5.9664084865125003E-4</v>
      </c>
      <c r="X65" s="9">
        <f t="shared" si="0"/>
        <v>4.8562140972280895E-4</v>
      </c>
      <c r="Y65" s="12">
        <f t="shared" si="1"/>
        <v>0.14568642291684269</v>
      </c>
      <c r="Z65" s="1" t="s">
        <v>160</v>
      </c>
    </row>
    <row r="66" spans="2:26" x14ac:dyDescent="0.2">
      <c r="B66" s="1" t="s">
        <v>162</v>
      </c>
      <c r="C66" s="1" t="s">
        <v>163</v>
      </c>
      <c r="D66" s="7">
        <f>IFERROR(VLOOKUP(C66,Economic!C$6:I$114, 2,FALSE), 0)</f>
        <v>4.4191450816018099E-4</v>
      </c>
      <c r="E66" s="7">
        <f>IFERROR(VLOOKUP($C66,Economic!$C$6:$I$114, 3,FALSE), 0)</f>
        <v>4.4620182173900997E-4</v>
      </c>
      <c r="F66" s="7">
        <f>IFERROR(VLOOKUP($C66,Economic!$C$6:$I$114, 4,FALSE), 0)</f>
        <v>2.7480111150103098E-4</v>
      </c>
      <c r="G66" s="7">
        <f>IFERROR(VLOOKUP($C66,Economic!$C$6:$I$114, 5,FALSE), 0)</f>
        <v>6.4816687386591804E-4</v>
      </c>
      <c r="H66" s="7">
        <f>IFERROR(VLOOKUP($C66,Economic!$C$6:$I$114, 6,FALSE), 0)</f>
        <v>8.0268607701003804E-4</v>
      </c>
      <c r="I66" s="7">
        <f>IFERROR(VLOOKUP($C66,Emissions!$C$5:$I$114, 2,FALSE), 0)</f>
        <v>8.0268607701003804E-4</v>
      </c>
      <c r="J66" s="7">
        <f>IFERROR(VLOOKUP($C66,Emissions!$C$5:$I$114, 3,FALSE), 0)</f>
        <v>8.8033058743374002E-4</v>
      </c>
      <c r="K66" s="7">
        <f>IFERROR(VLOOKUP($C66,Emissions!$C$5:$I$114, 4,FALSE), 0)</f>
        <v>4.3204199693096701E-4</v>
      </c>
      <c r="L66" s="7">
        <f>IFERROR(VLOOKUP($C66,Emissions!$C$5:$I$114, 5,FALSE), 0)</f>
        <v>1.5794087746073E-3</v>
      </c>
      <c r="M66" s="7">
        <f>IFERROR(VLOOKUP($C66,Emissions!$C$5:$I$114, 6,FALSE), 0)</f>
        <v>6.1765894104039197E-4</v>
      </c>
      <c r="N66" s="7">
        <f>IFERROR(VLOOKUP($C66,Emissions!$C$5:$I$114, 7,FALSE), 0)</f>
        <v>6.7970339085540905E-4</v>
      </c>
      <c r="O66" s="7">
        <f>IFERROR(VLOOKUP($C66,Both!$C$5:$I$114, 2,FALSE), 0)</f>
        <v>5.2994132691947101E-4</v>
      </c>
      <c r="P66" s="7">
        <f>IFERROR(VLOOKUP($C66,Both!$C$5:$I$114, 3,FALSE), 0)</f>
        <v>5.3208529654132802E-4</v>
      </c>
      <c r="Q66" s="7">
        <f>IFERROR(VLOOKUP($C66,Both!$C$5:$I$114, 4,FALSE), 0)</f>
        <v>4.46246495315872E-4</v>
      </c>
      <c r="R66" s="7">
        <f>IFERROR(VLOOKUP($C66,Both!$C$5:$I$114, 5,FALSE), 0)</f>
        <v>6.3374185442657599E-4</v>
      </c>
      <c r="S66" s="7">
        <f>IFERROR(VLOOKUP($C66,Both!$C$5:$I$114, 6,FALSE), 0)</f>
        <v>7.1079677956322797E-4</v>
      </c>
      <c r="T66" s="7">
        <f>IFERROR(VLOOKUP($C66,Both!$C$5:$I$114, 7,FALSE), 0)</f>
        <v>5.6096169970946096E-4</v>
      </c>
      <c r="U66" s="7">
        <f>IFERROR(VLOOKUP($C66,Both!$C$5:$M$114, 8,FALSE), 0)</f>
        <v>5.6310566933131698E-4</v>
      </c>
      <c r="V66" s="7">
        <f>IFERROR(VLOOKUP($C66,Both!$C$5:$M$114, 9,FALSE), 0)</f>
        <v>4.7726686810586102E-4</v>
      </c>
      <c r="W66" s="7">
        <f>IFERROR(VLOOKUP($C66,Both!$C$5:$M$114, 10,FALSE), 0)</f>
        <v>6.6446627003850399E-4</v>
      </c>
      <c r="X66" s="9">
        <f t="shared" si="0"/>
        <v>6.3621062100528215E-4</v>
      </c>
      <c r="Y66" s="12">
        <f t="shared" si="1"/>
        <v>0.19086318630158464</v>
      </c>
      <c r="Z66" s="1" t="s">
        <v>162</v>
      </c>
    </row>
    <row r="67" spans="2:26" x14ac:dyDescent="0.2">
      <c r="B67" s="1" t="s">
        <v>164</v>
      </c>
      <c r="C67" s="1" t="s">
        <v>165</v>
      </c>
      <c r="D67" s="7">
        <f>IFERROR(VLOOKUP(C67,Economic!C$6:I$114, 2,FALSE), 0)</f>
        <v>1.1954035712310499E-3</v>
      </c>
      <c r="E67" s="7">
        <f>IFERROR(VLOOKUP($C67,Economic!$C$6:$I$114, 3,FALSE), 0)</f>
        <v>1.2070009953220899E-3</v>
      </c>
      <c r="F67" s="7">
        <f>IFERROR(VLOOKUP($C67,Economic!$C$6:$I$114, 4,FALSE), 0)</f>
        <v>2.6391882887476698E-4</v>
      </c>
      <c r="G67" s="7">
        <f>IFERROR(VLOOKUP($C67,Economic!$C$6:$I$114, 5,FALSE), 0)</f>
        <v>0</v>
      </c>
      <c r="H67" s="7">
        <f>IFERROR(VLOOKUP($C67,Economic!$C$6:$I$114, 6,FALSE), 0)</f>
        <v>0</v>
      </c>
      <c r="I67" s="7">
        <f>IFERROR(VLOOKUP($C67,Emissions!$C$5:$I$114, 2,FALSE), 0)</f>
        <v>0</v>
      </c>
      <c r="J67" s="7">
        <f>IFERROR(VLOOKUP($C67,Emissions!$C$5:$I$114, 3,FALSE), 0)</f>
        <v>7.73587403425343E-4</v>
      </c>
      <c r="K67" s="7">
        <f>IFERROR(VLOOKUP($C67,Emissions!$C$5:$I$114, 4,FALSE), 0)</f>
        <v>8.68875442824232E-4</v>
      </c>
      <c r="L67" s="7">
        <f>IFERROR(VLOOKUP($C67,Emissions!$C$5:$I$114, 5,FALSE), 0)</f>
        <v>1.60074094419148E-4</v>
      </c>
      <c r="M67" s="7">
        <f>IFERROR(VLOOKUP($C67,Emissions!$C$5:$I$114, 6,FALSE), 0)</f>
        <v>1.6477520216131301E-3</v>
      </c>
      <c r="N67" s="7">
        <f>IFERROR(VLOOKUP($C67,Emissions!$C$5:$I$114, 7,FALSE), 0)</f>
        <v>6.3489950699918002E-4</v>
      </c>
      <c r="O67" s="7">
        <f>IFERROR(VLOOKUP($C67,Both!$C$5:$I$114, 2,FALSE), 0)</f>
        <v>1.42199587493627E-3</v>
      </c>
      <c r="P67" s="7">
        <f>IFERROR(VLOOKUP($C67,Both!$C$5:$I$114, 3,FALSE), 0)</f>
        <v>1.4277954332111301E-3</v>
      </c>
      <c r="Q67" s="7">
        <f>IFERROR(VLOOKUP($C67,Both!$C$5:$I$114, 4,FALSE), 0)</f>
        <v>9.5585716425823598E-4</v>
      </c>
      <c r="R67" s="7">
        <f>IFERROR(VLOOKUP($C67,Both!$C$5:$I$114, 5,FALSE), 0)</f>
        <v>0</v>
      </c>
      <c r="S67" s="7">
        <f>IFERROR(VLOOKUP($C67,Both!$C$5:$I$114, 6,FALSE), 0)</f>
        <v>0</v>
      </c>
      <c r="T67" s="7">
        <f>IFERROR(VLOOKUP($C67,Both!$C$5:$I$114, 7,FALSE), 0)</f>
        <v>9.1556187416292104E-4</v>
      </c>
      <c r="U67" s="7">
        <f>IFERROR(VLOOKUP($C67,Both!$C$5:$M$114, 8,FALSE), 0)</f>
        <v>9.2136143243777395E-4</v>
      </c>
      <c r="V67" s="7">
        <f>IFERROR(VLOOKUP($C67,Both!$C$5:$M$114, 9,FALSE), 0)</f>
        <v>4.4942316348487902E-4</v>
      </c>
      <c r="W67" s="7">
        <f>IFERROR(VLOOKUP($C67,Both!$C$5:$M$114, 10,FALSE), 0)</f>
        <v>0</v>
      </c>
      <c r="X67" s="9">
        <f t="shared" si="0"/>
        <v>6.4217534036000768E-4</v>
      </c>
      <c r="Y67" s="12">
        <f t="shared" si="1"/>
        <v>0.19265260210800231</v>
      </c>
      <c r="Z67" s="1" t="s">
        <v>164</v>
      </c>
    </row>
    <row r="68" spans="2:26" x14ac:dyDescent="0.2">
      <c r="B68" s="1" t="s">
        <v>166</v>
      </c>
      <c r="C68" s="1" t="s">
        <v>167</v>
      </c>
      <c r="D68" s="7">
        <f>IFERROR(VLOOKUP(C68,Economic!C$6:I$114, 2,FALSE), 0)</f>
        <v>1.6633860700411299E-4</v>
      </c>
      <c r="E68" s="7">
        <f>IFERROR(VLOOKUP($C68,Economic!$C$6:$I$114, 3,FALSE), 0)</f>
        <v>1.6795237110400901E-4</v>
      </c>
      <c r="F68" s="7">
        <f>IFERROR(VLOOKUP($C68,Economic!$C$6:$I$114, 4,FALSE), 0)</f>
        <v>1.27467385940501E-4</v>
      </c>
      <c r="G68" s="7">
        <f>IFERROR(VLOOKUP($C68,Economic!$C$6:$I$114, 5,FALSE), 0)</f>
        <v>2.5363051586057601E-4</v>
      </c>
      <c r="H68" s="7">
        <f>IFERROR(VLOOKUP($C68,Economic!$C$6:$I$114, 6,FALSE), 0)</f>
        <v>4.0238897272066503E-4</v>
      </c>
      <c r="I68" s="7">
        <f>IFERROR(VLOOKUP($C68,Emissions!$C$5:$I$114, 2,FALSE), 0)</f>
        <v>4.0238897272066503E-4</v>
      </c>
      <c r="J68" s="7">
        <f>IFERROR(VLOOKUP($C68,Emissions!$C$5:$I$114, 3,FALSE), 0)</f>
        <v>4.2924502837721901E-4</v>
      </c>
      <c r="K68" s="7">
        <f>IFERROR(VLOOKUP($C68,Emissions!$C$5:$I$114, 4,FALSE), 0)</f>
        <v>3.7610699926508801E-4</v>
      </c>
      <c r="L68" s="7">
        <f>IFERROR(VLOOKUP($C68,Emissions!$C$5:$I$114, 5,FALSE), 0)</f>
        <v>1.22937535879918E-3</v>
      </c>
      <c r="M68" s="7">
        <f>IFERROR(VLOOKUP($C68,Emissions!$C$5:$I$114, 6,FALSE), 0)</f>
        <v>3.1138050386550199E-4</v>
      </c>
      <c r="N68" s="7">
        <f>IFERROR(VLOOKUP($C68,Emissions!$C$5:$I$114, 7,FALSE), 0)</f>
        <v>5.6555624113116196E-4</v>
      </c>
      <c r="O68" s="7">
        <f>IFERROR(VLOOKUP($C68,Both!$C$5:$I$114, 2,FALSE), 0)</f>
        <v>2.38918191477791E-4</v>
      </c>
      <c r="P68" s="7">
        <f>IFERROR(VLOOKUP($C68,Both!$C$5:$I$114, 3,FALSE), 0)</f>
        <v>2.3972519127927599E-4</v>
      </c>
      <c r="Q68" s="7">
        <f>IFERROR(VLOOKUP($C68,Both!$C$5:$I$114, 4,FALSE), 0)</f>
        <v>2.1943172382937501E-4</v>
      </c>
      <c r="R68" s="7">
        <f>IFERROR(VLOOKUP($C68,Both!$C$5:$I$114, 5,FALSE), 0)</f>
        <v>2.8288823929803198E-4</v>
      </c>
      <c r="S68" s="7">
        <f>IFERROR(VLOOKUP($C68,Both!$C$5:$I$114, 6,FALSE), 0)</f>
        <v>3.5719914933540899E-4</v>
      </c>
      <c r="T68" s="7">
        <f>IFERROR(VLOOKUP($C68,Both!$C$5:$I$114, 7,FALSE), 0)</f>
        <v>3.6600565651571303E-4</v>
      </c>
      <c r="U68" s="7">
        <f>IFERROR(VLOOKUP($C68,Both!$C$5:$M$114, 8,FALSE), 0)</f>
        <v>3.6681265631719899E-4</v>
      </c>
      <c r="V68" s="7">
        <f>IFERROR(VLOOKUP($C68,Both!$C$5:$M$114, 9,FALSE), 0)</f>
        <v>3.4651918886729701E-4</v>
      </c>
      <c r="W68" s="7">
        <f>IFERROR(VLOOKUP($C68,Both!$C$5:$M$114, 10,FALSE), 0)</f>
        <v>4.0989793436227797E-4</v>
      </c>
      <c r="X68" s="9">
        <f t="shared" si="0"/>
        <v>3.629614444035525E-4</v>
      </c>
      <c r="Y68" s="12">
        <f t="shared" si="1"/>
        <v>0.10888843332106575</v>
      </c>
      <c r="Z68" s="1" t="s">
        <v>166</v>
      </c>
    </row>
    <row r="69" spans="2:26" x14ac:dyDescent="0.2">
      <c r="B69" s="1" t="s">
        <v>168</v>
      </c>
      <c r="C69" s="1" t="s">
        <v>169</v>
      </c>
      <c r="D69" s="7">
        <f>IFERROR(VLOOKUP(C69,Economic!C$6:I$114, 2,FALSE), 0)</f>
        <v>2.5943857361089302E-4</v>
      </c>
      <c r="E69" s="7">
        <f>IFERROR(VLOOKUP($C69,Economic!$C$6:$I$114, 3,FALSE), 0)</f>
        <v>2.4064817352216299E-4</v>
      </c>
      <c r="F69" s="7">
        <f>IFERROR(VLOOKUP($C69,Economic!$C$6:$I$114, 4,FALSE), 0)</f>
        <v>4.31048237536425E-5</v>
      </c>
      <c r="G69" s="7">
        <f>IFERROR(VLOOKUP($C69,Economic!$C$6:$I$114, 5,FALSE), 0)</f>
        <v>4.8612515539943899E-4</v>
      </c>
      <c r="H69" s="7">
        <f>IFERROR(VLOOKUP($C69,Economic!$C$6:$I$114, 6,FALSE), 0)</f>
        <v>2.0548639316646299E-4</v>
      </c>
      <c r="I69" s="7">
        <f>IFERROR(VLOOKUP($C69,Emissions!$C$5:$I$114, 2,FALSE), 0)</f>
        <v>2.0548639316646299E-4</v>
      </c>
      <c r="J69" s="7">
        <f>IFERROR(VLOOKUP($C69,Emissions!$C$5:$I$114, 3,FALSE), 0)</f>
        <v>4.6746507152588198E-4</v>
      </c>
      <c r="K69" s="7">
        <f>IFERROR(VLOOKUP($C69,Emissions!$C$5:$I$114, 4,FALSE), 0)</f>
        <v>7.14597024954685E-4</v>
      </c>
      <c r="L69" s="7">
        <f>IFERROR(VLOOKUP($C69,Emissions!$C$5:$I$114, 5,FALSE), 0)</f>
        <v>2.0268243257439401E-4</v>
      </c>
      <c r="M69" s="7">
        <f>IFERROR(VLOOKUP($C69,Emissions!$C$5:$I$114, 6,FALSE), 0)</f>
        <v>8.2862163890716598E-4</v>
      </c>
      <c r="N69" s="7">
        <f>IFERROR(VLOOKUP($C69,Emissions!$C$5:$I$114, 7,FALSE), 0)</f>
        <v>5.5673602552860999E-4</v>
      </c>
      <c r="O69" s="7">
        <f>IFERROR(VLOOKUP($C69,Both!$C$5:$I$114, 2,FALSE), 0)</f>
        <v>5.4412348698175004E-4</v>
      </c>
      <c r="P69" s="7">
        <f>IFERROR(VLOOKUP($C69,Both!$C$5:$I$114, 3,FALSE), 0)</f>
        <v>5.3472123859860197E-4</v>
      </c>
      <c r="Q69" s="7">
        <f>IFERROR(VLOOKUP($C69,Both!$C$5:$I$114, 4,FALSE), 0)</f>
        <v>4.3586992392023299E-4</v>
      </c>
      <c r="R69" s="7">
        <f>IFERROR(VLOOKUP($C69,Both!$C$5:$I$114, 5,FALSE), 0)</f>
        <v>6.5830108626292695E-4</v>
      </c>
      <c r="S69" s="7">
        <f>IFERROR(VLOOKUP($C69,Both!$C$5:$I$114, 6,FALSE), 0)</f>
        <v>5.1777532830978804E-4</v>
      </c>
      <c r="T69" s="7">
        <f>IFERROR(VLOOKUP($C69,Both!$C$5:$I$114, 7,FALSE), 0)</f>
        <v>4.0817735099996701E-4</v>
      </c>
      <c r="U69" s="7">
        <f>IFERROR(VLOOKUP($C69,Both!$C$5:$M$114, 8,FALSE), 0)</f>
        <v>3.9877510261681801E-4</v>
      </c>
      <c r="V69" s="7">
        <f>IFERROR(VLOOKUP($C69,Both!$C$5:$M$114, 9,FALSE), 0)</f>
        <v>2.9992378793844898E-4</v>
      </c>
      <c r="W69" s="7">
        <f>IFERROR(VLOOKUP($C69,Both!$C$5:$M$114, 10,FALSE), 0)</f>
        <v>5.2184410399474005E-4</v>
      </c>
      <c r="X69" s="9">
        <f t="shared" si="0"/>
        <v>4.2649515578665369E-4</v>
      </c>
      <c r="Y69" s="12">
        <f t="shared" si="1"/>
        <v>0.12794854673599612</v>
      </c>
      <c r="Z69" s="1" t="s">
        <v>168</v>
      </c>
    </row>
    <row r="70" spans="2:26" x14ac:dyDescent="0.2">
      <c r="B70" s="1" t="s">
        <v>170</v>
      </c>
      <c r="C70" s="1" t="s">
        <v>171</v>
      </c>
      <c r="D70" s="7">
        <f>IFERROR(VLOOKUP(C70,Economic!C$6:I$114, 2,FALSE), 0)</f>
        <v>1.46477280794666E-4</v>
      </c>
      <c r="E70" s="7">
        <f>IFERROR(VLOOKUP($C70,Economic!$C$6:$I$114, 3,FALSE), 0)</f>
        <v>1.3536459760621599E-4</v>
      </c>
      <c r="F70" s="7">
        <f>IFERROR(VLOOKUP($C70,Economic!$C$6:$I$114, 4,FALSE), 0)</f>
        <v>1.7472945479679999E-5</v>
      </c>
      <c r="G70" s="7">
        <f>IFERROR(VLOOKUP($C70,Economic!$C$6:$I$114, 5,FALSE), 0)</f>
        <v>3.2320277541955401E-4</v>
      </c>
      <c r="H70" s="7">
        <f>IFERROR(VLOOKUP($C70,Economic!$C$6:$I$114, 6,FALSE), 0)</f>
        <v>1.15506346696022E-4</v>
      </c>
      <c r="I70" s="7">
        <f>IFERROR(VLOOKUP($C70,Emissions!$C$5:$I$114, 2,FALSE), 0)</f>
        <v>1.15506346696022E-4</v>
      </c>
      <c r="J70" s="7">
        <f>IFERROR(VLOOKUP($C70,Emissions!$C$5:$I$114, 3,FALSE), 0)</f>
        <v>4.7208432002155901E-4</v>
      </c>
      <c r="K70" s="7">
        <f>IFERROR(VLOOKUP($C70,Emissions!$C$5:$I$114, 4,FALSE), 0)</f>
        <v>6.5807004544138695E-4</v>
      </c>
      <c r="L70" s="7">
        <f>IFERROR(VLOOKUP($C70,Emissions!$C$5:$I$114, 5,FALSE), 0)</f>
        <v>2.62860743887169E-4</v>
      </c>
      <c r="M70" s="7">
        <f>IFERROR(VLOOKUP($C70,Emissions!$C$5:$I$114, 6,FALSE), 0)</f>
        <v>7.2654594284060397E-4</v>
      </c>
      <c r="N70" s="7">
        <f>IFERROR(VLOOKUP($C70,Emissions!$C$5:$I$114, 7,FALSE), 0)</f>
        <v>5.4429175232271305E-4</v>
      </c>
      <c r="O70" s="7">
        <f>IFERROR(VLOOKUP($C70,Both!$C$5:$I$114, 2,FALSE), 0)</f>
        <v>4.3656578682034101E-4</v>
      </c>
      <c r="P70" s="7">
        <f>IFERROR(VLOOKUP($C70,Both!$C$5:$I$114, 3,FALSE), 0)</f>
        <v>4.31005294802455E-4</v>
      </c>
      <c r="Q70" s="7">
        <f>IFERROR(VLOOKUP($C70,Both!$C$5:$I$114, 4,FALSE), 0)</f>
        <v>3.7201435091076198E-4</v>
      </c>
      <c r="R70" s="7">
        <f>IFERROR(VLOOKUP($C70,Both!$C$5:$I$114, 5,FALSE), 0)</f>
        <v>5.2563821839590296E-4</v>
      </c>
      <c r="S70" s="7">
        <f>IFERROR(VLOOKUP($C70,Both!$C$5:$I$114, 6,FALSE), 0)</f>
        <v>4.2164997841945002E-4</v>
      </c>
      <c r="T70" s="7">
        <f>IFERROR(VLOOKUP($C70,Both!$C$5:$I$114, 7,FALSE), 0)</f>
        <v>3.4543590590911698E-4</v>
      </c>
      <c r="U70" s="7">
        <f>IFERROR(VLOOKUP($C70,Both!$C$5:$M$114, 8,FALSE), 0)</f>
        <v>3.39875413891232E-4</v>
      </c>
      <c r="V70" s="7">
        <f>IFERROR(VLOOKUP($C70,Both!$C$5:$M$114, 9,FALSE), 0)</f>
        <v>2.8088446999953898E-4</v>
      </c>
      <c r="W70" s="7">
        <f>IFERROR(VLOOKUP($C70,Both!$C$5:$M$114, 10,FALSE), 0)</f>
        <v>4.3407841148620098E-4</v>
      </c>
      <c r="X70" s="9">
        <f t="shared" si="0"/>
        <v>3.5522654639202954E-4</v>
      </c>
      <c r="Y70" s="12">
        <f t="shared" si="1"/>
        <v>0.10656796391760887</v>
      </c>
      <c r="Z70" s="1" t="s">
        <v>170</v>
      </c>
    </row>
    <row r="71" spans="2:26" x14ac:dyDescent="0.2">
      <c r="B71" s="1" t="s">
        <v>42</v>
      </c>
      <c r="C71" s="1" t="s">
        <v>43</v>
      </c>
      <c r="D71" s="7">
        <f>IFERROR(VLOOKUP(C71,Economic!C$6:I$114, 2,FALSE), 0)</f>
        <v>6.3804510447846403E-4</v>
      </c>
      <c r="E71" s="7">
        <f>IFERROR(VLOOKUP($C71,Economic!$C$6:$I$114, 3,FALSE), 0)</f>
        <v>6.4423521453328995E-4</v>
      </c>
      <c r="F71" s="7">
        <f>IFERROR(VLOOKUP($C71,Economic!$C$6:$I$114, 4,FALSE), 0)</f>
        <v>1.2895817562272899E-3</v>
      </c>
      <c r="G71" s="7">
        <f>IFERROR(VLOOKUP($C71,Economic!$C$6:$I$114, 5,FALSE), 0)</f>
        <v>4.8436383237262902E-4</v>
      </c>
      <c r="H71" s="7">
        <f>IFERROR(VLOOKUP($C71,Economic!$C$6:$I$114, 6,FALSE), 0)</f>
        <v>1.00906614103577E-3</v>
      </c>
      <c r="I71" s="7">
        <f>IFERROR(VLOOKUP($C71,Emissions!$C$5:$I$114, 2,FALSE), 0)</f>
        <v>1.00906614103577E-3</v>
      </c>
      <c r="J71" s="7">
        <f>IFERROR(VLOOKUP($C71,Emissions!$C$5:$I$114, 3,FALSE), 0)</f>
        <v>3.3953021749303302E-4</v>
      </c>
      <c r="K71" s="7">
        <f>IFERROR(VLOOKUP($C71,Emissions!$C$5:$I$114, 4,FALSE), 0)</f>
        <v>4.9808324066103599E-4</v>
      </c>
      <c r="L71" s="7">
        <f>IFERROR(VLOOKUP($C71,Emissions!$C$5:$I$114, 5,FALSE), 0)</f>
        <v>5.2888832414180404E-4</v>
      </c>
      <c r="M71" s="7">
        <f>IFERROR(VLOOKUP($C71,Emissions!$C$5:$I$114, 6,FALSE), 0)</f>
        <v>3.58320762916635E-4</v>
      </c>
      <c r="N71" s="7">
        <f>IFERROR(VLOOKUP($C71,Emissions!$C$5:$I$114, 7,FALSE), 0)</f>
        <v>5.14955941295902E-4</v>
      </c>
      <c r="O71" s="7">
        <f>IFERROR(VLOOKUP($C71,Both!$C$5:$I$114, 2,FALSE), 0)</f>
        <v>4.9840315580705098E-4</v>
      </c>
      <c r="P71" s="7">
        <f>IFERROR(VLOOKUP($C71,Both!$C$5:$I$114, 3,FALSE), 0)</f>
        <v>5.0149866250827097E-4</v>
      </c>
      <c r="Q71" s="7">
        <f>IFERROR(VLOOKUP($C71,Both!$C$5:$I$114, 4,FALSE), 0)</f>
        <v>8.2401427986723797E-4</v>
      </c>
      <c r="R71" s="7">
        <f>IFERROR(VLOOKUP($C71,Both!$C$5:$I$114, 5,FALSE), 0)</f>
        <v>4.21875294580964E-4</v>
      </c>
      <c r="S71" s="7">
        <f>IFERROR(VLOOKUP($C71,Both!$C$5:$I$114, 6,FALSE), 0)</f>
        <v>6.8412806120360695E-4</v>
      </c>
      <c r="T71" s="7">
        <f>IFERROR(VLOOKUP($C71,Both!$C$5:$I$114, 7,FALSE), 0)</f>
        <v>5.7671995745288797E-4</v>
      </c>
      <c r="U71" s="7">
        <f>IFERROR(VLOOKUP($C71,Both!$C$5:$M$114, 8,FALSE), 0)</f>
        <v>5.7981546415410796E-4</v>
      </c>
      <c r="V71" s="7">
        <f>IFERROR(VLOOKUP($C71,Both!$C$5:$M$114, 9,FALSE), 0)</f>
        <v>9.0233108151307497E-4</v>
      </c>
      <c r="W71" s="7">
        <f>IFERROR(VLOOKUP($C71,Both!$C$5:$M$114, 10,FALSE), 0)</f>
        <v>5.0005906489906796E-4</v>
      </c>
      <c r="X71" s="9">
        <f t="shared" si="0"/>
        <v>6.4014908490889471E-4</v>
      </c>
      <c r="Y71" s="12">
        <f t="shared" si="1"/>
        <v>0.1920447254726684</v>
      </c>
      <c r="Z71" s="1" t="s">
        <v>42</v>
      </c>
    </row>
    <row r="72" spans="2:26" x14ac:dyDescent="0.2">
      <c r="B72" s="1" t="s">
        <v>172</v>
      </c>
      <c r="C72" s="1" t="s">
        <v>173</v>
      </c>
      <c r="D72" s="7">
        <f>IFERROR(VLOOKUP(C72,Economic!C$6:I$114, 2,FALSE), 0)</f>
        <v>7.8452238527313095E-4</v>
      </c>
      <c r="E72" s="7">
        <f>IFERROR(VLOOKUP($C72,Economic!$C$6:$I$114, 3,FALSE), 0)</f>
        <v>7.9213357117712002E-4</v>
      </c>
      <c r="F72" s="7">
        <f>IFERROR(VLOOKUP($C72,Economic!$C$6:$I$114, 4,FALSE), 0)</f>
        <v>3.2982431997982198E-4</v>
      </c>
      <c r="G72" s="7">
        <f>IFERROR(VLOOKUP($C72,Economic!$C$6:$I$114, 5,FALSE), 0)</f>
        <v>1.1712798128283501E-3</v>
      </c>
      <c r="H72" s="7">
        <f>IFERROR(VLOOKUP($C72,Economic!$C$6:$I$114, 6,FALSE), 0)</f>
        <v>9.9821344089534906E-4</v>
      </c>
      <c r="I72" s="7">
        <f>IFERROR(VLOOKUP($C72,Emissions!$C$5:$I$114, 2,FALSE), 0)</f>
        <v>9.9821344089534906E-4</v>
      </c>
      <c r="J72" s="7">
        <f>IFERROR(VLOOKUP($C72,Emissions!$C$5:$I$114, 3,FALSE), 0)</f>
        <v>6.1528800794022895E-4</v>
      </c>
      <c r="K72" s="7">
        <f>IFERROR(VLOOKUP($C72,Emissions!$C$5:$I$114, 4,FALSE), 0)</f>
        <v>5.3460000920165396E-4</v>
      </c>
      <c r="L72" s="7">
        <f>IFERROR(VLOOKUP($C72,Emissions!$C$5:$I$114, 5,FALSE), 0)</f>
        <v>2.9382577764719799E-4</v>
      </c>
      <c r="M72" s="7">
        <f>IFERROR(VLOOKUP($C72,Emissions!$C$5:$I$114, 6,FALSE), 0)</f>
        <v>8.3341836240474699E-4</v>
      </c>
      <c r="N72" s="7">
        <f>IFERROR(VLOOKUP($C72,Emissions!$C$5:$I$114, 7,FALSE), 0)</f>
        <v>4.71279046777035E-4</v>
      </c>
      <c r="O72" s="7">
        <f>IFERROR(VLOOKUP($C72,Both!$C$5:$I$114, 2,FALSE), 0)</f>
        <v>8.0924335886858997E-4</v>
      </c>
      <c r="P72" s="7">
        <f>IFERROR(VLOOKUP($C72,Both!$C$5:$I$114, 3,FALSE), 0)</f>
        <v>8.1304950718604396E-4</v>
      </c>
      <c r="Q72" s="7">
        <f>IFERROR(VLOOKUP($C72,Both!$C$5:$I$114, 4,FALSE), 0)</f>
        <v>5.8164162495780896E-4</v>
      </c>
      <c r="R72" s="7">
        <f>IFERROR(VLOOKUP($C72,Both!$C$5:$I$114, 5,FALSE), 0)</f>
        <v>1.00361028025141E-3</v>
      </c>
      <c r="S72" s="7">
        <f>IFERROR(VLOOKUP($C72,Both!$C$5:$I$114, 6,FALSE), 0)</f>
        <v>9.1664692597116803E-4</v>
      </c>
      <c r="T72" s="7">
        <f>IFERROR(VLOOKUP($C72,Both!$C$5:$I$114, 7,FALSE), 0)</f>
        <v>6.2817014158368298E-4</v>
      </c>
      <c r="U72" s="7">
        <f>IFERROR(VLOOKUP($C72,Both!$C$5:$M$114, 8,FALSE), 0)</f>
        <v>6.31976289901136E-4</v>
      </c>
      <c r="V72" s="7">
        <f>IFERROR(VLOOKUP($C72,Both!$C$5:$M$114, 9,FALSE), 0)</f>
        <v>4.0056840767290099E-4</v>
      </c>
      <c r="W72" s="7">
        <f>IFERROR(VLOOKUP($C72,Both!$C$5:$M$114, 10,FALSE), 0)</f>
        <v>8.2199484063976195E-4</v>
      </c>
      <c r="X72" s="9">
        <f t="shared" ref="X72:X114" si="2">AVERAGE(D72:W72)</f>
        <v>7.2147497760262423E-4</v>
      </c>
      <c r="Y72" s="12">
        <f t="shared" ref="Y72:Y114" si="3">X72*300</f>
        <v>0.21644249328078727</v>
      </c>
      <c r="Z72" s="1" t="s">
        <v>172</v>
      </c>
    </row>
    <row r="73" spans="2:26" x14ac:dyDescent="0.2">
      <c r="B73" s="1" t="s">
        <v>174</v>
      </c>
      <c r="C73" s="1" t="s">
        <v>175</v>
      </c>
      <c r="D73" s="7">
        <f>IFERROR(VLOOKUP(C73,Economic!C$6:I$114, 2,FALSE), 0)</f>
        <v>4.2825984639118702E-4</v>
      </c>
      <c r="E73" s="7">
        <f>IFERROR(VLOOKUP($C73,Economic!$C$6:$I$114, 3,FALSE), 0)</f>
        <v>4.3241468679763601E-4</v>
      </c>
      <c r="F73" s="7">
        <f>IFERROR(VLOOKUP($C73,Economic!$C$6:$I$114, 4,FALSE), 0)</f>
        <v>2.01797677999949E-4</v>
      </c>
      <c r="G73" s="7">
        <f>IFERROR(VLOOKUP($C73,Economic!$C$6:$I$114, 5,FALSE), 0)</f>
        <v>5.6626535311927399E-4</v>
      </c>
      <c r="H73" s="7">
        <f>IFERROR(VLOOKUP($C73,Economic!$C$6:$I$114, 6,FALSE), 0)</f>
        <v>4.7903972863574902E-4</v>
      </c>
      <c r="I73" s="7">
        <f>IFERROR(VLOOKUP($C73,Emissions!$C$5:$I$114, 2,FALSE), 0)</f>
        <v>4.7903972863574902E-4</v>
      </c>
      <c r="J73" s="7">
        <f>IFERROR(VLOOKUP($C73,Emissions!$C$5:$I$114, 3,FALSE), 0)</f>
        <v>1.7636322349832799E-4</v>
      </c>
      <c r="K73" s="7">
        <f>IFERROR(VLOOKUP($C73,Emissions!$C$5:$I$114, 4,FALSE), 0)</f>
        <v>5.3010622511683503E-4</v>
      </c>
      <c r="L73" s="7">
        <f>IFERROR(VLOOKUP($C73,Emissions!$C$5:$I$114, 5,FALSE), 0)</f>
        <v>4.9565387340837699E-5</v>
      </c>
      <c r="M73" s="7">
        <f>IFERROR(VLOOKUP($C73,Emissions!$C$5:$I$114, 6,FALSE), 0)</f>
        <v>5.0679333636488696E-4</v>
      </c>
      <c r="N73" s="7">
        <f>IFERROR(VLOOKUP($C73,Emissions!$C$5:$I$114, 7,FALSE), 0)</f>
        <v>3.5780239949616298E-4</v>
      </c>
      <c r="O73" s="7">
        <f>IFERROR(VLOOKUP($C73,Both!$C$5:$I$114, 2,FALSE), 0)</f>
        <v>4.6767590123794899E-4</v>
      </c>
      <c r="P73" s="7">
        <f>IFERROR(VLOOKUP($C73,Both!$C$5:$I$114, 3,FALSE), 0)</f>
        <v>4.6975362460744498E-4</v>
      </c>
      <c r="Q73" s="7">
        <f>IFERROR(VLOOKUP($C73,Both!$C$5:$I$114, 4,FALSE), 0)</f>
        <v>3.5430789995394101E-4</v>
      </c>
      <c r="R73" s="7">
        <f>IFERROR(VLOOKUP($C73,Both!$C$5:$I$114, 5,FALSE), 0)</f>
        <v>5.37226063342925E-4</v>
      </c>
      <c r="S73" s="7">
        <f>IFERROR(VLOOKUP($C73,Both!$C$5:$I$114, 6,FALSE), 0)</f>
        <v>4.9340480849315602E-4</v>
      </c>
      <c r="T73" s="7">
        <f>IFERROR(VLOOKUP($C73,Both!$C$5:$I$114, 7,FALSE), 0)</f>
        <v>3.9317843771208299E-4</v>
      </c>
      <c r="U73" s="7">
        <f>IFERROR(VLOOKUP($C73,Both!$C$5:$M$114, 8,FALSE), 0)</f>
        <v>3.9525616108157898E-4</v>
      </c>
      <c r="V73" s="7">
        <f>IFERROR(VLOOKUP($C73,Both!$C$5:$M$114, 9,FALSE), 0)</f>
        <v>2.7981043642807501E-4</v>
      </c>
      <c r="W73" s="7">
        <f>IFERROR(VLOOKUP($C73,Both!$C$5:$M$114, 10,FALSE), 0)</f>
        <v>4.6242170419713601E-4</v>
      </c>
      <c r="X73" s="9">
        <f t="shared" si="2"/>
        <v>4.0302413152254414E-4</v>
      </c>
      <c r="Y73" s="12">
        <f t="shared" si="3"/>
        <v>0.12090723945676324</v>
      </c>
      <c r="Z73" s="1" t="s">
        <v>174</v>
      </c>
    </row>
    <row r="74" spans="2:26" x14ac:dyDescent="0.2">
      <c r="B74" s="1" t="s">
        <v>176</v>
      </c>
      <c r="C74" s="1" t="s">
        <v>177</v>
      </c>
      <c r="D74" s="7">
        <f>IFERROR(VLOOKUP(C74,Economic!C$6:I$114, 2,FALSE), 0)</f>
        <v>4.3694917660781997E-3</v>
      </c>
      <c r="E74" s="7">
        <f>IFERROR(VLOOKUP($C74,Economic!$C$6:$I$114, 3,FALSE), 0)</f>
        <v>4.4118831812396501E-3</v>
      </c>
      <c r="F74" s="7">
        <f>IFERROR(VLOOKUP($C74,Economic!$C$6:$I$114, 4,FALSE), 0)</f>
        <v>1.1649880017131E-3</v>
      </c>
      <c r="G74" s="7">
        <f>IFERROR(VLOOKUP($C74,Economic!$C$6:$I$114, 5,FALSE), 0)</f>
        <v>8.1196991535920793E-3</v>
      </c>
      <c r="H74" s="7">
        <f>IFERROR(VLOOKUP($C74,Economic!$C$6:$I$114, 6,FALSE), 0)</f>
        <v>5.4622249287196202E-3</v>
      </c>
      <c r="I74" s="7">
        <f>IFERROR(VLOOKUP($C74,Emissions!$C$5:$I$114, 2,FALSE), 0)</f>
        <v>5.4622249287196202E-3</v>
      </c>
      <c r="J74" s="7">
        <f>IFERROR(VLOOKUP($C74,Emissions!$C$5:$I$114, 3,FALSE), 0)</f>
        <v>5.7708377349503803E-4</v>
      </c>
      <c r="K74" s="7">
        <f>IFERROR(VLOOKUP($C74,Emissions!$C$5:$I$114, 4,FALSE), 0)</f>
        <v>5.4938661179284296E-4</v>
      </c>
      <c r="L74" s="7">
        <f>IFERROR(VLOOKUP($C74,Emissions!$C$5:$I$114, 5,FALSE), 0)</f>
        <v>2.94305464006811E-5</v>
      </c>
      <c r="M74" s="7">
        <f>IFERROR(VLOOKUP($C74,Emissions!$C$5:$I$114, 6,FALSE), 0)</f>
        <v>2.1374350719943298E-3</v>
      </c>
      <c r="N74" s="7">
        <f>IFERROR(VLOOKUP($C74,Emissions!$C$5:$I$114, 7,FALSE), 0)</f>
        <v>3.52959983489412E-4</v>
      </c>
      <c r="O74" s="7">
        <f>IFERROR(VLOOKUP($C74,Both!$C$5:$I$114, 2,FALSE), 0)</f>
        <v>3.25496977785052E-3</v>
      </c>
      <c r="P74" s="7">
        <f>IFERROR(VLOOKUP($C74,Both!$C$5:$I$114, 3,FALSE), 0)</f>
        <v>3.2761685786059599E-3</v>
      </c>
      <c r="Q74" s="7">
        <f>IFERROR(VLOOKUP($C74,Both!$C$5:$I$114, 4,FALSE), 0)</f>
        <v>1.6512786539615301E-3</v>
      </c>
      <c r="R74" s="7">
        <f>IFERROR(VLOOKUP($C74,Both!$C$5:$I$114, 5,FALSE), 0)</f>
        <v>5.1342617826418196E-3</v>
      </c>
      <c r="S74" s="7">
        <f>IFERROR(VLOOKUP($C74,Both!$C$5:$I$114, 6,FALSE), 0)</f>
        <v>3.80234824171162E-3</v>
      </c>
      <c r="T74" s="7">
        <f>IFERROR(VLOOKUP($C74,Both!$C$5:$I$114, 7,FALSE), 0)</f>
        <v>2.3627210696388601E-3</v>
      </c>
      <c r="U74" s="7">
        <f>IFERROR(VLOOKUP($C74,Both!$C$5:$M$114, 8,FALSE), 0)</f>
        <v>2.3839198703943E-3</v>
      </c>
      <c r="V74" s="7">
        <f>IFERROR(VLOOKUP($C74,Both!$C$5:$M$114, 9,FALSE), 0)</f>
        <v>7.5902994574987797E-4</v>
      </c>
      <c r="W74" s="7">
        <f>IFERROR(VLOOKUP($C74,Both!$C$5:$M$114, 10,FALSE), 0)</f>
        <v>4.2403482322044203E-3</v>
      </c>
      <c r="X74" s="9">
        <f t="shared" si="2"/>
        <v>2.9750927049996745E-3</v>
      </c>
      <c r="Y74" s="12">
        <f t="shared" si="3"/>
        <v>0.89252781149990235</v>
      </c>
      <c r="Z74" s="1" t="s">
        <v>176</v>
      </c>
    </row>
    <row r="75" spans="2:26" x14ac:dyDescent="0.2">
      <c r="B75" s="1" t="s">
        <v>178</v>
      </c>
      <c r="C75" s="1" t="s">
        <v>179</v>
      </c>
      <c r="D75" s="7">
        <f>IFERROR(VLOOKUP(C75,Economic!C$6:I$114, 2,FALSE), 0)</f>
        <v>4.1336385173410201E-3</v>
      </c>
      <c r="E75" s="7">
        <f>IFERROR(VLOOKUP($C75,Economic!$C$6:$I$114, 3,FALSE), 0)</f>
        <v>4.1737417595250096E-3</v>
      </c>
      <c r="F75" s="7">
        <f>IFERROR(VLOOKUP($C75,Economic!$C$6:$I$114, 4,FALSE), 0)</f>
        <v>6.26679065062981E-3</v>
      </c>
      <c r="G75" s="7">
        <f>IFERROR(VLOOKUP($C75,Economic!$C$6:$I$114, 5,FALSE), 0)</f>
        <v>4.6234729453751003E-3</v>
      </c>
      <c r="H75" s="7">
        <f>IFERROR(VLOOKUP($C75,Economic!$C$6:$I$114, 6,FALSE), 0)</f>
        <v>1.06450312053988E-2</v>
      </c>
      <c r="I75" s="7">
        <f>IFERROR(VLOOKUP($C75,Emissions!$C$5:$I$114, 2,FALSE), 0)</f>
        <v>1.06450312053988E-2</v>
      </c>
      <c r="J75" s="7">
        <f>IFERROR(VLOOKUP($C75,Emissions!$C$5:$I$114, 3,FALSE), 0)</f>
        <v>1.3070450489405399E-3</v>
      </c>
      <c r="K75" s="7">
        <f>IFERROR(VLOOKUP($C75,Emissions!$C$5:$I$114, 4,FALSE), 0)</f>
        <v>1.88129199981993E-4</v>
      </c>
      <c r="L75" s="7">
        <f>IFERROR(VLOOKUP($C75,Emissions!$C$5:$I$114, 5,FALSE), 0)</f>
        <v>9.0744916677037296E-4</v>
      </c>
      <c r="M75" s="7">
        <f>IFERROR(VLOOKUP($C75,Emissions!$C$5:$I$114, 6,FALSE), 0)</f>
        <v>8.4709907594744205E-4</v>
      </c>
      <c r="N75" s="7">
        <f>IFERROR(VLOOKUP($C75,Emissions!$C$5:$I$114, 7,FALSE), 0)</f>
        <v>3.3321812647696999E-4</v>
      </c>
      <c r="O75" s="7">
        <f>IFERROR(VLOOKUP($C75,Both!$C$5:$I$114, 2,FALSE), 0)</f>
        <v>2.4917872479651901E-3</v>
      </c>
      <c r="P75" s="7">
        <f>IFERROR(VLOOKUP($C75,Both!$C$5:$I$114, 3,FALSE), 0)</f>
        <v>2.5118417952707602E-3</v>
      </c>
      <c r="Q75" s="7">
        <f>IFERROR(VLOOKUP($C75,Both!$C$5:$I$114, 4,FALSE), 0)</f>
        <v>3.5572460922117599E-3</v>
      </c>
      <c r="R75" s="7">
        <f>IFERROR(VLOOKUP($C75,Both!$C$5:$I$114, 5,FALSE), 0)</f>
        <v>2.7382187980758998E-3</v>
      </c>
      <c r="S75" s="7">
        <f>IFERROR(VLOOKUP($C75,Both!$C$5:$I$114, 6,FALSE), 0)</f>
        <v>5.7481938418511604E-3</v>
      </c>
      <c r="T75" s="7">
        <f>IFERROR(VLOOKUP($C75,Both!$C$5:$I$114, 7,FALSE), 0)</f>
        <v>2.23484280858247E-3</v>
      </c>
      <c r="U75" s="7">
        <f>IFERROR(VLOOKUP($C75,Both!$C$5:$M$114, 8,FALSE), 0)</f>
        <v>2.25489735588804E-3</v>
      </c>
      <c r="V75" s="7">
        <f>IFERROR(VLOOKUP($C75,Both!$C$5:$M$114, 9,FALSE), 0)</f>
        <v>3.3003016528290398E-3</v>
      </c>
      <c r="W75" s="7">
        <f>IFERROR(VLOOKUP($C75,Both!$C$5:$M$114, 10,FALSE), 0)</f>
        <v>2.48067651270747E-3</v>
      </c>
      <c r="X75" s="9">
        <f t="shared" si="2"/>
        <v>3.5694326503583826E-3</v>
      </c>
      <c r="Y75" s="12">
        <f t="shared" si="3"/>
        <v>1.0708297951075147</v>
      </c>
      <c r="Z75" s="1" t="s">
        <v>178</v>
      </c>
    </row>
    <row r="76" spans="2:26" x14ac:dyDescent="0.2">
      <c r="B76" s="1" t="s">
        <v>180</v>
      </c>
      <c r="C76" s="1" t="s">
        <v>181</v>
      </c>
      <c r="D76" s="7">
        <f>IFERROR(VLOOKUP(C76,Economic!C$6:I$114, 2,FALSE), 0)</f>
        <v>7.6093706039941295E-4</v>
      </c>
      <c r="E76" s="7">
        <f>IFERROR(VLOOKUP($C76,Economic!$C$6:$I$114, 3,FALSE), 0)</f>
        <v>7.1943776875896595E-4</v>
      </c>
      <c r="F76" s="7">
        <f>IFERROR(VLOOKUP($C76,Economic!$C$6:$I$114, 4,FALSE), 0)</f>
        <v>2.31220860497012E-4</v>
      </c>
      <c r="G76" s="7">
        <f>IFERROR(VLOOKUP($C76,Economic!$C$6:$I$114, 5,FALSE), 0)</f>
        <v>9.5111443447716299E-4</v>
      </c>
      <c r="H76" s="7">
        <f>IFERROR(VLOOKUP($C76,Economic!$C$6:$I$114, 6,FALSE), 0)</f>
        <v>4.9048438669287197E-4</v>
      </c>
      <c r="I76" s="7">
        <f>IFERROR(VLOOKUP($C76,Emissions!$C$5:$I$114, 2,FALSE), 0)</f>
        <v>4.9048438669287197E-4</v>
      </c>
      <c r="J76" s="7">
        <f>IFERROR(VLOOKUP($C76,Emissions!$C$5:$I$114, 3,FALSE), 0)</f>
        <v>6.7299501053589596E-4</v>
      </c>
      <c r="K76" s="7">
        <f>IFERROR(VLOOKUP($C76,Emissions!$C$5:$I$114, 4,FALSE), 0)</f>
        <v>2.9978604174384202E-4</v>
      </c>
      <c r="L76" s="7">
        <f>IFERROR(VLOOKUP($C76,Emissions!$C$5:$I$114, 5,FALSE), 0)</f>
        <v>2.61947481138904E-4</v>
      </c>
      <c r="M76" s="7">
        <f>IFERROR(VLOOKUP($C76,Emissions!$C$5:$I$114, 6,FALSE), 0)</f>
        <v>7.6309950169682595E-4</v>
      </c>
      <c r="N76" s="7">
        <f>IFERROR(VLOOKUP($C76,Emissions!$C$5:$I$114, 7,FALSE), 0)</f>
        <v>2.9442310359110898E-4</v>
      </c>
      <c r="O76" s="7">
        <f>IFERROR(VLOOKUP($C76,Both!$C$5:$I$114, 2,FALSE), 0)</f>
        <v>7.6228280505842702E-4</v>
      </c>
      <c r="P76" s="7">
        <f>IFERROR(VLOOKUP($C76,Both!$C$5:$I$114, 3,FALSE), 0)</f>
        <v>7.4151710685783001E-4</v>
      </c>
      <c r="Q76" s="7">
        <f>IFERROR(VLOOKUP($C76,Both!$C$5:$I$114, 4,FALSE), 0)</f>
        <v>4.9717540519498096E-4</v>
      </c>
      <c r="R76" s="7">
        <f>IFERROR(VLOOKUP($C76,Both!$C$5:$I$114, 5,FALSE), 0)</f>
        <v>8.5820339727880803E-4</v>
      </c>
      <c r="S76" s="7">
        <f>IFERROR(VLOOKUP($C76,Both!$C$5:$I$114, 6,FALSE), 0)</f>
        <v>6.2749638518809503E-4</v>
      </c>
      <c r="T76" s="7">
        <f>IFERROR(VLOOKUP($C76,Both!$C$5:$I$114, 7,FALSE), 0)</f>
        <v>5.2794102081688704E-4</v>
      </c>
      <c r="U76" s="7">
        <f>IFERROR(VLOOKUP($C76,Both!$C$5:$M$114, 8,FALSE), 0)</f>
        <v>5.0717532261629003E-4</v>
      </c>
      <c r="V76" s="7">
        <f>IFERROR(VLOOKUP($C76,Both!$C$5:$M$114, 9,FALSE), 0)</f>
        <v>2.6283362095344201E-4</v>
      </c>
      <c r="W76" s="7">
        <f>IFERROR(VLOOKUP($C76,Both!$C$5:$M$114, 10,FALSE), 0)</f>
        <v>6.2332120680593395E-4</v>
      </c>
      <c r="X76" s="9">
        <f t="shared" si="2"/>
        <v>5.6719381534977838E-4</v>
      </c>
      <c r="Y76" s="12">
        <f t="shared" si="3"/>
        <v>0.1701581446049335</v>
      </c>
      <c r="Z76" s="1" t="s">
        <v>180</v>
      </c>
    </row>
    <row r="77" spans="2:26" x14ac:dyDescent="0.2">
      <c r="B77" s="1" t="s">
        <v>182</v>
      </c>
      <c r="C77" s="1" t="s">
        <v>183</v>
      </c>
      <c r="D77" s="7">
        <f>IFERROR(VLOOKUP(C77,Economic!C$6:I$114, 2,FALSE), 0)</f>
        <v>6.7652642400926595E-4</v>
      </c>
      <c r="E77" s="7">
        <f>IFERROR(VLOOKUP($C77,Economic!$C$6:$I$114, 3,FALSE), 0)</f>
        <v>6.8308986754988903E-4</v>
      </c>
      <c r="F77" s="7">
        <f>IFERROR(VLOOKUP($C77,Economic!$C$6:$I$114, 4,FALSE), 0)</f>
        <v>4.4868998200791297E-4</v>
      </c>
      <c r="G77" s="7">
        <f>IFERROR(VLOOKUP($C77,Economic!$C$6:$I$114, 5,FALSE), 0)</f>
        <v>7.8202742390344503E-4</v>
      </c>
      <c r="H77" s="7">
        <f>IFERROR(VLOOKUP($C77,Economic!$C$6:$I$114, 6,FALSE), 0)</f>
        <v>8.14049684508002E-4</v>
      </c>
      <c r="I77" s="7">
        <f>IFERROR(VLOOKUP($C77,Emissions!$C$5:$I$114, 2,FALSE), 0)</f>
        <v>8.14049684508002E-4</v>
      </c>
      <c r="J77" s="7">
        <f>IFERROR(VLOOKUP($C77,Emissions!$C$5:$I$114, 3,FALSE), 0)</f>
        <v>4.4292506499973101E-4</v>
      </c>
      <c r="K77" s="7">
        <f>IFERROR(VLOOKUP($C77,Emissions!$C$5:$I$114, 4,FALSE), 0)</f>
        <v>2.5270445372723902E-4</v>
      </c>
      <c r="L77" s="7">
        <f>IFERROR(VLOOKUP($C77,Emissions!$C$5:$I$114, 5,FALSE), 0)</f>
        <v>2.78546917885625E-4</v>
      </c>
      <c r="M77" s="7">
        <f>IFERROR(VLOOKUP($C77,Emissions!$C$5:$I$114, 6,FALSE), 0)</f>
        <v>4.6114966634243701E-4</v>
      </c>
      <c r="N77" s="7">
        <f>IFERROR(VLOOKUP($C77,Emissions!$C$5:$I$114, 7,FALSE), 0)</f>
        <v>2.6396153694261299E-4</v>
      </c>
      <c r="O77" s="7">
        <f>IFERROR(VLOOKUP($C77,Both!$C$5:$I$114, 2,FALSE), 0)</f>
        <v>5.6907200526792098E-4</v>
      </c>
      <c r="P77" s="7">
        <f>IFERROR(VLOOKUP($C77,Both!$C$5:$I$114, 3,FALSE), 0)</f>
        <v>5.7235420595306695E-4</v>
      </c>
      <c r="Q77" s="7">
        <f>IFERROR(VLOOKUP($C77,Both!$C$5:$I$114, 4,FALSE), 0)</f>
        <v>4.5494364069902701E-4</v>
      </c>
      <c r="R77" s="7">
        <f>IFERROR(VLOOKUP($C77,Both!$C$5:$I$114, 5,FALSE), 0)</f>
        <v>6.2235079887003602E-4</v>
      </c>
      <c r="S77" s="7">
        <f>IFERROR(VLOOKUP($C77,Both!$C$5:$I$114, 6,FALSE), 0)</f>
        <v>6.3809439515630304E-4</v>
      </c>
      <c r="T77" s="7">
        <f>IFERROR(VLOOKUP($C77,Both!$C$5:$I$114, 7,FALSE), 0)</f>
        <v>4.7047597862163797E-4</v>
      </c>
      <c r="U77" s="7">
        <f>IFERROR(VLOOKUP($C77,Both!$C$5:$M$114, 8,FALSE), 0)</f>
        <v>4.7375817930678298E-4</v>
      </c>
      <c r="V77" s="7">
        <f>IFERROR(VLOOKUP($C77,Both!$C$5:$M$114, 9,FALSE), 0)</f>
        <v>3.56347614052744E-4</v>
      </c>
      <c r="W77" s="7">
        <f>IFERROR(VLOOKUP($C77,Both!$C$5:$M$114, 10,FALSE), 0)</f>
        <v>5.2345577096867099E-4</v>
      </c>
      <c r="X77" s="9">
        <f t="shared" si="2"/>
        <v>5.2992866476401764E-4</v>
      </c>
      <c r="Y77" s="12">
        <f t="shared" si="3"/>
        <v>0.15897859942920528</v>
      </c>
      <c r="Z77" s="1" t="s">
        <v>182</v>
      </c>
    </row>
    <row r="78" spans="2:26" x14ac:dyDescent="0.2">
      <c r="B78" s="1" t="s">
        <v>184</v>
      </c>
      <c r="C78" s="1" t="s">
        <v>185</v>
      </c>
      <c r="D78" s="7">
        <f>IFERROR(VLOOKUP(C78,Economic!C$6:I$114, 2,FALSE), 0)</f>
        <v>1.5020127945893801E-4</v>
      </c>
      <c r="E78" s="7">
        <f>IFERROR(VLOOKUP($C78,Economic!$C$6:$I$114, 3,FALSE), 0)</f>
        <v>1.3661797350997799E-4</v>
      </c>
      <c r="F78" s="7">
        <f>IFERROR(VLOOKUP($C78,Economic!$C$6:$I$114, 4,FALSE), 0)</f>
        <v>2.2653710388667001E-5</v>
      </c>
      <c r="G78" s="7">
        <f>IFERROR(VLOOKUP($C78,Economic!$C$6:$I$114, 5,FALSE), 0)</f>
        <v>3.1968012936593499E-4</v>
      </c>
      <c r="H78" s="7">
        <f>IFERROR(VLOOKUP($C78,Economic!$C$6:$I$114, 6,FALSE), 0)</f>
        <v>1.39332832430085E-4</v>
      </c>
      <c r="I78" s="7">
        <f>IFERROR(VLOOKUP($C78,Emissions!$C$5:$I$114, 2,FALSE), 0)</f>
        <v>1.39332832430085E-4</v>
      </c>
      <c r="J78" s="7">
        <f>IFERROR(VLOOKUP($C78,Emissions!$C$5:$I$114, 3,FALSE), 0)</f>
        <v>3.41919206641991E-4</v>
      </c>
      <c r="K78" s="7">
        <f>IFERROR(VLOOKUP($C78,Emissions!$C$5:$I$114, 4,FALSE), 0)</f>
        <v>2.8105277211225798E-4</v>
      </c>
      <c r="L78" s="7">
        <f>IFERROR(VLOOKUP($C78,Emissions!$C$5:$I$114, 5,FALSE), 0)</f>
        <v>1.7002002331084699E-4</v>
      </c>
      <c r="M78" s="7">
        <f>IFERROR(VLOOKUP($C78,Emissions!$C$5:$I$114, 6,FALSE), 0)</f>
        <v>4.4606380292879698E-4</v>
      </c>
      <c r="N78" s="7">
        <f>IFERROR(VLOOKUP($C78,Emissions!$C$5:$I$114, 7,FALSE), 0)</f>
        <v>2.5296827026473898E-4</v>
      </c>
      <c r="O78" s="7">
        <f>IFERROR(VLOOKUP($C78,Both!$C$5:$I$114, 2,FALSE), 0)</f>
        <v>2.9818641466450898E-4</v>
      </c>
      <c r="P78" s="7">
        <f>IFERROR(VLOOKUP($C78,Both!$C$5:$I$114, 3,FALSE), 0)</f>
        <v>2.9138976307953399E-4</v>
      </c>
      <c r="Q78" s="7">
        <f>IFERROR(VLOOKUP($C78,Both!$C$5:$I$114, 4,FALSE), 0)</f>
        <v>2.3436233337258001E-4</v>
      </c>
      <c r="R78" s="7">
        <f>IFERROR(VLOOKUP($C78,Both!$C$5:$I$114, 5,FALSE), 0)</f>
        <v>3.8339924657937999E-4</v>
      </c>
      <c r="S78" s="7">
        <f>IFERROR(VLOOKUP($C78,Both!$C$5:$I$114, 6,FALSE), 0)</f>
        <v>2.9309044332521901E-4</v>
      </c>
      <c r="T78" s="7">
        <f>IFERROR(VLOOKUP($C78,Both!$C$5:$I$114, 7,FALSE), 0)</f>
        <v>2.0163674496010599E-4</v>
      </c>
      <c r="U78" s="7">
        <f>IFERROR(VLOOKUP($C78,Both!$C$5:$M$114, 8,FALSE), 0)</f>
        <v>1.9484009337513201E-4</v>
      </c>
      <c r="V78" s="7">
        <f>IFERROR(VLOOKUP($C78,Both!$C$5:$M$114, 9,FALSE), 0)</f>
        <v>1.3781266366817699E-4</v>
      </c>
      <c r="W78" s="7">
        <f>IFERROR(VLOOKUP($C78,Both!$C$5:$M$114, 10,FALSE), 0)</f>
        <v>2.8655960132375699E-4</v>
      </c>
      <c r="X78" s="9">
        <f t="shared" si="2"/>
        <v>2.360560068595357E-4</v>
      </c>
      <c r="Y78" s="12">
        <f t="shared" si="3"/>
        <v>7.0816802057860714E-2</v>
      </c>
      <c r="Z78" s="1" t="s">
        <v>184</v>
      </c>
    </row>
    <row r="79" spans="2:26" x14ac:dyDescent="0.2">
      <c r="B79" s="1" t="s">
        <v>186</v>
      </c>
      <c r="C79" s="1" t="s">
        <v>187</v>
      </c>
      <c r="D79" s="7">
        <f>IFERROR(VLOOKUP(C79,Economic!C$6:I$114, 2,FALSE), 0)</f>
        <v>3.4012521133676898E-3</v>
      </c>
      <c r="E79" s="7">
        <f>IFERROR(VLOOKUP($C79,Economic!$C$6:$I$114, 3,FALSE), 0)</f>
        <v>3.4342499763058598E-3</v>
      </c>
      <c r="F79" s="7">
        <f>IFERROR(VLOOKUP($C79,Economic!$C$6:$I$114, 4,FALSE), 0)</f>
        <v>1.22090220500004E-3</v>
      </c>
      <c r="G79" s="7">
        <f>IFERROR(VLOOKUP($C79,Economic!$C$6:$I$114, 5,FALSE), 0)</f>
        <v>4.3240480308174697E-3</v>
      </c>
      <c r="H79" s="7">
        <f>IFERROR(VLOOKUP($C79,Economic!$C$6:$I$114, 6,FALSE), 0)</f>
        <v>2.6792568451445599E-3</v>
      </c>
      <c r="I79" s="7">
        <f>IFERROR(VLOOKUP($C79,Emissions!$C$5:$I$114, 2,FALSE), 0)</f>
        <v>2.6792568451445599E-3</v>
      </c>
      <c r="J79" s="7">
        <f>IFERROR(VLOOKUP($C79,Emissions!$C$5:$I$114, 3,FALSE), 0)</f>
        <v>8.9699828723640597E-4</v>
      </c>
      <c r="K79" s="7">
        <f>IFERROR(VLOOKUP($C79,Emissions!$C$5:$I$114, 4,FALSE), 0)</f>
        <v>2.9698894925030502E-4</v>
      </c>
      <c r="L79" s="7">
        <f>IFERROR(VLOOKUP($C79,Emissions!$C$5:$I$114, 5,FALSE), 0)</f>
        <v>1.2298367138266801E-4</v>
      </c>
      <c r="M79" s="7">
        <f>IFERROR(VLOOKUP($C79,Emissions!$C$5:$I$114, 6,FALSE), 0)</f>
        <v>1.3604558834188301E-3</v>
      </c>
      <c r="N79" s="7">
        <f>IFERROR(VLOOKUP($C79,Emissions!$C$5:$I$114, 7,FALSE), 0)</f>
        <v>2.4731597003045598E-4</v>
      </c>
      <c r="O79" s="7">
        <f>IFERROR(VLOOKUP($C79,Both!$C$5:$I$114, 2,FALSE), 0)</f>
        <v>2.38202485827605E-3</v>
      </c>
      <c r="P79" s="7">
        <f>IFERROR(VLOOKUP($C79,Both!$C$5:$I$114, 3,FALSE), 0)</f>
        <v>2.3985261975004498E-3</v>
      </c>
      <c r="Q79" s="7">
        <f>IFERROR(VLOOKUP($C79,Both!$C$5:$I$114, 4,FALSE), 0)</f>
        <v>1.2907444431718099E-3</v>
      </c>
      <c r="R79" s="7">
        <f>IFERROR(VLOOKUP($C79,Both!$C$5:$I$114, 5,FALSE), 0)</f>
        <v>2.8454706545558098E-3</v>
      </c>
      <c r="S79" s="7">
        <f>IFERROR(VLOOKUP($C79,Both!$C$5:$I$114, 6,FALSE), 0)</f>
        <v>2.02135288212325E-3</v>
      </c>
      <c r="T79" s="7">
        <f>IFERROR(VLOOKUP($C79,Both!$C$5:$I$114, 7,FALSE), 0)</f>
        <v>1.82544784972748E-3</v>
      </c>
      <c r="U79" s="7">
        <f>IFERROR(VLOOKUP($C79,Both!$C$5:$M$114, 8,FALSE), 0)</f>
        <v>1.84194918895188E-3</v>
      </c>
      <c r="V79" s="7">
        <f>IFERROR(VLOOKUP($C79,Both!$C$5:$M$114, 9,FALSE), 0)</f>
        <v>7.3416743462324297E-4</v>
      </c>
      <c r="W79" s="7">
        <f>IFERROR(VLOOKUP($C79,Both!$C$5:$M$114, 10,FALSE), 0)</f>
        <v>2.28784125262431E-3</v>
      </c>
      <c r="X79" s="9">
        <f t="shared" si="2"/>
        <v>1.9145616769326562E-3</v>
      </c>
      <c r="Y79" s="12">
        <f t="shared" si="3"/>
        <v>0.57436850307979681</v>
      </c>
      <c r="Z79" s="1" t="s">
        <v>186</v>
      </c>
    </row>
    <row r="80" spans="2:26" x14ac:dyDescent="0.2">
      <c r="B80" s="1" t="s">
        <v>188</v>
      </c>
      <c r="C80" s="1" t="s">
        <v>189</v>
      </c>
      <c r="D80" s="7">
        <f>IFERROR(VLOOKUP(C80,Economic!C$6:I$114, 2,FALSE), 0)</f>
        <v>1.8371726743737801E-4</v>
      </c>
      <c r="E80" s="7">
        <f>IFERROR(VLOOKUP($C80,Economic!$C$6:$I$114, 3,FALSE), 0)</f>
        <v>1.60432115681442E-4</v>
      </c>
      <c r="F80" s="7">
        <f>IFERROR(VLOOKUP($C80,Economic!$C$6:$I$114, 4,FALSE), 0)</f>
        <v>2.4670208450588201E-5</v>
      </c>
      <c r="G80" s="7">
        <f>IFERROR(VLOOKUP($C80,Economic!$C$6:$I$114, 5,FALSE), 0)</f>
        <v>2.5451117737398103E-4</v>
      </c>
      <c r="H80" s="7">
        <f>IFERROR(VLOOKUP($C80,Economic!$C$6:$I$114, 6,FALSE), 0)</f>
        <v>6.4286041756899995E-5</v>
      </c>
      <c r="I80" s="7">
        <f>IFERROR(VLOOKUP($C80,Emissions!$C$5:$I$114, 2,FALSE), 0)</f>
        <v>6.4286041756899995E-5</v>
      </c>
      <c r="J80" s="7">
        <f>IFERROR(VLOOKUP($C80,Emissions!$C$5:$I$114, 3,FALSE), 0)</f>
        <v>4.5729532310009603E-4</v>
      </c>
      <c r="K80" s="7">
        <f>IFERROR(VLOOKUP($C80,Emissions!$C$5:$I$114, 4,FALSE), 0)</f>
        <v>1.3640864751423499E-4</v>
      </c>
      <c r="L80" s="7">
        <f>IFERROR(VLOOKUP($C80,Emissions!$C$5:$I$114, 5,FALSE), 0)</f>
        <v>2.21374392022366E-4</v>
      </c>
      <c r="M80" s="7">
        <f>IFERROR(VLOOKUP($C80,Emissions!$C$5:$I$114, 6,FALSE), 0)</f>
        <v>4.1555371712435598E-4</v>
      </c>
      <c r="N80" s="7">
        <f>IFERROR(VLOOKUP($C80,Emissions!$C$5:$I$114, 7,FALSE), 0)</f>
        <v>1.5981120035877199E-4</v>
      </c>
      <c r="O80" s="7">
        <f>IFERROR(VLOOKUP($C80,Both!$C$5:$I$114, 2,FALSE), 0)</f>
        <v>2.9970065679838398E-4</v>
      </c>
      <c r="P80" s="7">
        <f>IFERROR(VLOOKUP($C80,Both!$C$5:$I$114, 3,FALSE), 0)</f>
        <v>2.88049702743727E-4</v>
      </c>
      <c r="Q80" s="7">
        <f>IFERROR(VLOOKUP($C80,Both!$C$5:$I$114, 4,FALSE), 0)</f>
        <v>2.2011546356018801E-4</v>
      </c>
      <c r="R80" s="7">
        <f>IFERROR(VLOOKUP($C80,Both!$C$5:$I$114, 5,FALSE), 0)</f>
        <v>3.3550283820674002E-4</v>
      </c>
      <c r="S80" s="7">
        <f>IFERROR(VLOOKUP($C80,Both!$C$5:$I$114, 6,FALSE), 0)</f>
        <v>2.40276448887614E-4</v>
      </c>
      <c r="T80" s="7">
        <f>IFERROR(VLOOKUP($C80,Both!$C$5:$I$114, 7,FALSE), 0)</f>
        <v>1.7182744482748701E-4</v>
      </c>
      <c r="U80" s="7">
        <f>IFERROR(VLOOKUP($C80,Both!$C$5:$M$114, 8,FALSE), 0)</f>
        <v>1.6017649077283E-4</v>
      </c>
      <c r="V80" s="7">
        <f>IFERROR(VLOOKUP($C80,Both!$C$5:$M$114, 9,FALSE), 0)</f>
        <v>9.2242251589290405E-5</v>
      </c>
      <c r="W80" s="7">
        <f>IFERROR(VLOOKUP($C80,Both!$C$5:$M$114, 10,FALSE), 0)</f>
        <v>2.07335175815923E-4</v>
      </c>
      <c r="X80" s="9">
        <f t="shared" si="2"/>
        <v>2.0787863028895993E-4</v>
      </c>
      <c r="Y80" s="12">
        <f t="shared" si="3"/>
        <v>6.236358908668798E-2</v>
      </c>
      <c r="Z80" s="1" t="s">
        <v>188</v>
      </c>
    </row>
    <row r="81" spans="2:26" x14ac:dyDescent="0.2">
      <c r="B81" s="1" t="s">
        <v>190</v>
      </c>
      <c r="C81" s="1" t="s">
        <v>191</v>
      </c>
      <c r="D81" s="7">
        <f>IFERROR(VLOOKUP(C81,Economic!C$6:I$114, 2,FALSE), 0)</f>
        <v>1.6633860700411299E-4</v>
      </c>
      <c r="E81" s="7">
        <f>IFERROR(VLOOKUP($C81,Economic!$C$6:$I$114, 3,FALSE), 0)</f>
        <v>1.4915173254759001E-4</v>
      </c>
      <c r="F81" s="7">
        <f>IFERROR(VLOOKUP($C81,Economic!$C$6:$I$114, 4,FALSE), 0)</f>
        <v>2.0587358376721299E-5</v>
      </c>
      <c r="G81" s="7">
        <f>IFERROR(VLOOKUP($C81,Economic!$C$6:$I$114, 5,FALSE), 0)</f>
        <v>3.6811651260319799E-4</v>
      </c>
      <c r="H81" s="7">
        <f>IFERROR(VLOOKUP($C81,Economic!$C$6:$I$114, 6,FALSE), 0)</f>
        <v>1.3690370568333001E-4</v>
      </c>
      <c r="I81" s="7">
        <f>IFERROR(VLOOKUP($C81,Emissions!$C$5:$I$114, 2,FALSE), 0)</f>
        <v>1.3690370568333001E-4</v>
      </c>
      <c r="J81" s="7">
        <f>IFERROR(VLOOKUP($C81,Emissions!$C$5:$I$114, 3,FALSE), 0)</f>
        <v>3.2283767607981499E-4</v>
      </c>
      <c r="K81" s="7">
        <f>IFERROR(VLOOKUP($C81,Emissions!$C$5:$I$114, 4,FALSE), 0)</f>
        <v>1.7154462168518899E-4</v>
      </c>
      <c r="L81" s="7">
        <f>IFERROR(VLOOKUP($C81,Emissions!$C$5:$I$114, 5,FALSE), 0)</f>
        <v>1.12316594365153E-4</v>
      </c>
      <c r="M81" s="7">
        <f>IFERROR(VLOOKUP($C81,Emissions!$C$5:$I$114, 6,FALSE), 0)</f>
        <v>4.08444590645471E-4</v>
      </c>
      <c r="N81" s="7">
        <f>IFERROR(VLOOKUP($C81,Emissions!$C$5:$I$114, 7,FALSE), 0)</f>
        <v>1.5716679890482899E-4</v>
      </c>
      <c r="O81" s="7">
        <f>IFERROR(VLOOKUP($C81,Both!$C$5:$I$114, 2,FALSE), 0)</f>
        <v>2.8745077995986798E-4</v>
      </c>
      <c r="P81" s="7">
        <f>IFERROR(VLOOKUP($C81,Both!$C$5:$I$114, 3,FALSE), 0)</f>
        <v>2.7885107931017501E-4</v>
      </c>
      <c r="Q81" s="7">
        <f>IFERROR(VLOOKUP($C81,Both!$C$5:$I$114, 4,FALSE), 0)</f>
        <v>2.1451924220733799E-4</v>
      </c>
      <c r="R81" s="7">
        <f>IFERROR(VLOOKUP($C81,Both!$C$5:$I$114, 5,FALSE), 0)</f>
        <v>3.88799621265363E-4</v>
      </c>
      <c r="S81" s="7">
        <f>IFERROR(VLOOKUP($C81,Both!$C$5:$I$114, 6,FALSE), 0)</f>
        <v>2.7303444638714899E-4</v>
      </c>
      <c r="T81" s="7">
        <f>IFERROR(VLOOKUP($C81,Both!$C$5:$I$114, 7,FALSE), 0)</f>
        <v>1.61809964135701E-4</v>
      </c>
      <c r="U81" s="7">
        <f>IFERROR(VLOOKUP($C81,Both!$C$5:$M$114, 8,FALSE), 0)</f>
        <v>1.53210263486008E-4</v>
      </c>
      <c r="V81" s="7">
        <f>IFERROR(VLOOKUP($C81,Both!$C$5:$M$114, 9,FALSE), 0)</f>
        <v>8.8878426383171593E-5</v>
      </c>
      <c r="W81" s="7">
        <f>IFERROR(VLOOKUP($C81,Both!$C$5:$M$114, 10,FALSE), 0)</f>
        <v>2.6286942106985698E-4</v>
      </c>
      <c r="X81" s="9">
        <f t="shared" si="2"/>
        <v>2.1298675738916844E-4</v>
      </c>
      <c r="Y81" s="12">
        <f t="shared" si="3"/>
        <v>6.3896027216750528E-2</v>
      </c>
      <c r="Z81" s="1" t="s">
        <v>190</v>
      </c>
    </row>
    <row r="82" spans="2:26" x14ac:dyDescent="0.2">
      <c r="B82" s="1" t="s">
        <v>192</v>
      </c>
      <c r="C82" s="1" t="s">
        <v>193</v>
      </c>
      <c r="D82" s="7">
        <f>IFERROR(VLOOKUP(C82,Economic!C$6:I$114, 2,FALSE), 0)</f>
        <v>2.8054123270842901E-5</v>
      </c>
      <c r="E82" s="7">
        <f>IFERROR(VLOOKUP($C82,Economic!$C$6:$I$114, 3,FALSE), 0)</f>
        <v>2.6195556388610398E-5</v>
      </c>
      <c r="F82" s="7">
        <f>IFERROR(VLOOKUP($C82,Economic!$C$6:$I$114, 4,FALSE), 0)</f>
        <v>4.0197373658646798E-6</v>
      </c>
      <c r="G82" s="7">
        <f>IFERROR(VLOOKUP($C82,Economic!$C$6:$I$114, 5,FALSE), 0)</f>
        <v>3.05589545151459E-5</v>
      </c>
      <c r="H82" s="7">
        <f>IFERROR(VLOOKUP($C82,Economic!$C$6:$I$114, 6,FALSE), 0)</f>
        <v>6.4760674355117098E-6</v>
      </c>
      <c r="I82" s="7">
        <f>IFERROR(VLOOKUP($C82,Emissions!$C$5:$I$114, 2,FALSE), 0)</f>
        <v>6.4760674355117098E-6</v>
      </c>
      <c r="J82" s="7">
        <f>IFERROR(VLOOKUP($C82,Emissions!$C$5:$I$114, 3,FALSE), 0)</f>
        <v>1.9603605067733499E-4</v>
      </c>
      <c r="K82" s="7">
        <f>IFERROR(VLOOKUP($C82,Emissions!$C$5:$I$114, 4,FALSE), 0)</f>
        <v>1.0151356995601199E-4</v>
      </c>
      <c r="L82" s="7">
        <f>IFERROR(VLOOKUP($C82,Emissions!$C$5:$I$114, 5,FALSE), 0)</f>
        <v>2.8427401516519201E-4</v>
      </c>
      <c r="M82" s="7">
        <f>IFERROR(VLOOKUP($C82,Emissions!$C$5:$I$114, 6,FALSE), 0)</f>
        <v>1.4909842687699099E-4</v>
      </c>
      <c r="N82" s="7">
        <f>IFERROR(VLOOKUP($C82,Emissions!$C$5:$I$114, 7,FALSE), 0)</f>
        <v>1.43757464897077E-4</v>
      </c>
      <c r="O82" s="7">
        <f>IFERROR(VLOOKUP($C82,Both!$C$5:$I$114, 2,FALSE), 0)</f>
        <v>8.85867068212585E-5</v>
      </c>
      <c r="P82" s="7">
        <f>IFERROR(VLOOKUP($C82,Both!$C$5:$I$114, 3,FALSE), 0)</f>
        <v>8.76567200401267E-5</v>
      </c>
      <c r="Q82" s="7">
        <f>IFERROR(VLOOKUP($C82,Both!$C$5:$I$114, 4,FALSE), 0)</f>
        <v>7.6560109595060998E-5</v>
      </c>
      <c r="R82" s="7">
        <f>IFERROR(VLOOKUP($C82,Both!$C$5:$I$114, 5,FALSE), 0)</f>
        <v>8.9968246151176702E-5</v>
      </c>
      <c r="S82" s="7">
        <f>IFERROR(VLOOKUP($C82,Both!$C$5:$I$114, 6,FALSE), 0)</f>
        <v>7.7912970461834505E-5</v>
      </c>
      <c r="T82" s="7">
        <f>IFERROR(VLOOKUP($C82,Both!$C$5:$I$114, 7,FALSE), 0)</f>
        <v>8.5915730421328503E-5</v>
      </c>
      <c r="U82" s="7">
        <f>IFERROR(VLOOKUP($C82,Both!$C$5:$M$114, 8,FALSE), 0)</f>
        <v>8.4985743640196703E-5</v>
      </c>
      <c r="V82" s="7">
        <f>IFERROR(VLOOKUP($C82,Both!$C$5:$M$114, 9,FALSE), 0)</f>
        <v>7.3889133195131001E-5</v>
      </c>
      <c r="W82" s="7">
        <f>IFERROR(VLOOKUP($C82,Both!$C$5:$M$114, 10,FALSE), 0)</f>
        <v>8.7219316576037906E-5</v>
      </c>
      <c r="X82" s="9">
        <f t="shared" si="2"/>
        <v>8.6457735544312269E-5</v>
      </c>
      <c r="Y82" s="12">
        <f t="shared" si="3"/>
        <v>2.593732066329368E-2</v>
      </c>
      <c r="Z82" s="1" t="s">
        <v>192</v>
      </c>
    </row>
    <row r="83" spans="2:26" x14ac:dyDescent="0.2">
      <c r="B83" s="1" t="s">
        <v>194</v>
      </c>
      <c r="C83" s="1" t="s">
        <v>195</v>
      </c>
      <c r="D83" s="7">
        <f>IFERROR(VLOOKUP(C83,Economic!C$6:I$114, 2,FALSE), 0)</f>
        <v>1.06506361798156E-3</v>
      </c>
      <c r="E83" s="7">
        <f>IFERROR(VLOOKUP($C83,Economic!$C$6:$I$114, 3,FALSE), 0)</f>
        <v>1.0152344820466199E-3</v>
      </c>
      <c r="F83" s="7">
        <f>IFERROR(VLOOKUP($C83,Economic!$C$6:$I$114, 4,FALSE), 0)</f>
        <v>2.0950402778156601E-4</v>
      </c>
      <c r="G83" s="7">
        <f>IFERROR(VLOOKUP($C83,Economic!$C$6:$I$114, 5,FALSE), 0)</f>
        <v>1.76132302680956E-3</v>
      </c>
      <c r="H83" s="7">
        <f>IFERROR(VLOOKUP($C83,Economic!$C$6:$I$114, 6,FALSE), 0)</f>
        <v>7.7794591510786497E-4</v>
      </c>
      <c r="I83" s="7">
        <f>IFERROR(VLOOKUP($C83,Emissions!$C$5:$I$114, 2,FALSE), 0)</f>
        <v>7.7794591510786497E-4</v>
      </c>
      <c r="J83" s="7">
        <f>IFERROR(VLOOKUP($C83,Emissions!$C$5:$I$114, 3,FALSE), 0)</f>
        <v>6.4733062515157601E-4</v>
      </c>
      <c r="K83" s="7">
        <f>IFERROR(VLOOKUP($C83,Emissions!$C$5:$I$114, 4,FALSE), 0)</f>
        <v>1.4282826981628399E-4</v>
      </c>
      <c r="L83" s="7">
        <f>IFERROR(VLOOKUP($C83,Emissions!$C$5:$I$114, 5,FALSE), 0)</f>
        <v>1.12086828950135E-4</v>
      </c>
      <c r="M83" s="7">
        <f>IFERROR(VLOOKUP($C83,Emissions!$C$5:$I$114, 6,FALSE), 0)</f>
        <v>7.6421505460931495E-4</v>
      </c>
      <c r="N83" s="7">
        <f>IFERROR(VLOOKUP($C83,Emissions!$C$5:$I$114, 7,FALSE), 0)</f>
        <v>1.3656910432625799E-4</v>
      </c>
      <c r="O83" s="7">
        <f>IFERROR(VLOOKUP($C83,Both!$C$5:$I$114, 2,FALSE), 0)</f>
        <v>9.1500787710363095E-4</v>
      </c>
      <c r="P83" s="7">
        <f>IFERROR(VLOOKUP($C83,Both!$C$5:$I$114, 3,FALSE), 0)</f>
        <v>8.9007364334399701E-4</v>
      </c>
      <c r="Q83" s="7">
        <f>IFERROR(VLOOKUP($C83,Both!$C$5:$I$114, 4,FALSE), 0)</f>
        <v>4.8687374416978902E-4</v>
      </c>
      <c r="R83" s="7">
        <f>IFERROR(VLOOKUP($C83,Both!$C$5:$I$114, 5,FALSE), 0)</f>
        <v>1.2642560283511199E-3</v>
      </c>
      <c r="S83" s="7">
        <f>IFERROR(VLOOKUP($C83,Both!$C$5:$I$114, 6,FALSE), 0)</f>
        <v>7.7182418759467E-4</v>
      </c>
      <c r="T83" s="7">
        <f>IFERROR(VLOOKUP($C83,Both!$C$5:$I$114, 7,FALSE), 0)</f>
        <v>6.0118093508676603E-4</v>
      </c>
      <c r="U83" s="7">
        <f>IFERROR(VLOOKUP($C83,Both!$C$5:$M$114, 8,FALSE), 0)</f>
        <v>5.7624670132713199E-4</v>
      </c>
      <c r="V83" s="7">
        <f>IFERROR(VLOOKUP($C83,Both!$C$5:$M$114, 9,FALSE), 0)</f>
        <v>1.73046802152924E-4</v>
      </c>
      <c r="W83" s="7">
        <f>IFERROR(VLOOKUP($C83,Both!$C$5:$M$114, 10,FALSE), 0)</f>
        <v>9.4983716534590399E-4</v>
      </c>
      <c r="X83" s="9">
        <f t="shared" si="2"/>
        <v>7.0191969760822689E-4</v>
      </c>
      <c r="Y83" s="12">
        <f t="shared" si="3"/>
        <v>0.21057590928246805</v>
      </c>
      <c r="Z83" s="1" t="s">
        <v>194</v>
      </c>
    </row>
    <row r="84" spans="2:26" x14ac:dyDescent="0.2">
      <c r="B84" s="1" t="s">
        <v>196</v>
      </c>
      <c r="C84" s="1" t="s">
        <v>197</v>
      </c>
      <c r="D84" s="7">
        <f>IFERROR(VLOOKUP(C84,Economic!C$6:I$114, 2,FALSE), 0)</f>
        <v>3.1902255223923201E-4</v>
      </c>
      <c r="E84" s="7">
        <f>IFERROR(VLOOKUP($C84,Economic!$C$6:$I$114, 3,FALSE), 0)</f>
        <v>2.9328996148013598E-4</v>
      </c>
      <c r="F84" s="7">
        <f>IFERROR(VLOOKUP($C84,Economic!$C$6:$I$114, 4,FALSE), 0)</f>
        <v>3.3205713202540203E-5</v>
      </c>
      <c r="G84" s="7">
        <f>IFERROR(VLOOKUP($C84,Economic!$C$6:$I$114, 5,FALSE), 0)</f>
        <v>4.9845441658710602E-4</v>
      </c>
      <c r="H84" s="7">
        <f>IFERROR(VLOOKUP($C84,Economic!$C$6:$I$114, 6,FALSE), 0)</f>
        <v>1.10065456849341E-4</v>
      </c>
      <c r="I84" s="7">
        <f>IFERROR(VLOOKUP($C84,Emissions!$C$5:$I$114, 2,FALSE), 0)</f>
        <v>1.10065456849341E-4</v>
      </c>
      <c r="J84" s="7">
        <f>IFERROR(VLOOKUP($C84,Emissions!$C$5:$I$114, 3,FALSE), 0)</f>
        <v>5.8650653144518797E-4</v>
      </c>
      <c r="K84" s="7">
        <f>IFERROR(VLOOKUP($C84,Emissions!$C$5:$I$114, 4,FALSE), 0)</f>
        <v>1.17749598816785E-4</v>
      </c>
      <c r="L84" s="7">
        <f>IFERROR(VLOOKUP($C84,Emissions!$C$5:$I$114, 5,FALSE), 0)</f>
        <v>1.62546171675414E-4</v>
      </c>
      <c r="M84" s="7">
        <f>IFERROR(VLOOKUP($C84,Emissions!$C$5:$I$114, 6,FALSE), 0)</f>
        <v>5.6363977986469496E-4</v>
      </c>
      <c r="N84" s="7">
        <f>IFERROR(VLOOKUP($C84,Emissions!$C$5:$I$114, 7,FALSE), 0)</f>
        <v>1.3123610174648999E-4</v>
      </c>
      <c r="O84" s="7">
        <f>IFERROR(VLOOKUP($C84,Both!$C$5:$I$114, 2,FALSE), 0)</f>
        <v>4.4144343626451298E-4</v>
      </c>
      <c r="P84" s="7">
        <f>IFERROR(VLOOKUP($C84,Both!$C$5:$I$114, 3,FALSE), 0)</f>
        <v>4.2856758225664999E-4</v>
      </c>
      <c r="Q84" s="7">
        <f>IFERROR(VLOOKUP($C84,Both!$C$5:$I$114, 4,FALSE), 0)</f>
        <v>2.9842748272842899E-4</v>
      </c>
      <c r="R84" s="7">
        <f>IFERROR(VLOOKUP($C84,Both!$C$5:$I$114, 5,FALSE), 0)</f>
        <v>5.3175881202137496E-4</v>
      </c>
      <c r="S84" s="7">
        <f>IFERROR(VLOOKUP($C84,Both!$C$5:$I$114, 6,FALSE), 0)</f>
        <v>3.3733930367908999E-4</v>
      </c>
      <c r="T84" s="7">
        <f>IFERROR(VLOOKUP($C84,Both!$C$5:$I$114, 7,FALSE), 0)</f>
        <v>2.2523874403645899E-4</v>
      </c>
      <c r="U84" s="7">
        <f>IFERROR(VLOOKUP($C84,Both!$C$5:$M$114, 8,FALSE), 0)</f>
        <v>2.12362890028595E-4</v>
      </c>
      <c r="V84" s="7">
        <f>IFERROR(VLOOKUP($C84,Both!$C$5:$M$114, 9,FALSE), 0)</f>
        <v>8.2222790500375106E-5</v>
      </c>
      <c r="W84" s="7">
        <f>IFERROR(VLOOKUP($C84,Both!$C$5:$M$114, 10,FALSE), 0)</f>
        <v>3.1512733159186601E-4</v>
      </c>
      <c r="X84" s="9">
        <f t="shared" si="2"/>
        <v>2.8991350569318095E-4</v>
      </c>
      <c r="Y84" s="12">
        <f t="shared" si="3"/>
        <v>8.6974051707954289E-2</v>
      </c>
      <c r="Z84" s="1" t="s">
        <v>196</v>
      </c>
    </row>
    <row r="85" spans="2:26" x14ac:dyDescent="0.2">
      <c r="B85" s="1" t="s">
        <v>198</v>
      </c>
      <c r="C85" s="1" t="s">
        <v>199</v>
      </c>
      <c r="D85" s="7">
        <f>IFERROR(VLOOKUP(C85,Economic!C$6:I$114, 2,FALSE), 0)</f>
        <v>6.0328778361193298E-5</v>
      </c>
      <c r="E85" s="7">
        <f>IFERROR(VLOOKUP($C85,Economic!$C$6:$I$114, 3,FALSE), 0)</f>
        <v>6.0914068922797503E-5</v>
      </c>
      <c r="F85" s="7">
        <f>IFERROR(VLOOKUP($C85,Economic!$C$6:$I$114, 4,FALSE), 0)</f>
        <v>2.6696802830148301E-5</v>
      </c>
      <c r="G85" s="7">
        <f>IFERROR(VLOOKUP($C85,Economic!$C$6:$I$114, 5,FALSE), 0)</f>
        <v>3.8572974287129397E-5</v>
      </c>
      <c r="H85" s="7">
        <f>IFERROR(VLOOKUP($C85,Economic!$C$6:$I$114, 6,FALSE), 0)</f>
        <v>1.48185786236265E-5</v>
      </c>
      <c r="I85" s="7">
        <f>IFERROR(VLOOKUP($C85,Emissions!$C$5:$I$114, 2,FALSE), 0)</f>
        <v>1.48185786236265E-5</v>
      </c>
      <c r="J85" s="7">
        <f>IFERROR(VLOOKUP($C85,Emissions!$C$5:$I$114, 3,FALSE), 0)</f>
        <v>1.43448736943388E-4</v>
      </c>
      <c r="K85" s="7">
        <f>IFERROR(VLOOKUP($C85,Emissions!$C$5:$I$114, 4,FALSE), 0)</f>
        <v>7.8657018864276599E-5</v>
      </c>
      <c r="L85" s="7">
        <f>IFERROR(VLOOKUP($C85,Emissions!$C$5:$I$114, 5,FALSE), 0)</f>
        <v>2.18607293040315E-4</v>
      </c>
      <c r="M85" s="7">
        <f>IFERROR(VLOOKUP($C85,Emissions!$C$5:$I$114, 6,FALSE), 0)</f>
        <v>1.09359143145164E-4</v>
      </c>
      <c r="N85" s="7">
        <f>IFERROR(VLOOKUP($C85,Emissions!$C$5:$I$114, 7,FALSE), 0)</f>
        <v>1.11070926728457E-4</v>
      </c>
      <c r="O85" s="7">
        <f>IFERROR(VLOOKUP($C85,Both!$C$5:$I$114, 2,FALSE), 0)</f>
        <v>8.4865207185316302E-5</v>
      </c>
      <c r="P85" s="7">
        <f>IFERROR(VLOOKUP($C85,Both!$C$5:$I$114, 3,FALSE), 0)</f>
        <v>8.5157895173019205E-5</v>
      </c>
      <c r="Q85" s="7">
        <f>IFERROR(VLOOKUP($C85,Both!$C$5:$I$114, 4,FALSE), 0)</f>
        <v>6.8029850109084698E-5</v>
      </c>
      <c r="R85" s="7">
        <f>IFERROR(VLOOKUP($C85,Both!$C$5:$I$114, 5,FALSE), 0)</f>
        <v>7.4076189101843695E-5</v>
      </c>
      <c r="S85" s="7">
        <f>IFERROR(VLOOKUP($C85,Both!$C$5:$I$114, 6,FALSE), 0)</f>
        <v>6.2182417544172003E-5</v>
      </c>
      <c r="T85" s="7">
        <f>IFERROR(VLOOKUP($C85,Both!$C$5:$I$114, 7,FALSE), 0)</f>
        <v>8.5720748996760704E-5</v>
      </c>
      <c r="U85" s="7">
        <f>IFERROR(VLOOKUP($C85,Both!$C$5:$M$114, 8,FALSE), 0)</f>
        <v>8.6013436984463498E-5</v>
      </c>
      <c r="V85" s="7">
        <f>IFERROR(VLOOKUP($C85,Both!$C$5:$M$114, 9,FALSE), 0)</f>
        <v>6.88853919205291E-5</v>
      </c>
      <c r="W85" s="7">
        <f>IFERROR(VLOOKUP($C85,Both!$C$5:$M$114, 10,FALSE), 0)</f>
        <v>7.4876358611424904E-5</v>
      </c>
      <c r="X85" s="9">
        <f t="shared" si="2"/>
        <v>7.8355019799836796E-5</v>
      </c>
      <c r="Y85" s="12">
        <f t="shared" si="3"/>
        <v>2.3506505939951038E-2</v>
      </c>
      <c r="Z85" s="1" t="s">
        <v>198</v>
      </c>
    </row>
    <row r="86" spans="2:26" x14ac:dyDescent="0.2">
      <c r="B86" s="1" t="s">
        <v>200</v>
      </c>
      <c r="C86" s="1" t="s">
        <v>201</v>
      </c>
      <c r="D86" s="7">
        <f>IFERROR(VLOOKUP(C86,Economic!C$6:I$114, 2,FALSE), 0)</f>
        <v>1.0563742877649201E-4</v>
      </c>
      <c r="E86" s="7">
        <f>IFERROR(VLOOKUP($C86,Economic!$C$6:$I$114, 3,FALSE), 0)</f>
        <v>1.0666228941008301E-4</v>
      </c>
      <c r="F86" s="7">
        <f>IFERROR(VLOOKUP($C86,Economic!$C$6:$I$114, 4,FALSE), 0)</f>
        <v>1.38222413791624E-5</v>
      </c>
      <c r="G86" s="7">
        <f>IFERROR(VLOOKUP($C86,Economic!$C$6:$I$114, 5,FALSE), 0)</f>
        <v>1.7877428722117E-4</v>
      </c>
      <c r="H86" s="7">
        <f>IFERROR(VLOOKUP($C86,Economic!$C$6:$I$114, 6,FALSE), 0)</f>
        <v>5.3750565870601203E-5</v>
      </c>
      <c r="I86" s="7">
        <f>IFERROR(VLOOKUP($C86,Emissions!$C$5:$I$114, 2,FALSE), 0)</f>
        <v>5.3750565870601203E-5</v>
      </c>
      <c r="J86" s="7">
        <f>IFERROR(VLOOKUP($C86,Emissions!$C$5:$I$114, 3,FALSE), 0)</f>
        <v>4.2074412792540998E-4</v>
      </c>
      <c r="K86" s="7">
        <f>IFERROR(VLOOKUP($C86,Emissions!$C$5:$I$114, 4,FALSE), 0)</f>
        <v>5.2997372983551597E-5</v>
      </c>
      <c r="L86" s="7">
        <f>IFERROR(VLOOKUP($C86,Emissions!$C$5:$I$114, 5,FALSE), 0)</f>
        <v>3.1757035415291699E-4</v>
      </c>
      <c r="M86" s="7">
        <f>IFERROR(VLOOKUP($C86,Emissions!$C$5:$I$114, 6,FALSE), 0)</f>
        <v>2.5711626006312202E-4</v>
      </c>
      <c r="N86" s="7">
        <f>IFERROR(VLOOKUP($C86,Emissions!$C$5:$I$114, 7,FALSE), 0)</f>
        <v>1.03676880116224E-4</v>
      </c>
      <c r="O86" s="7">
        <f>IFERROR(VLOOKUP($C86,Both!$C$5:$I$114, 2,FALSE), 0)</f>
        <v>1.81414416072522E-4</v>
      </c>
      <c r="P86" s="7">
        <f>IFERROR(VLOOKUP($C86,Both!$C$5:$I$114, 3,FALSE), 0)</f>
        <v>1.8192692117033099E-4</v>
      </c>
      <c r="Q86" s="7">
        <f>IFERROR(VLOOKUP($C86,Both!$C$5:$I$114, 4,FALSE), 0)</f>
        <v>1.3547134854157201E-4</v>
      </c>
      <c r="R86" s="7">
        <f>IFERROR(VLOOKUP($C86,Both!$C$5:$I$114, 5,FALSE), 0)</f>
        <v>2.18246562551717E-4</v>
      </c>
      <c r="S86" s="7">
        <f>IFERROR(VLOOKUP($C86,Both!$C$5:$I$114, 6,FALSE), 0)</f>
        <v>1.5565589705722E-4</v>
      </c>
      <c r="T86" s="7">
        <f>IFERROR(VLOOKUP($C86,Both!$C$5:$I$114, 7,FALSE), 0)</f>
        <v>1.04693528759915E-4</v>
      </c>
      <c r="U86" s="7">
        <f>IFERROR(VLOOKUP($C86,Both!$C$5:$M$114, 8,FALSE), 0)</f>
        <v>1.0520603385772401E-4</v>
      </c>
      <c r="V86" s="7">
        <f>IFERROR(VLOOKUP($C86,Both!$C$5:$M$114, 9,FALSE), 0)</f>
        <v>5.8750461228964999E-5</v>
      </c>
      <c r="W86" s="7">
        <f>IFERROR(VLOOKUP($C86,Both!$C$5:$M$114, 10,FALSE), 0)</f>
        <v>1.41345026582875E-4</v>
      </c>
      <c r="X86" s="9">
        <f t="shared" si="2"/>
        <v>1.4736062847960877E-4</v>
      </c>
      <c r="Y86" s="12">
        <f t="shared" si="3"/>
        <v>4.4208188543882629E-2</v>
      </c>
      <c r="Z86" s="1" t="s">
        <v>200</v>
      </c>
    </row>
    <row r="87" spans="2:26" x14ac:dyDescent="0.2">
      <c r="B87" s="1" t="s">
        <v>202</v>
      </c>
      <c r="C87" s="1" t="s">
        <v>203</v>
      </c>
      <c r="D87" s="7">
        <f>IFERROR(VLOOKUP(C87,Economic!C$6:I$114, 2,FALSE), 0)</f>
        <v>1.91165264765921E-4</v>
      </c>
      <c r="E87" s="7">
        <f>IFERROR(VLOOKUP($C87,Economic!$C$6:$I$114, 3,FALSE), 0)</f>
        <v>1.7672600243033801E-4</v>
      </c>
      <c r="F87" s="7">
        <f>IFERROR(VLOOKUP($C87,Economic!$C$6:$I$114, 4,FALSE), 0)</f>
        <v>2.7191456408015302E-5</v>
      </c>
      <c r="G87" s="7">
        <f>IFERROR(VLOOKUP($C87,Economic!$C$6:$I$114, 5,FALSE), 0)</f>
        <v>3.7428114319703102E-4</v>
      </c>
      <c r="H87" s="7">
        <f>IFERROR(VLOOKUP($C87,Economic!$C$6:$I$114, 6,FALSE), 0)</f>
        <v>1.4152739085100799E-4</v>
      </c>
      <c r="I87" s="7">
        <f>IFERROR(VLOOKUP($C87,Emissions!$C$5:$I$114, 2,FALSE), 0)</f>
        <v>1.4152739085100799E-4</v>
      </c>
      <c r="J87" s="7">
        <f>IFERROR(VLOOKUP($C87,Emissions!$C$5:$I$114, 3,FALSE), 0)</f>
        <v>3.31713043975931E-4</v>
      </c>
      <c r="K87" s="7">
        <f>IFERROR(VLOOKUP($C87,Emissions!$C$5:$I$114, 4,FALSE), 0)</f>
        <v>9.5331062251247396E-5</v>
      </c>
      <c r="L87" s="7">
        <f>IFERROR(VLOOKUP($C87,Emissions!$C$5:$I$114, 5,FALSE), 0)</f>
        <v>1.18577038878752E-4</v>
      </c>
      <c r="M87" s="7">
        <f>IFERROR(VLOOKUP($C87,Emissions!$C$5:$I$114, 6,FALSE), 0)</f>
        <v>3.3071658758954098E-4</v>
      </c>
      <c r="N87" s="7">
        <f>IFERROR(VLOOKUP($C87,Emissions!$C$5:$I$114, 7,FALSE), 0)</f>
        <v>1.0304014629383701E-4</v>
      </c>
      <c r="O87" s="7">
        <f>IFERROR(VLOOKUP($C87,Both!$C$5:$I$114, 2,FALSE), 0)</f>
        <v>2.6100816146398098E-4</v>
      </c>
      <c r="P87" s="7">
        <f>IFERROR(VLOOKUP($C87,Both!$C$5:$I$114, 3,FALSE), 0)</f>
        <v>2.53783135272677E-4</v>
      </c>
      <c r="Q87" s="7">
        <f>IFERROR(VLOOKUP($C87,Both!$C$5:$I$114, 4,FALSE), 0)</f>
        <v>1.7895716561968299E-4</v>
      </c>
      <c r="R87" s="7">
        <f>IFERROR(VLOOKUP($C87,Both!$C$5:$I$114, 5,FALSE), 0)</f>
        <v>3.52955807623007E-4</v>
      </c>
      <c r="S87" s="7">
        <f>IFERROR(VLOOKUP($C87,Both!$C$5:$I$114, 6,FALSE), 0)</f>
        <v>2.36417811980103E-4</v>
      </c>
      <c r="T87" s="7">
        <f>IFERROR(VLOOKUP($C87,Both!$C$5:$I$114, 7,FALSE), 0)</f>
        <v>1.4716832863822401E-4</v>
      </c>
      <c r="U87" s="7">
        <f>IFERROR(VLOOKUP($C87,Both!$C$5:$M$114, 8,FALSE), 0)</f>
        <v>1.3994330244692001E-4</v>
      </c>
      <c r="V87" s="7">
        <f>IFERROR(VLOOKUP($C87,Both!$C$5:$M$114, 9,FALSE), 0)</f>
        <v>6.5117332793926294E-5</v>
      </c>
      <c r="W87" s="7">
        <f>IFERROR(VLOOKUP($C87,Both!$C$5:$M$114, 10,FALSE), 0)</f>
        <v>2.38873900119302E-4</v>
      </c>
      <c r="X87" s="9">
        <f t="shared" si="2"/>
        <v>1.9530107367252264E-4</v>
      </c>
      <c r="Y87" s="12">
        <f t="shared" si="3"/>
        <v>5.8590322101756791E-2</v>
      </c>
      <c r="Z87" s="1" t="s">
        <v>202</v>
      </c>
    </row>
    <row r="88" spans="2:26" x14ac:dyDescent="0.2">
      <c r="B88" s="1" t="s">
        <v>204</v>
      </c>
      <c r="C88" s="1" t="s">
        <v>205</v>
      </c>
      <c r="D88" s="7">
        <f>IFERROR(VLOOKUP(C88,Economic!C$6:I$114, 2,FALSE), 0)</f>
        <v>6.7652642400926598E-5</v>
      </c>
      <c r="E88" s="7">
        <f>IFERROR(VLOOKUP($C88,Economic!$C$6:$I$114, 3,FALSE), 0)</f>
        <v>5.5399214946247903E-5</v>
      </c>
      <c r="F88" s="7">
        <f>IFERROR(VLOOKUP($C88,Economic!$C$6:$I$114, 4,FALSE), 0)</f>
        <v>1.5344179287466699E-5</v>
      </c>
      <c r="G88" s="7">
        <f>IFERROR(VLOOKUP($C88,Economic!$C$6:$I$114, 5,FALSE), 0)</f>
        <v>1.28576580957098E-4</v>
      </c>
      <c r="H88" s="7">
        <f>IFERROR(VLOOKUP($C88,Economic!$C$6:$I$114, 6,FALSE), 0)</f>
        <v>7.5253721805559E-5</v>
      </c>
      <c r="I88" s="7">
        <f>IFERROR(VLOOKUP($C88,Emissions!$C$5:$I$114, 2,FALSE), 0)</f>
        <v>7.5253721805559E-5</v>
      </c>
      <c r="J88" s="7">
        <f>IFERROR(VLOOKUP($C88,Emissions!$C$5:$I$114, 3,FALSE), 0)</f>
        <v>5.6142390374769801E-5</v>
      </c>
      <c r="K88" s="7">
        <f>IFERROR(VLOOKUP($C88,Emissions!$C$5:$I$114, 4,FALSE), 0)</f>
        <v>1.4293011297101301E-4</v>
      </c>
      <c r="L88" s="7">
        <f>IFERROR(VLOOKUP($C88,Emissions!$C$5:$I$114, 5,FALSE), 0)</f>
        <v>1.53044220165832E-5</v>
      </c>
      <c r="M88" s="7">
        <f>IFERROR(VLOOKUP($C88,Emissions!$C$5:$I$114, 6,FALSE), 0)</f>
        <v>1.5181633572284599E-4</v>
      </c>
      <c r="N88" s="7">
        <f>IFERROR(VLOOKUP($C88,Emissions!$C$5:$I$114, 7,FALSE), 0)</f>
        <v>9.7834302285350301E-5</v>
      </c>
      <c r="O88" s="7">
        <f>IFERROR(VLOOKUP($C88,Both!$C$5:$I$114, 2,FALSE), 0)</f>
        <v>1.097584786684E-4</v>
      </c>
      <c r="P88" s="7">
        <f>IFERROR(VLOOKUP($C88,Both!$C$5:$I$114, 3,FALSE), 0)</f>
        <v>1.03627431093772E-4</v>
      </c>
      <c r="Q88" s="7">
        <f>IFERROR(VLOOKUP($C88,Both!$C$5:$I$114, 4,FALSE), 0)</f>
        <v>8.3581835983146503E-5</v>
      </c>
      <c r="R88" s="7">
        <f>IFERROR(VLOOKUP($C88,Both!$C$5:$I$114, 5,FALSE), 0)</f>
        <v>1.4038542592398199E-4</v>
      </c>
      <c r="S88" s="7">
        <f>IFERROR(VLOOKUP($C88,Both!$C$5:$I$114, 6,FALSE), 0)</f>
        <v>1.13672198330311E-4</v>
      </c>
      <c r="T88" s="7">
        <f>IFERROR(VLOOKUP($C88,Both!$C$5:$I$114, 7,FALSE), 0)</f>
        <v>8.2766842058048601E-5</v>
      </c>
      <c r="U88" s="7">
        <f>IFERROR(VLOOKUP($C88,Both!$C$5:$M$114, 8,FALSE), 0)</f>
        <v>7.6635794483420703E-5</v>
      </c>
      <c r="V88" s="7">
        <f>IFERROR(VLOOKUP($C88,Both!$C$5:$M$114, 9,FALSE), 0)</f>
        <v>5.6590199372794802E-5</v>
      </c>
      <c r="W88" s="7">
        <f>IFERROR(VLOOKUP($C88,Both!$C$5:$M$114, 10,FALSE), 0)</f>
        <v>1.1329885852990101E-4</v>
      </c>
      <c r="X88" s="9">
        <f t="shared" si="2"/>
        <v>8.8091234450859803E-5</v>
      </c>
      <c r="Y88" s="12">
        <f t="shared" si="3"/>
        <v>2.6427370335257942E-2</v>
      </c>
      <c r="Z88" s="1" t="s">
        <v>204</v>
      </c>
    </row>
    <row r="89" spans="2:26" x14ac:dyDescent="0.2">
      <c r="B89" s="1" t="s">
        <v>206</v>
      </c>
      <c r="C89" s="1" t="s">
        <v>207</v>
      </c>
      <c r="D89" s="7">
        <f>IFERROR(VLOOKUP(C89,Economic!C$6:I$114, 2,FALSE), 0)</f>
        <v>9.6699831982242001E-4</v>
      </c>
      <c r="E89" s="7">
        <f>IFERROR(VLOOKUP($C89,Economic!$C$6:$I$114, 3,FALSE), 0)</f>
        <v>9.3752517601342598E-4</v>
      </c>
      <c r="F89" s="7">
        <f>IFERROR(VLOOKUP($C89,Economic!$C$6:$I$114, 4,FALSE), 0)</f>
        <v>1.11163315378308E-4</v>
      </c>
      <c r="G89" s="7">
        <f>IFERROR(VLOOKUP($C89,Economic!$C$6:$I$114, 5,FALSE), 0)</f>
        <v>1.33860550037526E-3</v>
      </c>
      <c r="H89" s="7">
        <f>IFERROR(VLOOKUP($C89,Economic!$C$6:$I$114, 6,FALSE), 0)</f>
        <v>2.8923134933003401E-4</v>
      </c>
      <c r="I89" s="7">
        <f>IFERROR(VLOOKUP($C89,Emissions!$C$5:$I$114, 2,FALSE), 0)</f>
        <v>2.8923134933003401E-4</v>
      </c>
      <c r="J89" s="7">
        <f>IFERROR(VLOOKUP($C89,Emissions!$C$5:$I$114, 3,FALSE), 0)</f>
        <v>3.3302046192319799E-4</v>
      </c>
      <c r="K89" s="7">
        <f>IFERROR(VLOOKUP($C89,Emissions!$C$5:$I$114, 4,FALSE), 0)</f>
        <v>1.3467901475291001E-4</v>
      </c>
      <c r="L89" s="7">
        <f>IFERROR(VLOOKUP($C89,Emissions!$C$5:$I$114, 5,FALSE), 0)</f>
        <v>1.9094702087631099E-5</v>
      </c>
      <c r="M89" s="7">
        <f>IFERROR(VLOOKUP($C89,Emissions!$C$5:$I$114, 6,FALSE), 0)</f>
        <v>7.9516417005780595E-4</v>
      </c>
      <c r="N89" s="7">
        <f>IFERROR(VLOOKUP($C89,Emissions!$C$5:$I$114, 7,FALSE), 0)</f>
        <v>9.5170787547017995E-5</v>
      </c>
      <c r="O89" s="7">
        <f>IFERROR(VLOOKUP($C89,Both!$C$5:$I$114, 2,FALSE), 0)</f>
        <v>8.8141642146193197E-4</v>
      </c>
      <c r="P89" s="7">
        <f>IFERROR(VLOOKUP($C89,Both!$C$5:$I$114, 3,FALSE), 0)</f>
        <v>8.6666734634061895E-4</v>
      </c>
      <c r="Q89" s="7">
        <f>IFERROR(VLOOKUP($C89,Both!$C$5:$I$114, 4,FALSE), 0)</f>
        <v>4.5317346715536199E-4</v>
      </c>
      <c r="R89" s="7">
        <f>IFERROR(VLOOKUP($C89,Both!$C$5:$I$114, 5,FALSE), 0)</f>
        <v>1.0681944584311799E-3</v>
      </c>
      <c r="S89" s="7">
        <f>IFERROR(VLOOKUP($C89,Both!$C$5:$I$114, 6,FALSE), 0)</f>
        <v>5.4290221940197201E-4</v>
      </c>
      <c r="T89" s="7">
        <f>IFERROR(VLOOKUP($C89,Both!$C$5:$I$114, 7,FALSE), 0)</f>
        <v>5.3141549107025502E-4</v>
      </c>
      <c r="U89" s="7">
        <f>IFERROR(VLOOKUP($C89,Both!$C$5:$M$114, 8,FALSE), 0)</f>
        <v>5.16666415948942E-4</v>
      </c>
      <c r="V89" s="7">
        <f>IFERROR(VLOOKUP($C89,Both!$C$5:$M$114, 9,FALSE), 0)</f>
        <v>1.03172536763686E-4</v>
      </c>
      <c r="W89" s="7">
        <f>IFERROR(VLOOKUP($C89,Both!$C$5:$M$114, 10,FALSE), 0)</f>
        <v>7.1756259631657797E-4</v>
      </c>
      <c r="X89" s="9">
        <f t="shared" si="2"/>
        <v>5.4955275497542855E-4</v>
      </c>
      <c r="Y89" s="12">
        <f t="shared" si="3"/>
        <v>0.16486582649262857</v>
      </c>
      <c r="Z89" s="1" t="s">
        <v>206</v>
      </c>
    </row>
    <row r="90" spans="2:26" x14ac:dyDescent="0.2">
      <c r="B90" s="1" t="s">
        <v>208</v>
      </c>
      <c r="C90" s="1" t="s">
        <v>209</v>
      </c>
      <c r="D90" s="7">
        <f>IFERROR(VLOOKUP(C90,Economic!C$6:I$114, 2,FALSE), 0)</f>
        <v>1.4275328213039499E-4</v>
      </c>
      <c r="E90" s="7">
        <f>IFERROR(VLOOKUP($C90,Economic!$C$6:$I$114, 3,FALSE), 0)</f>
        <v>1.4413822893254499E-4</v>
      </c>
      <c r="F90" s="7">
        <f>IFERROR(VLOOKUP($C90,Economic!$C$6:$I$114, 4,FALSE), 0)</f>
        <v>1.02812909116505E-4</v>
      </c>
      <c r="G90" s="7">
        <f>IFERROR(VLOOKUP($C90,Economic!$C$6:$I$114, 5,FALSE), 0)</f>
        <v>1.17127981282835E-4</v>
      </c>
      <c r="H90" s="7">
        <f>IFERROR(VLOOKUP($C90,Economic!$C$6:$I$114, 6,FALSE), 0)</f>
        <v>9.3978143459903503E-5</v>
      </c>
      <c r="I90" s="7">
        <f>IFERROR(VLOOKUP($C90,Emissions!$C$5:$I$114, 2,FALSE), 0)</f>
        <v>9.3978143459903503E-5</v>
      </c>
      <c r="J90" s="7">
        <f>IFERROR(VLOOKUP($C90,Emissions!$C$5:$I$114, 3,FALSE), 0)</f>
        <v>1.40141449149287E-4</v>
      </c>
      <c r="K90" s="7">
        <f>IFERROR(VLOOKUP($C90,Emissions!$C$5:$I$114, 4,FALSE), 0)</f>
        <v>6.8388761002664798E-5</v>
      </c>
      <c r="L90" s="7">
        <f>IFERROR(VLOOKUP($C90,Emissions!$C$5:$I$114, 5,FALSE), 0)</f>
        <v>1.4350586437362301E-4</v>
      </c>
      <c r="M90" s="7">
        <f>IFERROR(VLOOKUP($C90,Emissions!$C$5:$I$114, 6,FALSE), 0)</f>
        <v>1.1686337106332E-4</v>
      </c>
      <c r="N90" s="7">
        <f>IFERROR(VLOOKUP($C90,Emissions!$C$5:$I$114, 7,FALSE), 0)</f>
        <v>8.7239319508467897E-5</v>
      </c>
      <c r="O90" s="7">
        <f>IFERROR(VLOOKUP($C90,Both!$C$5:$I$114, 2,FALSE), 0)</f>
        <v>1.29857804148359E-4</v>
      </c>
      <c r="P90" s="7">
        <f>IFERROR(VLOOKUP($C90,Both!$C$5:$I$114, 3,FALSE), 0)</f>
        <v>1.30550378604858E-4</v>
      </c>
      <c r="Q90" s="7">
        <f>IFERROR(VLOOKUP($C90,Both!$C$5:$I$114, 4,FALSE), 0)</f>
        <v>1.0984366028413399E-4</v>
      </c>
      <c r="R90" s="7">
        <f>IFERROR(VLOOKUP($C90,Both!$C$5:$I$114, 5,FALSE), 0)</f>
        <v>1.1714986745398E-4</v>
      </c>
      <c r="S90" s="7">
        <f>IFERROR(VLOOKUP($C90,Both!$C$5:$I$114, 6,FALSE), 0)</f>
        <v>1.0553115263116001E-4</v>
      </c>
      <c r="T90" s="7">
        <f>IFERROR(VLOOKUP($C90,Both!$C$5:$I$114, 7,FALSE), 0)</f>
        <v>1.15045329570144E-4</v>
      </c>
      <c r="U90" s="7">
        <f>IFERROR(VLOOKUP($C90,Both!$C$5:$M$114, 8,FALSE), 0)</f>
        <v>1.1573790402664299E-4</v>
      </c>
      <c r="V90" s="7">
        <f>IFERROR(VLOOKUP($C90,Both!$C$5:$M$114, 9,FALSE), 0)</f>
        <v>9.5031185705919506E-5</v>
      </c>
      <c r="W90" s="7">
        <f>IFERROR(VLOOKUP($C90,Both!$C$5:$M$114, 10,FALSE), 0)</f>
        <v>1.02268141215842E-4</v>
      </c>
      <c r="X90" s="9">
        <f t="shared" si="2"/>
        <v>1.1359714385602445E-4</v>
      </c>
      <c r="Y90" s="12">
        <f t="shared" si="3"/>
        <v>3.4079143156807337E-2</v>
      </c>
      <c r="Z90" s="1" t="s">
        <v>208</v>
      </c>
    </row>
    <row r="91" spans="2:26" x14ac:dyDescent="0.2">
      <c r="B91" s="1" t="s">
        <v>210</v>
      </c>
      <c r="C91" s="1" t="s">
        <v>211</v>
      </c>
      <c r="D91" s="7">
        <f>IFERROR(VLOOKUP(C91,Economic!C$6:I$114, 2,FALSE), 0)</f>
        <v>3.1033322202259902E-4</v>
      </c>
      <c r="E91" s="7">
        <f>IFERROR(VLOOKUP($C91,Economic!$C$6:$I$114, 3,FALSE), 0)</f>
        <v>3.1334397594031597E-4</v>
      </c>
      <c r="F91" s="7">
        <f>IFERROR(VLOOKUP($C91,Economic!$C$6:$I$114, 4,FALSE), 0)</f>
        <v>1.59369726796851E-4</v>
      </c>
      <c r="G91" s="7">
        <f>IFERROR(VLOOKUP($C91,Economic!$C$6:$I$114, 5,FALSE), 0)</f>
        <v>3.2936740601338801E-4</v>
      </c>
      <c r="H91" s="7">
        <f>IFERROR(VLOOKUP($C91,Economic!$C$6:$I$114, 6,FALSE), 0)</f>
        <v>2.4374775672044601E-4</v>
      </c>
      <c r="I91" s="7">
        <f>IFERROR(VLOOKUP($C91,Emissions!$C$5:$I$114, 2,FALSE), 0)</f>
        <v>2.4374775672044601E-4</v>
      </c>
      <c r="J91" s="7">
        <f>IFERROR(VLOOKUP($C91,Emissions!$C$5:$I$114, 3,FALSE), 0)</f>
        <v>2.5801202210361799E-4</v>
      </c>
      <c r="K91" s="7">
        <f>IFERROR(VLOOKUP($C91,Emissions!$C$5:$I$114, 4,FALSE), 0)</f>
        <v>6.3006705960047405E-5</v>
      </c>
      <c r="L91" s="7">
        <f>IFERROR(VLOOKUP($C91,Emissions!$C$5:$I$114, 5,FALSE), 0)</f>
        <v>1.5954756094622801E-4</v>
      </c>
      <c r="M91" s="7">
        <f>IFERROR(VLOOKUP($C91,Emissions!$C$5:$I$114, 6,FALSE), 0)</f>
        <v>2.0252615353346E-4</v>
      </c>
      <c r="N91" s="7">
        <f>IFERROR(VLOOKUP($C91,Emissions!$C$5:$I$114, 7,FALSE), 0)</f>
        <v>8.5939242664096206E-5</v>
      </c>
      <c r="O91" s="7">
        <f>IFERROR(VLOOKUP($C91,Both!$C$5:$I$114, 2,FALSE), 0)</f>
        <v>2.5653695832066699E-4</v>
      </c>
      <c r="P91" s="7">
        <f>IFERROR(VLOOKUP($C91,Both!$C$5:$I$114, 3,FALSE), 0)</f>
        <v>2.5804255496522898E-4</v>
      </c>
      <c r="Q91" s="7">
        <f>IFERROR(VLOOKUP($C91,Both!$C$5:$I$114, 4,FALSE), 0)</f>
        <v>1.8095661703616499E-4</v>
      </c>
      <c r="R91" s="7">
        <f>IFERROR(VLOOKUP($C91,Both!$C$5:$I$114, 5,FALSE), 0)</f>
        <v>2.6627477245213702E-4</v>
      </c>
      <c r="S91" s="7">
        <f>IFERROR(VLOOKUP($C91,Both!$C$5:$I$114, 6,FALSE), 0)</f>
        <v>2.23339056218412E-4</v>
      </c>
      <c r="T91" s="7">
        <f>IFERROR(VLOOKUP($C91,Both!$C$5:$I$114, 7,FALSE), 0)</f>
        <v>1.9824256992854601E-4</v>
      </c>
      <c r="U91" s="7">
        <f>IFERROR(VLOOKUP($C91,Both!$C$5:$M$114, 8,FALSE), 0)</f>
        <v>1.9974816657310801E-4</v>
      </c>
      <c r="V91" s="7">
        <f>IFERROR(VLOOKUP($C91,Both!$C$5:$M$114, 9,FALSE), 0)</f>
        <v>1.2266222864404399E-4</v>
      </c>
      <c r="W91" s="7">
        <f>IFERROR(VLOOKUP($C91,Both!$C$5:$M$114, 10,FALSE), 0)</f>
        <v>2.0783946004996099E-4</v>
      </c>
      <c r="X91" s="9">
        <f t="shared" si="2"/>
        <v>2.1412919568048822E-4</v>
      </c>
      <c r="Y91" s="12">
        <f t="shared" si="3"/>
        <v>6.423875870414647E-2</v>
      </c>
      <c r="Z91" s="1" t="s">
        <v>210</v>
      </c>
    </row>
    <row r="92" spans="2:26" x14ac:dyDescent="0.2">
      <c r="B92" s="1" t="s">
        <v>212</v>
      </c>
      <c r="C92" s="1" t="s">
        <v>213</v>
      </c>
      <c r="D92" s="7">
        <f>IFERROR(VLOOKUP(C92,Economic!C$6:I$114, 2,FALSE), 0)</f>
        <v>3.9350252552465602E-5</v>
      </c>
      <c r="E92" s="7">
        <f>IFERROR(VLOOKUP($C92,Economic!$C$6:$I$114, 3,FALSE), 0)</f>
        <v>3.3715811811177999E-5</v>
      </c>
      <c r="F92" s="7">
        <f>IFERROR(VLOOKUP($C92,Economic!$C$6:$I$114, 4,FALSE), 0)</f>
        <v>5.1828169825530097E-6</v>
      </c>
      <c r="G92" s="7">
        <f>IFERROR(VLOOKUP($C92,Economic!$C$6:$I$114, 5,FALSE), 0)</f>
        <v>8.33986453194327E-5</v>
      </c>
      <c r="H92" s="7">
        <f>IFERROR(VLOOKUP($C92,Economic!$C$6:$I$114, 6,FALSE), 0)</f>
        <v>3.16095940923869E-5</v>
      </c>
      <c r="I92" s="7">
        <f>IFERROR(VLOOKUP($C92,Emissions!$C$5:$I$114, 2,FALSE), 0)</f>
        <v>3.16095940923869E-5</v>
      </c>
      <c r="J92" s="7">
        <f>IFERROR(VLOOKUP($C92,Emissions!$C$5:$I$114, 3,FALSE), 0)</f>
        <v>1.3543310199298799E-4</v>
      </c>
      <c r="K92" s="7">
        <f>IFERROR(VLOOKUP($C92,Emissions!$C$5:$I$114, 4,FALSE), 0)</f>
        <v>4.4548225965085897E-5</v>
      </c>
      <c r="L92" s="7">
        <f>IFERROR(VLOOKUP($C92,Emissions!$C$5:$I$114, 5,FALSE), 0)</f>
        <v>8.8916318729974001E-5</v>
      </c>
      <c r="M92" s="7">
        <f>IFERROR(VLOOKUP($C92,Emissions!$C$5:$I$114, 6,FALSE), 0)</f>
        <v>1.14809900923122E-4</v>
      </c>
      <c r="N92" s="7">
        <f>IFERROR(VLOOKUP($C92,Emissions!$C$5:$I$114, 7,FALSE), 0)</f>
        <v>5.58611041182044E-5</v>
      </c>
      <c r="O92" s="7">
        <f>IFERROR(VLOOKUP($C92,Both!$C$5:$I$114, 2,FALSE), 0)</f>
        <v>7.7094179176149602E-5</v>
      </c>
      <c r="P92" s="7">
        <f>IFERROR(VLOOKUP($C92,Both!$C$5:$I$114, 3,FALSE), 0)</f>
        <v>7.4274944686302994E-5</v>
      </c>
      <c r="Q92" s="7">
        <f>IFERROR(VLOOKUP($C92,Both!$C$5:$I$114, 4,FALSE), 0)</f>
        <v>5.9997248892536303E-5</v>
      </c>
      <c r="R92" s="7">
        <f>IFERROR(VLOOKUP($C92,Both!$C$5:$I$114, 5,FALSE), 0)</f>
        <v>9.9240524532950595E-5</v>
      </c>
      <c r="S92" s="7">
        <f>IFERROR(VLOOKUP($C92,Both!$C$5:$I$114, 6,FALSE), 0)</f>
        <v>7.3310107571833305E-5</v>
      </c>
      <c r="T92" s="7">
        <f>IFERROR(VLOOKUP($C92,Both!$C$5:$I$114, 7,FALSE), 0)</f>
        <v>4.7619268878403997E-5</v>
      </c>
      <c r="U92" s="7">
        <f>IFERROR(VLOOKUP($C92,Both!$C$5:$M$114, 8,FALSE), 0)</f>
        <v>4.4800034388557402E-5</v>
      </c>
      <c r="V92" s="7">
        <f>IFERROR(VLOOKUP($C92,Both!$C$5:$M$114, 9,FALSE), 0)</f>
        <v>3.0522338594790698E-5</v>
      </c>
      <c r="W92" s="7">
        <f>IFERROR(VLOOKUP($C92,Both!$C$5:$M$114, 10,FALSE), 0)</f>
        <v>6.9688015038141401E-5</v>
      </c>
      <c r="X92" s="9">
        <f t="shared" si="2"/>
        <v>6.204910141697218E-5</v>
      </c>
      <c r="Y92" s="12">
        <f t="shared" si="3"/>
        <v>1.8614730425091652E-2</v>
      </c>
      <c r="Z92" s="1" t="s">
        <v>212</v>
      </c>
    </row>
    <row r="93" spans="2:26" x14ac:dyDescent="0.2">
      <c r="B93" s="1" t="s">
        <v>214</v>
      </c>
      <c r="C93" s="1" t="s">
        <v>215</v>
      </c>
      <c r="D93" s="7">
        <f>IFERROR(VLOOKUP(C93,Economic!C$6:I$114, 2,FALSE), 0)</f>
        <v>1.79993268773107E-4</v>
      </c>
      <c r="E93" s="7">
        <f>IFERROR(VLOOKUP($C93,Economic!$C$6:$I$114, 3,FALSE), 0)</f>
        <v>1.81739506045383E-4</v>
      </c>
      <c r="F93" s="7">
        <f>IFERROR(VLOOKUP($C93,Economic!$C$6:$I$114, 4,FALSE), 0)</f>
        <v>1.2620521679487001E-4</v>
      </c>
      <c r="G93" s="7">
        <f>IFERROR(VLOOKUP($C93,Economic!$C$6:$I$114, 5,FALSE), 0)</f>
        <v>1.9902950202948001E-4</v>
      </c>
      <c r="H93" s="7">
        <f>IFERROR(VLOOKUP($C93,Economic!$C$6:$I$114, 6,FALSE), 0)</f>
        <v>2.09522078282745E-4</v>
      </c>
      <c r="I93" s="7">
        <f>IFERROR(VLOOKUP($C93,Emissions!$C$5:$I$114, 2,FALSE), 0)</f>
        <v>2.09522078282745E-4</v>
      </c>
      <c r="J93" s="7">
        <f>IFERROR(VLOOKUP($C93,Emissions!$C$5:$I$114, 3,FALSE), 0)</f>
        <v>8.6694589874738702E-5</v>
      </c>
      <c r="K93" s="7">
        <f>IFERROR(VLOOKUP($C93,Emissions!$C$5:$I$114, 4,FALSE), 0)</f>
        <v>1.21237710762469E-5</v>
      </c>
      <c r="L93" s="7">
        <f>IFERROR(VLOOKUP($C93,Emissions!$C$5:$I$114, 5,FALSE), 0)</f>
        <v>4.2404287395407097E-5</v>
      </c>
      <c r="M93" s="7">
        <f>IFERROR(VLOOKUP($C93,Emissions!$C$5:$I$114, 6,FALSE), 0)</f>
        <v>6.1627857953146798E-5</v>
      </c>
      <c r="N93" s="7">
        <f>IFERROR(VLOOKUP($C93,Emissions!$C$5:$I$114, 7,FALSE), 0)</f>
        <v>1.87326375799916E-5</v>
      </c>
      <c r="O93" s="7">
        <f>IFERROR(VLOOKUP($C93,Both!$C$5:$I$114, 2,FALSE), 0)</f>
        <v>1.20872466706918E-4</v>
      </c>
      <c r="P93" s="7">
        <f>IFERROR(VLOOKUP($C93,Both!$C$5:$I$114, 3,FALSE), 0)</f>
        <v>1.2174571276076401E-4</v>
      </c>
      <c r="Q93" s="7">
        <f>IFERROR(VLOOKUP($C93,Both!$C$5:$I$114, 4,FALSE), 0)</f>
        <v>9.3922854029324093E-5</v>
      </c>
      <c r="R93" s="7">
        <f>IFERROR(VLOOKUP($C93,Both!$C$5:$I$114, 5,FALSE), 0)</f>
        <v>1.3047600119670501E-4</v>
      </c>
      <c r="S93" s="7">
        <f>IFERROR(VLOOKUP($C93,Both!$C$5:$I$114, 6,FALSE), 0)</f>
        <v>1.3565451307465801E-4</v>
      </c>
      <c r="T93" s="7">
        <f>IFERROR(VLOOKUP($C93,Both!$C$5:$I$114, 7,FALSE), 0)</f>
        <v>9.9424554982441204E-5</v>
      </c>
      <c r="U93" s="7">
        <f>IFERROR(VLOOKUP($C93,Both!$C$5:$M$114, 8,FALSE), 0)</f>
        <v>1.00297801036287E-4</v>
      </c>
      <c r="V93" s="7">
        <f>IFERROR(VLOOKUP($C93,Both!$C$5:$M$114, 9,FALSE), 0)</f>
        <v>7.2474942304846901E-5</v>
      </c>
      <c r="W93" s="7">
        <f>IFERROR(VLOOKUP($C93,Both!$C$5:$M$114, 10,FALSE), 0)</f>
        <v>1.0898282957156299E-4</v>
      </c>
      <c r="X93" s="9">
        <f t="shared" si="2"/>
        <v>1.1557232348756842E-4</v>
      </c>
      <c r="Y93" s="12">
        <f t="shared" si="3"/>
        <v>3.4671697046270523E-2</v>
      </c>
      <c r="Z93" s="1" t="s">
        <v>214</v>
      </c>
    </row>
    <row r="94" spans="2:26" x14ac:dyDescent="0.2">
      <c r="B94" s="1" t="s">
        <v>216</v>
      </c>
      <c r="C94" s="1" t="s">
        <v>217</v>
      </c>
      <c r="D94" s="7">
        <f>IFERROR(VLOOKUP(C94,Economic!C$6:I$114, 2,FALSE), 0)</f>
        <v>1.7254527144456501E-4</v>
      </c>
      <c r="E94" s="7">
        <f>IFERROR(VLOOKUP($C94,Economic!$C$6:$I$114, 3,FALSE), 0)</f>
        <v>1.52911860258874E-4</v>
      </c>
      <c r="F94" s="7">
        <f>IFERROR(VLOOKUP($C94,Economic!$C$6:$I$114, 4,FALSE), 0)</f>
        <v>4.8875912562570901E-5</v>
      </c>
      <c r="G94" s="7">
        <f>IFERROR(VLOOKUP($C94,Economic!$C$6:$I$114, 5,FALSE), 0)</f>
        <v>2.7212440764207699E-4</v>
      </c>
      <c r="H94" s="7">
        <f>IFERROR(VLOOKUP($C94,Economic!$C$6:$I$114, 6,FALSE), 0)</f>
        <v>1.65064564267586E-4</v>
      </c>
      <c r="I94" s="7">
        <f>IFERROR(VLOOKUP($C94,Emissions!$C$5:$I$114, 2,FALSE), 0)</f>
        <v>1.65064564267586E-4</v>
      </c>
      <c r="J94" s="7">
        <f>IFERROR(VLOOKUP($C94,Emissions!$C$5:$I$114, 3,FALSE), 0)</f>
        <v>1.20768609420405E-4</v>
      </c>
      <c r="K94" s="7">
        <f>IFERROR(VLOOKUP($C94,Emissions!$C$5:$I$114, 4,FALSE), 0)</f>
        <v>8.96829851893114E-6</v>
      </c>
      <c r="L94" s="7">
        <f>IFERROR(VLOOKUP($C94,Emissions!$C$5:$I$114, 5,FALSE), 0)</f>
        <v>3.4678306740857597E-5</v>
      </c>
      <c r="M94" s="7">
        <f>IFERROR(VLOOKUP($C94,Emissions!$C$5:$I$114, 6,FALSE), 0)</f>
        <v>8.3351770142242495E-5</v>
      </c>
      <c r="N94" s="7">
        <f>IFERROR(VLOOKUP($C94,Emissions!$C$5:$I$114, 7,FALSE), 0)</f>
        <v>1.4441038168752001E-5</v>
      </c>
      <c r="O94" s="7">
        <f>IFERROR(VLOOKUP($C94,Both!$C$5:$I$114, 2,FALSE), 0)</f>
        <v>1.2800799893751899E-4</v>
      </c>
      <c r="P94" s="7">
        <f>IFERROR(VLOOKUP($C94,Both!$C$5:$I$114, 3,FALSE), 0)</f>
        <v>1.1818418349389399E-4</v>
      </c>
      <c r="Q94" s="7">
        <f>IFERROR(VLOOKUP($C94,Both!$C$5:$I$114, 4,FALSE), 0)</f>
        <v>6.6116621679752194E-5</v>
      </c>
      <c r="R94" s="7">
        <f>IFERROR(VLOOKUP($C94,Both!$C$5:$I$114, 5,FALSE), 0)</f>
        <v>1.7793875328761901E-4</v>
      </c>
      <c r="S94" s="7">
        <f>IFERROR(VLOOKUP($C94,Both!$C$5:$I$114, 6,FALSE), 0)</f>
        <v>1.2429997690198801E-4</v>
      </c>
      <c r="T94" s="7">
        <f>IFERROR(VLOOKUP($C94,Both!$C$5:$I$114, 7,FALSE), 0)</f>
        <v>9.3552199209169303E-5</v>
      </c>
      <c r="U94" s="7">
        <f>IFERROR(VLOOKUP($C94,Both!$C$5:$M$114, 8,FALSE), 0)</f>
        <v>8.3728383765543698E-5</v>
      </c>
      <c r="V94" s="7">
        <f>IFERROR(VLOOKUP($C94,Both!$C$5:$M$114, 9,FALSE), 0)</f>
        <v>3.1660821951401702E-5</v>
      </c>
      <c r="W94" s="7">
        <f>IFERROR(VLOOKUP($C94,Both!$C$5:$M$114, 10,FALSE), 0)</f>
        <v>1.4341824803778999E-4</v>
      </c>
      <c r="X94" s="9">
        <f t="shared" si="2"/>
        <v>1.1028508953495621E-4</v>
      </c>
      <c r="Y94" s="12">
        <f t="shared" si="3"/>
        <v>3.3085526860486866E-2</v>
      </c>
      <c r="Z94" s="1" t="s">
        <v>216</v>
      </c>
    </row>
    <row r="95" spans="2:26" x14ac:dyDescent="0.2">
      <c r="B95" s="1" t="s">
        <v>218</v>
      </c>
      <c r="C95" s="1" t="s">
        <v>219</v>
      </c>
      <c r="D95" s="7">
        <f>IFERROR(VLOOKUP(C95,Economic!C$6:I$114, 2,FALSE), 0)</f>
        <v>7.7955705372076899E-4</v>
      </c>
      <c r="E95" s="7">
        <f>IFERROR(VLOOKUP($C95,Economic!$C$6:$I$114, 3,FALSE), 0)</f>
        <v>7.8712006756207495E-4</v>
      </c>
      <c r="F95" s="7">
        <f>IFERROR(VLOOKUP($C95,Economic!$C$6:$I$114, 4,FALSE), 0)</f>
        <v>2.8504703098888601E-4</v>
      </c>
      <c r="G95" s="7">
        <f>IFERROR(VLOOKUP($C95,Economic!$C$6:$I$114, 5,FALSE), 0)</f>
        <v>1.1800864279624E-3</v>
      </c>
      <c r="H95" s="7">
        <f>IFERROR(VLOOKUP($C95,Economic!$C$6:$I$114, 6,FALSE), 0)</f>
        <v>8.8690773661440102E-4</v>
      </c>
      <c r="I95" s="7">
        <f>IFERROR(VLOOKUP($C95,Emissions!$C$5:$I$114, 2,FALSE), 0)</f>
        <v>8.8690773661440102E-4</v>
      </c>
      <c r="J95" s="7">
        <f>IFERROR(VLOOKUP($C95,Emissions!$C$5:$I$114, 3,FALSE), 0)</f>
        <v>0</v>
      </c>
      <c r="K95" s="7">
        <f>IFERROR(VLOOKUP($C95,Emissions!$C$5:$I$114, 4,FALSE), 0)</f>
        <v>4.18512199255185E-5</v>
      </c>
      <c r="L95" s="7">
        <f>IFERROR(VLOOKUP($C95,Emissions!$C$5:$I$114, 5,FALSE), 0)</f>
        <v>0</v>
      </c>
      <c r="M95" s="7">
        <f>IFERROR(VLOOKUP($C95,Emissions!$C$5:$I$114, 6,FALSE), 0)</f>
        <v>1.20092223811902E-4</v>
      </c>
      <c r="N95" s="7">
        <f>IFERROR(VLOOKUP($C95,Emissions!$C$5:$I$114, 7,FALSE), 0)</f>
        <v>8.5650615983958992E-6</v>
      </c>
      <c r="O95" s="7">
        <f>IFERROR(VLOOKUP($C95,Both!$C$5:$I$114, 2,FALSE), 0)</f>
        <v>4.5009191977088598E-4</v>
      </c>
      <c r="P95" s="7">
        <f>IFERROR(VLOOKUP($C95,Both!$C$5:$I$114, 3,FALSE), 0)</f>
        <v>4.5387397854202598E-4</v>
      </c>
      <c r="Q95" s="7">
        <f>IFERROR(VLOOKUP($C95,Both!$C$5:$I$114, 4,FALSE), 0)</f>
        <v>2.0258378693043799E-4</v>
      </c>
      <c r="R95" s="7">
        <f>IFERROR(VLOOKUP($C95,Both!$C$5:$I$114, 5,FALSE), 0)</f>
        <v>6.50757391189313E-4</v>
      </c>
      <c r="S95" s="7">
        <f>IFERROR(VLOOKUP($C95,Both!$C$5:$I$114, 6,FALSE), 0)</f>
        <v>5.0371880165076303E-4</v>
      </c>
      <c r="T95" s="7">
        <f>IFERROR(VLOOKUP($C95,Both!$C$5:$I$114, 7,FALSE), 0)</f>
        <v>3.9432768462088899E-4</v>
      </c>
      <c r="U95" s="7">
        <f>IFERROR(VLOOKUP($C95,Both!$C$5:$M$114, 8,FALSE), 0)</f>
        <v>3.9810974339202898E-4</v>
      </c>
      <c r="V95" s="7">
        <f>IFERROR(VLOOKUP($C95,Both!$C$5:$M$114, 9,FALSE), 0)</f>
        <v>1.4681955178044099E-4</v>
      </c>
      <c r="W95" s="7">
        <f>IFERROR(VLOOKUP($C95,Both!$C$5:$M$114, 10,FALSE), 0)</f>
        <v>5.94896006150525E-4</v>
      </c>
      <c r="X95" s="9">
        <f t="shared" si="2"/>
        <v>4.3856567114130282E-4</v>
      </c>
      <c r="Y95" s="12">
        <f t="shared" si="3"/>
        <v>0.13156970134239085</v>
      </c>
      <c r="Z95" s="1" t="s">
        <v>218</v>
      </c>
    </row>
    <row r="96" spans="2:26" x14ac:dyDescent="0.2">
      <c r="B96" s="1" t="s">
        <v>220</v>
      </c>
      <c r="C96" s="1" t="s">
        <v>221</v>
      </c>
      <c r="D96" s="7">
        <f>IFERROR(VLOOKUP(C96,Economic!C$6:I$114, 2,FALSE), 0)</f>
        <v>1.9364793054210199E-5</v>
      </c>
      <c r="E96" s="7">
        <f>IFERROR(VLOOKUP($C96,Economic!$C$6:$I$114, 3,FALSE), 0)</f>
        <v>1.9552664098675701E-5</v>
      </c>
      <c r="F96" s="7">
        <f>IFERROR(VLOOKUP($C96,Economic!$C$6:$I$114, 4,FALSE), 0)</f>
        <v>8.2695558024055E-6</v>
      </c>
      <c r="G96" s="7">
        <f>IFERROR(VLOOKUP($C96,Economic!$C$6:$I$114, 5,FALSE), 0)</f>
        <v>1.8141627176138401E-5</v>
      </c>
      <c r="H96" s="7">
        <f>IFERROR(VLOOKUP($C96,Economic!$C$6:$I$114, 6,FALSE), 0)</f>
        <v>9.8546008517962206E-6</v>
      </c>
      <c r="I96" s="7">
        <f>IFERROR(VLOOKUP($C96,Emissions!$C$5:$I$114, 2,FALSE), 0)</f>
        <v>9.8546008517962206E-6</v>
      </c>
      <c r="J96" s="7">
        <f>IFERROR(VLOOKUP($C96,Emissions!$C$5:$I$114, 3,FALSE), 0)</f>
        <v>2.1064822412881801E-5</v>
      </c>
      <c r="K96" s="7">
        <f>IFERROR(VLOOKUP($C96,Emissions!$C$5:$I$114, 4,FALSE), 0)</f>
        <v>6.0452778275775E-6</v>
      </c>
      <c r="L96" s="7">
        <f>IFERROR(VLOOKUP($C96,Emissions!$C$5:$I$114, 5,FALSE), 0)</f>
        <v>1.41720626468139E-5</v>
      </c>
      <c r="M96" s="7">
        <f>IFERROR(VLOOKUP($C96,Emissions!$C$5:$I$114, 6,FALSE), 0)</f>
        <v>1.69461433785455E-5</v>
      </c>
      <c r="N96" s="7">
        <f>IFERROR(VLOOKUP($C96,Emissions!$C$5:$I$114, 7,FALSE), 0)</f>
        <v>8.01822467048775E-6</v>
      </c>
      <c r="O96" s="7">
        <f>IFERROR(VLOOKUP($C96,Both!$C$5:$I$114, 2,FALSE), 0)</f>
        <v>1.81621860939587E-5</v>
      </c>
      <c r="P96" s="7">
        <f>IFERROR(VLOOKUP($C96,Both!$C$5:$I$114, 3,FALSE), 0)</f>
        <v>1.8256135324579399E-5</v>
      </c>
      <c r="Q96" s="7">
        <f>IFERROR(VLOOKUP($C96,Both!$C$5:$I$114, 4,FALSE), 0)</f>
        <v>1.26083359759429E-5</v>
      </c>
      <c r="R96" s="7">
        <f>IFERROR(VLOOKUP($C96,Both!$C$5:$I$114, 5,FALSE), 0)</f>
        <v>1.75668007210387E-5</v>
      </c>
      <c r="S96" s="7">
        <f>IFERROR(VLOOKUP($C96,Both!$C$5:$I$114, 6,FALSE), 0)</f>
        <v>1.3415877287827999E-5</v>
      </c>
      <c r="T96" s="7">
        <f>IFERROR(VLOOKUP($C96,Both!$C$5:$I$114, 7,FALSE), 0)</f>
        <v>1.3698150643479201E-5</v>
      </c>
      <c r="U96" s="7">
        <f>IFERROR(VLOOKUP($C96,Both!$C$5:$M$114, 8,FALSE), 0)</f>
        <v>1.3792099874099801E-5</v>
      </c>
      <c r="V96" s="7">
        <f>IFERROR(VLOOKUP($C96,Both!$C$5:$M$114, 9,FALSE), 0)</f>
        <v>8.1443005254634204E-6</v>
      </c>
      <c r="W96" s="7">
        <f>IFERROR(VLOOKUP($C96,Both!$C$5:$M$114, 10,FALSE), 0)</f>
        <v>1.30912387555711E-5</v>
      </c>
      <c r="X96" s="9">
        <f t="shared" si="2"/>
        <v>1.4000974898664494E-5</v>
      </c>
      <c r="Y96" s="12">
        <f t="shared" si="3"/>
        <v>4.2002924695993477E-3</v>
      </c>
      <c r="Z96" s="1" t="s">
        <v>220</v>
      </c>
    </row>
    <row r="97" spans="2:26" x14ac:dyDescent="0.2">
      <c r="B97" s="1" t="s">
        <v>222</v>
      </c>
      <c r="C97" s="1" t="s">
        <v>223</v>
      </c>
      <c r="D97" s="7">
        <f>IFERROR(VLOOKUP(C97,Economic!C$6:I$114, 2,FALSE), 0)</f>
        <v>3.42607877112949E-6</v>
      </c>
      <c r="E97" s="7">
        <f>IFERROR(VLOOKUP($C97,Economic!$C$6:$I$114, 3,FALSE), 0)</f>
        <v>3.4593174943810901E-6</v>
      </c>
      <c r="F97" s="7">
        <f>IFERROR(VLOOKUP($C97,Economic!$C$6:$I$114, 4,FALSE), 0)</f>
        <v>1.3414528517654101E-6</v>
      </c>
      <c r="G97" s="7">
        <f>IFERROR(VLOOKUP($C97,Economic!$C$6:$I$114, 5,FALSE), 0)</f>
        <v>2.8005036126272E-6</v>
      </c>
      <c r="H97" s="7">
        <f>IFERROR(VLOOKUP($C97,Economic!$C$6:$I$114, 6,FALSE), 0)</f>
        <v>1.21697904759242E-6</v>
      </c>
      <c r="I97" s="7">
        <f>IFERROR(VLOOKUP($C97,Emissions!$C$5:$I$114, 2,FALSE), 0)</f>
        <v>1.21697904759242E-6</v>
      </c>
      <c r="J97" s="7">
        <f>IFERROR(VLOOKUP($C97,Emissions!$C$5:$I$114, 3,FALSE), 0)</f>
        <v>7.5237600374764802E-6</v>
      </c>
      <c r="K97" s="7">
        <f>IFERROR(VLOOKUP($C97,Emissions!$C$5:$I$114, 4,FALSE), 0)</f>
        <v>4.8271279778687797E-6</v>
      </c>
      <c r="L97" s="7">
        <f>IFERROR(VLOOKUP($C97,Emissions!$C$5:$I$114, 5,FALSE), 0)</f>
        <v>9.3693959823811297E-6</v>
      </c>
      <c r="M97" s="7">
        <f>IFERROR(VLOOKUP($C97,Emissions!$C$5:$I$114, 6,FALSE), 0)</f>
        <v>6.4372725396888002E-6</v>
      </c>
      <c r="N97" s="7">
        <f>IFERROR(VLOOKUP($C97,Emissions!$C$5:$I$114, 7,FALSE), 0)</f>
        <v>5.9960400428925898E-6</v>
      </c>
      <c r="O97" s="7">
        <f>IFERROR(VLOOKUP($C97,Both!$C$5:$I$114, 2,FALSE), 0)</f>
        <v>4.9328835163134697E-6</v>
      </c>
      <c r="P97" s="7">
        <f>IFERROR(VLOOKUP($C97,Both!$C$5:$I$114, 3,FALSE), 0)</f>
        <v>4.9495053032694404E-6</v>
      </c>
      <c r="Q97" s="7">
        <f>IFERROR(VLOOKUP($C97,Both!$C$5:$I$114, 4,FALSE), 0)</f>
        <v>3.8894623081124799E-6</v>
      </c>
      <c r="R97" s="7">
        <f>IFERROR(VLOOKUP($C97,Both!$C$5:$I$114, 5,FALSE), 0)</f>
        <v>4.6256256010668803E-6</v>
      </c>
      <c r="S97" s="7">
        <f>IFERROR(VLOOKUP($C97,Both!$C$5:$I$114, 6,FALSE), 0)</f>
        <v>3.8326788349344703E-6</v>
      </c>
      <c r="T97" s="7">
        <f>IFERROR(VLOOKUP($C97,Both!$C$5:$I$114, 7,FALSE), 0)</f>
        <v>4.71224537780454E-6</v>
      </c>
      <c r="U97" s="7">
        <f>IFERROR(VLOOKUP($C97,Both!$C$5:$M$114, 8,FALSE), 0)</f>
        <v>4.7288671647604997E-6</v>
      </c>
      <c r="V97" s="7">
        <f>IFERROR(VLOOKUP($C97,Both!$C$5:$M$114, 9,FALSE), 0)</f>
        <v>3.66882416960354E-6</v>
      </c>
      <c r="W97" s="7">
        <f>IFERROR(VLOOKUP($C97,Both!$C$5:$M$114, 10,FALSE), 0)</f>
        <v>4.4015543590286302E-6</v>
      </c>
      <c r="X97" s="9">
        <f t="shared" si="2"/>
        <v>4.3678277020144875E-6</v>
      </c>
      <c r="Y97" s="12">
        <f t="shared" si="3"/>
        <v>1.3103483106043463E-3</v>
      </c>
      <c r="Z97" s="1" t="s">
        <v>222</v>
      </c>
    </row>
    <row r="98" spans="2:26" x14ac:dyDescent="0.2">
      <c r="B98" s="1" t="s">
        <v>224</v>
      </c>
      <c r="C98" s="1" t="s">
        <v>225</v>
      </c>
      <c r="D98" s="7">
        <f>IFERROR(VLOOKUP(C98,Economic!C$6:I$114, 2,FALSE), 0)</f>
        <v>4.2825984639118698E-5</v>
      </c>
      <c r="E98" s="7">
        <f>IFERROR(VLOOKUP($C98,Economic!$C$6:$I$114, 3,FALSE), 0)</f>
        <v>4.32414686797636E-5</v>
      </c>
      <c r="F98" s="7">
        <f>IFERROR(VLOOKUP($C98,Economic!$C$6:$I$114, 4,FALSE), 0)</f>
        <v>4.7541307598985601E-5</v>
      </c>
      <c r="G98" s="7">
        <f>IFERROR(VLOOKUP($C98,Economic!$C$6:$I$114, 5,FALSE), 0)</f>
        <v>0</v>
      </c>
      <c r="H98" s="7">
        <f>IFERROR(VLOOKUP($C98,Economic!$C$6:$I$114, 6,FALSE), 0)</f>
        <v>0</v>
      </c>
      <c r="I98" s="7">
        <f>IFERROR(VLOOKUP($C98,Emissions!$C$5:$I$114, 2,FALSE), 0)</f>
        <v>0</v>
      </c>
      <c r="J98" s="7">
        <f>IFERROR(VLOOKUP($C98,Emissions!$C$5:$I$114, 3,FALSE), 0)</f>
        <v>1.16383872366611E-5</v>
      </c>
      <c r="K98" s="7">
        <f>IFERROR(VLOOKUP($C98,Emissions!$C$5:$I$114, 4,FALSE), 0)</f>
        <v>5.6834667824657799E-6</v>
      </c>
      <c r="L98" s="7">
        <f>IFERROR(VLOOKUP($C98,Emissions!$C$5:$I$114, 5,FALSE), 0)</f>
        <v>5.0851411508684199E-6</v>
      </c>
      <c r="M98" s="7">
        <f>IFERROR(VLOOKUP($C98,Emissions!$C$5:$I$114, 6,FALSE), 0)</f>
        <v>1.3080715730458501E-5</v>
      </c>
      <c r="N98" s="7">
        <f>IFERROR(VLOOKUP($C98,Emissions!$C$5:$I$114, 7,FALSE), 0)</f>
        <v>5.6156422165996603E-6</v>
      </c>
      <c r="O98" s="7">
        <f>IFERROR(VLOOKUP($C98,Both!$C$5:$I$114, 2,FALSE), 0)</f>
        <v>2.7968070024618601E-5</v>
      </c>
      <c r="P98" s="7">
        <f>IFERROR(VLOOKUP($C98,Both!$C$5:$I$114, 3,FALSE), 0)</f>
        <v>2.8175842361568099E-5</v>
      </c>
      <c r="Q98" s="7">
        <f>IFERROR(VLOOKUP($C98,Both!$C$5:$I$114, 4,FALSE), 0)</f>
        <v>3.0313334226159301E-5</v>
      </c>
      <c r="R98" s="7">
        <f>IFERROR(VLOOKUP($C98,Both!$C$5:$I$114, 5,FALSE), 0)</f>
        <v>0</v>
      </c>
      <c r="S98" s="7">
        <f>IFERROR(VLOOKUP($C98,Both!$C$5:$I$114, 6,FALSE), 0)</f>
        <v>0</v>
      </c>
      <c r="T98" s="7">
        <f>IFERROR(VLOOKUP($C98,Both!$C$5:$I$114, 7,FALSE), 0)</f>
        <v>2.4235473164663E-5</v>
      </c>
      <c r="U98" s="7">
        <f>IFERROR(VLOOKUP($C98,Both!$C$5:$M$114, 8,FALSE), 0)</f>
        <v>2.4443245501612599E-5</v>
      </c>
      <c r="V98" s="7">
        <f>IFERROR(VLOOKUP($C98,Both!$C$5:$M$114, 9,FALSE), 0)</f>
        <v>2.6580737366203699E-5</v>
      </c>
      <c r="W98" s="7">
        <f>IFERROR(VLOOKUP($C98,Both!$C$5:$M$114, 10,FALSE), 0)</f>
        <v>0</v>
      </c>
      <c r="X98" s="9">
        <f t="shared" si="2"/>
        <v>1.6821440833987333E-5</v>
      </c>
      <c r="Y98" s="12">
        <f t="shared" si="3"/>
        <v>5.0464322501961997E-3</v>
      </c>
      <c r="Z98" s="1" t="s">
        <v>224</v>
      </c>
    </row>
    <row r="99" spans="2:26" x14ac:dyDescent="0.2">
      <c r="B99" s="1" t="s">
        <v>226</v>
      </c>
      <c r="C99" s="1" t="s">
        <v>227</v>
      </c>
      <c r="D99" s="7">
        <f>IFERROR(VLOOKUP(C99,Economic!C$6:I$114, 2,FALSE), 0)</f>
        <v>0</v>
      </c>
      <c r="E99" s="7">
        <f>IFERROR(VLOOKUP($C99,Economic!$C$6:$I$114, 3,FALSE), 0)</f>
        <v>0</v>
      </c>
      <c r="F99" s="7">
        <f>IFERROR(VLOOKUP($C99,Economic!$C$6:$I$114, 4,FALSE), 0)</f>
        <v>0</v>
      </c>
      <c r="G99" s="7">
        <f>IFERROR(VLOOKUP($C99,Economic!$C$6:$I$114, 5,FALSE), 0)</f>
        <v>0</v>
      </c>
      <c r="H99" s="7">
        <f>IFERROR(VLOOKUP($C99,Economic!$C$6:$I$114, 6,FALSE), 0)</f>
        <v>0</v>
      </c>
      <c r="I99" s="7">
        <f>IFERROR(VLOOKUP($C99,Emissions!$C$5:$I$114, 2,FALSE), 0)</f>
        <v>0</v>
      </c>
      <c r="J99" s="7">
        <f>IFERROR(VLOOKUP($C99,Emissions!$C$5:$I$114, 3,FALSE), 0)</f>
        <v>7.6531999916689395E-6</v>
      </c>
      <c r="K99" s="7">
        <f>IFERROR(VLOOKUP($C99,Emissions!$C$5:$I$114, 4,FALSE), 0)</f>
        <v>3.4439175412610799E-6</v>
      </c>
      <c r="L99" s="7">
        <f>IFERROR(VLOOKUP($C99,Emissions!$C$5:$I$114, 5,FALSE), 0)</f>
        <v>4.4649219534897703E-6</v>
      </c>
      <c r="M99" s="7">
        <f>IFERROR(VLOOKUP($C99,Emissions!$C$5:$I$114, 6,FALSE), 0)</f>
        <v>7.5189734303760097E-6</v>
      </c>
      <c r="N99" s="7">
        <f>IFERROR(VLOOKUP($C99,Emissions!$C$5:$I$114, 7,FALSE), 0)</f>
        <v>3.7675919144217202E-6</v>
      </c>
      <c r="O99" s="7">
        <f>IFERROR(VLOOKUP($C99,Both!$C$5:$I$114, 2,FALSE), 0)</f>
        <v>0</v>
      </c>
      <c r="P99" s="7">
        <f>IFERROR(VLOOKUP($C99,Both!$C$5:$I$114, 3,FALSE), 0)</f>
        <v>0</v>
      </c>
      <c r="Q99" s="7">
        <f>IFERROR(VLOOKUP($C99,Both!$C$5:$I$114, 4,FALSE), 0)</f>
        <v>0</v>
      </c>
      <c r="R99" s="7">
        <f>IFERROR(VLOOKUP($C99,Both!$C$5:$I$114, 5,FALSE), 0)</f>
        <v>0</v>
      </c>
      <c r="S99" s="7">
        <f>IFERROR(VLOOKUP($C99,Both!$C$5:$I$114, 6,FALSE), 0)</f>
        <v>0</v>
      </c>
      <c r="T99" s="7">
        <f>IFERROR(VLOOKUP($C99,Both!$C$5:$I$114, 7,FALSE), 0)</f>
        <v>0</v>
      </c>
      <c r="U99" s="7">
        <f>IFERROR(VLOOKUP($C99,Both!$C$5:$M$114, 8,FALSE), 0)</f>
        <v>0</v>
      </c>
      <c r="V99" s="7">
        <f>IFERROR(VLOOKUP($C99,Both!$C$5:$M$114, 9,FALSE), 0)</f>
        <v>0</v>
      </c>
      <c r="W99" s="7">
        <f>IFERROR(VLOOKUP($C99,Both!$C$5:$M$114, 10,FALSE), 0)</f>
        <v>0</v>
      </c>
      <c r="X99" s="9">
        <f t="shared" si="2"/>
        <v>1.342430241560876E-6</v>
      </c>
      <c r="Y99" s="12">
        <f t="shared" si="3"/>
        <v>4.0272907246826278E-4</v>
      </c>
      <c r="Z99" s="1" t="s">
        <v>226</v>
      </c>
    </row>
    <row r="100" spans="2:26" x14ac:dyDescent="0.2">
      <c r="B100" s="1" t="s">
        <v>228</v>
      </c>
      <c r="C100" s="1" t="s">
        <v>229</v>
      </c>
      <c r="D100" s="7">
        <f>IFERROR(VLOOKUP(C100,Economic!C$6:I$114, 2,FALSE), 0)</f>
        <v>1.2102995658881301E-5</v>
      </c>
      <c r="E100" s="7">
        <f>IFERROR(VLOOKUP($C100,Economic!$C$6:$I$114, 3,FALSE), 0)</f>
        <v>1.22204150616723E-5</v>
      </c>
      <c r="F100" s="7">
        <f>IFERROR(VLOOKUP($C100,Economic!$C$6:$I$114, 4,FALSE), 0)</f>
        <v>6.3522367520443204E-6</v>
      </c>
      <c r="G100" s="7">
        <f>IFERROR(VLOOKUP($C100,Economic!$C$6:$I$114, 5,FALSE), 0)</f>
        <v>1.24173273390074E-5</v>
      </c>
      <c r="H100" s="7">
        <f>IFERROR(VLOOKUP($C100,Economic!$C$6:$I$114, 6,FALSE), 0)</f>
        <v>9.0787756115569207E-6</v>
      </c>
      <c r="I100" s="7">
        <f>IFERROR(VLOOKUP($C100,Emissions!$C$5:$I$114, 2,FALSE), 0)</f>
        <v>9.0787756115569207E-6</v>
      </c>
      <c r="J100" s="7">
        <f>IFERROR(VLOOKUP($C100,Emissions!$C$5:$I$114, 3,FALSE), 0)</f>
        <v>7.7032322754200797E-6</v>
      </c>
      <c r="K100" s="7">
        <f>IFERROR(VLOOKUP($C100,Emissions!$C$5:$I$114, 4,FALSE), 0)</f>
        <v>2.9047923172494699E-6</v>
      </c>
      <c r="L100" s="7">
        <f>IFERROR(VLOOKUP($C100,Emissions!$C$5:$I$114, 5,FALSE), 0)</f>
        <v>3.72690141757515E-6</v>
      </c>
      <c r="M100" s="7">
        <f>IFERROR(VLOOKUP($C100,Emissions!$C$5:$I$114, 6,FALSE), 0)</f>
        <v>7.5960851030568002E-6</v>
      </c>
      <c r="N100" s="7">
        <f>IFERROR(VLOOKUP($C100,Emissions!$C$5:$I$114, 7,FALSE), 0)</f>
        <v>3.1681123220690902E-6</v>
      </c>
      <c r="O100" s="7">
        <f>IFERROR(VLOOKUP($C100,Both!$C$5:$I$114, 2,FALSE), 0)</f>
        <v>9.8537222337193705E-6</v>
      </c>
      <c r="P100" s="7">
        <f>IFERROR(VLOOKUP($C100,Both!$C$5:$I$114, 3,FALSE), 0)</f>
        <v>9.9124405028572904E-6</v>
      </c>
      <c r="Q100" s="7">
        <f>IFERROR(VLOOKUP($C100,Both!$C$5:$I$114, 4,FALSE), 0)</f>
        <v>6.9745040997188604E-6</v>
      </c>
      <c r="R100" s="7">
        <f>IFERROR(VLOOKUP($C100,Both!$C$5:$I$114, 5,FALSE), 0)</f>
        <v>1.0019038843502999E-5</v>
      </c>
      <c r="S100" s="7">
        <f>IFERROR(VLOOKUP($C100,Both!$C$5:$I$114, 6,FALSE), 0)</f>
        <v>8.34500204718265E-6</v>
      </c>
      <c r="T100" s="7">
        <f>IFERROR(VLOOKUP($C100,Both!$C$5:$I$114, 7,FALSE), 0)</f>
        <v>7.63970071983935E-6</v>
      </c>
      <c r="U100" s="7">
        <f>IFERROR(VLOOKUP($C100,Both!$C$5:$M$114, 8,FALSE), 0)</f>
        <v>7.6984189889772801E-6</v>
      </c>
      <c r="V100" s="7">
        <f>IFERROR(VLOOKUP($C100,Both!$C$5:$M$114, 9,FALSE), 0)</f>
        <v>4.76048258583885E-6</v>
      </c>
      <c r="W100" s="7">
        <f>IFERROR(VLOOKUP($C100,Both!$C$5:$M$114, 10,FALSE), 0)</f>
        <v>7.7997140522683508E-6</v>
      </c>
      <c r="X100" s="9">
        <f t="shared" si="2"/>
        <v>7.9676336771997378E-6</v>
      </c>
      <c r="Y100" s="12">
        <f t="shared" si="3"/>
        <v>2.3902901031599214E-3</v>
      </c>
      <c r="Z100" s="1" t="s">
        <v>228</v>
      </c>
    </row>
    <row r="101" spans="2:26" x14ac:dyDescent="0.2">
      <c r="B101" s="1" t="s">
        <v>230</v>
      </c>
      <c r="C101" s="1" t="s">
        <v>231</v>
      </c>
      <c r="D101" s="7">
        <f>IFERROR(VLOOKUP(C101,Economic!C$6:I$114, 2,FALSE), 0)</f>
        <v>1.8123460166119801E-5</v>
      </c>
      <c r="E101" s="7">
        <f>IFERROR(VLOOKUP($C101,Economic!$C$6:$I$114, 3,FALSE), 0)</f>
        <v>1.82992881949144E-5</v>
      </c>
      <c r="F101" s="7">
        <f>IFERROR(VLOOKUP($C101,Economic!$C$6:$I$114, 4,FALSE), 0)</f>
        <v>2.0160979800603498E-5</v>
      </c>
      <c r="G101" s="7">
        <f>IFERROR(VLOOKUP($C101,Economic!$C$6:$I$114, 5,FALSE), 0)</f>
        <v>1.6820634906031298E-5</v>
      </c>
      <c r="H101" s="7">
        <f>IFERROR(VLOOKUP($C101,Economic!$C$6:$I$114, 6,FALSE), 0)</f>
        <v>2.35800254603383E-5</v>
      </c>
      <c r="I101" s="7">
        <f>IFERROR(VLOOKUP($C101,Emissions!$C$5:$I$114, 2,FALSE), 0)</f>
        <v>2.35800254603383E-5</v>
      </c>
      <c r="J101" s="7">
        <f>IFERROR(VLOOKUP($C101,Emissions!$C$5:$I$114, 3,FALSE), 0)</f>
        <v>7.3743644841098504E-6</v>
      </c>
      <c r="K101" s="7">
        <f>IFERROR(VLOOKUP($C101,Emissions!$C$5:$I$114, 4,FALSE), 0)</f>
        <v>2.24207618148415E-6</v>
      </c>
      <c r="L101" s="7">
        <f>IFERROR(VLOOKUP($C101,Emissions!$C$5:$I$114, 5,FALSE), 0)</f>
        <v>4.8343667580986901E-6</v>
      </c>
      <c r="M101" s="7">
        <f>IFERROR(VLOOKUP($C101,Emissions!$C$5:$I$114, 6,FALSE), 0)</f>
        <v>6.09512643270977E-6</v>
      </c>
      <c r="N101" s="7">
        <f>IFERROR(VLOOKUP($C101,Emissions!$C$5:$I$114, 7,FALSE), 0)</f>
        <v>2.8871865294888301E-6</v>
      </c>
      <c r="O101" s="7">
        <f>IFERROR(VLOOKUP($C101,Both!$C$5:$I$114, 2,FALSE), 0)</f>
        <v>1.21155257071115E-5</v>
      </c>
      <c r="P101" s="7">
        <f>IFERROR(VLOOKUP($C101,Both!$C$5:$I$114, 3,FALSE), 0)</f>
        <v>1.2203452551154E-5</v>
      </c>
      <c r="Q101" s="7">
        <f>IFERROR(VLOOKUP($C101,Both!$C$5:$I$114, 4,FALSE), 0)</f>
        <v>1.3129041129174399E-5</v>
      </c>
      <c r="R101" s="7">
        <f>IFERROR(VLOOKUP($C101,Both!$C$5:$I$114, 5,FALSE), 0)</f>
        <v>1.1471073863603501E-5</v>
      </c>
      <c r="S101" s="7">
        <f>IFERROR(VLOOKUP($C101,Both!$C$5:$I$114, 6,FALSE), 0)</f>
        <v>1.48458241516981E-5</v>
      </c>
      <c r="T101" s="7">
        <f>IFERROR(VLOOKUP($C101,Both!$C$5:$I$114, 7,FALSE), 0)</f>
        <v>1.05115283930705E-5</v>
      </c>
      <c r="U101" s="7">
        <f>IFERROR(VLOOKUP($C101,Both!$C$5:$M$114, 8,FALSE), 0)</f>
        <v>1.05994552371129E-5</v>
      </c>
      <c r="V101" s="7">
        <f>IFERROR(VLOOKUP($C101,Both!$C$5:$M$114, 9,FALSE), 0)</f>
        <v>1.15250438151334E-5</v>
      </c>
      <c r="W101" s="7">
        <f>IFERROR(VLOOKUP($C101,Both!$C$5:$M$114, 10,FALSE), 0)</f>
        <v>9.8629317673321307E-6</v>
      </c>
      <c r="X101" s="9">
        <f t="shared" si="2"/>
        <v>1.2513070549481367E-5</v>
      </c>
      <c r="Y101" s="12">
        <f t="shared" si="3"/>
        <v>3.7539211648444102E-3</v>
      </c>
      <c r="Z101" s="1" t="s">
        <v>230</v>
      </c>
    </row>
    <row r="102" spans="2:26" x14ac:dyDescent="0.2">
      <c r="B102" s="1" t="s">
        <v>232</v>
      </c>
      <c r="C102" s="1" t="s">
        <v>233</v>
      </c>
      <c r="D102" s="7">
        <f>IFERROR(VLOOKUP(C102,Economic!C$6:I$114, 2,FALSE), 0)</f>
        <v>1.8123460166119801E-5</v>
      </c>
      <c r="E102" s="7">
        <f>IFERROR(VLOOKUP($C102,Economic!$C$6:$I$114, 3,FALSE), 0)</f>
        <v>1.82992881949144E-5</v>
      </c>
      <c r="F102" s="7">
        <f>IFERROR(VLOOKUP($C102,Economic!$C$6:$I$114, 4,FALSE), 0)</f>
        <v>5.6618751606694801E-6</v>
      </c>
      <c r="G102" s="7">
        <f>IFERROR(VLOOKUP($C102,Economic!$C$6:$I$114, 5,FALSE), 0)</f>
        <v>2.50988531320362E-5</v>
      </c>
      <c r="H102" s="7">
        <f>IFERROR(VLOOKUP($C102,Economic!$C$6:$I$114, 6,FALSE), 0)</f>
        <v>1.47440199560818E-5</v>
      </c>
      <c r="I102" s="7">
        <f>IFERROR(VLOOKUP($C102,Emissions!$C$5:$I$114, 2,FALSE), 0)</f>
        <v>1.47440199560818E-5</v>
      </c>
      <c r="J102" s="7">
        <f>IFERROR(VLOOKUP($C102,Emissions!$C$5:$I$114, 3,FALSE), 0)</f>
        <v>1.47911428507407E-5</v>
      </c>
      <c r="K102" s="7">
        <f>IFERROR(VLOOKUP($C102,Emissions!$C$5:$I$114, 4,FALSE), 0)</f>
        <v>1.12409136109417E-6</v>
      </c>
      <c r="L102" s="7">
        <f>IFERROR(VLOOKUP($C102,Emissions!$C$5:$I$114, 5,FALSE), 0)</f>
        <v>5.4618845285379997E-6</v>
      </c>
      <c r="M102" s="7">
        <f>IFERROR(VLOOKUP($C102,Emissions!$C$5:$I$114, 6,FALSE), 0)</f>
        <v>9.5667502528644708E-6</v>
      </c>
      <c r="N102" s="7">
        <f>IFERROR(VLOOKUP($C102,Emissions!$C$5:$I$114, 7,FALSE), 0)</f>
        <v>1.9975006680681199E-6</v>
      </c>
      <c r="O102" s="7">
        <f>IFERROR(VLOOKUP($C102,Both!$C$5:$I$114, 2,FALSE), 0)</f>
        <v>1.38513571131194E-5</v>
      </c>
      <c r="P102" s="7">
        <f>IFERROR(VLOOKUP($C102,Both!$C$5:$I$114, 3,FALSE), 0)</f>
        <v>1.39392839571619E-5</v>
      </c>
      <c r="Q102" s="7">
        <f>IFERROR(VLOOKUP($C102,Both!$C$5:$I$114, 4,FALSE), 0)</f>
        <v>7.6146342858917102E-6</v>
      </c>
      <c r="R102" s="7">
        <f>IFERROR(VLOOKUP($C102,Both!$C$5:$I$114, 5,FALSE), 0)</f>
        <v>1.73528830801715E-5</v>
      </c>
      <c r="S102" s="7">
        <f>IFERROR(VLOOKUP($C102,Both!$C$5:$I$114, 6,FALSE), 0)</f>
        <v>1.2165362445965599E-5</v>
      </c>
      <c r="T102" s="7">
        <f>IFERROR(VLOOKUP($C102,Both!$C$5:$I$114, 7,FALSE), 0)</f>
        <v>1.0066683346432799E-5</v>
      </c>
      <c r="U102" s="7">
        <f>IFERROR(VLOOKUP($C102,Both!$C$5:$M$114, 8,FALSE), 0)</f>
        <v>1.0154610190475201E-5</v>
      </c>
      <c r="V102" s="7">
        <f>IFERROR(VLOOKUP($C102,Both!$C$5:$M$114, 9,FALSE), 0)</f>
        <v>3.8299605192050898E-6</v>
      </c>
      <c r="W102" s="7">
        <f>IFERROR(VLOOKUP($C102,Both!$C$5:$M$114, 10,FALSE), 0)</f>
        <v>1.35608916631512E-5</v>
      </c>
      <c r="X102" s="9">
        <f t="shared" si="2"/>
        <v>1.1607427641439168E-5</v>
      </c>
      <c r="Y102" s="12">
        <f t="shared" si="3"/>
        <v>3.4822282924317502E-3</v>
      </c>
      <c r="Z102" s="1" t="s">
        <v>232</v>
      </c>
    </row>
    <row r="103" spans="2:26" x14ac:dyDescent="0.2">
      <c r="B103" s="1" t="s">
        <v>234</v>
      </c>
      <c r="C103" s="1" t="s">
        <v>235</v>
      </c>
      <c r="D103" s="7">
        <f>IFERROR(VLOOKUP(C103,Economic!C$6:I$114, 2,FALSE), 0)</f>
        <v>5.8963312184293903E-5</v>
      </c>
      <c r="E103" s="7">
        <f>IFERROR(VLOOKUP($C103,Economic!$C$6:$I$114, 3,FALSE), 0)</f>
        <v>5.4772526994367297E-5</v>
      </c>
      <c r="F103" s="7">
        <f>IFERROR(VLOOKUP($C103,Economic!$C$6:$I$114, 4,FALSE), 0)</f>
        <v>1.37243490872288E-5</v>
      </c>
      <c r="G103" s="7">
        <f>IFERROR(VLOOKUP($C103,Economic!$C$6:$I$114, 5,FALSE), 0)</f>
        <v>8.2429917654687501E-5</v>
      </c>
      <c r="H103" s="7">
        <f>IFERROR(VLOOKUP($C103,Economic!$C$6:$I$114, 6,FALSE), 0)</f>
        <v>3.6418985733560101E-5</v>
      </c>
      <c r="I103" s="7">
        <f>IFERROR(VLOOKUP($C103,Emissions!$C$5:$I$114, 2,FALSE), 0)</f>
        <v>3.6418985733560101E-5</v>
      </c>
      <c r="J103" s="7">
        <f>IFERROR(VLOOKUP($C103,Emissions!$C$5:$I$114, 3,FALSE), 0)</f>
        <v>3.3293804443442897E-5</v>
      </c>
      <c r="K103" s="7">
        <f>IFERROR(VLOOKUP($C103,Emissions!$C$5:$I$114, 4,FALSE), 0)</f>
        <v>9.1778758467288095E-7</v>
      </c>
      <c r="L103" s="7">
        <f>IFERROR(VLOOKUP($C103,Emissions!$C$5:$I$114, 5,FALSE), 0)</f>
        <v>6.3374691628437596E-6</v>
      </c>
      <c r="M103" s="7">
        <f>IFERROR(VLOOKUP($C103,Emissions!$C$5:$I$114, 6,FALSE), 0)</f>
        <v>1.96097873904445E-5</v>
      </c>
      <c r="N103" s="7">
        <f>IFERROR(VLOOKUP($C103,Emissions!$C$5:$I$114, 7,FALSE), 0)</f>
        <v>1.92200179697042E-6</v>
      </c>
      <c r="O103" s="7">
        <f>IFERROR(VLOOKUP($C103,Both!$C$5:$I$114, 2,FALSE), 0)</f>
        <v>3.93068252193822E-5</v>
      </c>
      <c r="P103" s="7">
        <f>IFERROR(VLOOKUP($C103,Both!$C$5:$I$114, 3,FALSE), 0)</f>
        <v>3.7209857800883902E-5</v>
      </c>
      <c r="Q103" s="7">
        <f>IFERROR(VLOOKUP($C103,Both!$C$5:$I$114, 4,FALSE), 0)</f>
        <v>1.6667827640283101E-5</v>
      </c>
      <c r="R103" s="7">
        <f>IFERROR(VLOOKUP($C103,Both!$C$5:$I$114, 5,FALSE), 0)</f>
        <v>5.1075914425117401E-5</v>
      </c>
      <c r="S103" s="7">
        <f>IFERROR(VLOOKUP($C103,Both!$C$5:$I$114, 6,FALSE), 0)</f>
        <v>2.8035664213199899E-5</v>
      </c>
      <c r="T103" s="7">
        <f>IFERROR(VLOOKUP($C103,Both!$C$5:$I$114, 7,FALSE), 0)</f>
        <v>3.04628268691528E-5</v>
      </c>
      <c r="U103" s="7">
        <f>IFERROR(VLOOKUP($C103,Both!$C$5:$M$114, 8,FALSE), 0)</f>
        <v>2.8365859450654501E-5</v>
      </c>
      <c r="V103" s="7">
        <f>IFERROR(VLOOKUP($C103,Both!$C$5:$M$114, 9,FALSE), 0)</f>
        <v>7.82382929005376E-6</v>
      </c>
      <c r="W103" s="7">
        <f>IFERROR(VLOOKUP($C103,Both!$C$5:$M$114, 10,FALSE), 0)</f>
        <v>4.2216220265276298E-5</v>
      </c>
      <c r="X103" s="9">
        <f t="shared" si="2"/>
        <v>3.1298687647003796E-5</v>
      </c>
      <c r="Y103" s="12">
        <f t="shared" si="3"/>
        <v>9.3896062941011393E-3</v>
      </c>
      <c r="Z103" s="1" t="s">
        <v>234</v>
      </c>
    </row>
    <row r="104" spans="2:26" x14ac:dyDescent="0.2">
      <c r="B104" s="1" t="s">
        <v>236</v>
      </c>
      <c r="C104" s="1" t="s">
        <v>237</v>
      </c>
      <c r="D104" s="7">
        <f>IFERROR(VLOOKUP(C104,Economic!C$6:I$114, 2,FALSE), 0)</f>
        <v>1.30339953249491E-5</v>
      </c>
      <c r="E104" s="7">
        <f>IFERROR(VLOOKUP($C104,Economic!$C$6:$I$114, 3,FALSE), 0)</f>
        <v>1.21577462664842E-5</v>
      </c>
      <c r="F104" s="7">
        <f>IFERROR(VLOOKUP($C104,Economic!$C$6:$I$114, 4,FALSE), 0)</f>
        <v>2.8112819806964601E-6</v>
      </c>
      <c r="G104" s="7">
        <f>IFERROR(VLOOKUP($C104,Economic!$C$6:$I$114, 5,FALSE), 0)</f>
        <v>1.5235444181902701E-5</v>
      </c>
      <c r="H104" s="7">
        <f>IFERROR(VLOOKUP($C104,Economic!$C$6:$I$114, 6,FALSE), 0)</f>
        <v>5.2154240976909702E-6</v>
      </c>
      <c r="I104" s="7">
        <f>IFERROR(VLOOKUP($C104,Emissions!$C$5:$I$114, 2,FALSE), 0)</f>
        <v>5.2154240976909702E-6</v>
      </c>
      <c r="J104" s="7">
        <f>IFERROR(VLOOKUP($C104,Emissions!$C$5:$I$114, 3,FALSE), 0)</f>
        <v>1.0735800816781401E-5</v>
      </c>
      <c r="K104" s="7">
        <f>IFERROR(VLOOKUP($C104,Emissions!$C$5:$I$114, 4,FALSE), 0)</f>
        <v>8.39371052384237E-7</v>
      </c>
      <c r="L104" s="7">
        <f>IFERROR(VLOOKUP($C104,Emissions!$C$5:$I$114, 5,FALSE), 0)</f>
        <v>2.7623529942991301E-6</v>
      </c>
      <c r="M104" s="7">
        <f>IFERROR(VLOOKUP($C104,Emissions!$C$5:$I$114, 6,FALSE), 0)</f>
        <v>7.7719757065677501E-6</v>
      </c>
      <c r="N104" s="7">
        <f>IFERROR(VLOOKUP($C104,Emissions!$C$5:$I$114, 7,FALSE), 0)</f>
        <v>1.2655874572926801E-6</v>
      </c>
      <c r="O104" s="7">
        <f>IFERROR(VLOOKUP($C104,Both!$C$5:$I$114, 2,FALSE), 0)</f>
        <v>1.04074867558657E-5</v>
      </c>
      <c r="P104" s="7">
        <f>IFERROR(VLOOKUP($C104,Both!$C$5:$I$114, 3,FALSE), 0)</f>
        <v>9.9690311242078903E-6</v>
      </c>
      <c r="Q104" s="7">
        <f>IFERROR(VLOOKUP($C104,Both!$C$5:$I$114, 4,FALSE), 0)</f>
        <v>5.2918054866903103E-6</v>
      </c>
      <c r="R104" s="7">
        <f>IFERROR(VLOOKUP($C104,Both!$C$5:$I$114, 5,FALSE), 0)</f>
        <v>1.15175450779681E-5</v>
      </c>
      <c r="S104" s="7">
        <f>IFERROR(VLOOKUP($C104,Both!$C$5:$I$114, 6,FALSE), 0)</f>
        <v>6.5009037838341197E-6</v>
      </c>
      <c r="T104" s="7">
        <f>IFERROR(VLOOKUP($C104,Both!$C$5:$I$114, 7,FALSE), 0)</f>
        <v>7.1542519953283497E-6</v>
      </c>
      <c r="U104" s="7">
        <f>IFERROR(VLOOKUP($C104,Both!$C$5:$M$114, 8,FALSE), 0)</f>
        <v>6.7157963636704501E-6</v>
      </c>
      <c r="V104" s="7">
        <f>IFERROR(VLOOKUP($C104,Both!$C$5:$M$114, 9,FALSE), 0)</f>
        <v>2.0385707261528701E-6</v>
      </c>
      <c r="W104" s="7">
        <f>IFERROR(VLOOKUP($C104,Both!$C$5:$M$114, 10,FALSE), 0)</f>
        <v>8.2582510370461696E-6</v>
      </c>
      <c r="X104" s="9">
        <f t="shared" si="2"/>
        <v>7.2449023163751774E-6</v>
      </c>
      <c r="Y104" s="12">
        <f t="shared" si="3"/>
        <v>2.1734706949125531E-3</v>
      </c>
      <c r="Z104" s="1" t="s">
        <v>236</v>
      </c>
    </row>
    <row r="105" spans="2:26" x14ac:dyDescent="0.2">
      <c r="B105" s="1" t="s">
        <v>238</v>
      </c>
      <c r="C105" s="1" t="s">
        <v>239</v>
      </c>
      <c r="D105" s="7">
        <f>IFERROR(VLOOKUP(C105,Economic!C$6:I$114, 2,FALSE), 0)</f>
        <v>2.3585324873717499E-5</v>
      </c>
      <c r="E105" s="7">
        <f>IFERROR(VLOOKUP($C105,Economic!$C$6:$I$114, 3,FALSE), 0)</f>
        <v>2.2560766267702699E-5</v>
      </c>
      <c r="F105" s="7">
        <f>IFERROR(VLOOKUP($C105,Economic!$C$6:$I$114, 4,FALSE), 0)</f>
        <v>6.3924968192959302E-6</v>
      </c>
      <c r="G105" s="7">
        <f>IFERROR(VLOOKUP($C105,Economic!$C$6:$I$114, 5,FALSE), 0)</f>
        <v>2.2985265499864699E-5</v>
      </c>
      <c r="H105" s="7">
        <f>IFERROR(VLOOKUP($C105,Economic!$C$6:$I$114, 6,FALSE), 0)</f>
        <v>8.2435816840320003E-6</v>
      </c>
      <c r="I105" s="7">
        <f>IFERROR(VLOOKUP($C105,Emissions!$C$5:$I$114, 2,FALSE), 0)</f>
        <v>8.2435816840320003E-6</v>
      </c>
      <c r="J105" s="7">
        <f>IFERROR(VLOOKUP($C105,Emissions!$C$5:$I$114, 3,FALSE), 0)</f>
        <v>1.25013884363347E-5</v>
      </c>
      <c r="K105" s="7">
        <f>IFERROR(VLOOKUP($C105,Emissions!$C$5:$I$114, 4,FALSE), 0)</f>
        <v>6.7367083088482297E-7</v>
      </c>
      <c r="L105" s="7">
        <f>IFERROR(VLOOKUP($C105,Emissions!$C$5:$I$114, 5,FALSE), 0)</f>
        <v>2.6011433770167201E-6</v>
      </c>
      <c r="M105" s="7">
        <f>IFERROR(VLOOKUP($C105,Emissions!$C$5:$I$114, 6,FALSE), 0)</f>
        <v>8.6318305110399693E-6</v>
      </c>
      <c r="N105" s="7">
        <f>IFERROR(VLOOKUP($C105,Emissions!$C$5:$I$114, 7,FALSE), 0)</f>
        <v>1.08410815066475E-6</v>
      </c>
      <c r="O105" s="7">
        <f>IFERROR(VLOOKUP($C105,Both!$C$5:$I$114, 2,FALSE), 0)</f>
        <v>1.6116692289956799E-5</v>
      </c>
      <c r="P105" s="7">
        <f>IFERROR(VLOOKUP($C105,Both!$C$5:$I$114, 3,FALSE), 0)</f>
        <v>1.5604004271531701E-5</v>
      </c>
      <c r="Q105" s="7">
        <f>IFERROR(VLOOKUP($C105,Both!$C$5:$I$114, 4,FALSE), 0)</f>
        <v>7.5125145585100199E-6</v>
      </c>
      <c r="R105" s="7">
        <f>IFERROR(VLOOKUP($C105,Both!$C$5:$I$114, 5,FALSE), 0)</f>
        <v>1.58268300500581E-5</v>
      </c>
      <c r="S105" s="7">
        <f>IFERROR(VLOOKUP($C105,Both!$C$5:$I$114, 6,FALSE), 0)</f>
        <v>8.4460337968448293E-6</v>
      </c>
      <c r="T105" s="7">
        <f>IFERROR(VLOOKUP($C105,Both!$C$5:$I$114, 7,FALSE), 0)</f>
        <v>1.2342785213490599E-5</v>
      </c>
      <c r="U105" s="7">
        <f>IFERROR(VLOOKUP($C105,Both!$C$5:$M$114, 8,FALSE), 0)</f>
        <v>1.18300971950654E-5</v>
      </c>
      <c r="V105" s="7">
        <f>IFERROR(VLOOKUP($C105,Both!$C$5:$M$114, 9,FALSE), 0)</f>
        <v>3.7386074820438199E-6</v>
      </c>
      <c r="W105" s="7">
        <f>IFERROR(VLOOKUP($C105,Both!$C$5:$M$114, 10,FALSE), 0)</f>
        <v>1.2046090293827001E-5</v>
      </c>
      <c r="X105" s="9">
        <f t="shared" si="2"/>
        <v>1.1048340664295704E-5</v>
      </c>
      <c r="Y105" s="12">
        <f t="shared" si="3"/>
        <v>3.3145021992887114E-3</v>
      </c>
      <c r="Z105" s="1" t="s">
        <v>238</v>
      </c>
    </row>
    <row r="106" spans="2:26" x14ac:dyDescent="0.2">
      <c r="B106" s="1" t="s">
        <v>240</v>
      </c>
      <c r="C106" s="1" t="s">
        <v>241</v>
      </c>
      <c r="D106" s="7">
        <f>IFERROR(VLOOKUP(C106,Economic!C$6:I$114, 2,FALSE), 0)</f>
        <v>0</v>
      </c>
      <c r="E106" s="7">
        <f>IFERROR(VLOOKUP($C106,Economic!$C$6:$I$114, 3,FALSE), 0)</f>
        <v>0</v>
      </c>
      <c r="F106" s="7">
        <f>IFERROR(VLOOKUP($C106,Economic!$C$6:$I$114, 4,FALSE), 0)</f>
        <v>0</v>
      </c>
      <c r="G106" s="7">
        <f>IFERROR(VLOOKUP($C106,Economic!$C$6:$I$114, 5,FALSE), 0)</f>
        <v>0</v>
      </c>
      <c r="H106" s="7">
        <f>IFERROR(VLOOKUP($C106,Economic!$C$6:$I$114, 6,FALSE), 0)</f>
        <v>0</v>
      </c>
      <c r="I106" s="7">
        <f>IFERROR(VLOOKUP($C106,Emissions!$C$5:$I$114, 2,FALSE), 0)</f>
        <v>0</v>
      </c>
      <c r="J106" s="7">
        <f>IFERROR(VLOOKUP($C106,Emissions!$C$5:$I$114, 3,FALSE), 0)</f>
        <v>3.0509269792393199E-6</v>
      </c>
      <c r="K106" s="7">
        <f>IFERROR(VLOOKUP($C106,Emissions!$C$5:$I$114, 4,FALSE), 0)</f>
        <v>1.05428956384273E-6</v>
      </c>
      <c r="L106" s="7">
        <f>IFERROR(VLOOKUP($C106,Emissions!$C$5:$I$114, 5,FALSE), 0)</f>
        <v>7.6399595608268805E-7</v>
      </c>
      <c r="M106" s="7">
        <f>IFERROR(VLOOKUP($C106,Emissions!$C$5:$I$114, 6,FALSE), 0)</f>
        <v>3.71249206343998E-6</v>
      </c>
      <c r="N106" s="7">
        <f>IFERROR(VLOOKUP($C106,Emissions!$C$5:$I$114, 7,FALSE), 0)</f>
        <v>9.8895722938821907E-7</v>
      </c>
      <c r="O106" s="7">
        <f>IFERROR(VLOOKUP($C106,Both!$C$5:$I$114, 2,FALSE), 0)</f>
        <v>0</v>
      </c>
      <c r="P106" s="7">
        <f>IFERROR(VLOOKUP($C106,Both!$C$5:$I$114, 3,FALSE), 0)</f>
        <v>0</v>
      </c>
      <c r="Q106" s="7">
        <f>IFERROR(VLOOKUP($C106,Both!$C$5:$I$114, 4,FALSE), 0)</f>
        <v>0</v>
      </c>
      <c r="R106" s="7">
        <f>IFERROR(VLOOKUP($C106,Both!$C$5:$I$114, 5,FALSE), 0)</f>
        <v>0</v>
      </c>
      <c r="S106" s="7">
        <f>IFERROR(VLOOKUP($C106,Both!$C$5:$I$114, 6,FALSE), 0)</f>
        <v>0</v>
      </c>
      <c r="T106" s="7">
        <f>IFERROR(VLOOKUP($C106,Both!$C$5:$I$114, 7,FALSE), 0)</f>
        <v>0</v>
      </c>
      <c r="U106" s="7">
        <f>IFERROR(VLOOKUP($C106,Both!$C$5:$M$114, 8,FALSE), 0)</f>
        <v>0</v>
      </c>
      <c r="V106" s="7">
        <f>IFERROR(VLOOKUP($C106,Both!$C$5:$M$114, 9,FALSE), 0)</f>
        <v>0</v>
      </c>
      <c r="W106" s="7">
        <f>IFERROR(VLOOKUP($C106,Both!$C$5:$M$114, 10,FALSE), 0)</f>
        <v>0</v>
      </c>
      <c r="X106" s="9">
        <f t="shared" si="2"/>
        <v>4.7853308959964683E-7</v>
      </c>
      <c r="Y106" s="12">
        <f t="shared" si="3"/>
        <v>1.4355992687989404E-4</v>
      </c>
      <c r="Z106" s="1" t="s">
        <v>240</v>
      </c>
    </row>
    <row r="107" spans="2:26" x14ac:dyDescent="0.2">
      <c r="B107" s="1" t="s">
        <v>242</v>
      </c>
      <c r="C107" s="1" t="s">
        <v>243</v>
      </c>
      <c r="D107" s="7">
        <f>IFERROR(VLOOKUP(C107,Economic!C$6:I$114, 2,FALSE), 0)</f>
        <v>1.0985796059599999E-5</v>
      </c>
      <c r="E107" s="7">
        <f>IFERROR(VLOOKUP($C107,Economic!$C$6:$I$114, 3,FALSE), 0)</f>
        <v>1.04280875192937E-5</v>
      </c>
      <c r="F107" s="7">
        <f>IFERROR(VLOOKUP($C107,Economic!$C$6:$I$114, 4,FALSE), 0)</f>
        <v>2.4004298898166099E-6</v>
      </c>
      <c r="G107" s="7">
        <f>IFERROR(VLOOKUP($C107,Economic!$C$6:$I$114, 5,FALSE), 0)</f>
        <v>1.36502534577741E-5</v>
      </c>
      <c r="H107" s="7">
        <f>IFERROR(VLOOKUP($C107,Economic!$C$6:$I$114, 6,FALSE), 0)</f>
        <v>5.0319636258948098E-6</v>
      </c>
      <c r="I107" s="7">
        <f>IFERROR(VLOOKUP($C107,Emissions!$C$5:$I$114, 2,FALSE), 0)</f>
        <v>5.0319636258948098E-6</v>
      </c>
      <c r="J107" s="7">
        <f>IFERROR(VLOOKUP($C107,Emissions!$C$5:$I$114, 3,FALSE), 0)</f>
        <v>7.3462324434898096E-6</v>
      </c>
      <c r="K107" s="7">
        <f>IFERROR(VLOOKUP($C107,Emissions!$C$5:$I$114, 4,FALSE), 0)</f>
        <v>6.9945399755950298E-7</v>
      </c>
      <c r="L107" s="7">
        <f>IFERROR(VLOOKUP($C107,Emissions!$C$5:$I$114, 5,FALSE), 0)</f>
        <v>1.5545915037566599E-6</v>
      </c>
      <c r="M107" s="7">
        <f>IFERROR(VLOOKUP($C107,Emissions!$C$5:$I$114, 6,FALSE), 0)</f>
        <v>6.0123663190655702E-6</v>
      </c>
      <c r="N107" s="7">
        <f>IFERROR(VLOOKUP($C107,Emissions!$C$5:$I$114, 7,FALSE), 0)</f>
        <v>9.1032576216022598E-7</v>
      </c>
      <c r="O107" s="7">
        <f>IFERROR(VLOOKUP($C107,Both!$C$5:$I$114, 2,FALSE), 0)</f>
        <v>8.5028720687321493E-6</v>
      </c>
      <c r="P107" s="7">
        <f>IFERROR(VLOOKUP($C107,Both!$C$5:$I$114, 3,FALSE), 0)</f>
        <v>8.2238001073413505E-6</v>
      </c>
      <c r="Q107" s="7">
        <f>IFERROR(VLOOKUP($C107,Both!$C$5:$I$114, 4,FALSE), 0)</f>
        <v>4.2065454291405497E-6</v>
      </c>
      <c r="R107" s="7">
        <f>IFERROR(VLOOKUP($C107,Both!$C$5:$I$114, 5,FALSE), 0)</f>
        <v>9.8429091600274392E-6</v>
      </c>
      <c r="S107" s="7">
        <f>IFERROR(VLOOKUP($C107,Both!$C$5:$I$114, 6,FALSE), 0)</f>
        <v>5.5278708394001102E-6</v>
      </c>
      <c r="T107" s="7">
        <f>IFERROR(VLOOKUP($C107,Both!$C$5:$I$114, 7,FALSE), 0)</f>
        <v>5.9518201910727402E-6</v>
      </c>
      <c r="U107" s="7">
        <f>IFERROR(VLOOKUP($C107,Both!$C$5:$M$114, 8,FALSE), 0)</f>
        <v>5.6727482296819397E-6</v>
      </c>
      <c r="V107" s="7">
        <f>IFERROR(VLOOKUP($C107,Both!$C$5:$M$114, 9,FALSE), 0)</f>
        <v>1.65549355148114E-6</v>
      </c>
      <c r="W107" s="7">
        <f>IFERROR(VLOOKUP($C107,Both!$C$5:$M$114, 10,FALSE), 0)</f>
        <v>7.2871478249332396E-6</v>
      </c>
      <c r="X107" s="9">
        <f t="shared" si="2"/>
        <v>6.0461335803058236E-6</v>
      </c>
      <c r="Y107" s="12">
        <f t="shared" si="3"/>
        <v>1.813840074091747E-3</v>
      </c>
      <c r="Z107" s="1" t="s">
        <v>242</v>
      </c>
    </row>
    <row r="108" spans="2:26" x14ac:dyDescent="0.2">
      <c r="B108" s="1" t="s">
        <v>244</v>
      </c>
      <c r="C108" s="1" t="s">
        <v>245</v>
      </c>
      <c r="D108" s="7">
        <f>IFERROR(VLOOKUP(C108,Economic!C$6:I$114, 2,FALSE), 0)</f>
        <v>3.46331875777221E-6</v>
      </c>
      <c r="E108" s="7">
        <f>IFERROR(VLOOKUP($C108,Economic!$C$6:$I$114, 3,FALSE), 0)</f>
        <v>3.4969187714939298E-6</v>
      </c>
      <c r="F108" s="7">
        <f>IFERROR(VLOOKUP($C108,Economic!$C$6:$I$114, 4,FALSE), 0)</f>
        <v>5.9641821651892905E-7</v>
      </c>
      <c r="G108" s="7">
        <f>IFERROR(VLOOKUP($C108,Economic!$C$6:$I$114, 5,FALSE), 0)</f>
        <v>2.6948242310186198E-6</v>
      </c>
      <c r="H108" s="7">
        <f>IFERROR(VLOOKUP($C108,Economic!$C$6:$I$114, 6,FALSE), 0)</f>
        <v>4.9029442879738496E-7</v>
      </c>
      <c r="I108" s="7">
        <f>IFERROR(VLOOKUP($C108,Emissions!$C$5:$I$114, 2,FALSE), 0)</f>
        <v>4.9029442879738496E-7</v>
      </c>
      <c r="J108" s="7">
        <f>IFERROR(VLOOKUP($C108,Emissions!$C$5:$I$114, 3,FALSE), 0)</f>
        <v>4.8960823885126697E-6</v>
      </c>
      <c r="K108" s="7">
        <f>IFERROR(VLOOKUP($C108,Emissions!$C$5:$I$114, 4,FALSE), 0)</f>
        <v>3.9474082294783899E-7</v>
      </c>
      <c r="L108" s="7">
        <f>IFERROR(VLOOKUP($C108,Emissions!$C$5:$I$114, 5,FALSE), 0)</f>
        <v>1.72633232011973E-6</v>
      </c>
      <c r="M108" s="7">
        <f>IFERROR(VLOOKUP($C108,Emissions!$C$5:$I$114, 6,FALSE), 0)</f>
        <v>3.26165673728644E-6</v>
      </c>
      <c r="N108" s="7">
        <f>IFERROR(VLOOKUP($C108,Emissions!$C$5:$I$114, 7,FALSE), 0)</f>
        <v>6.6976505107013802E-7</v>
      </c>
      <c r="O108" s="7">
        <f>IFERROR(VLOOKUP($C108,Both!$C$5:$I$114, 2,FALSE), 0)</f>
        <v>3.3636905108073501E-6</v>
      </c>
      <c r="P108" s="7">
        <f>IFERROR(VLOOKUP($C108,Both!$C$5:$I$114, 3,FALSE), 0)</f>
        <v>3.3804929693606602E-6</v>
      </c>
      <c r="Q108" s="7">
        <f>IFERROR(VLOOKUP($C108,Both!$C$5:$I$114, 4,FALSE), 0)</f>
        <v>1.9290840092876399E-6</v>
      </c>
      <c r="R108" s="7">
        <f>IFERROR(VLOOKUP($C108,Both!$C$5:$I$114, 5,FALSE), 0)</f>
        <v>2.9822678251282E-6</v>
      </c>
      <c r="S108" s="7">
        <f>IFERROR(VLOOKUP($C108,Both!$C$5:$I$114, 6,FALSE), 0)</f>
        <v>1.8787723713454401E-6</v>
      </c>
      <c r="T108" s="7">
        <f>IFERROR(VLOOKUP($C108,Both!$C$5:$I$114, 7,FALSE), 0)</f>
        <v>2.0677279437936902E-6</v>
      </c>
      <c r="U108" s="7">
        <f>IFERROR(VLOOKUP($C108,Both!$C$5:$M$114, 8,FALSE), 0)</f>
        <v>2.0845304023469998E-6</v>
      </c>
      <c r="V108" s="7">
        <f>IFERROR(VLOOKUP($C108,Both!$C$5:$M$114, 9,FALSE), 0)</f>
        <v>6.3312144227398804E-7</v>
      </c>
      <c r="W108" s="7">
        <f>IFERROR(VLOOKUP($C108,Both!$C$5:$M$114, 10,FALSE), 0)</f>
        <v>1.68380679492248E-6</v>
      </c>
      <c r="X108" s="9">
        <f t="shared" si="2"/>
        <v>2.109207021180086E-6</v>
      </c>
      <c r="Y108" s="12">
        <f t="shared" si="3"/>
        <v>6.3276210635402578E-4</v>
      </c>
      <c r="Z108" s="1" t="s">
        <v>244</v>
      </c>
    </row>
    <row r="109" spans="2:26" x14ac:dyDescent="0.2">
      <c r="B109" s="1" t="s">
        <v>246</v>
      </c>
      <c r="C109" s="1" t="s">
        <v>247</v>
      </c>
      <c r="D109" s="7">
        <f>IFERROR(VLOOKUP(C109,Economic!C$6:I$114, 2,FALSE), 0)</f>
        <v>5.8963312184293903E-5</v>
      </c>
      <c r="E109" s="7">
        <f>IFERROR(VLOOKUP($C109,Economic!$C$6:$I$114, 3,FALSE), 0)</f>
        <v>5.6903266030761399E-5</v>
      </c>
      <c r="F109" s="7">
        <f>IFERROR(VLOOKUP($C109,Economic!$C$6:$I$114, 4,FALSE), 0)</f>
        <v>7.7328590555999199E-6</v>
      </c>
      <c r="G109" s="7">
        <f>IFERROR(VLOOKUP($C109,Economic!$C$6:$I$114, 5,FALSE), 0)</f>
        <v>9.8634089501335398E-5</v>
      </c>
      <c r="H109" s="7">
        <f>IFERROR(VLOOKUP($C109,Economic!$C$6:$I$114, 6,FALSE), 0)</f>
        <v>2.9380591360770499E-5</v>
      </c>
      <c r="I109" s="7">
        <f>IFERROR(VLOOKUP($C109,Emissions!$C$5:$I$114, 2,FALSE), 0)</f>
        <v>2.9380591360770499E-5</v>
      </c>
      <c r="J109" s="7">
        <f>IFERROR(VLOOKUP($C109,Emissions!$C$5:$I$114, 3,FALSE), 0)</f>
        <v>0</v>
      </c>
      <c r="K109" s="7">
        <f>IFERROR(VLOOKUP($C109,Emissions!$C$5:$I$114, 4,FALSE), 0)</f>
        <v>8.0576052032306601E-7</v>
      </c>
      <c r="L109" s="7">
        <f>IFERROR(VLOOKUP($C109,Emissions!$C$5:$I$114, 5,FALSE), 0)</f>
        <v>0</v>
      </c>
      <c r="M109" s="7">
        <f>IFERROR(VLOOKUP($C109,Emissions!$C$5:$I$114, 6,FALSE), 0)</f>
        <v>9.0249406397780103E-6</v>
      </c>
      <c r="N109" s="7">
        <f>IFERROR(VLOOKUP($C109,Emissions!$C$5:$I$114, 7,FALSE), 0)</f>
        <v>2.29374463517314E-7</v>
      </c>
      <c r="O109" s="7">
        <f>IFERROR(VLOOKUP($C109,Both!$C$5:$I$114, 2,FALSE), 0)</f>
        <v>3.4014342401710802E-5</v>
      </c>
      <c r="P109" s="7">
        <f>IFERROR(VLOOKUP($C109,Both!$C$5:$I$114, 3,FALSE), 0)</f>
        <v>3.2983467701012697E-5</v>
      </c>
      <c r="Q109" s="7">
        <f>IFERROR(VLOOKUP($C109,Both!$C$5:$I$114, 4,FALSE), 0)</f>
        <v>8.3793163590391398E-6</v>
      </c>
      <c r="R109" s="7">
        <f>IFERROR(VLOOKUP($C109,Both!$C$5:$I$114, 5,FALSE), 0)</f>
        <v>5.3884505365099202E-5</v>
      </c>
      <c r="S109" s="7">
        <f>IFERROR(VLOOKUP($C109,Both!$C$5:$I$114, 6,FALSE), 0)</f>
        <v>1.92142411220694E-5</v>
      </c>
      <c r="T109" s="7">
        <f>IFERROR(VLOOKUP($C109,Both!$C$5:$I$114, 7,FALSE), 0)</f>
        <v>2.9616509176874599E-5</v>
      </c>
      <c r="U109" s="7">
        <f>IFERROR(VLOOKUP($C109,Both!$C$5:$M$114, 8,FALSE), 0)</f>
        <v>2.8585634476176399E-5</v>
      </c>
      <c r="V109" s="7">
        <f>IFERROR(VLOOKUP($C109,Both!$C$5:$M$114, 9,FALSE), 0)</f>
        <v>3.9814831342029101E-6</v>
      </c>
      <c r="W109" s="7">
        <f>IFERROR(VLOOKUP($C109,Both!$C$5:$M$114, 10,FALSE), 0)</f>
        <v>4.9479238552000499E-5</v>
      </c>
      <c r="X109" s="9">
        <f t="shared" si="2"/>
        <v>2.7559676170266783E-5</v>
      </c>
      <c r="Y109" s="12">
        <f t="shared" si="3"/>
        <v>8.2679028510800352E-3</v>
      </c>
      <c r="Z109" s="1" t="s">
        <v>246</v>
      </c>
    </row>
    <row r="110" spans="2:26" x14ac:dyDescent="0.2">
      <c r="B110" s="1" t="s">
        <v>248</v>
      </c>
      <c r="C110" s="1" t="s">
        <v>249</v>
      </c>
      <c r="D110" s="7">
        <f>IFERROR(VLOOKUP(C110,Economic!C$6:I$114, 2,FALSE), 0)</f>
        <v>2.33370582960994E-6</v>
      </c>
      <c r="E110" s="7">
        <f>IFERROR(VLOOKUP($C110,Economic!$C$6:$I$114, 3,FALSE), 0)</f>
        <v>2.3563466990711799E-6</v>
      </c>
      <c r="F110" s="7">
        <f>IFERROR(VLOOKUP($C110,Economic!$C$6:$I$114, 4,FALSE), 0)</f>
        <v>8.87049389591799E-7</v>
      </c>
      <c r="G110" s="7">
        <f>IFERROR(VLOOKUP($C110,Economic!$C$6:$I$114, 5,FALSE), 0)</f>
        <v>1.7701296419436001E-6</v>
      </c>
      <c r="H110" s="7">
        <f>IFERROR(VLOOKUP($C110,Economic!$C$6:$I$114, 6,FALSE), 0)</f>
        <v>6.9294031626428295E-7</v>
      </c>
      <c r="I110" s="7">
        <f>IFERROR(VLOOKUP($C110,Emissions!$C$5:$I$114, 2,FALSE), 0)</f>
        <v>6.9294031626428295E-7</v>
      </c>
      <c r="J110" s="7">
        <f>IFERROR(VLOOKUP($C110,Emissions!$C$5:$I$114, 3,FALSE), 0)</f>
        <v>1.2739481713047601E-6</v>
      </c>
      <c r="K110" s="7">
        <f>IFERROR(VLOOKUP($C110,Emissions!$C$5:$I$114, 4,FALSE), 0)</f>
        <v>1.7660460566488199E-7</v>
      </c>
      <c r="L110" s="7">
        <f>IFERROR(VLOOKUP($C110,Emissions!$C$5:$I$114, 5,FALSE), 0)</f>
        <v>3.8284245809147397E-7</v>
      </c>
      <c r="M110" s="7">
        <f>IFERROR(VLOOKUP($C110,Emissions!$C$5:$I$114, 6,FALSE), 0)</f>
        <v>1.05111865829856E-6</v>
      </c>
      <c r="N110" s="7">
        <f>IFERROR(VLOOKUP($C110,Emissions!$C$5:$I$114, 7,FALSE), 0)</f>
        <v>2.2784477612416301E-7</v>
      </c>
      <c r="O110" s="7">
        <f>IFERROR(VLOOKUP($C110,Both!$C$5:$I$114, 2,FALSE), 0)</f>
        <v>1.69321626846429E-6</v>
      </c>
      <c r="P110" s="7">
        <f>IFERROR(VLOOKUP($C110,Both!$C$5:$I$114, 3,FALSE), 0)</f>
        <v>1.7045383552313999E-6</v>
      </c>
      <c r="Q110" s="7">
        <f>IFERROR(VLOOKUP($C110,Both!$C$5:$I$114, 4,FALSE), 0)</f>
        <v>9.6913189169305393E-7</v>
      </c>
      <c r="R110" s="7">
        <f>IFERROR(VLOOKUP($C110,Both!$C$5:$I$114, 5,FALSE), 0)</f>
        <v>1.4123556351657501E-6</v>
      </c>
      <c r="S110" s="7">
        <f>IFERROR(VLOOKUP($C110,Both!$C$5:$I$114, 6,FALSE), 0)</f>
        <v>8.7300211848991899E-7</v>
      </c>
      <c r="T110" s="7">
        <f>IFERROR(VLOOKUP($C110,Both!$C$5:$I$114, 7,FALSE), 0)</f>
        <v>1.2815739663893399E-6</v>
      </c>
      <c r="U110" s="7">
        <f>IFERROR(VLOOKUP($C110,Both!$C$5:$M$114, 8,FALSE), 0)</f>
        <v>1.2928960531564399E-6</v>
      </c>
      <c r="V110" s="7">
        <f>IFERROR(VLOOKUP($C110,Both!$C$5:$M$114, 9,FALSE), 0)</f>
        <v>5.5748958961810005E-7</v>
      </c>
      <c r="W110" s="7">
        <f>IFERROR(VLOOKUP($C110,Both!$C$5:$M$114, 10,FALSE), 0)</f>
        <v>9.9991201167670309E-7</v>
      </c>
      <c r="X110" s="9">
        <f t="shared" si="2"/>
        <v>1.1314793376056959E-6</v>
      </c>
      <c r="Y110" s="12">
        <f t="shared" si="3"/>
        <v>3.3944380128170877E-4</v>
      </c>
      <c r="Z110" s="1" t="s">
        <v>248</v>
      </c>
    </row>
    <row r="111" spans="2:26" x14ac:dyDescent="0.2">
      <c r="B111" s="1" t="s">
        <v>250</v>
      </c>
      <c r="C111" s="1" t="s">
        <v>251</v>
      </c>
      <c r="D111" s="7">
        <f>IFERROR(VLOOKUP(C111,Economic!C$6:I$114, 2,FALSE), 0)</f>
        <v>8.8258768343227197E-7</v>
      </c>
      <c r="E111" s="7">
        <f>IFERROR(VLOOKUP($C111,Economic!$C$6:$I$114, 3,FALSE), 0)</f>
        <v>8.9115026757426001E-7</v>
      </c>
      <c r="F111" s="7">
        <f>IFERROR(VLOOKUP($C111,Economic!$C$6:$I$114, 4,FALSE), 0)</f>
        <v>1.4259246665499301E-7</v>
      </c>
      <c r="G111" s="7">
        <f>IFERROR(VLOOKUP($C111,Economic!$C$6:$I$114, 5,FALSE), 0)</f>
        <v>6.4376356629889395E-7</v>
      </c>
      <c r="H111" s="7">
        <f>IFERROR(VLOOKUP($C111,Economic!$C$6:$I$114, 6,FALSE), 0)</f>
        <v>1.0300629026551E-7</v>
      </c>
      <c r="I111" s="7">
        <f>IFERROR(VLOOKUP($C111,Emissions!$C$5:$I$114, 2,FALSE), 0)</f>
        <v>1.0300629026551E-7</v>
      </c>
      <c r="J111" s="7">
        <f>IFERROR(VLOOKUP($C111,Emissions!$C$5:$I$114, 3,FALSE), 0)</f>
        <v>5.8783584803424801E-7</v>
      </c>
      <c r="K111" s="7">
        <f>IFERROR(VLOOKUP($C111,Emissions!$C$5:$I$114, 4,FALSE), 0)</f>
        <v>3.2746512637562499E-8</v>
      </c>
      <c r="L111" s="7">
        <f>IFERROR(VLOOKUP($C111,Emissions!$C$5:$I$114, 5,FALSE), 0)</f>
        <v>9.1612342557088404E-8</v>
      </c>
      <c r="M111" s="7">
        <f>IFERROR(VLOOKUP($C111,Emissions!$C$5:$I$114, 6,FALSE), 0)</f>
        <v>4.4722381385341202E-7</v>
      </c>
      <c r="N111" s="7">
        <f>IFERROR(VLOOKUP($C111,Emissions!$C$5:$I$114, 7,FALSE), 0)</f>
        <v>4.6356507045108602E-8</v>
      </c>
      <c r="O111" s="7">
        <f>IFERROR(VLOOKUP($C111,Both!$C$5:$I$114, 2,FALSE), 0)</f>
        <v>6.6521010297304902E-7</v>
      </c>
      <c r="P111" s="7">
        <f>IFERROR(VLOOKUP($C111,Both!$C$5:$I$114, 3,FALSE), 0)</f>
        <v>6.6949201983018405E-7</v>
      </c>
      <c r="Q111" s="7">
        <f>IFERROR(VLOOKUP($C111,Both!$C$5:$I$114, 4,FALSE), 0)</f>
        <v>2.9491739759211301E-7</v>
      </c>
      <c r="R111" s="7">
        <f>IFERROR(VLOOKUP($C111,Both!$C$5:$I$114, 5,FALSE), 0)</f>
        <v>5.4617779163874804E-7</v>
      </c>
      <c r="S111" s="7">
        <f>IFERROR(VLOOKUP($C111,Both!$C$5:$I$114, 6,FALSE), 0)</f>
        <v>2.7550330568048501E-7</v>
      </c>
      <c r="T111" s="7">
        <f>IFERROR(VLOOKUP($C111,Both!$C$5:$I$114, 7,FALSE), 0)</f>
        <v>4.6477404830029898E-7</v>
      </c>
      <c r="U111" s="7">
        <f>IFERROR(VLOOKUP($C111,Both!$C$5:$M$114, 8,FALSE), 0)</f>
        <v>4.6905596515743401E-7</v>
      </c>
      <c r="V111" s="7">
        <f>IFERROR(VLOOKUP($C111,Both!$C$5:$M$114, 9,FALSE), 0)</f>
        <v>9.4481342919363295E-8</v>
      </c>
      <c r="W111" s="7">
        <f>IFERROR(VLOOKUP($C111,Both!$C$5:$M$114, 10,FALSE), 0)</f>
        <v>3.45384584476841E-7</v>
      </c>
      <c r="X111" s="9">
        <f t="shared" si="2"/>
        <v>3.8984390735936875E-7</v>
      </c>
      <c r="Y111" s="12">
        <f t="shared" si="3"/>
        <v>1.1695317220781062E-4</v>
      </c>
      <c r="Z111" s="1" t="s">
        <v>250</v>
      </c>
    </row>
    <row r="112" spans="2:26" x14ac:dyDescent="0.2">
      <c r="B112" s="1" t="s">
        <v>252</v>
      </c>
      <c r="C112" s="1" t="s">
        <v>253</v>
      </c>
      <c r="D112" s="7">
        <f>IFERROR(VLOOKUP(C112,Economic!C$6:I$114, 2,FALSE), 0)</f>
        <v>2.04819926534915E-4</v>
      </c>
      <c r="E112" s="7">
        <f>IFERROR(VLOOKUP($C112,Economic!$C$6:$I$114, 3,FALSE), 0)</f>
        <v>2.0430027231308601E-4</v>
      </c>
      <c r="F112" s="7">
        <f>IFERROR(VLOOKUP($C112,Economic!$C$6:$I$114, 4,FALSE), 0)</f>
        <v>3.2994987163834803E-5</v>
      </c>
      <c r="G112" s="7">
        <f>IFERROR(VLOOKUP($C112,Economic!$C$6:$I$114, 5,FALSE), 0)</f>
        <v>3.36412698120626E-4</v>
      </c>
      <c r="H112" s="7">
        <f>IFERROR(VLOOKUP($C112,Economic!$C$6:$I$114, 6,FALSE), 0)</f>
        <v>1.20858837720669E-4</v>
      </c>
      <c r="I112" s="7">
        <f>IFERROR(VLOOKUP($C112,Emissions!$C$5:$I$114, 2,FALSE), 0)</f>
        <v>1.20858837720669E-4</v>
      </c>
      <c r="J112" s="7">
        <f>IFERROR(VLOOKUP($C112,Emissions!$C$5:$I$114, 3,FALSE), 0)</f>
        <v>0</v>
      </c>
      <c r="K112" s="7">
        <f>IFERROR(VLOOKUP($C112,Emissions!$C$5:$I$114, 4,FALSE), 0)</f>
        <v>6.0455779235437399E-6</v>
      </c>
      <c r="L112" s="7">
        <f>IFERROR(VLOOKUP($C112,Emissions!$C$5:$I$114, 5,FALSE), 0)</f>
        <v>0</v>
      </c>
      <c r="M112" s="7">
        <f>IFERROR(VLOOKUP($C112,Emissions!$C$5:$I$114, 6,FALSE), 0)</f>
        <v>5.2712621550694303E-6</v>
      </c>
      <c r="N112" s="7">
        <f>IFERROR(VLOOKUP($C112,Emissions!$C$5:$I$114, 7,FALSE), 0)</f>
        <v>2.7670231247637199E-8</v>
      </c>
      <c r="O112" s="7">
        <f>IFERROR(VLOOKUP($C112,Both!$C$5:$I$114, 2,FALSE), 0)</f>
        <v>1.05115671857417E-4</v>
      </c>
      <c r="P112" s="7">
        <f>IFERROR(VLOOKUP($C112,Both!$C$5:$I$114, 3,FALSE), 0)</f>
        <v>1.04855138916004E-4</v>
      </c>
      <c r="Q112" s="7">
        <f>IFERROR(VLOOKUP($C112,Both!$C$5:$I$114, 4,FALSE), 0)</f>
        <v>1.9134715201565601E-5</v>
      </c>
      <c r="R112" s="7">
        <f>IFERROR(VLOOKUP($C112,Both!$C$5:$I$114, 5,FALSE), 0)</f>
        <v>1.7100817322784599E-4</v>
      </c>
      <c r="S112" s="7">
        <f>IFERROR(VLOOKUP($C112,Both!$C$5:$I$114, 6,FALSE), 0)</f>
        <v>6.3085578497052301E-5</v>
      </c>
      <c r="T112" s="7">
        <f>IFERROR(VLOOKUP($C112,Both!$C$5:$I$114, 7,FALSE), 0)</f>
        <v>1.02493846358982E-4</v>
      </c>
      <c r="U112" s="7">
        <f>IFERROR(VLOOKUP($C112,Both!$C$5:$M$114, 8,FALSE), 0)</f>
        <v>1.0223331341756901E-4</v>
      </c>
      <c r="V112" s="7">
        <f>IFERROR(VLOOKUP($C112,Both!$C$5:$M$114, 9,FALSE), 0)</f>
        <v>1.65128897031304E-5</v>
      </c>
      <c r="W112" s="7">
        <f>IFERROR(VLOOKUP($C112,Both!$C$5:$M$114, 10,FALSE), 0)</f>
        <v>1.6838197187369599E-4</v>
      </c>
      <c r="X112" s="9">
        <f t="shared" si="2"/>
        <v>9.4220568446846129E-5</v>
      </c>
      <c r="Y112" s="12">
        <f t="shared" si="3"/>
        <v>2.826617053405384E-2</v>
      </c>
      <c r="Z112" s="1" t="s">
        <v>252</v>
      </c>
    </row>
    <row r="113" spans="2:26" x14ac:dyDescent="0.2">
      <c r="B113" s="1" t="s">
        <v>244</v>
      </c>
      <c r="C113" s="1" t="s">
        <v>245</v>
      </c>
      <c r="D113" s="7">
        <f>IFERROR(VLOOKUP(C113,Economic!C$6:I$114, 2,FALSE), 0)</f>
        <v>3.46331875777221E-6</v>
      </c>
      <c r="E113" s="7">
        <f>IFERROR(VLOOKUP($C113,Economic!$C$6:$I$114, 3,FALSE), 0)</f>
        <v>3.4969187714939298E-6</v>
      </c>
      <c r="F113" s="7">
        <f>IFERROR(VLOOKUP($C113,Economic!$C$6:$I$114, 4,FALSE), 0)</f>
        <v>5.9641821651892905E-7</v>
      </c>
      <c r="G113" s="7">
        <f>IFERROR(VLOOKUP($C113,Economic!$C$6:$I$114, 5,FALSE), 0)</f>
        <v>2.6948242310186198E-6</v>
      </c>
      <c r="H113" s="7">
        <f>IFERROR(VLOOKUP($C113,Economic!$C$6:$I$114, 6,FALSE), 0)</f>
        <v>4.9029442879738496E-7</v>
      </c>
      <c r="I113" s="7">
        <f>IFERROR(VLOOKUP($C113,Emissions!$C$5:$I$114, 2,FALSE), 0)</f>
        <v>4.9029442879738496E-7</v>
      </c>
      <c r="J113" s="7">
        <f>IFERROR(VLOOKUP($C113,Emissions!$C$5:$I$114, 3,FALSE), 0)</f>
        <v>4.8960823885126697E-6</v>
      </c>
      <c r="K113" s="7">
        <f>IFERROR(VLOOKUP($C113,Emissions!$C$5:$I$114, 4,FALSE), 0)</f>
        <v>3.9474082294783899E-7</v>
      </c>
      <c r="L113" s="7">
        <f>IFERROR(VLOOKUP($C113,Emissions!$C$5:$I$114, 5,FALSE), 0)</f>
        <v>1.72633232011973E-6</v>
      </c>
      <c r="M113" s="7">
        <f>IFERROR(VLOOKUP($C113,Emissions!$C$5:$I$114, 6,FALSE), 0)</f>
        <v>3.26165673728644E-6</v>
      </c>
      <c r="N113" s="7">
        <f>IFERROR(VLOOKUP($C113,Emissions!$C$5:$I$114, 7,FALSE), 0)</f>
        <v>6.6976505107013802E-7</v>
      </c>
      <c r="O113" s="7">
        <f>IFERROR(VLOOKUP($C113,Both!$C$5:$I$114, 2,FALSE), 0)</f>
        <v>3.3636905108073501E-6</v>
      </c>
      <c r="P113" s="7">
        <f>IFERROR(VLOOKUP($C113,Both!$C$5:$I$114, 3,FALSE), 0)</f>
        <v>3.3804929693606602E-6</v>
      </c>
      <c r="Q113" s="7">
        <f>IFERROR(VLOOKUP($C113,Both!$C$5:$I$114, 4,FALSE), 0)</f>
        <v>1.9290840092876399E-6</v>
      </c>
      <c r="R113" s="7">
        <f>IFERROR(VLOOKUP($C113,Both!$C$5:$I$114, 5,FALSE), 0)</f>
        <v>2.9822678251282E-6</v>
      </c>
      <c r="S113" s="7">
        <f>IFERROR(VLOOKUP($C113,Both!$C$5:$I$114, 6,FALSE), 0)</f>
        <v>1.8787723713454401E-6</v>
      </c>
      <c r="T113" s="7">
        <f>IFERROR(VLOOKUP($C113,Both!$C$5:$I$114, 7,FALSE), 0)</f>
        <v>2.0677279437936902E-6</v>
      </c>
      <c r="U113" s="7">
        <f>IFERROR(VLOOKUP($C113,Both!$C$5:$M$114, 8,FALSE), 0)</f>
        <v>2.0845304023469998E-6</v>
      </c>
      <c r="V113" s="7">
        <f>IFERROR(VLOOKUP($C113,Both!$C$5:$M$114, 9,FALSE), 0)</f>
        <v>6.3312144227398804E-7</v>
      </c>
      <c r="W113" s="7">
        <f>IFERROR(VLOOKUP($C113,Both!$C$5:$M$114, 10,FALSE), 0)</f>
        <v>1.68380679492248E-6</v>
      </c>
      <c r="X113" s="9">
        <f t="shared" si="2"/>
        <v>2.109207021180086E-6</v>
      </c>
      <c r="Y113" s="12">
        <f t="shared" si="3"/>
        <v>6.3276210635402578E-4</v>
      </c>
      <c r="Z113" s="1" t="s">
        <v>244</v>
      </c>
    </row>
    <row r="114" spans="2:26" x14ac:dyDescent="0.2">
      <c r="B114" s="1" t="s">
        <v>250</v>
      </c>
      <c r="C114" s="1" t="s">
        <v>251</v>
      </c>
      <c r="D114" s="7">
        <f>IFERROR(VLOOKUP(C114,Economic!C$6:I$114, 2,FALSE), 0)</f>
        <v>8.8258768343227197E-7</v>
      </c>
      <c r="E114" s="7">
        <f>IFERROR(VLOOKUP($C114,Economic!$C$6:$I$114, 3,FALSE), 0)</f>
        <v>8.9115026757426001E-7</v>
      </c>
      <c r="F114" s="7">
        <f>IFERROR(VLOOKUP($C114,Economic!$C$6:$I$114, 4,FALSE), 0)</f>
        <v>1.4259246665499301E-7</v>
      </c>
      <c r="G114" s="7">
        <f>IFERROR(VLOOKUP($C114,Economic!$C$6:$I$114, 5,FALSE), 0)</f>
        <v>6.4376356629889395E-7</v>
      </c>
      <c r="H114" s="7">
        <f>IFERROR(VLOOKUP($C114,Economic!$C$6:$I$114, 6,FALSE), 0)</f>
        <v>1.0300629026551E-7</v>
      </c>
      <c r="I114" s="7">
        <f>IFERROR(VLOOKUP($C114,Emissions!$C$5:$I$114, 2,FALSE), 0)</f>
        <v>1.0300629026551E-7</v>
      </c>
      <c r="J114" s="7">
        <f>IFERROR(VLOOKUP($C114,Emissions!$C$5:$I$114, 3,FALSE), 0)</f>
        <v>5.8783584803424801E-7</v>
      </c>
      <c r="K114" s="7">
        <f>IFERROR(VLOOKUP($C114,Emissions!$C$5:$I$114, 4,FALSE), 0)</f>
        <v>3.2746512637562499E-8</v>
      </c>
      <c r="L114" s="7">
        <f>IFERROR(VLOOKUP($C114,Emissions!$C$5:$I$114, 5,FALSE), 0)</f>
        <v>9.1612342557088404E-8</v>
      </c>
      <c r="M114" s="7">
        <f>IFERROR(VLOOKUP($C114,Emissions!$C$5:$I$114, 6,FALSE), 0)</f>
        <v>4.4722381385341202E-7</v>
      </c>
      <c r="N114" s="7">
        <f>IFERROR(VLOOKUP($C114,Emissions!$C$5:$I$114, 7,FALSE), 0)</f>
        <v>4.6356507045108602E-8</v>
      </c>
      <c r="O114" s="7">
        <f>IFERROR(VLOOKUP($C114,Both!$C$5:$I$114, 2,FALSE), 0)</f>
        <v>6.6521010297304902E-7</v>
      </c>
      <c r="P114" s="7">
        <f>IFERROR(VLOOKUP($C114,Both!$C$5:$I$114, 3,FALSE), 0)</f>
        <v>6.6949201983018405E-7</v>
      </c>
      <c r="Q114" s="7">
        <f>IFERROR(VLOOKUP($C114,Both!$C$5:$I$114, 4,FALSE), 0)</f>
        <v>2.9491739759211301E-7</v>
      </c>
      <c r="R114" s="7">
        <f>IFERROR(VLOOKUP($C114,Both!$C$5:$I$114, 5,FALSE), 0)</f>
        <v>5.4617779163874804E-7</v>
      </c>
      <c r="S114" s="7">
        <f>IFERROR(VLOOKUP($C114,Both!$C$5:$I$114, 6,FALSE), 0)</f>
        <v>2.7550330568048501E-7</v>
      </c>
      <c r="T114" s="7">
        <f>IFERROR(VLOOKUP($C114,Both!$C$5:$I$114, 7,FALSE), 0)</f>
        <v>4.6477404830029898E-7</v>
      </c>
      <c r="U114" s="7">
        <f>IFERROR(VLOOKUP($C114,Both!$C$5:$M$114, 8,FALSE), 0)</f>
        <v>4.6905596515743401E-7</v>
      </c>
      <c r="V114" s="7">
        <f>IFERROR(VLOOKUP($C114,Both!$C$5:$M$114, 9,FALSE), 0)</f>
        <v>9.4481342919363295E-8</v>
      </c>
      <c r="W114" s="7">
        <f>IFERROR(VLOOKUP($C114,Both!$C$5:$M$114, 10,FALSE), 0)</f>
        <v>3.45384584476841E-7</v>
      </c>
      <c r="X114" s="9">
        <f t="shared" si="2"/>
        <v>3.8984390735936875E-7</v>
      </c>
      <c r="Y114" s="12">
        <f t="shared" si="3"/>
        <v>1.1695317220781062E-4</v>
      </c>
      <c r="Z114" s="1" t="s">
        <v>250</v>
      </c>
    </row>
    <row r="115" spans="2:26" x14ac:dyDescent="0.2">
      <c r="C115" s="1" t="s">
        <v>262</v>
      </c>
      <c r="D115" s="9">
        <f>SUM(D7:D114)</f>
        <v>0.99932081836494036</v>
      </c>
      <c r="E115" s="9">
        <f t="shared" ref="E115:W115" si="4">SUM(E7:E114)</f>
        <v>0.99932602342864452</v>
      </c>
      <c r="F115" s="9">
        <f t="shared" si="4"/>
        <v>0.99990613117848981</v>
      </c>
      <c r="G115" s="9">
        <f t="shared" si="4"/>
        <v>0.99904247523036571</v>
      </c>
      <c r="H115" s="9">
        <f t="shared" si="4"/>
        <v>0.99973400232292298</v>
      </c>
      <c r="I115" s="9">
        <f t="shared" si="4"/>
        <v>0.99973400232292298</v>
      </c>
      <c r="J115" s="9">
        <f t="shared" si="4"/>
        <v>1.0000054839182335</v>
      </c>
      <c r="K115" s="9">
        <f t="shared" si="4"/>
        <v>1.0000004274873346</v>
      </c>
      <c r="L115" s="9">
        <f t="shared" si="4"/>
        <v>1.0000018179446617</v>
      </c>
      <c r="M115" s="9">
        <f t="shared" si="4"/>
        <v>1.0000037088805489</v>
      </c>
      <c r="N115" s="9">
        <f t="shared" si="4"/>
        <v>1.0000007161215567</v>
      </c>
      <c r="O115" s="9">
        <f t="shared" si="4"/>
        <v>1.0000040289006118</v>
      </c>
      <c r="P115" s="9">
        <f t="shared" si="4"/>
        <v>1.0000040499849865</v>
      </c>
      <c r="Q115" s="9">
        <f t="shared" si="4"/>
        <v>1.000002224001405</v>
      </c>
      <c r="R115" s="9">
        <f t="shared" si="4"/>
        <v>1.0000035284456148</v>
      </c>
      <c r="S115" s="9">
        <f t="shared" si="4"/>
        <v>1.0000021542756752</v>
      </c>
      <c r="T115" s="9">
        <f t="shared" si="4"/>
        <v>1.0000025325019888</v>
      </c>
      <c r="U115" s="9">
        <f t="shared" si="4"/>
        <v>1.0000025535863657</v>
      </c>
      <c r="V115" s="9">
        <f t="shared" si="4"/>
        <v>1.0000007276027845</v>
      </c>
      <c r="W115" s="9">
        <f t="shared" si="4"/>
        <v>1.000002029191378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A64A-8BBA-0F41-B0F4-8B0A0C2AB583}">
  <dimension ref="B3:L114"/>
  <sheetViews>
    <sheetView topLeftCell="A5" workbookViewId="0">
      <selection activeCell="E9" sqref="B3:I114"/>
    </sheetView>
  </sheetViews>
  <sheetFormatPr baseColWidth="10" defaultRowHeight="16" x14ac:dyDescent="0.2"/>
  <cols>
    <col min="1" max="3" width="10.83203125" style="1"/>
    <col min="4" max="4" width="9" style="1" bestFit="1" customWidth="1"/>
    <col min="5" max="5" width="14" style="1" customWidth="1"/>
    <col min="6" max="6" width="23.6640625" style="1" bestFit="1" customWidth="1"/>
    <col min="7" max="7" width="13.83203125" style="1" bestFit="1" customWidth="1"/>
    <col min="8" max="8" width="28.6640625" style="1" bestFit="1" customWidth="1"/>
    <col min="9" max="9" width="19.33203125" style="1" bestFit="1" customWidth="1"/>
    <col min="10" max="10" width="23.1640625" style="1" bestFit="1" customWidth="1"/>
    <col min="11" max="11" width="24.33203125" style="1" bestFit="1" customWidth="1"/>
    <col min="12" max="12" width="27.33203125" style="1" bestFit="1" customWidth="1"/>
    <col min="13" max="16384" width="10.83203125" style="1"/>
  </cols>
  <sheetData>
    <row r="3" spans="2:12" ht="20" x14ac:dyDescent="0.25">
      <c r="D3" s="14" t="s">
        <v>46</v>
      </c>
      <c r="E3" s="14"/>
      <c r="F3" s="14"/>
      <c r="G3" s="14"/>
      <c r="H3" s="14"/>
      <c r="I3" s="8"/>
      <c r="J3" s="8"/>
      <c r="K3" s="8"/>
      <c r="L3" s="8"/>
    </row>
    <row r="4" spans="2:12" x14ac:dyDescent="0.2">
      <c r="D4" s="2" t="s">
        <v>63</v>
      </c>
      <c r="E4" s="2" t="s">
        <v>255</v>
      </c>
      <c r="F4" s="2" t="s">
        <v>64</v>
      </c>
      <c r="G4" s="2" t="s">
        <v>65</v>
      </c>
      <c r="H4" s="2" t="s">
        <v>66</v>
      </c>
      <c r="I4" s="2"/>
      <c r="J4" s="2"/>
      <c r="K4" s="2"/>
      <c r="L4" s="2"/>
    </row>
    <row r="5" spans="2:12" ht="93" customHeight="1" x14ac:dyDescent="0.25">
      <c r="B5" s="13" t="s">
        <v>47</v>
      </c>
      <c r="C5" s="13"/>
      <c r="D5" s="3" t="s">
        <v>67</v>
      </c>
      <c r="E5" s="3" t="s">
        <v>254</v>
      </c>
      <c r="F5" s="3" t="s">
        <v>68</v>
      </c>
      <c r="G5" s="3" t="s">
        <v>69</v>
      </c>
      <c r="H5" s="3" t="s">
        <v>70</v>
      </c>
      <c r="I5" s="4"/>
      <c r="J5" s="4"/>
      <c r="K5" s="4"/>
      <c r="L5" s="4"/>
    </row>
    <row r="6" spans="2:12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87</v>
      </c>
      <c r="J6" s="6"/>
      <c r="K6" s="6"/>
      <c r="L6" s="6"/>
    </row>
    <row r="7" spans="2:12" x14ac:dyDescent="0.2">
      <c r="B7" s="1" t="s">
        <v>0</v>
      </c>
      <c r="C7" s="1" t="s">
        <v>1</v>
      </c>
      <c r="D7" s="7">
        <v>0.27433456826797697</v>
      </c>
      <c r="E7" s="7">
        <v>0.27699607473123899</v>
      </c>
      <c r="F7" s="7">
        <v>0.46749410369279398</v>
      </c>
      <c r="G7" s="7">
        <v>0.196387517489266</v>
      </c>
      <c r="H7" s="7">
        <v>0.32529165992407499</v>
      </c>
      <c r="I7" s="7">
        <v>0.30810078482107017</v>
      </c>
      <c r="J7" s="7"/>
      <c r="K7" s="7"/>
      <c r="L7" s="7"/>
    </row>
    <row r="8" spans="2:12" x14ac:dyDescent="0.2">
      <c r="B8" s="1" t="s">
        <v>88</v>
      </c>
      <c r="C8" s="1" t="s">
        <v>89</v>
      </c>
      <c r="D8" s="7">
        <v>1.9985459498255399E-2</v>
      </c>
      <c r="E8" s="7">
        <v>1.95526640986757E-2</v>
      </c>
      <c r="F8" s="7">
        <v>5.7375315115294296E-3</v>
      </c>
      <c r="G8" s="7">
        <v>3.8308775833107898E-2</v>
      </c>
      <c r="H8" s="7">
        <v>2.8623547514000001E-2</v>
      </c>
      <c r="I8" s="7">
        <v>2.2441595691113685E-2</v>
      </c>
      <c r="J8" s="7"/>
      <c r="K8" s="7"/>
      <c r="L8" s="7"/>
    </row>
    <row r="9" spans="2:12" x14ac:dyDescent="0.2">
      <c r="B9" s="1" t="s">
        <v>90</v>
      </c>
      <c r="C9" s="1" t="s">
        <v>91</v>
      </c>
      <c r="D9" s="7">
        <v>0.18619993321355899</v>
      </c>
      <c r="E9" s="7">
        <v>0.18424625785290599</v>
      </c>
      <c r="F9" s="7">
        <v>5.0862678764952603E-2</v>
      </c>
      <c r="G9" s="7">
        <v>0.21488140927076599</v>
      </c>
      <c r="H9" s="7">
        <v>9.1974614471782304E-2</v>
      </c>
      <c r="I9" s="7">
        <v>0.14563297871479319</v>
      </c>
      <c r="J9" s="7"/>
      <c r="K9" s="7"/>
      <c r="L9" s="7"/>
    </row>
    <row r="10" spans="2:12" x14ac:dyDescent="0.2">
      <c r="B10" s="1" t="s">
        <v>4</v>
      </c>
      <c r="C10" s="1" t="s">
        <v>5</v>
      </c>
      <c r="D10" s="7">
        <v>5.0646381834088199E-2</v>
      </c>
      <c r="E10" s="7">
        <v>5.1137736873459599E-2</v>
      </c>
      <c r="F10" s="7">
        <v>6.3315804776876095E-2</v>
      </c>
      <c r="G10" s="7">
        <v>4.4561472578281899E-2</v>
      </c>
      <c r="H10" s="7">
        <v>6.6552511801618197E-2</v>
      </c>
      <c r="I10" s="7">
        <v>5.5242781572864795E-2</v>
      </c>
      <c r="J10" s="7"/>
      <c r="K10" s="7"/>
      <c r="L10" s="7"/>
    </row>
    <row r="11" spans="2:12" x14ac:dyDescent="0.2">
      <c r="B11" s="1" t="s">
        <v>6</v>
      </c>
      <c r="C11" s="1" t="s">
        <v>7</v>
      </c>
      <c r="D11" s="7">
        <v>3.5998653754621503E-2</v>
      </c>
      <c r="E11" s="7">
        <v>3.6347901209076702E-2</v>
      </c>
      <c r="F11" s="7">
        <v>4.0008937383926003E-2</v>
      </c>
      <c r="G11" s="7">
        <v>2.9326028396379201E-2</v>
      </c>
      <c r="H11" s="7">
        <v>3.60513141530013E-2</v>
      </c>
      <c r="I11" s="7">
        <v>3.5546566979400944E-2</v>
      </c>
      <c r="J11" s="7"/>
      <c r="K11" s="7"/>
      <c r="L11" s="7"/>
    </row>
    <row r="12" spans="2:12" x14ac:dyDescent="0.2">
      <c r="B12" s="1" t="s">
        <v>14</v>
      </c>
      <c r="C12" s="1" t="s">
        <v>15</v>
      </c>
      <c r="D12" s="7">
        <v>1.7378660433265501E-2</v>
      </c>
      <c r="E12" s="7">
        <v>1.75472626526577E-2</v>
      </c>
      <c r="F12" s="7">
        <v>2.4028051117063701E-2</v>
      </c>
      <c r="G12" s="7">
        <v>1.1888930430964499E-2</v>
      </c>
      <c r="H12" s="7">
        <v>1.5268684633828499E-2</v>
      </c>
      <c r="I12" s="7">
        <v>1.722231785355598E-2</v>
      </c>
      <c r="J12" s="7"/>
      <c r="K12" s="7"/>
      <c r="L12" s="7"/>
    </row>
    <row r="13" spans="2:12" x14ac:dyDescent="0.2">
      <c r="B13" s="1" t="s">
        <v>12</v>
      </c>
      <c r="C13" s="1" t="s">
        <v>13</v>
      </c>
      <c r="D13" s="7">
        <v>2.1971592119199999E-2</v>
      </c>
      <c r="E13" s="7">
        <v>2.2184753496574401E-2</v>
      </c>
      <c r="F13" s="7">
        <v>2.56704070479103E-2</v>
      </c>
      <c r="G13" s="7">
        <v>1.7260965662733701E-2</v>
      </c>
      <c r="H13" s="7">
        <v>2.15114644651399E-2</v>
      </c>
      <c r="I13" s="7">
        <v>2.171983655831166E-2</v>
      </c>
      <c r="J13" s="7"/>
      <c r="K13" s="7"/>
      <c r="L13" s="7"/>
    </row>
    <row r="14" spans="2:12" x14ac:dyDescent="0.2">
      <c r="B14" s="1" t="s">
        <v>92</v>
      </c>
      <c r="C14" s="1" t="s">
        <v>93</v>
      </c>
      <c r="D14" s="7">
        <v>2.2343991985627101E-2</v>
      </c>
      <c r="E14" s="7">
        <v>2.16834031350699E-2</v>
      </c>
      <c r="F14" s="7">
        <v>4.8033294402027799E-3</v>
      </c>
      <c r="G14" s="7">
        <v>2.8445366882974402E-2</v>
      </c>
      <c r="H14" s="7">
        <v>1.0569976477042199E-2</v>
      </c>
      <c r="I14" s="7">
        <v>1.7569213584183275E-2</v>
      </c>
      <c r="J14" s="7"/>
      <c r="K14" s="7"/>
      <c r="L14" s="7"/>
    </row>
    <row r="15" spans="2:12" x14ac:dyDescent="0.2">
      <c r="B15" s="1" t="s">
        <v>2</v>
      </c>
      <c r="C15" s="1" t="s">
        <v>3</v>
      </c>
      <c r="D15" s="7">
        <v>6.5294109913554901E-2</v>
      </c>
      <c r="E15" s="7">
        <v>6.5927572537842496E-2</v>
      </c>
      <c r="F15" s="7">
        <v>7.0550045649993107E-2</v>
      </c>
      <c r="G15" s="7">
        <v>5.0285772415412898E-2</v>
      </c>
      <c r="H15" s="7">
        <v>5.6815867160120999E-2</v>
      </c>
      <c r="I15" s="7">
        <v>6.1774673535384871E-2</v>
      </c>
      <c r="J15" s="7"/>
      <c r="K15" s="7"/>
      <c r="L15" s="7"/>
    </row>
    <row r="16" spans="2:12" x14ac:dyDescent="0.2">
      <c r="B16" s="1" t="s">
        <v>94</v>
      </c>
      <c r="C16" s="1" t="s">
        <v>95</v>
      </c>
      <c r="D16" s="7">
        <v>2.0233726075873401E-3</v>
      </c>
      <c r="E16" s="7">
        <v>1.7923275423786099E-3</v>
      </c>
      <c r="F16" s="7">
        <v>4.3207084400668898E-4</v>
      </c>
      <c r="G16" s="7">
        <v>4.0158165011257999E-3</v>
      </c>
      <c r="H16" s="7">
        <v>2.3108994543409801E-3</v>
      </c>
      <c r="I16" s="7">
        <v>2.1148973898878838E-3</v>
      </c>
      <c r="J16" s="7"/>
      <c r="K16" s="7"/>
      <c r="L16" s="7"/>
    </row>
    <row r="17" spans="2:12" x14ac:dyDescent="0.2">
      <c r="B17" s="1" t="s">
        <v>8</v>
      </c>
      <c r="C17" s="1" t="s">
        <v>9</v>
      </c>
      <c r="D17" s="7">
        <v>3.4881454155340101E-2</v>
      </c>
      <c r="E17" s="7">
        <v>3.5219862895691498E-2</v>
      </c>
      <c r="F17" s="7">
        <v>3.7011744110606398E-2</v>
      </c>
      <c r="G17" s="7">
        <v>3.0647020666486301E-2</v>
      </c>
      <c r="H17" s="7">
        <v>3.8793325571915303E-2</v>
      </c>
      <c r="I17" s="7">
        <v>3.5310681480007919E-2</v>
      </c>
      <c r="J17" s="7"/>
      <c r="K17" s="7"/>
      <c r="L17" s="7"/>
    </row>
    <row r="18" spans="2:12" x14ac:dyDescent="0.2">
      <c r="B18" s="1" t="s">
        <v>96</v>
      </c>
      <c r="C18" s="1" t="s">
        <v>97</v>
      </c>
      <c r="D18" s="7">
        <v>7.2742107242097301E-3</v>
      </c>
      <c r="E18" s="7">
        <v>7.3447827960410102E-3</v>
      </c>
      <c r="F18" s="7">
        <v>2.9742894947354099E-3</v>
      </c>
      <c r="G18" s="7">
        <v>1.17127981282835E-2</v>
      </c>
      <c r="H18" s="7">
        <v>1.0470390983304399E-2</v>
      </c>
      <c r="I18" s="7">
        <v>7.9552944253148093E-3</v>
      </c>
      <c r="J18" s="7"/>
      <c r="K18" s="7"/>
      <c r="L18" s="7"/>
    </row>
    <row r="19" spans="2:12" x14ac:dyDescent="0.2">
      <c r="B19" s="1" t="s">
        <v>98</v>
      </c>
      <c r="C19" s="1" t="s">
        <v>99</v>
      </c>
      <c r="D19" s="7">
        <v>1.35305284801853E-2</v>
      </c>
      <c r="E19" s="7">
        <v>1.30351093991171E-2</v>
      </c>
      <c r="F19" s="7">
        <v>1.37208095947347E-3</v>
      </c>
      <c r="G19" s="7">
        <v>2.8885697639676799E-2</v>
      </c>
      <c r="H19" s="7">
        <v>8.4907497582137892E-3</v>
      </c>
      <c r="I19" s="7">
        <v>1.3062833247333292E-2</v>
      </c>
      <c r="J19" s="7"/>
      <c r="K19" s="7"/>
      <c r="L19" s="7"/>
    </row>
    <row r="20" spans="2:12" x14ac:dyDescent="0.2">
      <c r="B20" s="1" t="s">
        <v>10</v>
      </c>
      <c r="C20" s="1" t="s">
        <v>11</v>
      </c>
      <c r="D20" s="7">
        <v>2.5571457494662199E-2</v>
      </c>
      <c r="E20" s="7">
        <v>2.5819543617482E-2</v>
      </c>
      <c r="F20" s="7">
        <v>2.2964392958747699E-2</v>
      </c>
      <c r="G20" s="7">
        <v>2.4834654678014802E-2</v>
      </c>
      <c r="H20" s="7">
        <v>2.9409683984466198E-2</v>
      </c>
      <c r="I20" s="7">
        <v>2.5719946546674578E-2</v>
      </c>
      <c r="J20" s="7"/>
      <c r="K20" s="7"/>
      <c r="L20" s="7"/>
    </row>
    <row r="21" spans="2:12" x14ac:dyDescent="0.2">
      <c r="B21" s="1" t="s">
        <v>100</v>
      </c>
      <c r="C21" s="1" t="s">
        <v>101</v>
      </c>
      <c r="D21" s="7">
        <v>2.9295456158933298E-3</v>
      </c>
      <c r="E21" s="7">
        <v>2.9579671328765801E-3</v>
      </c>
      <c r="F21" s="7">
        <v>1.65911332779017E-3</v>
      </c>
      <c r="G21" s="7">
        <v>3.9805900405896098E-3</v>
      </c>
      <c r="H21" s="7">
        <v>4.1591111614257201E-3</v>
      </c>
      <c r="I21" s="7">
        <v>3.1372654557150817E-3</v>
      </c>
      <c r="J21" s="7"/>
      <c r="K21" s="7"/>
      <c r="L21" s="7"/>
    </row>
    <row r="22" spans="2:12" x14ac:dyDescent="0.2">
      <c r="B22" s="1" t="s">
        <v>24</v>
      </c>
      <c r="C22" s="1" t="s">
        <v>25</v>
      </c>
      <c r="D22" s="7">
        <v>6.8645708711399002E-3</v>
      </c>
      <c r="E22" s="7">
        <v>6.9311687477998001E-3</v>
      </c>
      <c r="F22" s="7">
        <v>8.3310592789775009E-3</v>
      </c>
      <c r="G22" s="7">
        <v>5.9092387549460803E-3</v>
      </c>
      <c r="H22" s="7">
        <v>8.3823659054651709E-3</v>
      </c>
      <c r="I22" s="7">
        <v>7.2836807116656906E-3</v>
      </c>
      <c r="J22" s="7"/>
      <c r="K22" s="7"/>
      <c r="L22" s="7"/>
    </row>
    <row r="23" spans="2:12" x14ac:dyDescent="0.2">
      <c r="B23" s="1" t="s">
        <v>102</v>
      </c>
      <c r="C23" s="1" t="s">
        <v>103</v>
      </c>
      <c r="D23" s="7">
        <v>1.0265822984507501E-2</v>
      </c>
      <c r="E23" s="7">
        <v>1.03654187241056E-2</v>
      </c>
      <c r="F23" s="7">
        <v>5.98887790540901E-3</v>
      </c>
      <c r="G23" s="7">
        <v>1.6116105695307401E-2</v>
      </c>
      <c r="H23" s="7">
        <v>2.00404851931133E-2</v>
      </c>
      <c r="I23" s="7">
        <v>1.2555342100488563E-2</v>
      </c>
      <c r="J23" s="7"/>
      <c r="K23" s="7"/>
      <c r="L23" s="7"/>
    </row>
    <row r="24" spans="2:12" x14ac:dyDescent="0.2">
      <c r="B24" s="1" t="s">
        <v>18</v>
      </c>
      <c r="C24" s="1" t="s">
        <v>19</v>
      </c>
      <c r="D24" s="7">
        <v>1.1432675899312499E-2</v>
      </c>
      <c r="E24" s="7">
        <v>1.1543592073641201E-2</v>
      </c>
      <c r="F24" s="7">
        <v>1.52750210652981E-2</v>
      </c>
      <c r="G24" s="7">
        <v>9.5111443447716305E-3</v>
      </c>
      <c r="H24" s="7">
        <v>1.43542888308987E-2</v>
      </c>
      <c r="I24" s="7">
        <v>1.2423344442784427E-2</v>
      </c>
      <c r="J24" s="7"/>
      <c r="K24" s="7"/>
      <c r="L24" s="7"/>
    </row>
    <row r="25" spans="2:12" x14ac:dyDescent="0.2">
      <c r="B25" s="1" t="s">
        <v>104</v>
      </c>
      <c r="C25" s="1" t="s">
        <v>105</v>
      </c>
      <c r="D25" s="7">
        <v>4.6549983303389901E-3</v>
      </c>
      <c r="E25" s="7">
        <v>4.4244169402772602E-3</v>
      </c>
      <c r="F25" s="7">
        <v>7.4829274894181201E-4</v>
      </c>
      <c r="G25" s="7">
        <v>7.2830707158575304E-3</v>
      </c>
      <c r="H25" s="7">
        <v>2.4870907528658699E-3</v>
      </c>
      <c r="I25" s="7">
        <v>3.919573897656293E-3</v>
      </c>
      <c r="J25" s="7"/>
      <c r="K25" s="7"/>
      <c r="L25" s="7"/>
    </row>
    <row r="26" spans="2:12" x14ac:dyDescent="0.2">
      <c r="B26" s="1" t="s">
        <v>106</v>
      </c>
      <c r="C26" s="1" t="s">
        <v>107</v>
      </c>
      <c r="D26" s="7">
        <v>2.1475058963963799E-2</v>
      </c>
      <c r="E26" s="7">
        <v>2.16834031350699E-2</v>
      </c>
      <c r="F26" s="7">
        <v>1.8487506020554101E-2</v>
      </c>
      <c r="G26" s="7">
        <v>2.0871677867693301E-2</v>
      </c>
      <c r="H26" s="7">
        <v>2.3711248739523599E-2</v>
      </c>
      <c r="I26" s="7">
        <v>2.1245778945360942E-2</v>
      </c>
      <c r="J26" s="7"/>
      <c r="K26" s="7"/>
      <c r="L26" s="7"/>
    </row>
    <row r="27" spans="2:12" x14ac:dyDescent="0.2">
      <c r="B27" s="1" t="s">
        <v>108</v>
      </c>
      <c r="C27" s="1" t="s">
        <v>109</v>
      </c>
      <c r="D27" s="7">
        <v>6.2811444137374096E-3</v>
      </c>
      <c r="E27" s="7">
        <v>5.9410017838284002E-3</v>
      </c>
      <c r="F27" s="7">
        <v>1.76642369567786E-3</v>
      </c>
      <c r="G27" s="7">
        <v>9.0708135880692396E-3</v>
      </c>
      <c r="H27" s="7">
        <v>5.00195649295717E-3</v>
      </c>
      <c r="I27" s="7">
        <v>5.6122679948540158E-3</v>
      </c>
      <c r="J27" s="7"/>
      <c r="K27" s="7"/>
      <c r="L27" s="7"/>
    </row>
    <row r="28" spans="2:12" x14ac:dyDescent="0.2">
      <c r="B28" s="1" t="s">
        <v>110</v>
      </c>
      <c r="C28" s="1" t="s">
        <v>111</v>
      </c>
      <c r="D28" s="7">
        <v>1.51442612347028E-2</v>
      </c>
      <c r="E28" s="7">
        <v>1.44138228932545E-2</v>
      </c>
      <c r="F28" s="7">
        <v>3.7063422088192801E-3</v>
      </c>
      <c r="G28" s="7">
        <v>2.2809133197183799E-2</v>
      </c>
      <c r="H28" s="7">
        <v>1.1415554047482899E-2</v>
      </c>
      <c r="I28" s="7">
        <v>1.3497822716288655E-2</v>
      </c>
      <c r="J28" s="7"/>
      <c r="K28" s="7"/>
      <c r="L28" s="7"/>
    </row>
    <row r="29" spans="2:12" x14ac:dyDescent="0.2">
      <c r="B29" s="1" t="s">
        <v>112</v>
      </c>
      <c r="C29" s="1" t="s">
        <v>113</v>
      </c>
      <c r="D29" s="7">
        <v>2.0854392519918598E-3</v>
      </c>
      <c r="E29" s="7">
        <v>2.1056715183189198E-3</v>
      </c>
      <c r="F29" s="7">
        <v>3.3318897548995099E-3</v>
      </c>
      <c r="G29" s="7">
        <v>2.3249463953886199E-3</v>
      </c>
      <c r="H29" s="7">
        <v>5.6227856221556204E-3</v>
      </c>
      <c r="I29" s="7">
        <v>3.0941465085509061E-3</v>
      </c>
      <c r="J29" s="7"/>
      <c r="K29" s="7"/>
      <c r="L29" s="7"/>
    </row>
    <row r="30" spans="2:12" x14ac:dyDescent="0.2">
      <c r="B30" s="1" t="s">
        <v>114</v>
      </c>
      <c r="C30" s="1" t="s">
        <v>115</v>
      </c>
      <c r="D30" s="7">
        <v>3.0660922335832802E-3</v>
      </c>
      <c r="E30" s="7">
        <v>3.0958384822903202E-3</v>
      </c>
      <c r="F30" s="7">
        <v>1.0234723854893801E-3</v>
      </c>
      <c r="G30" s="7">
        <v>5.7066866068629799E-3</v>
      </c>
      <c r="H30" s="7">
        <v>4.8139751805519396E-3</v>
      </c>
      <c r="I30" s="7">
        <v>3.5412129777555798E-3</v>
      </c>
    </row>
    <row r="31" spans="2:12" x14ac:dyDescent="0.2">
      <c r="B31" s="1" t="s">
        <v>116</v>
      </c>
      <c r="C31" s="1" t="s">
        <v>117</v>
      </c>
      <c r="D31" s="7">
        <v>5.99563784947662E-3</v>
      </c>
      <c r="E31" s="7">
        <v>5.7529953982642101E-3</v>
      </c>
      <c r="F31" s="7">
        <v>1.0370768255149401E-3</v>
      </c>
      <c r="G31" s="7">
        <v>1.1272467371581101E-2</v>
      </c>
      <c r="H31" s="7">
        <v>4.9774650550566697E-3</v>
      </c>
      <c r="I31" s="7">
        <v>5.8071284999787077E-3</v>
      </c>
    </row>
    <row r="32" spans="2:12" x14ac:dyDescent="0.2">
      <c r="B32" s="1" t="s">
        <v>16</v>
      </c>
      <c r="C32" s="1" t="s">
        <v>17</v>
      </c>
      <c r="D32" s="7">
        <v>1.7254527144456501E-2</v>
      </c>
      <c r="E32" s="7">
        <v>1.7421925062281501E-2</v>
      </c>
      <c r="F32" s="7">
        <v>1.28836087508032E-2</v>
      </c>
      <c r="G32" s="7">
        <v>1.7701296419436099E-2</v>
      </c>
      <c r="H32" s="7">
        <v>1.84107573568125E-2</v>
      </c>
      <c r="I32" s="7">
        <v>1.6734422946757959E-2</v>
      </c>
    </row>
    <row r="33" spans="2:9" x14ac:dyDescent="0.2">
      <c r="B33" s="1" t="s">
        <v>118</v>
      </c>
      <c r="C33" s="1" t="s">
        <v>119</v>
      </c>
      <c r="D33" s="7">
        <v>4.7543049613862199E-4</v>
      </c>
      <c r="E33" s="7">
        <v>4.4870857354653299E-4</v>
      </c>
      <c r="F33" s="7">
        <v>6.8961020218594003E-5</v>
      </c>
      <c r="G33" s="7">
        <v>8.1373123838601703E-4</v>
      </c>
      <c r="H33" s="7">
        <v>2.7429739594807799E-4</v>
      </c>
      <c r="I33" s="7">
        <v>4.1622574484756882E-4</v>
      </c>
    </row>
    <row r="34" spans="2:9" x14ac:dyDescent="0.2">
      <c r="B34" s="1" t="s">
        <v>120</v>
      </c>
      <c r="C34" s="1" t="s">
        <v>121</v>
      </c>
      <c r="D34" s="7">
        <v>3.8977852686038401E-3</v>
      </c>
      <c r="E34" s="7">
        <v>3.6974589160957299E-3</v>
      </c>
      <c r="F34" s="7">
        <v>6.0551898201396395E-4</v>
      </c>
      <c r="G34" s="7">
        <v>7.2038111796510996E-3</v>
      </c>
      <c r="H34" s="7">
        <v>2.8083205992327099E-3</v>
      </c>
      <c r="I34" s="7">
        <v>3.6425789891194687E-3</v>
      </c>
    </row>
    <row r="35" spans="2:9" x14ac:dyDescent="0.2">
      <c r="B35" s="1" t="s">
        <v>122</v>
      </c>
      <c r="C35" s="1" t="s">
        <v>123</v>
      </c>
      <c r="D35" s="7">
        <v>5.1142914989324396E-3</v>
      </c>
      <c r="E35" s="7">
        <v>5.1639087234964104E-3</v>
      </c>
      <c r="F35" s="7">
        <v>5.7313675647043998E-3</v>
      </c>
      <c r="G35" s="7">
        <v>6.2086636695037004E-3</v>
      </c>
      <c r="H35" s="7">
        <v>1.14686863525229E-2</v>
      </c>
      <c r="I35" s="7">
        <v>6.7373835618319694E-3</v>
      </c>
    </row>
    <row r="36" spans="2:9" x14ac:dyDescent="0.2">
      <c r="B36" s="1" t="s">
        <v>30</v>
      </c>
      <c r="C36" s="1" t="s">
        <v>31</v>
      </c>
      <c r="D36" s="7">
        <v>4.6674116592198903E-3</v>
      </c>
      <c r="E36" s="7">
        <v>4.7126933981423598E-3</v>
      </c>
      <c r="F36" s="7">
        <v>7.6376455917395603E-3</v>
      </c>
      <c r="G36" s="7">
        <v>3.3905468266084001E-3</v>
      </c>
      <c r="H36" s="7">
        <v>5.4723880194443497E-3</v>
      </c>
      <c r="I36" s="7">
        <v>5.1761370990309127E-3</v>
      </c>
    </row>
    <row r="37" spans="2:9" x14ac:dyDescent="0.2">
      <c r="B37" s="1" t="s">
        <v>32</v>
      </c>
      <c r="C37" s="1" t="s">
        <v>33</v>
      </c>
      <c r="D37" s="7">
        <v>4.0963985306983102E-3</v>
      </c>
      <c r="E37" s="7">
        <v>4.1361404824121701E-3</v>
      </c>
      <c r="F37" s="7">
        <v>6.7662234885680801E-3</v>
      </c>
      <c r="G37" s="7">
        <v>3.3024806752679201E-3</v>
      </c>
      <c r="H37" s="7">
        <v>5.9710761028015898E-3</v>
      </c>
      <c r="I37" s="7">
        <v>4.854463855949614E-3</v>
      </c>
    </row>
    <row r="38" spans="2:9" x14ac:dyDescent="0.2">
      <c r="B38" s="1" t="s">
        <v>124</v>
      </c>
      <c r="C38" s="1" t="s">
        <v>125</v>
      </c>
      <c r="D38" s="7">
        <v>1.0501676233244699E-2</v>
      </c>
      <c r="E38" s="7">
        <v>9.9267371577892206E-3</v>
      </c>
      <c r="F38" s="7">
        <v>2.68384619727377E-3</v>
      </c>
      <c r="G38" s="7">
        <v>2.2104603986460001E-2</v>
      </c>
      <c r="H38" s="7">
        <v>1.61449220792458E-2</v>
      </c>
      <c r="I38" s="7">
        <v>1.2272357130802696E-2</v>
      </c>
    </row>
    <row r="39" spans="2:9" x14ac:dyDescent="0.2">
      <c r="B39" s="1" t="s">
        <v>126</v>
      </c>
      <c r="C39" s="1" t="s">
        <v>127</v>
      </c>
      <c r="D39" s="7">
        <v>7.3735173552569604E-4</v>
      </c>
      <c r="E39" s="7">
        <v>6.8183649164612801E-4</v>
      </c>
      <c r="F39" s="7">
        <v>1.21844803735848E-4</v>
      </c>
      <c r="G39" s="7">
        <v>1.62922379979884E-3</v>
      </c>
      <c r="H39" s="7">
        <v>8.0769834284709298E-4</v>
      </c>
      <c r="I39" s="7">
        <v>7.9559103471072096E-4</v>
      </c>
    </row>
    <row r="40" spans="2:9" x14ac:dyDescent="0.2">
      <c r="B40" s="1" t="s">
        <v>38</v>
      </c>
      <c r="C40" s="1" t="s">
        <v>39</v>
      </c>
      <c r="D40" s="7">
        <v>2.6936923671561602E-3</v>
      </c>
      <c r="E40" s="7">
        <v>2.71982571116194E-3</v>
      </c>
      <c r="F40" s="7">
        <v>2.9314691660691202E-3</v>
      </c>
      <c r="G40" s="7">
        <v>1.9726817900266999E-3</v>
      </c>
      <c r="H40" s="7">
        <v>2.1346835910559798E-3</v>
      </c>
      <c r="I40" s="7">
        <v>2.4904705250939803E-3</v>
      </c>
    </row>
    <row r="41" spans="2:9" x14ac:dyDescent="0.2">
      <c r="B41" s="1" t="s">
        <v>44</v>
      </c>
      <c r="C41" s="1" t="s">
        <v>45</v>
      </c>
      <c r="D41" s="7">
        <v>2.9667856025360499E-4</v>
      </c>
      <c r="E41" s="7">
        <v>2.9955684099894201E-4</v>
      </c>
      <c r="F41" s="7">
        <v>4.76615610699631E-4</v>
      </c>
      <c r="G41" s="7">
        <v>1.86700240841813E-4</v>
      </c>
      <c r="H41" s="7">
        <v>2.5628063713115698E-4</v>
      </c>
      <c r="I41" s="7">
        <v>3.0316637798502956E-4</v>
      </c>
    </row>
    <row r="42" spans="2:9" x14ac:dyDescent="0.2">
      <c r="B42" s="1" t="s">
        <v>128</v>
      </c>
      <c r="C42" s="1" t="s">
        <v>129</v>
      </c>
      <c r="D42" s="7">
        <v>8.4534769678956104E-4</v>
      </c>
      <c r="E42" s="7">
        <v>8.5354899046142195E-4</v>
      </c>
      <c r="F42" s="7">
        <v>2.2846820361370799E-4</v>
      </c>
      <c r="G42" s="7">
        <v>1.5675774938605099E-3</v>
      </c>
      <c r="H42" s="7">
        <v>1.06670212438913E-3</v>
      </c>
      <c r="I42" s="7">
        <v>9.1232890182286618E-4</v>
      </c>
    </row>
    <row r="43" spans="2:9" x14ac:dyDescent="0.2">
      <c r="B43" s="1" t="s">
        <v>130</v>
      </c>
      <c r="C43" s="1" t="s">
        <v>131</v>
      </c>
      <c r="D43" s="7">
        <v>1.96130596318282E-3</v>
      </c>
      <c r="E43" s="7">
        <v>1.9803339279428002E-3</v>
      </c>
      <c r="F43" s="7">
        <v>8.2541615347647397E-4</v>
      </c>
      <c r="G43" s="7">
        <v>2.9590226850400598E-3</v>
      </c>
      <c r="H43" s="7">
        <v>2.5509911793532001E-3</v>
      </c>
      <c r="I43" s="7">
        <v>2.0554139817990707E-3</v>
      </c>
    </row>
    <row r="44" spans="2:9" x14ac:dyDescent="0.2">
      <c r="B44" s="1" t="s">
        <v>40</v>
      </c>
      <c r="C44" s="1" t="s">
        <v>41</v>
      </c>
      <c r="D44" s="7">
        <v>2.5695590783471199E-3</v>
      </c>
      <c r="E44" s="7">
        <v>2.59448812078582E-3</v>
      </c>
      <c r="F44" s="7">
        <v>1.3132371968304401E-3</v>
      </c>
      <c r="G44" s="7">
        <v>2.9590226850400598E-3</v>
      </c>
      <c r="H44" s="7">
        <v>2.3645725931697001E-3</v>
      </c>
      <c r="I44" s="7">
        <v>2.3601759348346281E-3</v>
      </c>
    </row>
    <row r="45" spans="2:9" x14ac:dyDescent="0.2">
      <c r="B45" s="1" t="s">
        <v>26</v>
      </c>
      <c r="C45" s="1" t="s">
        <v>27</v>
      </c>
      <c r="D45" s="7">
        <v>5.5859979964067901E-3</v>
      </c>
      <c r="E45" s="7">
        <v>5.6401915669256897E-3</v>
      </c>
      <c r="F45" s="7">
        <v>7.1399047956554103E-3</v>
      </c>
      <c r="G45" s="7">
        <v>4.7731854026539103E-3</v>
      </c>
      <c r="H45" s="7">
        <v>7.0784403833638399E-3</v>
      </c>
      <c r="I45" s="7">
        <v>6.0435440290011275E-3</v>
      </c>
    </row>
    <row r="46" spans="2:9" x14ac:dyDescent="0.2">
      <c r="B46" s="1" t="s">
        <v>132</v>
      </c>
      <c r="C46" s="1" t="s">
        <v>133</v>
      </c>
      <c r="D46" s="7">
        <v>6.2811444137374098E-4</v>
      </c>
      <c r="E46" s="7">
        <v>5.7780629163394295E-4</v>
      </c>
      <c r="F46" s="7">
        <v>1.2253569780828401E-4</v>
      </c>
      <c r="G46" s="7">
        <v>1.1712798128283501E-3</v>
      </c>
      <c r="H46" s="7">
        <v>5.7854412640481203E-4</v>
      </c>
      <c r="I46" s="7">
        <v>6.1565607400982606E-4</v>
      </c>
    </row>
    <row r="47" spans="2:9" x14ac:dyDescent="0.2">
      <c r="B47" s="1" t="s">
        <v>134</v>
      </c>
      <c r="C47" s="1" t="s">
        <v>135</v>
      </c>
      <c r="D47" s="7">
        <v>2.61921239387073E-3</v>
      </c>
      <c r="E47" s="7">
        <v>2.53181932559775E-3</v>
      </c>
      <c r="F47" s="7">
        <v>4.1737056510133099E-4</v>
      </c>
      <c r="G47" s="7">
        <v>3.64593866549579E-3</v>
      </c>
      <c r="H47" s="7">
        <v>1.09806791348328E-3</v>
      </c>
      <c r="I47" s="7">
        <v>2.0624817727097761E-3</v>
      </c>
    </row>
    <row r="48" spans="2:9" x14ac:dyDescent="0.2">
      <c r="B48" s="1" t="s">
        <v>136</v>
      </c>
      <c r="C48" s="1" t="s">
        <v>137</v>
      </c>
      <c r="D48" s="7">
        <v>1.82475934549288E-3</v>
      </c>
      <c r="E48" s="7">
        <v>1.84246257852906E-3</v>
      </c>
      <c r="F48" s="7">
        <v>1.6130306446618999E-3</v>
      </c>
      <c r="G48" s="7">
        <v>2.2104603986459999E-3</v>
      </c>
      <c r="H48" s="7">
        <v>3.2138603670629901E-3</v>
      </c>
      <c r="I48" s="7">
        <v>2.1409146668785661E-3</v>
      </c>
    </row>
    <row r="49" spans="2:9" x14ac:dyDescent="0.2">
      <c r="B49" s="1" t="s">
        <v>138</v>
      </c>
      <c r="C49" s="1" t="s">
        <v>139</v>
      </c>
      <c r="D49" s="7">
        <v>1.31581286137582E-3</v>
      </c>
      <c r="E49" s="7">
        <v>1.32857845798694E-3</v>
      </c>
      <c r="F49" s="7">
        <v>6.5955000010660197E-4</v>
      </c>
      <c r="G49" s="7">
        <v>1.6380304149328901E-3</v>
      </c>
      <c r="H49" s="7">
        <v>1.3878211282025901E-3</v>
      </c>
      <c r="I49" s="7">
        <v>1.2659585725209685E-3</v>
      </c>
    </row>
    <row r="50" spans="2:9" x14ac:dyDescent="0.2">
      <c r="B50" s="1" t="s">
        <v>140</v>
      </c>
      <c r="C50" s="1" t="s">
        <v>141</v>
      </c>
      <c r="D50" s="7">
        <v>2.8674789714888102E-4</v>
      </c>
      <c r="E50" s="7">
        <v>2.8952983376885199E-4</v>
      </c>
      <c r="F50" s="7">
        <v>1.1116507178570901E-4</v>
      </c>
      <c r="G50" s="7">
        <v>3.4081600568764997E-4</v>
      </c>
      <c r="H50" s="7">
        <v>2.13224907795693E-4</v>
      </c>
      <c r="I50" s="7">
        <v>2.4829674323735703E-4</v>
      </c>
    </row>
    <row r="51" spans="2:9" x14ac:dyDescent="0.2">
      <c r="B51" s="1" t="s">
        <v>34</v>
      </c>
      <c r="C51" s="1" t="s">
        <v>35</v>
      </c>
      <c r="D51" s="7">
        <v>3.4509054288912999E-3</v>
      </c>
      <c r="E51" s="7">
        <v>3.4843850124563099E-3</v>
      </c>
      <c r="F51" s="7">
        <v>4.4304784049524698E-3</v>
      </c>
      <c r="G51" s="7">
        <v>2.65079115534839E-3</v>
      </c>
      <c r="H51" s="7">
        <v>3.5494873739770698E-3</v>
      </c>
      <c r="I51" s="7">
        <v>3.5132094751251079E-3</v>
      </c>
    </row>
    <row r="52" spans="2:9" x14ac:dyDescent="0.2">
      <c r="B52" s="1" t="s">
        <v>142</v>
      </c>
      <c r="C52" s="1" t="s">
        <v>143</v>
      </c>
      <c r="D52" s="7">
        <v>2.5447324205853101E-3</v>
      </c>
      <c r="E52" s="7">
        <v>2.53181932559775E-3</v>
      </c>
      <c r="F52" s="7">
        <v>3.0101180982641302E-4</v>
      </c>
      <c r="G52" s="7">
        <v>3.73400481683627E-3</v>
      </c>
      <c r="H52" s="7">
        <v>8.7999283940765895E-4</v>
      </c>
      <c r="I52" s="7">
        <v>1.9983122424506805E-3</v>
      </c>
    </row>
    <row r="53" spans="2:9" x14ac:dyDescent="0.2">
      <c r="B53" s="1" t="s">
        <v>28</v>
      </c>
      <c r="C53" s="1" t="s">
        <v>29</v>
      </c>
      <c r="D53" s="7">
        <v>5.48669136535955E-3</v>
      </c>
      <c r="E53" s="7">
        <v>5.5399214946247896E-3</v>
      </c>
      <c r="F53" s="7">
        <v>1.1404801210967E-2</v>
      </c>
      <c r="G53" s="7">
        <v>3.9189437346512698E-3</v>
      </c>
      <c r="H53" s="7">
        <v>7.9001405045761499E-3</v>
      </c>
      <c r="I53" s="7">
        <v>6.8500996620357527E-3</v>
      </c>
    </row>
    <row r="54" spans="2:9" x14ac:dyDescent="0.2">
      <c r="B54" s="1" t="s">
        <v>144</v>
      </c>
      <c r="C54" s="1" t="s">
        <v>145</v>
      </c>
      <c r="D54" s="7">
        <v>3.8481319530802303E-4</v>
      </c>
      <c r="E54" s="7">
        <v>3.8854653016599198E-4</v>
      </c>
      <c r="F54" s="7">
        <v>2.26895270298925E-4</v>
      </c>
      <c r="G54" s="7">
        <v>4.6410861756431899E-4</v>
      </c>
      <c r="H54" s="7">
        <v>4.4812058885894602E-4</v>
      </c>
      <c r="I54" s="7">
        <v>3.8249684043924095E-4</v>
      </c>
    </row>
    <row r="55" spans="2:9" x14ac:dyDescent="0.2">
      <c r="B55" s="1" t="s">
        <v>146</v>
      </c>
      <c r="C55" s="1" t="s">
        <v>147</v>
      </c>
      <c r="D55" s="7">
        <v>5.5115180231213605E-4</v>
      </c>
      <c r="E55" s="7">
        <v>5.5649890127000199E-4</v>
      </c>
      <c r="F55" s="7">
        <v>9.7721649959017496E-5</v>
      </c>
      <c r="G55" s="7">
        <v>7.5208493244768295E-4</v>
      </c>
      <c r="H55" s="7">
        <v>2.4706555652626098E-4</v>
      </c>
      <c r="I55" s="7">
        <v>4.4090456850301993E-4</v>
      </c>
    </row>
    <row r="56" spans="2:9" x14ac:dyDescent="0.2">
      <c r="B56" s="1" t="s">
        <v>22</v>
      </c>
      <c r="C56" s="1" t="s">
        <v>23</v>
      </c>
      <c r="D56" s="7">
        <v>7.3362773686142498E-3</v>
      </c>
      <c r="E56" s="7">
        <v>7.4074515912290802E-3</v>
      </c>
      <c r="F56" s="7">
        <v>1.06028223895868E-2</v>
      </c>
      <c r="G56" s="7">
        <v>5.4865212285117801E-3</v>
      </c>
      <c r="H56" s="7">
        <v>8.0518232022640107E-3</v>
      </c>
      <c r="I56" s="7">
        <v>7.776979156041185E-3</v>
      </c>
    </row>
    <row r="57" spans="2:9" x14ac:dyDescent="0.2">
      <c r="B57" s="1" t="s">
        <v>148</v>
      </c>
      <c r="C57" s="1" t="s">
        <v>149</v>
      </c>
      <c r="D57" s="7">
        <v>1.29098620361401E-3</v>
      </c>
      <c r="E57" s="7">
        <v>1.22329488207099E-3</v>
      </c>
      <c r="F57" s="7">
        <v>1.91526996114972E-4</v>
      </c>
      <c r="G57" s="7">
        <v>1.7701296419435999E-3</v>
      </c>
      <c r="H57" s="7">
        <v>4.8890788980868801E-4</v>
      </c>
      <c r="I57" s="7">
        <v>9.9296912271045184E-4</v>
      </c>
    </row>
    <row r="58" spans="2:9" x14ac:dyDescent="0.2">
      <c r="B58" s="1" t="s">
        <v>150</v>
      </c>
      <c r="C58" s="1" t="s">
        <v>151</v>
      </c>
      <c r="D58" s="7">
        <v>6.8149175556162802E-4</v>
      </c>
      <c r="E58" s="7">
        <v>6.8810337116493496E-4</v>
      </c>
      <c r="F58" s="7">
        <v>3.3946427580422499E-4</v>
      </c>
      <c r="G58" s="7">
        <v>9.9514751014740201E-4</v>
      </c>
      <c r="H58" s="7">
        <v>9.8282883010722692E-4</v>
      </c>
      <c r="I58" s="7">
        <v>7.3740714855708334E-4</v>
      </c>
    </row>
    <row r="59" spans="2:9" x14ac:dyDescent="0.2">
      <c r="B59" s="1" t="s">
        <v>152</v>
      </c>
      <c r="C59" s="1" t="s">
        <v>153</v>
      </c>
      <c r="D59" s="7">
        <v>1.0079623051294001E-3</v>
      </c>
      <c r="E59" s="7">
        <v>1.01774123385414E-3</v>
      </c>
      <c r="F59" s="7">
        <v>4.5886232814473002E-4</v>
      </c>
      <c r="G59" s="7">
        <v>1.3738319609114501E-3</v>
      </c>
      <c r="H59" s="7">
        <v>1.1574204587812601E-3</v>
      </c>
      <c r="I59" s="7">
        <v>1.0031636573641961E-3</v>
      </c>
    </row>
    <row r="60" spans="2:9" x14ac:dyDescent="0.2">
      <c r="B60" s="1" t="s">
        <v>20</v>
      </c>
      <c r="C60" s="1" t="s">
        <v>21</v>
      </c>
      <c r="D60" s="7">
        <v>9.1734500429880399E-3</v>
      </c>
      <c r="E60" s="7">
        <v>9.2624479287957504E-3</v>
      </c>
      <c r="F60" s="7">
        <v>1.98257755280235E-2</v>
      </c>
      <c r="G60" s="7">
        <v>5.6450403009246398E-3</v>
      </c>
      <c r="H60" s="7">
        <v>1.01936326597632E-2</v>
      </c>
      <c r="I60" s="7">
        <v>1.0820069292099024E-2</v>
      </c>
    </row>
    <row r="61" spans="2:9" x14ac:dyDescent="0.2">
      <c r="B61" s="1" t="s">
        <v>36</v>
      </c>
      <c r="C61" s="1" t="s">
        <v>37</v>
      </c>
      <c r="D61" s="7">
        <v>2.9295456158933298E-3</v>
      </c>
      <c r="E61" s="7">
        <v>2.9579671328765801E-3</v>
      </c>
      <c r="F61" s="7">
        <v>1.70697236609181E-3</v>
      </c>
      <c r="G61" s="7">
        <v>3.3465137509381599E-3</v>
      </c>
      <c r="H61" s="7">
        <v>3.0244143499655002E-3</v>
      </c>
      <c r="I61" s="7">
        <v>2.7930826431530761E-3</v>
      </c>
    </row>
    <row r="62" spans="2:9" x14ac:dyDescent="0.2">
      <c r="B62" s="1" t="s">
        <v>154</v>
      </c>
      <c r="C62" s="1" t="s">
        <v>155</v>
      </c>
      <c r="D62" s="7">
        <v>5.1391181566942399E-3</v>
      </c>
      <c r="E62" s="7">
        <v>5.18897624157164E-3</v>
      </c>
      <c r="F62" s="7">
        <v>5.7145049569190696E-3</v>
      </c>
      <c r="G62" s="7">
        <v>3.46980636281483E-3</v>
      </c>
      <c r="H62" s="7">
        <v>3.5370564206853201E-3</v>
      </c>
      <c r="I62" s="7">
        <v>4.6098924277370194E-3</v>
      </c>
    </row>
    <row r="63" spans="2:9" x14ac:dyDescent="0.2">
      <c r="B63" s="1" t="s">
        <v>156</v>
      </c>
      <c r="C63" s="1" t="s">
        <v>157</v>
      </c>
      <c r="D63" s="7">
        <v>5.75978460073944E-4</v>
      </c>
      <c r="E63" s="7">
        <v>5.5649890127000199E-4</v>
      </c>
      <c r="F63" s="7">
        <v>6.7943890495950399E-5</v>
      </c>
      <c r="G63" s="7">
        <v>1.3033790398390701E-3</v>
      </c>
      <c r="H63" s="7">
        <v>4.72399569392707E-4</v>
      </c>
      <c r="I63" s="7">
        <v>5.9523997221433466E-4</v>
      </c>
    </row>
    <row r="64" spans="2:9" x14ac:dyDescent="0.2">
      <c r="B64" s="1" t="s">
        <v>158</v>
      </c>
      <c r="C64" s="1" t="s">
        <v>159</v>
      </c>
      <c r="D64" s="7">
        <v>7.2617973953288196E-4</v>
      </c>
      <c r="E64" s="7">
        <v>7.3322490370034002E-4</v>
      </c>
      <c r="F64" s="7">
        <v>3.1894915060264598E-4</v>
      </c>
      <c r="G64" s="7">
        <v>7.0100656467020502E-4</v>
      </c>
      <c r="H64" s="7">
        <v>4.0355939796829097E-4</v>
      </c>
      <c r="I64" s="7">
        <v>5.7658395129487282E-4</v>
      </c>
    </row>
    <row r="65" spans="2:9" x14ac:dyDescent="0.2">
      <c r="B65" s="1" t="s">
        <v>160</v>
      </c>
      <c r="C65" s="1" t="s">
        <v>161</v>
      </c>
      <c r="D65" s="7">
        <v>2.1350925675154799E-4</v>
      </c>
      <c r="E65" s="7">
        <v>1.8424625785290599E-4</v>
      </c>
      <c r="F65" s="7">
        <v>2.5416679232118899E-5</v>
      </c>
      <c r="G65" s="7">
        <v>4.9493177053348597E-4</v>
      </c>
      <c r="H65" s="7">
        <v>1.8544116951798301E-4</v>
      </c>
      <c r="I65" s="7">
        <v>2.2070902677760835E-4</v>
      </c>
    </row>
    <row r="66" spans="2:9" x14ac:dyDescent="0.2">
      <c r="B66" s="1" t="s">
        <v>162</v>
      </c>
      <c r="C66" s="1" t="s">
        <v>163</v>
      </c>
      <c r="D66" s="7">
        <v>4.4191450816018099E-4</v>
      </c>
      <c r="E66" s="7">
        <v>4.4620182173900997E-4</v>
      </c>
      <c r="F66" s="7">
        <v>2.7480111150103098E-4</v>
      </c>
      <c r="G66" s="7">
        <v>6.4816687386591804E-4</v>
      </c>
      <c r="H66" s="7">
        <v>8.0268607701003804E-4</v>
      </c>
      <c r="I66" s="7">
        <v>5.2275407845523564E-4</v>
      </c>
    </row>
    <row r="67" spans="2:9" x14ac:dyDescent="0.2">
      <c r="B67" s="1" t="s">
        <v>164</v>
      </c>
      <c r="C67" s="1" t="s">
        <v>165</v>
      </c>
      <c r="D67" s="7">
        <v>1.1954035712310499E-3</v>
      </c>
      <c r="E67" s="7">
        <v>1.2070009953220899E-3</v>
      </c>
      <c r="F67" s="7">
        <v>2.6391882887476698E-4</v>
      </c>
      <c r="G67" s="7" t="e">
        <v>#N/A</v>
      </c>
      <c r="H67" s="7" t="e">
        <v>#N/A</v>
      </c>
      <c r="I67" s="7" t="e">
        <v>#N/A</v>
      </c>
    </row>
    <row r="68" spans="2:9" x14ac:dyDescent="0.2">
      <c r="B68" s="1" t="s">
        <v>166</v>
      </c>
      <c r="C68" s="1" t="s">
        <v>167</v>
      </c>
      <c r="D68" s="7">
        <v>1.6633860700411299E-4</v>
      </c>
      <c r="E68" s="7">
        <v>1.6795237110400901E-4</v>
      </c>
      <c r="F68" s="7">
        <v>1.27467385940501E-4</v>
      </c>
      <c r="G68" s="7">
        <v>2.5363051586057601E-4</v>
      </c>
      <c r="H68" s="7">
        <v>4.0238897272066503E-4</v>
      </c>
      <c r="I68" s="7">
        <v>2.2355557052597283E-4</v>
      </c>
    </row>
    <row r="69" spans="2:9" x14ac:dyDescent="0.2">
      <c r="B69" s="1" t="s">
        <v>168</v>
      </c>
      <c r="C69" s="1" t="s">
        <v>169</v>
      </c>
      <c r="D69" s="7">
        <v>2.5943857361089302E-4</v>
      </c>
      <c r="E69" s="7">
        <v>2.4064817352216299E-4</v>
      </c>
      <c r="F69" s="7">
        <v>4.31048237536425E-5</v>
      </c>
      <c r="G69" s="7">
        <v>4.8612515539943899E-4</v>
      </c>
      <c r="H69" s="7">
        <v>2.0548639316646299E-4</v>
      </c>
      <c r="I69" s="7">
        <v>2.4696062389052015E-4</v>
      </c>
    </row>
    <row r="70" spans="2:9" x14ac:dyDescent="0.2">
      <c r="B70" s="1" t="s">
        <v>170</v>
      </c>
      <c r="C70" s="1" t="s">
        <v>171</v>
      </c>
      <c r="D70" s="7">
        <v>1.46477280794666E-4</v>
      </c>
      <c r="E70" s="7">
        <v>1.3536459760621599E-4</v>
      </c>
      <c r="F70" s="7">
        <v>1.7472945479679999E-5</v>
      </c>
      <c r="G70" s="7">
        <v>3.2320277541955401E-4</v>
      </c>
      <c r="H70" s="7">
        <v>1.15506346696022E-4</v>
      </c>
      <c r="I70" s="7">
        <v>1.4760478919922758E-4</v>
      </c>
    </row>
    <row r="71" spans="2:9" x14ac:dyDescent="0.2">
      <c r="B71" s="1" t="s">
        <v>42</v>
      </c>
      <c r="C71" s="1" t="s">
        <v>43</v>
      </c>
      <c r="D71" s="7">
        <v>6.3804510447846403E-4</v>
      </c>
      <c r="E71" s="7">
        <v>6.4423521453328995E-4</v>
      </c>
      <c r="F71" s="7">
        <v>1.2895817562272899E-3</v>
      </c>
      <c r="G71" s="7">
        <v>4.8436383237262902E-4</v>
      </c>
      <c r="H71" s="7">
        <v>1.00906614103577E-3</v>
      </c>
      <c r="I71" s="7">
        <v>8.1305840972948859E-4</v>
      </c>
    </row>
    <row r="72" spans="2:9" x14ac:dyDescent="0.2">
      <c r="B72" s="1" t="s">
        <v>172</v>
      </c>
      <c r="C72" s="1" t="s">
        <v>173</v>
      </c>
      <c r="D72" s="7">
        <v>7.8452238527313095E-4</v>
      </c>
      <c r="E72" s="7">
        <v>7.9213357117712002E-4</v>
      </c>
      <c r="F72" s="7">
        <v>3.2982431997982198E-4</v>
      </c>
      <c r="G72" s="7">
        <v>1.1712798128283501E-3</v>
      </c>
      <c r="H72" s="7">
        <v>9.9821344089534906E-4</v>
      </c>
      <c r="I72" s="7">
        <v>8.1519470603075446E-4</v>
      </c>
    </row>
    <row r="73" spans="2:9" x14ac:dyDescent="0.2">
      <c r="B73" s="1" t="s">
        <v>174</v>
      </c>
      <c r="C73" s="1" t="s">
        <v>175</v>
      </c>
      <c r="D73" s="7">
        <v>4.2825984639118702E-4</v>
      </c>
      <c r="E73" s="7">
        <v>4.3241468679763601E-4</v>
      </c>
      <c r="F73" s="7">
        <v>2.01797677999949E-4</v>
      </c>
      <c r="G73" s="7">
        <v>5.6626535311927399E-4</v>
      </c>
      <c r="H73" s="7">
        <v>4.7903972863574902E-4</v>
      </c>
      <c r="I73" s="7">
        <v>4.2155545858875898E-4</v>
      </c>
    </row>
    <row r="74" spans="2:9" x14ac:dyDescent="0.2">
      <c r="B74" s="1" t="s">
        <v>176</v>
      </c>
      <c r="C74" s="1" t="s">
        <v>177</v>
      </c>
      <c r="D74" s="7">
        <v>4.3694917660781997E-3</v>
      </c>
      <c r="E74" s="7">
        <v>4.4118831812396501E-3</v>
      </c>
      <c r="F74" s="7">
        <v>1.1649880017131E-3</v>
      </c>
      <c r="G74" s="7">
        <v>8.1196991535920793E-3</v>
      </c>
      <c r="H74" s="7">
        <v>5.4622249287196202E-3</v>
      </c>
      <c r="I74" s="7">
        <v>4.7056574062685295E-3</v>
      </c>
    </row>
    <row r="75" spans="2:9" x14ac:dyDescent="0.2">
      <c r="B75" s="1" t="s">
        <v>178</v>
      </c>
      <c r="C75" s="1" t="s">
        <v>179</v>
      </c>
      <c r="D75" s="7">
        <v>4.1336385173410201E-3</v>
      </c>
      <c r="E75" s="7">
        <v>4.1737417595250096E-3</v>
      </c>
      <c r="F75" s="7">
        <v>6.26679065062981E-3</v>
      </c>
      <c r="G75" s="7">
        <v>4.6234729453751003E-3</v>
      </c>
      <c r="H75" s="7">
        <v>1.06450312053988E-2</v>
      </c>
      <c r="I75" s="7">
        <v>5.9685350156539474E-3</v>
      </c>
    </row>
    <row r="76" spans="2:9" x14ac:dyDescent="0.2">
      <c r="B76" s="1" t="s">
        <v>180</v>
      </c>
      <c r="C76" s="1" t="s">
        <v>181</v>
      </c>
      <c r="D76" s="7">
        <v>7.6093706039941295E-4</v>
      </c>
      <c r="E76" s="7">
        <v>7.1943776875896595E-4</v>
      </c>
      <c r="F76" s="7">
        <v>2.31220860497012E-4</v>
      </c>
      <c r="G76" s="7">
        <v>9.5111443447716299E-4</v>
      </c>
      <c r="H76" s="7">
        <v>4.9048438669287197E-4</v>
      </c>
      <c r="I76" s="7">
        <v>6.3063890216508525E-4</v>
      </c>
    </row>
    <row r="77" spans="2:9" x14ac:dyDescent="0.2">
      <c r="B77" s="1" t="s">
        <v>182</v>
      </c>
      <c r="C77" s="1" t="s">
        <v>183</v>
      </c>
      <c r="D77" s="7">
        <v>6.7652642400926595E-4</v>
      </c>
      <c r="E77" s="7">
        <v>6.8308986754988903E-4</v>
      </c>
      <c r="F77" s="7">
        <v>4.4868998200791297E-4</v>
      </c>
      <c r="G77" s="7">
        <v>7.8202742390344503E-4</v>
      </c>
      <c r="H77" s="7">
        <v>8.14049684508002E-4</v>
      </c>
      <c r="I77" s="7">
        <v>6.8087667639570308E-4</v>
      </c>
    </row>
    <row r="78" spans="2:9" x14ac:dyDescent="0.2">
      <c r="B78" s="1" t="s">
        <v>184</v>
      </c>
      <c r="C78" s="1" t="s">
        <v>185</v>
      </c>
      <c r="D78" s="7">
        <v>1.5020127945893801E-4</v>
      </c>
      <c r="E78" s="7">
        <v>1.3661797350997799E-4</v>
      </c>
      <c r="F78" s="7">
        <v>2.2653710388667001E-5</v>
      </c>
      <c r="G78" s="7">
        <v>3.1968012936593499E-4</v>
      </c>
      <c r="H78" s="7">
        <v>1.39332832430085E-4</v>
      </c>
      <c r="I78" s="7">
        <v>1.5369718503072059E-4</v>
      </c>
    </row>
    <row r="79" spans="2:9" x14ac:dyDescent="0.2">
      <c r="B79" s="1" t="s">
        <v>186</v>
      </c>
      <c r="C79" s="1" t="s">
        <v>187</v>
      </c>
      <c r="D79" s="7">
        <v>3.4012521133676898E-3</v>
      </c>
      <c r="E79" s="7">
        <v>3.4342499763058598E-3</v>
      </c>
      <c r="F79" s="7">
        <v>1.22090220500004E-3</v>
      </c>
      <c r="G79" s="7">
        <v>4.3240480308174697E-3</v>
      </c>
      <c r="H79" s="7">
        <v>2.6792568451445599E-3</v>
      </c>
      <c r="I79" s="7">
        <v>3.0119418341271243E-3</v>
      </c>
    </row>
    <row r="80" spans="2:9" x14ac:dyDescent="0.2">
      <c r="B80" s="1" t="s">
        <v>188</v>
      </c>
      <c r="C80" s="1" t="s">
        <v>189</v>
      </c>
      <c r="D80" s="7">
        <v>1.8371726743737801E-4</v>
      </c>
      <c r="E80" s="7">
        <v>1.60432115681442E-4</v>
      </c>
      <c r="F80" s="7">
        <v>2.4670208450588201E-5</v>
      </c>
      <c r="G80" s="7">
        <v>2.5451117737398103E-4</v>
      </c>
      <c r="H80" s="7">
        <v>6.4286041756899995E-5</v>
      </c>
      <c r="I80" s="7">
        <v>1.3752336214005787E-4</v>
      </c>
    </row>
    <row r="81" spans="2:9" x14ac:dyDescent="0.2">
      <c r="B81" s="1" t="s">
        <v>190</v>
      </c>
      <c r="C81" s="1" t="s">
        <v>191</v>
      </c>
      <c r="D81" s="7">
        <v>1.6633860700411299E-4</v>
      </c>
      <c r="E81" s="7">
        <v>1.4915173254759001E-4</v>
      </c>
      <c r="F81" s="7">
        <v>2.0587358376721299E-5</v>
      </c>
      <c r="G81" s="7">
        <v>3.6811651260319799E-4</v>
      </c>
      <c r="H81" s="7">
        <v>1.3690370568333001E-4</v>
      </c>
      <c r="I81" s="7">
        <v>1.6821958324299047E-4</v>
      </c>
    </row>
    <row r="82" spans="2:9" x14ac:dyDescent="0.2">
      <c r="B82" s="1" t="s">
        <v>192</v>
      </c>
      <c r="C82" s="1" t="s">
        <v>193</v>
      </c>
      <c r="D82" s="7">
        <v>2.8054123270842901E-5</v>
      </c>
      <c r="E82" s="7">
        <v>2.6195556388610398E-5</v>
      </c>
      <c r="F82" s="7">
        <v>4.0197373658646798E-6</v>
      </c>
      <c r="G82" s="7">
        <v>3.05589545151459E-5</v>
      </c>
      <c r="H82" s="7">
        <v>6.4760674355117098E-6</v>
      </c>
      <c r="I82" s="7">
        <v>1.9060887795195117E-5</v>
      </c>
    </row>
    <row r="83" spans="2:9" x14ac:dyDescent="0.2">
      <c r="B83" s="1" t="s">
        <v>194</v>
      </c>
      <c r="C83" s="1" t="s">
        <v>195</v>
      </c>
      <c r="D83" s="7">
        <v>1.06506361798156E-3</v>
      </c>
      <c r="E83" s="7">
        <v>1.0152344820466199E-3</v>
      </c>
      <c r="F83" s="7">
        <v>2.0950402778156601E-4</v>
      </c>
      <c r="G83" s="7">
        <v>1.76132302680956E-3</v>
      </c>
      <c r="H83" s="7">
        <v>7.7794591510786497E-4</v>
      </c>
      <c r="I83" s="7">
        <v>9.6581421394543424E-4</v>
      </c>
    </row>
    <row r="84" spans="2:9" x14ac:dyDescent="0.2">
      <c r="B84" s="1" t="s">
        <v>196</v>
      </c>
      <c r="C84" s="1" t="s">
        <v>197</v>
      </c>
      <c r="D84" s="7">
        <v>3.1902255223923201E-4</v>
      </c>
      <c r="E84" s="7">
        <v>2.9328996148013598E-4</v>
      </c>
      <c r="F84" s="7">
        <v>3.3205713202540203E-5</v>
      </c>
      <c r="G84" s="7">
        <v>4.9845441658710602E-4</v>
      </c>
      <c r="H84" s="7">
        <v>1.10065456849341E-4</v>
      </c>
      <c r="I84" s="7">
        <v>2.5080762007167106E-4</v>
      </c>
    </row>
    <row r="85" spans="2:9" x14ac:dyDescent="0.2">
      <c r="B85" s="1" t="s">
        <v>198</v>
      </c>
      <c r="C85" s="1" t="s">
        <v>199</v>
      </c>
      <c r="D85" s="7">
        <v>6.0328778361193298E-5</v>
      </c>
      <c r="E85" s="7">
        <v>6.0914068922797503E-5</v>
      </c>
      <c r="F85" s="7">
        <v>2.6696802830148301E-5</v>
      </c>
      <c r="G85" s="7">
        <v>3.8572974287129397E-5</v>
      </c>
      <c r="H85" s="7">
        <v>1.48185786236265E-5</v>
      </c>
      <c r="I85" s="7">
        <v>4.0266240604978998E-5</v>
      </c>
    </row>
    <row r="86" spans="2:9" x14ac:dyDescent="0.2">
      <c r="B86" s="1" t="s">
        <v>200</v>
      </c>
      <c r="C86" s="1" t="s">
        <v>201</v>
      </c>
      <c r="D86" s="7">
        <v>1.0563742877649201E-4</v>
      </c>
      <c r="E86" s="7">
        <v>1.0666228941008301E-4</v>
      </c>
      <c r="F86" s="7">
        <v>1.38222413791624E-5</v>
      </c>
      <c r="G86" s="7">
        <v>1.7877428722117E-4</v>
      </c>
      <c r="H86" s="7">
        <v>5.3750565870601203E-5</v>
      </c>
      <c r="I86" s="7">
        <v>9.1729362531501728E-5</v>
      </c>
    </row>
    <row r="87" spans="2:9" x14ac:dyDescent="0.2">
      <c r="B87" s="1" t="s">
        <v>202</v>
      </c>
      <c r="C87" s="1" t="s">
        <v>203</v>
      </c>
      <c r="D87" s="7">
        <v>1.91165264765921E-4</v>
      </c>
      <c r="E87" s="7">
        <v>1.7672600243033801E-4</v>
      </c>
      <c r="F87" s="7">
        <v>2.7191456408015302E-5</v>
      </c>
      <c r="G87" s="7">
        <v>3.7428114319703102E-4</v>
      </c>
      <c r="H87" s="7">
        <v>1.4152739085100799E-4</v>
      </c>
      <c r="I87" s="7">
        <v>1.8217825153046268E-4</v>
      </c>
    </row>
    <row r="88" spans="2:9" x14ac:dyDescent="0.2">
      <c r="B88" s="1" t="s">
        <v>204</v>
      </c>
      <c r="C88" s="1" t="s">
        <v>205</v>
      </c>
      <c r="D88" s="7">
        <v>6.7652642400926598E-5</v>
      </c>
      <c r="E88" s="7">
        <v>5.5399214946247903E-5</v>
      </c>
      <c r="F88" s="7">
        <v>1.5344179287466699E-5</v>
      </c>
      <c r="G88" s="7">
        <v>1.28576580957098E-4</v>
      </c>
      <c r="H88" s="7">
        <v>7.5253721805559E-5</v>
      </c>
      <c r="I88" s="7">
        <v>6.8445267879459649E-5</v>
      </c>
    </row>
    <row r="89" spans="2:9" x14ac:dyDescent="0.2">
      <c r="B89" s="1" t="s">
        <v>206</v>
      </c>
      <c r="C89" s="1" t="s">
        <v>207</v>
      </c>
      <c r="D89" s="7">
        <v>9.6699831982242001E-4</v>
      </c>
      <c r="E89" s="7">
        <v>9.3752517601342598E-4</v>
      </c>
      <c r="F89" s="7">
        <v>1.11163315378308E-4</v>
      </c>
      <c r="G89" s="7">
        <v>1.33860550037526E-3</v>
      </c>
      <c r="H89" s="7">
        <v>2.8923134933003401E-4</v>
      </c>
      <c r="I89" s="7">
        <v>7.2870473218388963E-4</v>
      </c>
    </row>
    <row r="90" spans="2:9" x14ac:dyDescent="0.2">
      <c r="B90" s="1" t="s">
        <v>208</v>
      </c>
      <c r="C90" s="1" t="s">
        <v>209</v>
      </c>
      <c r="D90" s="7">
        <v>1.4275328213039499E-4</v>
      </c>
      <c r="E90" s="7">
        <v>1.4413822893254499E-4</v>
      </c>
      <c r="F90" s="7">
        <v>1.02812909116505E-4</v>
      </c>
      <c r="G90" s="7">
        <v>1.17127981282835E-4</v>
      </c>
      <c r="H90" s="7">
        <v>9.3978143459903503E-5</v>
      </c>
      <c r="I90" s="7">
        <v>1.2016210898443667E-4</v>
      </c>
    </row>
    <row r="91" spans="2:9" x14ac:dyDescent="0.2">
      <c r="B91" s="1" t="s">
        <v>210</v>
      </c>
      <c r="C91" s="1" t="s">
        <v>211</v>
      </c>
      <c r="D91" s="7">
        <v>3.1033322202259902E-4</v>
      </c>
      <c r="E91" s="7">
        <v>3.1334397594031597E-4</v>
      </c>
      <c r="F91" s="7">
        <v>1.59369726796851E-4</v>
      </c>
      <c r="G91" s="7">
        <v>3.2936740601338801E-4</v>
      </c>
      <c r="H91" s="7">
        <v>2.4374775672044601E-4</v>
      </c>
      <c r="I91" s="7">
        <v>2.7123241749872E-4</v>
      </c>
    </row>
    <row r="92" spans="2:9" x14ac:dyDescent="0.2">
      <c r="B92" s="1" t="s">
        <v>212</v>
      </c>
      <c r="C92" s="1" t="s">
        <v>213</v>
      </c>
      <c r="D92" s="7">
        <v>3.9350252552465602E-5</v>
      </c>
      <c r="E92" s="7">
        <v>3.3715811811177999E-5</v>
      </c>
      <c r="F92" s="7">
        <v>5.1828169825530097E-6</v>
      </c>
      <c r="G92" s="7">
        <v>8.33986453194327E-5</v>
      </c>
      <c r="H92" s="7">
        <v>3.16095940923869E-5</v>
      </c>
      <c r="I92" s="7">
        <v>3.8651424151603237E-5</v>
      </c>
    </row>
    <row r="93" spans="2:9" x14ac:dyDescent="0.2">
      <c r="B93" s="1" t="s">
        <v>214</v>
      </c>
      <c r="C93" s="1" t="s">
        <v>215</v>
      </c>
      <c r="D93" s="7">
        <v>1.79993268773107E-4</v>
      </c>
      <c r="E93" s="7">
        <v>1.81739506045383E-4</v>
      </c>
      <c r="F93" s="7">
        <v>1.2620521679487001E-4</v>
      </c>
      <c r="G93" s="7">
        <v>1.9902950202948001E-4</v>
      </c>
      <c r="H93" s="7">
        <v>2.09522078282745E-4</v>
      </c>
      <c r="I93" s="7">
        <v>1.7929791438511702E-4</v>
      </c>
    </row>
    <row r="94" spans="2:9" x14ac:dyDescent="0.2">
      <c r="B94" s="1" t="s">
        <v>216</v>
      </c>
      <c r="C94" s="1" t="s">
        <v>217</v>
      </c>
      <c r="D94" s="7">
        <v>1.7254527144456501E-4</v>
      </c>
      <c r="E94" s="7">
        <v>1.52911860258874E-4</v>
      </c>
      <c r="F94" s="7">
        <v>4.8875912562570901E-5</v>
      </c>
      <c r="G94" s="7">
        <v>2.7212440764207699E-4</v>
      </c>
      <c r="H94" s="7">
        <v>1.65064564267586E-4</v>
      </c>
      <c r="I94" s="7">
        <v>1.623044032351346E-4</v>
      </c>
    </row>
    <row r="95" spans="2:9" x14ac:dyDescent="0.2">
      <c r="B95" s="1" t="s">
        <v>218</v>
      </c>
      <c r="C95" s="1" t="s">
        <v>219</v>
      </c>
      <c r="D95" s="7">
        <v>7.7955705372076899E-4</v>
      </c>
      <c r="E95" s="7">
        <v>7.8712006756207495E-4</v>
      </c>
      <c r="F95" s="7">
        <v>2.8504703098888601E-4</v>
      </c>
      <c r="G95" s="7">
        <v>1.1800864279624E-3</v>
      </c>
      <c r="H95" s="7">
        <v>8.8690773661440102E-4</v>
      </c>
      <c r="I95" s="7">
        <v>7.8374366336970611E-4</v>
      </c>
    </row>
    <row r="96" spans="2:9" x14ac:dyDescent="0.2">
      <c r="B96" s="1" t="s">
        <v>220</v>
      </c>
      <c r="C96" s="1" t="s">
        <v>221</v>
      </c>
      <c r="D96" s="7">
        <v>1.9364793054210199E-5</v>
      </c>
      <c r="E96" s="7">
        <v>1.9552664098675701E-5</v>
      </c>
      <c r="F96" s="7">
        <v>8.2695558024055E-6</v>
      </c>
      <c r="G96" s="7">
        <v>1.8141627176138401E-5</v>
      </c>
      <c r="H96" s="7">
        <v>9.8546008517962206E-6</v>
      </c>
      <c r="I96" s="7">
        <v>1.5036648196645205E-5</v>
      </c>
    </row>
    <row r="97" spans="2:9" x14ac:dyDescent="0.2">
      <c r="B97" s="1" t="s">
        <v>222</v>
      </c>
      <c r="C97" s="1" t="s">
        <v>223</v>
      </c>
      <c r="D97" s="7">
        <v>3.42607877112949E-6</v>
      </c>
      <c r="E97" s="7">
        <v>3.4593174943810901E-6</v>
      </c>
      <c r="F97" s="7">
        <v>1.3414528517654101E-6</v>
      </c>
      <c r="G97" s="7">
        <v>2.8005036126272E-6</v>
      </c>
      <c r="H97" s="7">
        <v>1.21697904759242E-6</v>
      </c>
      <c r="I97" s="7">
        <v>2.4488663554991222E-6</v>
      </c>
    </row>
    <row r="98" spans="2:9" x14ac:dyDescent="0.2">
      <c r="B98" s="1" t="s">
        <v>224</v>
      </c>
      <c r="C98" s="1" t="s">
        <v>225</v>
      </c>
      <c r="D98" s="7">
        <v>4.2825984639118698E-5</v>
      </c>
      <c r="E98" s="7">
        <v>4.32414686797636E-5</v>
      </c>
      <c r="F98" s="7">
        <v>4.7541307598985601E-5</v>
      </c>
      <c r="G98" s="7" t="e">
        <v>#N/A</v>
      </c>
      <c r="H98" s="7" t="e">
        <v>#N/A</v>
      </c>
      <c r="I98" s="7" t="e">
        <v>#N/A</v>
      </c>
    </row>
    <row r="99" spans="2:9" x14ac:dyDescent="0.2">
      <c r="B99" s="1" t="s">
        <v>226</v>
      </c>
      <c r="C99" s="1" t="s">
        <v>227</v>
      </c>
      <c r="D99" s="7" t="e">
        <v>#N/A</v>
      </c>
      <c r="E99" s="7" t="e">
        <v>#N/A</v>
      </c>
      <c r="F99" s="7" t="e">
        <v>#N/A</v>
      </c>
      <c r="G99" s="7" t="e">
        <v>#N/A</v>
      </c>
      <c r="H99" s="7" t="e">
        <v>#N/A</v>
      </c>
      <c r="I99" s="7" t="e">
        <v>#N/A</v>
      </c>
    </row>
    <row r="100" spans="2:9" x14ac:dyDescent="0.2">
      <c r="B100" s="1" t="s">
        <v>228</v>
      </c>
      <c r="C100" s="1" t="s">
        <v>229</v>
      </c>
      <c r="D100" s="7">
        <v>1.2102995658881301E-5</v>
      </c>
      <c r="E100" s="7">
        <v>1.22204150616723E-5</v>
      </c>
      <c r="F100" s="7">
        <v>6.3522367520443204E-6</v>
      </c>
      <c r="G100" s="7">
        <v>1.24173273390074E-5</v>
      </c>
      <c r="H100" s="7">
        <v>9.0787756115569207E-6</v>
      </c>
      <c r="I100" s="7">
        <v>1.043435008463245E-5</v>
      </c>
    </row>
    <row r="101" spans="2:9" x14ac:dyDescent="0.2">
      <c r="B101" s="1" t="s">
        <v>230</v>
      </c>
      <c r="C101" s="1" t="s">
        <v>231</v>
      </c>
      <c r="D101" s="7">
        <v>1.8123460166119801E-5</v>
      </c>
      <c r="E101" s="7">
        <v>1.82992881949144E-5</v>
      </c>
      <c r="F101" s="7">
        <v>2.0160979800603498E-5</v>
      </c>
      <c r="G101" s="7">
        <v>1.6820634906031298E-5</v>
      </c>
      <c r="H101" s="7">
        <v>2.35800254603383E-5</v>
      </c>
      <c r="I101" s="7">
        <v>1.9396877705601462E-5</v>
      </c>
    </row>
    <row r="102" spans="2:9" x14ac:dyDescent="0.2">
      <c r="B102" s="1" t="s">
        <v>232</v>
      </c>
      <c r="C102" s="1" t="s">
        <v>233</v>
      </c>
      <c r="D102" s="7">
        <v>1.8123460166119801E-5</v>
      </c>
      <c r="E102" s="7">
        <v>1.82992881949144E-5</v>
      </c>
      <c r="F102" s="7">
        <v>5.6618751606694801E-6</v>
      </c>
      <c r="G102" s="7">
        <v>2.50988531320362E-5</v>
      </c>
      <c r="H102" s="7">
        <v>1.47440199560818E-5</v>
      </c>
      <c r="I102" s="7">
        <v>1.6385499321964336E-5</v>
      </c>
    </row>
    <row r="103" spans="2:9" x14ac:dyDescent="0.2">
      <c r="B103" s="1" t="s">
        <v>234</v>
      </c>
      <c r="C103" s="1" t="s">
        <v>235</v>
      </c>
      <c r="D103" s="7">
        <v>5.8963312184293903E-5</v>
      </c>
      <c r="E103" s="7">
        <v>5.4772526994367297E-5</v>
      </c>
      <c r="F103" s="7">
        <v>1.37243490872288E-5</v>
      </c>
      <c r="G103" s="7">
        <v>8.2429917654687501E-5</v>
      </c>
      <c r="H103" s="7">
        <v>3.6418985733560101E-5</v>
      </c>
      <c r="I103" s="7">
        <v>4.9261818330827528E-5</v>
      </c>
    </row>
    <row r="104" spans="2:9" x14ac:dyDescent="0.2">
      <c r="B104" s="1" t="s">
        <v>236</v>
      </c>
      <c r="C104" s="1" t="s">
        <v>237</v>
      </c>
      <c r="D104" s="7">
        <v>1.30339953249491E-5</v>
      </c>
      <c r="E104" s="7">
        <v>1.21577462664842E-5</v>
      </c>
      <c r="F104" s="7">
        <v>2.8112819806964601E-6</v>
      </c>
      <c r="G104" s="7">
        <v>1.5235444181902701E-5</v>
      </c>
      <c r="H104" s="7">
        <v>5.2154240976909702E-6</v>
      </c>
      <c r="I104" s="7">
        <v>9.6907783703446854E-6</v>
      </c>
    </row>
    <row r="105" spans="2:9" x14ac:dyDescent="0.2">
      <c r="B105" s="1" t="s">
        <v>238</v>
      </c>
      <c r="C105" s="1" t="s">
        <v>239</v>
      </c>
      <c r="D105" s="7">
        <v>2.3585324873717499E-5</v>
      </c>
      <c r="E105" s="7">
        <v>2.2560766267702699E-5</v>
      </c>
      <c r="F105" s="7">
        <v>6.3924968192959302E-6</v>
      </c>
      <c r="G105" s="7">
        <v>2.2985265499864699E-5</v>
      </c>
      <c r="H105" s="7">
        <v>8.2435816840320003E-6</v>
      </c>
      <c r="I105" s="7">
        <v>1.6753487028922566E-5</v>
      </c>
    </row>
    <row r="106" spans="2:9" x14ac:dyDescent="0.2">
      <c r="B106" s="1" t="s">
        <v>240</v>
      </c>
      <c r="C106" s="1" t="s">
        <v>241</v>
      </c>
      <c r="D106" s="7" t="e">
        <v>#N/A</v>
      </c>
      <c r="E106" s="7" t="e">
        <v>#N/A</v>
      </c>
      <c r="F106" s="7" t="e">
        <v>#N/A</v>
      </c>
      <c r="G106" s="7" t="e">
        <v>#N/A</v>
      </c>
      <c r="H106" s="7" t="e">
        <v>#N/A</v>
      </c>
      <c r="I106" s="7" t="e">
        <v>#N/A</v>
      </c>
    </row>
    <row r="107" spans="2:9" x14ac:dyDescent="0.2">
      <c r="B107" s="1" t="s">
        <v>242</v>
      </c>
      <c r="C107" s="1" t="s">
        <v>243</v>
      </c>
      <c r="D107" s="7">
        <v>1.0985796059599999E-5</v>
      </c>
      <c r="E107" s="7">
        <v>1.04280875192937E-5</v>
      </c>
      <c r="F107" s="7">
        <v>2.4004298898166099E-6</v>
      </c>
      <c r="G107" s="7">
        <v>1.36502534577741E-5</v>
      </c>
      <c r="H107" s="7">
        <v>5.0319636258948098E-6</v>
      </c>
      <c r="I107" s="7">
        <v>8.4993061104758441E-6</v>
      </c>
    </row>
    <row r="108" spans="2:9" x14ac:dyDescent="0.2">
      <c r="B108" s="1" t="s">
        <v>244</v>
      </c>
      <c r="C108" s="1" t="s">
        <v>245</v>
      </c>
      <c r="D108" s="7">
        <v>3.46331875777221E-6</v>
      </c>
      <c r="E108" s="7">
        <v>3.4969187714939298E-6</v>
      </c>
      <c r="F108" s="7">
        <v>5.9641821651892905E-7</v>
      </c>
      <c r="G108" s="7">
        <v>2.6948242310186198E-6</v>
      </c>
      <c r="H108" s="7">
        <v>4.9029442879738496E-7</v>
      </c>
      <c r="I108" s="7">
        <v>2.1483548811202145E-6</v>
      </c>
    </row>
    <row r="109" spans="2:9" x14ac:dyDescent="0.2">
      <c r="B109" s="1" t="s">
        <v>246</v>
      </c>
      <c r="C109" s="1" t="s">
        <v>247</v>
      </c>
      <c r="D109" s="7">
        <v>5.8963312184293903E-5</v>
      </c>
      <c r="E109" s="7">
        <v>5.6903266030761399E-5</v>
      </c>
      <c r="F109" s="7">
        <v>7.7328590555999199E-6</v>
      </c>
      <c r="G109" s="7">
        <v>9.8634089501335398E-5</v>
      </c>
      <c r="H109" s="7">
        <v>2.9380591360770499E-5</v>
      </c>
      <c r="I109" s="7">
        <v>5.0322823626552224E-5</v>
      </c>
    </row>
    <row r="110" spans="2:9" x14ac:dyDescent="0.2">
      <c r="B110" s="1" t="s">
        <v>248</v>
      </c>
      <c r="C110" s="1" t="s">
        <v>249</v>
      </c>
      <c r="D110" s="7">
        <v>2.33370582960994E-6</v>
      </c>
      <c r="E110" s="7">
        <v>2.3563466990711799E-6</v>
      </c>
      <c r="F110" s="7">
        <v>8.87049389591799E-7</v>
      </c>
      <c r="G110" s="7">
        <v>1.7701296419436001E-6</v>
      </c>
      <c r="H110" s="7">
        <v>6.9294031626428295E-7</v>
      </c>
      <c r="I110" s="7">
        <v>1.6080343752961604E-6</v>
      </c>
    </row>
    <row r="111" spans="2:9" x14ac:dyDescent="0.2">
      <c r="B111" s="1" t="s">
        <v>250</v>
      </c>
      <c r="C111" s="1" t="s">
        <v>251</v>
      </c>
      <c r="D111" s="7">
        <v>8.8258768343227197E-7</v>
      </c>
      <c r="E111" s="7">
        <v>8.9115026757426001E-7</v>
      </c>
      <c r="F111" s="7">
        <v>1.4259246665499301E-7</v>
      </c>
      <c r="G111" s="7">
        <v>6.4376356629889395E-7</v>
      </c>
      <c r="H111" s="7">
        <v>1.0300629026551E-7</v>
      </c>
      <c r="I111" s="7">
        <v>5.3262005484518578E-7</v>
      </c>
    </row>
    <row r="112" spans="2:9" x14ac:dyDescent="0.2">
      <c r="B112" s="1" t="s">
        <v>252</v>
      </c>
      <c r="C112" s="1" t="s">
        <v>253</v>
      </c>
      <c r="D112" s="7">
        <v>2.04819926534915E-4</v>
      </c>
      <c r="E112" s="7">
        <v>2.0430027231308601E-4</v>
      </c>
      <c r="F112" s="7">
        <v>3.2994987163834803E-5</v>
      </c>
      <c r="G112" s="7">
        <v>3.36412698120626E-4</v>
      </c>
      <c r="H112" s="7">
        <v>1.20858837720669E-4</v>
      </c>
      <c r="I112" s="7">
        <v>1.7987734437062617E-4</v>
      </c>
    </row>
    <row r="113" spans="2:9" x14ac:dyDescent="0.2">
      <c r="B113" s="1" t="s">
        <v>244</v>
      </c>
      <c r="C113" s="1" t="s">
        <v>245</v>
      </c>
      <c r="D113" s="7">
        <v>3.46331875777221E-6</v>
      </c>
      <c r="E113" s="7">
        <v>3.4969187714939298E-6</v>
      </c>
      <c r="F113" s="7">
        <v>5.9641821651892905E-7</v>
      </c>
      <c r="G113" s="7">
        <v>2.6948242310186198E-6</v>
      </c>
      <c r="H113" s="7">
        <v>4.9029442879738496E-7</v>
      </c>
      <c r="I113" s="7">
        <v>2.1483548811202145E-6</v>
      </c>
    </row>
    <row r="114" spans="2:9" x14ac:dyDescent="0.2">
      <c r="B114" s="1" t="s">
        <v>250</v>
      </c>
      <c r="C114" s="1" t="s">
        <v>251</v>
      </c>
      <c r="D114" s="7">
        <v>8.8258768343227197E-7</v>
      </c>
      <c r="E114" s="7">
        <v>8.9115026757426001E-7</v>
      </c>
      <c r="F114" s="7">
        <v>1.4259246665499301E-7</v>
      </c>
      <c r="G114" s="7">
        <v>6.4376356629889395E-7</v>
      </c>
      <c r="H114" s="7">
        <v>1.0300629026551E-7</v>
      </c>
      <c r="I114" s="7">
        <v>5.3262005484518578E-7</v>
      </c>
    </row>
  </sheetData>
  <mergeCells count="2">
    <mergeCell ref="B5:C5"/>
    <mergeCell ref="D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47558-CB01-E447-AB2D-736CDF20C7E1}">
  <dimension ref="B3:K112"/>
  <sheetViews>
    <sheetView workbookViewId="0">
      <selection activeCell="D5" sqref="B3:K112"/>
    </sheetView>
  </sheetViews>
  <sheetFormatPr baseColWidth="10" defaultRowHeight="16" x14ac:dyDescent="0.2"/>
  <cols>
    <col min="1" max="3" width="10.83203125" style="1"/>
    <col min="4" max="4" width="14" style="1" customWidth="1"/>
    <col min="5" max="5" width="12.83203125" style="1" customWidth="1"/>
    <col min="6" max="7" width="24" style="1" bestFit="1" customWidth="1"/>
    <col min="8" max="8" width="17.5" style="1" bestFit="1" customWidth="1"/>
    <col min="9" max="9" width="26.5" style="1" customWidth="1"/>
    <col min="10" max="10" width="24.33203125" style="1" bestFit="1" customWidth="1"/>
    <col min="11" max="11" width="27.33203125" style="1" bestFit="1" customWidth="1"/>
    <col min="12" max="16384" width="10.83203125" style="1"/>
  </cols>
  <sheetData>
    <row r="3" spans="2:11" ht="20" x14ac:dyDescent="0.25">
      <c r="D3" s="14" t="s">
        <v>46</v>
      </c>
      <c r="E3" s="14"/>
      <c r="F3" s="14"/>
      <c r="G3" s="14"/>
      <c r="H3" s="14"/>
      <c r="I3" s="14"/>
      <c r="J3" s="14"/>
      <c r="K3" s="14"/>
    </row>
    <row r="4" spans="2:11" x14ac:dyDescent="0.2">
      <c r="D4" s="2" t="s">
        <v>51</v>
      </c>
      <c r="E4" s="2" t="s">
        <v>58</v>
      </c>
      <c r="F4" s="2" t="s">
        <v>59</v>
      </c>
      <c r="G4" s="2" t="s">
        <v>60</v>
      </c>
      <c r="H4" s="2" t="s">
        <v>61</v>
      </c>
      <c r="I4" s="2" t="s">
        <v>62</v>
      </c>
      <c r="J4" s="2"/>
      <c r="K4" s="2"/>
    </row>
    <row r="5" spans="2:11" ht="69" x14ac:dyDescent="0.25">
      <c r="B5" s="13" t="s">
        <v>47</v>
      </c>
      <c r="C5" s="13"/>
      <c r="D5" s="3" t="s">
        <v>52</v>
      </c>
      <c r="E5" s="3" t="s">
        <v>53</v>
      </c>
      <c r="F5" s="4" t="s">
        <v>54</v>
      </c>
      <c r="G5" s="4" t="s">
        <v>55</v>
      </c>
      <c r="H5" s="4" t="s">
        <v>56</v>
      </c>
      <c r="I5" s="4" t="s">
        <v>57</v>
      </c>
      <c r="J5" s="4"/>
      <c r="K5" s="4"/>
    </row>
    <row r="6" spans="2:11" x14ac:dyDescent="0.2">
      <c r="B6" s="5" t="s">
        <v>48</v>
      </c>
      <c r="C6" s="5" t="s">
        <v>49</v>
      </c>
      <c r="D6" s="6" t="s">
        <v>50</v>
      </c>
      <c r="E6" s="6" t="s">
        <v>50</v>
      </c>
      <c r="F6" s="6" t="s">
        <v>50</v>
      </c>
      <c r="G6" s="6" t="s">
        <v>50</v>
      </c>
      <c r="H6" s="6" t="s">
        <v>50</v>
      </c>
      <c r="I6" s="6" t="s">
        <v>50</v>
      </c>
      <c r="J6" s="6" t="s">
        <v>87</v>
      </c>
      <c r="K6" s="6"/>
    </row>
    <row r="7" spans="2:11" x14ac:dyDescent="0.2">
      <c r="B7" s="1" t="s">
        <v>0</v>
      </c>
      <c r="C7" s="1" t="s">
        <v>1</v>
      </c>
      <c r="D7" s="7">
        <v>0.32529165992407499</v>
      </c>
      <c r="E7" s="7">
        <v>0.19509494994441101</v>
      </c>
      <c r="F7" s="7">
        <v>0.42059303621827798</v>
      </c>
      <c r="G7" s="7">
        <v>0.34242709347028999</v>
      </c>
      <c r="H7" s="7">
        <v>0.22715096112284799</v>
      </c>
      <c r="I7" s="7">
        <v>0.405811388035478</v>
      </c>
      <c r="J7" s="7">
        <v>0.31939484811922997</v>
      </c>
      <c r="K7" s="7"/>
    </row>
    <row r="8" spans="2:11" x14ac:dyDescent="0.2">
      <c r="B8" s="1" t="s">
        <v>88</v>
      </c>
      <c r="C8" s="1" t="s">
        <v>89</v>
      </c>
      <c r="D8" s="7">
        <v>2.8623547514000001E-2</v>
      </c>
      <c r="E8" s="7">
        <v>5.2319153126414802E-2</v>
      </c>
      <c r="F8" s="7">
        <v>9.4451007243637905E-2</v>
      </c>
      <c r="G8" s="7">
        <v>5.69480970630507E-2</v>
      </c>
      <c r="H8" s="7">
        <v>6.8343167830109894E-2</v>
      </c>
      <c r="I8" s="7">
        <v>8.4950712289474095E-2</v>
      </c>
      <c r="J8" s="7">
        <v>6.427261417778124E-2</v>
      </c>
      <c r="K8" s="7"/>
    </row>
    <row r="9" spans="2:11" x14ac:dyDescent="0.2">
      <c r="B9" s="1" t="s">
        <v>90</v>
      </c>
      <c r="C9" s="1" t="s">
        <v>91</v>
      </c>
      <c r="D9" s="7">
        <v>9.1974614471782304E-2</v>
      </c>
      <c r="E9" s="7">
        <v>0.26343878962698802</v>
      </c>
      <c r="F9" s="7">
        <v>5.4378097973993303E-2</v>
      </c>
      <c r="G9" s="7">
        <v>0.14745538232497299</v>
      </c>
      <c r="H9" s="7">
        <v>0.202381497950651</v>
      </c>
      <c r="I9" s="7">
        <v>7.6078476254066899E-2</v>
      </c>
      <c r="J9" s="7">
        <v>0.13928447643374242</v>
      </c>
      <c r="K9" s="7"/>
    </row>
    <row r="10" spans="2:11" x14ac:dyDescent="0.2">
      <c r="B10" s="1" t="s">
        <v>4</v>
      </c>
      <c r="C10" s="1" t="s">
        <v>5</v>
      </c>
      <c r="D10" s="7">
        <v>6.6552511801618197E-2</v>
      </c>
      <c r="E10" s="7">
        <v>3.1100773554473399E-2</v>
      </c>
      <c r="F10" s="7">
        <v>6.0541292674629203E-2</v>
      </c>
      <c r="G10" s="7">
        <v>3.4579496167053601E-2</v>
      </c>
      <c r="H10" s="7">
        <v>4.1494752305494299E-2</v>
      </c>
      <c r="I10" s="7">
        <v>5.3812310643487203E-2</v>
      </c>
      <c r="J10" s="7">
        <v>4.8013522857792645E-2</v>
      </c>
      <c r="K10" s="7"/>
    </row>
    <row r="11" spans="2:11" x14ac:dyDescent="0.2">
      <c r="B11" s="1" t="s">
        <v>6</v>
      </c>
      <c r="C11" s="1" t="s">
        <v>7</v>
      </c>
      <c r="D11" s="7">
        <v>3.60513141530013E-2</v>
      </c>
      <c r="E11" s="7">
        <v>2.04878443134523E-2</v>
      </c>
      <c r="F11" s="7">
        <v>5.9506908688354399E-2</v>
      </c>
      <c r="G11" s="7">
        <v>1.87688656405848E-2</v>
      </c>
      <c r="H11" s="7">
        <v>3.4743850342216803E-2</v>
      </c>
      <c r="I11" s="7">
        <v>4.7186785703143497E-2</v>
      </c>
      <c r="J11" s="7">
        <v>3.6124261473458853E-2</v>
      </c>
      <c r="K11" s="7"/>
    </row>
    <row r="12" spans="2:11" x14ac:dyDescent="0.2">
      <c r="B12" s="1" t="s">
        <v>14</v>
      </c>
      <c r="C12" s="1" t="s">
        <v>15</v>
      </c>
      <c r="D12" s="7">
        <v>1.5268684633828499E-2</v>
      </c>
      <c r="E12" s="7">
        <v>1.7554439038426899E-2</v>
      </c>
      <c r="F12" s="7">
        <v>3.3992258551882697E-2</v>
      </c>
      <c r="G12" s="7">
        <v>3.5507562597542001E-2</v>
      </c>
      <c r="H12" s="7">
        <v>1.8636821725985801E-2</v>
      </c>
      <c r="I12" s="7">
        <v>3.4987238062083703E-2</v>
      </c>
      <c r="J12" s="7">
        <v>2.599116743495827E-2</v>
      </c>
      <c r="K12" s="7"/>
    </row>
    <row r="13" spans="2:11" x14ac:dyDescent="0.2">
      <c r="B13" s="1" t="s">
        <v>12</v>
      </c>
      <c r="C13" s="1" t="s">
        <v>13</v>
      </c>
      <c r="D13" s="7">
        <v>2.15114644651399E-2</v>
      </c>
      <c r="E13" s="7">
        <v>2.1240334153820799E-2</v>
      </c>
      <c r="F13" s="7">
        <v>3.4141427666727203E-2</v>
      </c>
      <c r="G13" s="7">
        <v>3.4745085585261001E-2</v>
      </c>
      <c r="H13" s="7">
        <v>2.27656843472228E-2</v>
      </c>
      <c r="I13" s="7">
        <v>3.4894029570825498E-2</v>
      </c>
      <c r="J13" s="7">
        <v>2.8216337631499531E-2</v>
      </c>
      <c r="K13" s="7"/>
    </row>
    <row r="14" spans="2:11" x14ac:dyDescent="0.2">
      <c r="B14" s="1" t="s">
        <v>92</v>
      </c>
      <c r="C14" s="1" t="s">
        <v>93</v>
      </c>
      <c r="D14" s="7">
        <v>1.0569976477042199E-2</v>
      </c>
      <c r="E14" s="7">
        <v>5.4236832389272897E-2</v>
      </c>
      <c r="F14" s="7">
        <v>3.1291253901626799E-2</v>
      </c>
      <c r="G14" s="7">
        <v>4.09892972305562E-2</v>
      </c>
      <c r="H14" s="7">
        <v>5.3091586718075699E-2</v>
      </c>
      <c r="I14" s="7">
        <v>3.4336202091269898E-2</v>
      </c>
      <c r="J14" s="7">
        <v>3.7419191467973949E-2</v>
      </c>
      <c r="K14" s="7"/>
    </row>
    <row r="15" spans="2:11" x14ac:dyDescent="0.2">
      <c r="B15" s="1" t="s">
        <v>2</v>
      </c>
      <c r="C15" s="1" t="s">
        <v>3</v>
      </c>
      <c r="D15" s="7">
        <v>5.6815867160120999E-2</v>
      </c>
      <c r="E15" s="7">
        <v>4.0012651771164899E-2</v>
      </c>
      <c r="F15" s="7">
        <v>1.7903325185507399E-2</v>
      </c>
      <c r="G15" s="7">
        <v>3.8371162197055497E-2</v>
      </c>
      <c r="H15" s="7">
        <v>3.3136646931676603E-2</v>
      </c>
      <c r="I15" s="7">
        <v>2.3006280686777299E-2</v>
      </c>
      <c r="J15" s="7">
        <v>3.4874322322050448E-2</v>
      </c>
      <c r="K15" s="7"/>
    </row>
    <row r="16" spans="2:11" x14ac:dyDescent="0.2">
      <c r="B16" s="1" t="s">
        <v>94</v>
      </c>
      <c r="C16" s="1" t="s">
        <v>95</v>
      </c>
      <c r="D16" s="7">
        <v>2.3108994543409801E-3</v>
      </c>
      <c r="E16" s="7">
        <v>1.1008617601904599E-2</v>
      </c>
      <c r="F16" s="7">
        <v>1.54222306746303E-2</v>
      </c>
      <c r="G16" s="7">
        <v>1.85237878565278E-2</v>
      </c>
      <c r="H16" s="7">
        <v>1.11131588601976E-2</v>
      </c>
      <c r="I16" s="7">
        <v>1.65028244533643E-2</v>
      </c>
      <c r="J16" s="7">
        <v>1.2480253150160929E-2</v>
      </c>
      <c r="K16" s="7"/>
    </row>
    <row r="17" spans="2:11" x14ac:dyDescent="0.2">
      <c r="B17" s="1" t="s">
        <v>8</v>
      </c>
      <c r="C17" s="1" t="s">
        <v>9</v>
      </c>
      <c r="D17" s="7">
        <v>3.8793325571915303E-2</v>
      </c>
      <c r="E17" s="7">
        <v>1.52273975378776E-2</v>
      </c>
      <c r="F17" s="7">
        <v>1.7861630141950899E-2</v>
      </c>
      <c r="G17" s="7">
        <v>1.0215573588398001E-2</v>
      </c>
      <c r="H17" s="7">
        <v>2.0305907199714E-2</v>
      </c>
      <c r="I17" s="7">
        <v>1.5880902801528599E-2</v>
      </c>
      <c r="J17" s="7">
        <v>1.97141228068974E-2</v>
      </c>
      <c r="K17" s="7"/>
    </row>
    <row r="18" spans="2:11" x14ac:dyDescent="0.2">
      <c r="B18" s="1" t="s">
        <v>96</v>
      </c>
      <c r="C18" s="1" t="s">
        <v>97</v>
      </c>
      <c r="D18" s="7">
        <v>1.0470390983304399E-2</v>
      </c>
      <c r="E18" s="7">
        <v>1.21167515617351E-2</v>
      </c>
      <c r="F18" s="7">
        <v>1.6878744006711799E-2</v>
      </c>
      <c r="G18" s="7">
        <v>1.19521183672018E-2</v>
      </c>
      <c r="H18" s="7">
        <v>1.4874804027190301E-2</v>
      </c>
      <c r="I18" s="7">
        <v>1.5746860964031599E-2</v>
      </c>
      <c r="J18" s="7">
        <v>1.36732783183625E-2</v>
      </c>
      <c r="K18" s="7"/>
    </row>
    <row r="19" spans="2:11" x14ac:dyDescent="0.2">
      <c r="B19" s="1" t="s">
        <v>98</v>
      </c>
      <c r="C19" s="1" t="s">
        <v>99</v>
      </c>
      <c r="D19" s="7">
        <v>8.4907497582137892E-3</v>
      </c>
      <c r="E19" s="7">
        <v>3.8816962452690701E-2</v>
      </c>
      <c r="F19" s="7">
        <v>7.34294059041411E-3</v>
      </c>
      <c r="G19" s="7">
        <v>1.63551416719382E-2</v>
      </c>
      <c r="H19" s="7">
        <v>3.1746949392889801E-2</v>
      </c>
      <c r="I19" s="7">
        <v>9.5638823177293993E-3</v>
      </c>
      <c r="J19" s="7">
        <v>1.8719437697312668E-2</v>
      </c>
      <c r="K19" s="7"/>
    </row>
    <row r="20" spans="2:11" x14ac:dyDescent="0.2">
      <c r="B20" s="1" t="s">
        <v>10</v>
      </c>
      <c r="C20" s="1" t="s">
        <v>11</v>
      </c>
      <c r="D20" s="7">
        <v>2.9409683984466198E-2</v>
      </c>
      <c r="E20" s="7">
        <v>1.5334255361214201E-2</v>
      </c>
      <c r="F20" s="7">
        <v>7.5937159176724901E-3</v>
      </c>
      <c r="G20" s="7">
        <v>1.1959978124001701E-2</v>
      </c>
      <c r="H20" s="7">
        <v>1.4078157694648799E-2</v>
      </c>
      <c r="I20" s="7">
        <v>8.8128354784162196E-3</v>
      </c>
      <c r="J20" s="7">
        <v>1.4531437760069934E-2</v>
      </c>
      <c r="K20" s="7"/>
    </row>
    <row r="21" spans="2:11" x14ac:dyDescent="0.2">
      <c r="B21" s="1" t="s">
        <v>100</v>
      </c>
      <c r="C21" s="1" t="s">
        <v>101</v>
      </c>
      <c r="D21" s="7">
        <v>4.1591111614257201E-3</v>
      </c>
      <c r="E21" s="7">
        <v>4.4365321296357804E-3</v>
      </c>
      <c r="F21" s="7">
        <v>9.6804446869285295E-3</v>
      </c>
      <c r="G21" s="7">
        <v>5.5109158804119698E-3</v>
      </c>
      <c r="H21" s="7">
        <v>5.9269277728437701E-3</v>
      </c>
      <c r="I21" s="7">
        <v>8.5983436429660793E-3</v>
      </c>
      <c r="J21" s="7">
        <v>6.3853792123686427E-3</v>
      </c>
      <c r="K21" s="7"/>
    </row>
    <row r="22" spans="2:11" x14ac:dyDescent="0.2">
      <c r="B22" s="1" t="s">
        <v>24</v>
      </c>
      <c r="C22" s="1" t="s">
        <v>25</v>
      </c>
      <c r="D22" s="7">
        <v>8.3823659054651709E-3</v>
      </c>
      <c r="E22" s="7">
        <v>4.2825618738040498E-3</v>
      </c>
      <c r="F22" s="7">
        <v>8.6626229705702405E-3</v>
      </c>
      <c r="G22" s="7">
        <v>4.69614749220423E-3</v>
      </c>
      <c r="H22" s="7">
        <v>5.8322945495611102E-3</v>
      </c>
      <c r="I22" s="7">
        <v>7.6143413578497699E-3</v>
      </c>
      <c r="J22" s="7">
        <v>6.5783890249090952E-3</v>
      </c>
      <c r="K22" s="7"/>
    </row>
    <row r="23" spans="2:11" x14ac:dyDescent="0.2">
      <c r="B23" s="1" t="s">
        <v>102</v>
      </c>
      <c r="C23" s="1" t="s">
        <v>103</v>
      </c>
      <c r="D23" s="7">
        <v>2.00404851931133E-2</v>
      </c>
      <c r="E23" s="7">
        <v>1.4425390598277099E-2</v>
      </c>
      <c r="F23" s="7">
        <v>4.3381191764169501E-3</v>
      </c>
      <c r="G23" s="7">
        <v>1.7126715232622301E-2</v>
      </c>
      <c r="H23" s="7">
        <v>9.8961327845995192E-3</v>
      </c>
      <c r="I23" s="7">
        <v>7.0464268931534103E-3</v>
      </c>
      <c r="J23" s="7">
        <v>1.2145544979697095E-2</v>
      </c>
      <c r="K23" s="7"/>
    </row>
    <row r="24" spans="2:11" x14ac:dyDescent="0.2">
      <c r="B24" s="1" t="s">
        <v>18</v>
      </c>
      <c r="C24" s="1" t="s">
        <v>19</v>
      </c>
      <c r="D24" s="7">
        <v>1.43542888308987E-2</v>
      </c>
      <c r="E24" s="7">
        <v>6.8254091266782497E-3</v>
      </c>
      <c r="F24" s="7">
        <v>6.4252490984034504E-3</v>
      </c>
      <c r="G24" s="7">
        <v>7.8850492238804592E-3</v>
      </c>
      <c r="H24" s="7">
        <v>6.8376113312555902E-3</v>
      </c>
      <c r="I24" s="7">
        <v>6.9179092595743402E-3</v>
      </c>
      <c r="J24" s="7">
        <v>8.2075861451151328E-3</v>
      </c>
      <c r="K24" s="7"/>
    </row>
    <row r="25" spans="2:11" x14ac:dyDescent="0.2">
      <c r="B25" s="1" t="s">
        <v>104</v>
      </c>
      <c r="C25" s="1" t="s">
        <v>105</v>
      </c>
      <c r="D25" s="7">
        <v>2.4870907528658699E-3</v>
      </c>
      <c r="E25" s="7">
        <v>1.54748906222562E-2</v>
      </c>
      <c r="F25" s="7">
        <v>5.2325571174858402E-3</v>
      </c>
      <c r="G25" s="7">
        <v>1.19770165941009E-2</v>
      </c>
      <c r="H25" s="7">
        <v>1.25452572228119E-2</v>
      </c>
      <c r="I25" s="7">
        <v>6.8813179453473504E-3</v>
      </c>
      <c r="J25" s="7">
        <v>9.0996883758113437E-3</v>
      </c>
      <c r="K25" s="7"/>
    </row>
    <row r="26" spans="2:11" x14ac:dyDescent="0.2">
      <c r="B26" s="1" t="s">
        <v>106</v>
      </c>
      <c r="C26" s="1" t="s">
        <v>107</v>
      </c>
      <c r="D26" s="7">
        <v>2.3711248739523599E-2</v>
      </c>
      <c r="E26" s="7">
        <v>1.6734740046747399E-2</v>
      </c>
      <c r="F26" s="7">
        <v>4.0065887490465203E-3</v>
      </c>
      <c r="G26" s="7">
        <v>1.62595505637406E-2</v>
      </c>
      <c r="H26" s="7">
        <v>1.13893327946135E-2</v>
      </c>
      <c r="I26" s="7">
        <v>6.5839446458217897E-3</v>
      </c>
      <c r="J26" s="7">
        <v>1.3114234256582235E-2</v>
      </c>
      <c r="K26" s="7"/>
    </row>
    <row r="27" spans="2:11" x14ac:dyDescent="0.2">
      <c r="B27" s="1" t="s">
        <v>108</v>
      </c>
      <c r="C27" s="1" t="s">
        <v>109</v>
      </c>
      <c r="D27" s="7">
        <v>5.00195649295717E-3</v>
      </c>
      <c r="E27" s="7">
        <v>1.1908362199379499E-2</v>
      </c>
      <c r="F27" s="7">
        <v>5.5462195024513503E-3</v>
      </c>
      <c r="G27" s="7">
        <v>9.1956491507079498E-3</v>
      </c>
      <c r="H27" s="7">
        <v>1.07426721260462E-2</v>
      </c>
      <c r="I27" s="7">
        <v>6.5421722203435097E-3</v>
      </c>
      <c r="J27" s="7">
        <v>8.1561719486476104E-3</v>
      </c>
      <c r="K27" s="7"/>
    </row>
    <row r="28" spans="2:11" x14ac:dyDescent="0.2">
      <c r="B28" s="1" t="s">
        <v>110</v>
      </c>
      <c r="C28" s="1" t="s">
        <v>111</v>
      </c>
      <c r="D28" s="7">
        <v>1.1415554047482899E-2</v>
      </c>
      <c r="E28" s="7">
        <v>1.48826740122723E-2</v>
      </c>
      <c r="F28" s="7">
        <v>4.9810904164642204E-3</v>
      </c>
      <c r="G28" s="7">
        <v>5.1840868189944401E-3</v>
      </c>
      <c r="H28" s="7">
        <v>1.5821451884928901E-2</v>
      </c>
      <c r="I28" s="7">
        <v>5.12179281123455E-3</v>
      </c>
      <c r="J28" s="7">
        <v>9.5677749985628845E-3</v>
      </c>
      <c r="K28" s="7"/>
    </row>
    <row r="29" spans="2:11" x14ac:dyDescent="0.2">
      <c r="B29" s="1" t="s">
        <v>112</v>
      </c>
      <c r="C29" s="1" t="s">
        <v>113</v>
      </c>
      <c r="D29" s="7">
        <v>5.6227856221556204E-3</v>
      </c>
      <c r="E29" s="7">
        <v>3.6168779919290499E-3</v>
      </c>
      <c r="F29" s="7">
        <v>2.50883980414596E-3</v>
      </c>
      <c r="G29" s="7">
        <v>1.4515241011689901E-2</v>
      </c>
      <c r="H29" s="7">
        <v>2.2309383643561399E-3</v>
      </c>
      <c r="I29" s="7">
        <v>4.8278157350387704E-3</v>
      </c>
      <c r="J29" s="7">
        <v>5.5537497548859074E-3</v>
      </c>
      <c r="K29" s="7"/>
    </row>
    <row r="30" spans="2:11" x14ac:dyDescent="0.2">
      <c r="B30" s="1" t="s">
        <v>114</v>
      </c>
      <c r="C30" s="1" t="s">
        <v>115</v>
      </c>
      <c r="D30" s="7">
        <v>4.8139751805519396E-3</v>
      </c>
      <c r="E30" s="7">
        <v>3.5226010853829201E-3</v>
      </c>
      <c r="F30" s="7">
        <v>5.2471128914663399E-3</v>
      </c>
      <c r="G30" s="7">
        <v>1.95656205057145E-3</v>
      </c>
      <c r="H30" s="7">
        <v>5.5755646030032496E-3</v>
      </c>
      <c r="I30" s="7">
        <v>4.2851241583471301E-3</v>
      </c>
      <c r="J30" s="7">
        <v>4.2334899948871718E-3</v>
      </c>
    </row>
    <row r="31" spans="2:11" x14ac:dyDescent="0.2">
      <c r="B31" s="1" t="s">
        <v>116</v>
      </c>
      <c r="C31" s="1" t="s">
        <v>117</v>
      </c>
      <c r="D31" s="7">
        <v>4.9774650550566697E-3</v>
      </c>
      <c r="E31" s="7">
        <v>1.01359251898035E-2</v>
      </c>
      <c r="F31" s="7">
        <v>3.6294895570693898E-3</v>
      </c>
      <c r="G31" s="7">
        <v>4.2926742655219402E-3</v>
      </c>
      <c r="H31" s="7">
        <v>1.02887984635288E-2</v>
      </c>
      <c r="I31" s="7">
        <v>3.86678006810593E-3</v>
      </c>
      <c r="J31" s="7">
        <v>6.1985220998477053E-3</v>
      </c>
    </row>
    <row r="32" spans="2:11" x14ac:dyDescent="0.2">
      <c r="B32" s="1" t="s">
        <v>16</v>
      </c>
      <c r="C32" s="1" t="s">
        <v>17</v>
      </c>
      <c r="D32" s="7">
        <v>1.84107573568125E-2</v>
      </c>
      <c r="E32" s="7">
        <v>9.7467971045800701E-3</v>
      </c>
      <c r="F32" s="7">
        <v>3.0561894629086402E-3</v>
      </c>
      <c r="G32" s="7">
        <v>5.9541017508690196E-3</v>
      </c>
      <c r="H32" s="7">
        <v>8.3290236203813501E-3</v>
      </c>
      <c r="I32" s="7">
        <v>3.8010151186675901E-3</v>
      </c>
      <c r="J32" s="7">
        <v>8.2163140690365271E-3</v>
      </c>
    </row>
    <row r="33" spans="2:10" x14ac:dyDescent="0.2">
      <c r="B33" s="1" t="s">
        <v>118</v>
      </c>
      <c r="C33" s="1" t="s">
        <v>119</v>
      </c>
      <c r="D33" s="7">
        <v>2.7429739594807799E-4</v>
      </c>
      <c r="E33" s="7">
        <v>3.1829853875746101E-3</v>
      </c>
      <c r="F33" s="7">
        <v>3.1234815153795398E-3</v>
      </c>
      <c r="G33" s="7">
        <v>4.4767196025143697E-3</v>
      </c>
      <c r="H33" s="7">
        <v>3.0190607616447499E-3</v>
      </c>
      <c r="I33" s="7">
        <v>3.5208969948456398E-3</v>
      </c>
      <c r="J33" s="7">
        <v>2.9329069429844981E-3</v>
      </c>
    </row>
    <row r="34" spans="2:10" x14ac:dyDescent="0.2">
      <c r="B34" s="1" t="s">
        <v>120</v>
      </c>
      <c r="C34" s="1" t="s">
        <v>121</v>
      </c>
      <c r="D34" s="7">
        <v>2.8083205992327099E-3</v>
      </c>
      <c r="E34" s="7">
        <v>7.5158891284787602E-3</v>
      </c>
      <c r="F34" s="7">
        <v>3.2582802335267098E-3</v>
      </c>
      <c r="G34" s="7">
        <v>3.26072121811975E-3</v>
      </c>
      <c r="H34" s="7">
        <v>8.1052524369675302E-3</v>
      </c>
      <c r="I34" s="7">
        <v>3.31516416474347E-3</v>
      </c>
      <c r="J34" s="7">
        <v>4.7106046301781555E-3</v>
      </c>
    </row>
    <row r="35" spans="2:10" x14ac:dyDescent="0.2">
      <c r="B35" s="1" t="s">
        <v>122</v>
      </c>
      <c r="C35" s="1" t="s">
        <v>123</v>
      </c>
      <c r="D35" s="7">
        <v>1.14686863525229E-2</v>
      </c>
      <c r="E35" s="7">
        <v>5.5330222205669504E-3</v>
      </c>
      <c r="F35" s="7">
        <v>1.7266586547151901E-3</v>
      </c>
      <c r="G35" s="7">
        <v>9.7156784259469792E-3</v>
      </c>
      <c r="H35" s="7">
        <v>3.4383200865993001E-3</v>
      </c>
      <c r="I35" s="7">
        <v>3.2798948485805498E-3</v>
      </c>
      <c r="J35" s="7">
        <v>5.8603767648219779E-3</v>
      </c>
    </row>
    <row r="36" spans="2:10" x14ac:dyDescent="0.2">
      <c r="B36" s="1" t="s">
        <v>30</v>
      </c>
      <c r="C36" s="1" t="s">
        <v>31</v>
      </c>
      <c r="D36" s="7">
        <v>5.4723880194443497E-3</v>
      </c>
      <c r="E36" s="7">
        <v>2.2701496820542802E-3</v>
      </c>
      <c r="F36" s="7">
        <v>2.8990533558528801E-3</v>
      </c>
      <c r="G36" s="7">
        <v>2.6168406195831201E-3</v>
      </c>
      <c r="H36" s="7">
        <v>2.54313511683884E-3</v>
      </c>
      <c r="I36" s="7">
        <v>2.8709535390253099E-3</v>
      </c>
      <c r="J36" s="7">
        <v>3.1120867221331298E-3</v>
      </c>
    </row>
    <row r="37" spans="2:10" x14ac:dyDescent="0.2">
      <c r="B37" s="1" t="s">
        <v>32</v>
      </c>
      <c r="C37" s="1" t="s">
        <v>33</v>
      </c>
      <c r="D37" s="7">
        <v>5.9710761028015898E-3</v>
      </c>
      <c r="E37" s="7">
        <v>2.2164315288867999E-3</v>
      </c>
      <c r="F37" s="7">
        <v>2.7457062355890501E-3</v>
      </c>
      <c r="G37" s="7">
        <v>2.8688746381273101E-3</v>
      </c>
      <c r="H37" s="7">
        <v>2.3528634093472598E-3</v>
      </c>
      <c r="I37" s="7">
        <v>2.82628122029467E-3</v>
      </c>
      <c r="J37" s="7">
        <v>3.1635388558411137E-3</v>
      </c>
    </row>
    <row r="38" spans="2:10" x14ac:dyDescent="0.2">
      <c r="B38" s="1" t="s">
        <v>124</v>
      </c>
      <c r="C38" s="1" t="s">
        <v>125</v>
      </c>
      <c r="D38" s="7">
        <v>1.61449220792458E-2</v>
      </c>
      <c r="E38" s="7">
        <v>9.7174205620147499E-3</v>
      </c>
      <c r="F38" s="7">
        <v>2.5381549381032998E-3</v>
      </c>
      <c r="G38" s="7">
        <v>3.3281536641361501E-3</v>
      </c>
      <c r="H38" s="7">
        <v>9.5088490937495808E-3</v>
      </c>
      <c r="I38" s="7">
        <v>2.7859690718229301E-3</v>
      </c>
      <c r="J38" s="7">
        <v>7.337244901512086E-3</v>
      </c>
    </row>
    <row r="39" spans="2:10" x14ac:dyDescent="0.2">
      <c r="B39" s="1" t="s">
        <v>126</v>
      </c>
      <c r="C39" s="1" t="s">
        <v>127</v>
      </c>
      <c r="D39" s="7">
        <v>8.0769834284709298E-4</v>
      </c>
      <c r="E39" s="7">
        <v>1.85364693587858E-3</v>
      </c>
      <c r="F39" s="7">
        <v>3.4878657136639801E-3</v>
      </c>
      <c r="G39" s="7">
        <v>1.11525102667832E-3</v>
      </c>
      <c r="H39" s="7">
        <v>3.1256751292920498E-3</v>
      </c>
      <c r="I39" s="7">
        <v>2.7722045975644102E-3</v>
      </c>
      <c r="J39" s="7">
        <v>2.1937236243207386E-3</v>
      </c>
    </row>
    <row r="40" spans="2:10" x14ac:dyDescent="0.2">
      <c r="B40" s="1" t="s">
        <v>38</v>
      </c>
      <c r="C40" s="1" t="s">
        <v>39</v>
      </c>
      <c r="D40" s="7">
        <v>2.1346835910559798E-3</v>
      </c>
      <c r="E40" s="7">
        <v>1.62427507972942E-3</v>
      </c>
      <c r="F40" s="7">
        <v>2.9113623358110502E-3</v>
      </c>
      <c r="G40" s="7">
        <v>1.5437234416066301E-3</v>
      </c>
      <c r="H40" s="7">
        <v>2.2314737097099599E-3</v>
      </c>
      <c r="I40" s="7">
        <v>2.5471404592275599E-3</v>
      </c>
      <c r="J40" s="7">
        <v>2.1654431028567669E-3</v>
      </c>
    </row>
    <row r="41" spans="2:10" x14ac:dyDescent="0.2">
      <c r="B41" s="1" t="s">
        <v>44</v>
      </c>
      <c r="C41" s="1" t="s">
        <v>45</v>
      </c>
      <c r="D41" s="7">
        <v>2.5628063713115698E-4</v>
      </c>
      <c r="E41" s="7">
        <v>4.31173669626104E-4</v>
      </c>
      <c r="F41" s="7">
        <v>2.6462938185006701E-3</v>
      </c>
      <c r="G41" s="7">
        <v>1.4580130080368201E-3</v>
      </c>
      <c r="H41" s="7">
        <v>5.8347022451585696E-4</v>
      </c>
      <c r="I41" s="7">
        <v>2.33406711394164E-3</v>
      </c>
      <c r="J41" s="7">
        <v>1.2848830786253748E-3</v>
      </c>
    </row>
    <row r="42" spans="2:10" x14ac:dyDescent="0.2">
      <c r="B42" s="1" t="s">
        <v>128</v>
      </c>
      <c r="C42" s="1" t="s">
        <v>129</v>
      </c>
      <c r="D42" s="7">
        <v>1.06670212438913E-3</v>
      </c>
      <c r="E42" s="7">
        <v>1.6111023888321801E-3</v>
      </c>
      <c r="F42" s="7">
        <v>2.5662086008781501E-3</v>
      </c>
      <c r="G42" s="7">
        <v>1.20188329797804E-3</v>
      </c>
      <c r="H42" s="7">
        <v>2.3253647776506898E-3</v>
      </c>
      <c r="I42" s="7">
        <v>2.1888560712963901E-3</v>
      </c>
      <c r="J42" s="7">
        <v>1.8266862101707631E-3</v>
      </c>
    </row>
    <row r="43" spans="2:10" x14ac:dyDescent="0.2">
      <c r="B43" s="1" t="s">
        <v>130</v>
      </c>
      <c r="C43" s="1" t="s">
        <v>131</v>
      </c>
      <c r="D43" s="7">
        <v>2.5509911793532001E-3</v>
      </c>
      <c r="E43" s="7">
        <v>2.1489510370985101E-3</v>
      </c>
      <c r="F43" s="7">
        <v>2.4444560188984599E-3</v>
      </c>
      <c r="G43" s="7">
        <v>1.4351467253978999E-3</v>
      </c>
      <c r="H43" s="7">
        <v>2.8364295002777599E-3</v>
      </c>
      <c r="I43" s="7">
        <v>2.1857790523176599E-3</v>
      </c>
      <c r="J43" s="7">
        <v>2.2669589188905816E-3</v>
      </c>
    </row>
    <row r="44" spans="2:10" x14ac:dyDescent="0.2">
      <c r="B44" s="1" t="s">
        <v>40</v>
      </c>
      <c r="C44" s="1" t="s">
        <v>41</v>
      </c>
      <c r="D44" s="7">
        <v>2.3645725931697001E-3</v>
      </c>
      <c r="E44" s="7">
        <v>3.4498365157038398E-3</v>
      </c>
      <c r="F44" s="7">
        <v>1.6068210991649599E-3</v>
      </c>
      <c r="G44" s="7">
        <v>3.4283408047113399E-3</v>
      </c>
      <c r="H44" s="7">
        <v>2.8611941084951899E-3</v>
      </c>
      <c r="I44" s="7">
        <v>2.0615819880824698E-3</v>
      </c>
      <c r="J44" s="7">
        <v>2.6287245182212496E-3</v>
      </c>
    </row>
    <row r="45" spans="2:10" x14ac:dyDescent="0.2">
      <c r="B45" s="1" t="s">
        <v>26</v>
      </c>
      <c r="C45" s="1" t="s">
        <v>27</v>
      </c>
      <c r="D45" s="7">
        <v>7.0784403833638399E-3</v>
      </c>
      <c r="E45" s="7">
        <v>2.2200034373601502E-3</v>
      </c>
      <c r="F45" s="7">
        <v>2.1051811851138902E-3</v>
      </c>
      <c r="G45" s="7">
        <v>1.63327442199525E-3</v>
      </c>
      <c r="H45" s="7">
        <v>2.6322258925068499E-3</v>
      </c>
      <c r="I45" s="7">
        <v>2.00732267023333E-3</v>
      </c>
      <c r="J45" s="7">
        <v>2.9460746650955519E-3</v>
      </c>
    </row>
    <row r="46" spans="2:10" x14ac:dyDescent="0.2">
      <c r="B46" s="1" t="s">
        <v>132</v>
      </c>
      <c r="C46" s="1" t="s">
        <v>133</v>
      </c>
      <c r="D46" s="7">
        <v>5.7854412640481203E-4</v>
      </c>
      <c r="E46" s="7">
        <v>1.7688809281487801E-3</v>
      </c>
      <c r="F46" s="7">
        <v>2.0840846999537902E-3</v>
      </c>
      <c r="G46" s="7">
        <v>1.4074833539732101E-3</v>
      </c>
      <c r="H46" s="7">
        <v>2.2113579789301602E-3</v>
      </c>
      <c r="I46" s="7">
        <v>1.9230172609199601E-3</v>
      </c>
      <c r="J46" s="7">
        <v>1.6622280580551188E-3</v>
      </c>
    </row>
    <row r="47" spans="2:10" x14ac:dyDescent="0.2">
      <c r="B47" s="1" t="s">
        <v>134</v>
      </c>
      <c r="C47" s="1" t="s">
        <v>135</v>
      </c>
      <c r="D47" s="7">
        <v>1.09806791348328E-3</v>
      </c>
      <c r="E47" s="7">
        <v>5.3343446881129204E-3</v>
      </c>
      <c r="F47" s="7">
        <v>1.59546774482988E-3</v>
      </c>
      <c r="G47" s="7">
        <v>2.5072840065081701E-3</v>
      </c>
      <c r="H47" s="7">
        <v>4.9011027118824003E-3</v>
      </c>
      <c r="I47" s="7">
        <v>1.8503249175372701E-3</v>
      </c>
      <c r="J47" s="7">
        <v>2.8810986637256533E-3</v>
      </c>
    </row>
    <row r="48" spans="2:10" x14ac:dyDescent="0.2">
      <c r="B48" s="1" t="s">
        <v>136</v>
      </c>
      <c r="C48" s="1" t="s">
        <v>137</v>
      </c>
      <c r="D48" s="7">
        <v>3.2138603670629901E-3</v>
      </c>
      <c r="E48" s="7">
        <v>2.31865887465783E-3</v>
      </c>
      <c r="F48" s="7">
        <v>1.01722313132533E-3</v>
      </c>
      <c r="G48" s="7">
        <v>3.7719518547338401E-3</v>
      </c>
      <c r="H48" s="7">
        <v>1.6200225369767799E-3</v>
      </c>
      <c r="I48" s="7">
        <v>1.6097318748866699E-3</v>
      </c>
      <c r="J48" s="7">
        <v>2.2585747732739065E-3</v>
      </c>
    </row>
    <row r="49" spans="2:10" x14ac:dyDescent="0.2">
      <c r="B49" s="1" t="s">
        <v>138</v>
      </c>
      <c r="C49" s="1" t="s">
        <v>139</v>
      </c>
      <c r="D49" s="7">
        <v>1.3878211282025901E-3</v>
      </c>
      <c r="E49" s="7">
        <v>1.2997120324105E-3</v>
      </c>
      <c r="F49" s="7">
        <v>1.79611469434021E-3</v>
      </c>
      <c r="G49" s="7">
        <v>9.3199749916635902E-4</v>
      </c>
      <c r="H49" s="7">
        <v>1.80092174497863E-3</v>
      </c>
      <c r="I49" s="7">
        <v>1.56433283270289E-3</v>
      </c>
      <c r="J49" s="7">
        <v>1.4634833219668633E-3</v>
      </c>
    </row>
    <row r="50" spans="2:10" x14ac:dyDescent="0.2">
      <c r="B50" s="1" t="s">
        <v>140</v>
      </c>
      <c r="C50" s="1" t="s">
        <v>141</v>
      </c>
      <c r="D50" s="7">
        <v>2.13224907795693E-4</v>
      </c>
      <c r="E50" s="7">
        <v>1.3554877695033799E-3</v>
      </c>
      <c r="F50" s="7">
        <v>9.3964544588630002E-4</v>
      </c>
      <c r="G50" s="7">
        <v>3.5976596334755299E-3</v>
      </c>
      <c r="H50" s="7">
        <v>9.3822643318864198E-4</v>
      </c>
      <c r="I50" s="7">
        <v>1.5068263433534899E-3</v>
      </c>
      <c r="J50" s="7">
        <v>1.4251784222005057E-3</v>
      </c>
    </row>
    <row r="51" spans="2:10" x14ac:dyDescent="0.2">
      <c r="B51" s="1" t="s">
        <v>34</v>
      </c>
      <c r="C51" s="1" t="s">
        <v>35</v>
      </c>
      <c r="D51" s="7">
        <v>3.5494873739770698E-3</v>
      </c>
      <c r="E51" s="7">
        <v>1.43700723159996E-3</v>
      </c>
      <c r="F51" s="7">
        <v>1.5979644171842001E-3</v>
      </c>
      <c r="G51" s="7">
        <v>1.1126624026477599E-3</v>
      </c>
      <c r="H51" s="7">
        <v>1.7755106968522199E-3</v>
      </c>
      <c r="I51" s="7">
        <v>1.4849475046230501E-3</v>
      </c>
      <c r="J51" s="7">
        <v>1.8262632711473767E-3</v>
      </c>
    </row>
    <row r="52" spans="2:10" x14ac:dyDescent="0.2">
      <c r="B52" s="1" t="s">
        <v>142</v>
      </c>
      <c r="C52" s="1" t="s">
        <v>143</v>
      </c>
      <c r="D52" s="7">
        <v>8.7999283940765895E-4</v>
      </c>
      <c r="E52" s="7">
        <v>6.3026042458406801E-3</v>
      </c>
      <c r="F52" s="7">
        <v>1.0275549108537899E-3</v>
      </c>
      <c r="G52" s="7">
        <v>2.6742398856030298E-3</v>
      </c>
      <c r="H52" s="7">
        <v>4.9046424776523802E-3</v>
      </c>
      <c r="I52" s="7">
        <v>1.4157742380030999E-3</v>
      </c>
      <c r="J52" s="7">
        <v>2.8674680995601069E-3</v>
      </c>
    </row>
    <row r="53" spans="2:10" x14ac:dyDescent="0.2">
      <c r="B53" s="1" t="s">
        <v>28</v>
      </c>
      <c r="C53" s="1" t="s">
        <v>29</v>
      </c>
      <c r="D53" s="7">
        <v>7.9001405045761499E-3</v>
      </c>
      <c r="E53" s="7">
        <v>1.1238297437152901E-3</v>
      </c>
      <c r="F53" s="7">
        <v>1.660686392094E-3</v>
      </c>
      <c r="G53" s="7">
        <v>6.9299276266119301E-4</v>
      </c>
      <c r="H53" s="7">
        <v>1.69919647511428E-3</v>
      </c>
      <c r="I53" s="7">
        <v>1.38494925336788E-3</v>
      </c>
      <c r="J53" s="7">
        <v>2.410299188588132E-3</v>
      </c>
    </row>
    <row r="54" spans="2:10" x14ac:dyDescent="0.2">
      <c r="B54" s="1" t="s">
        <v>144</v>
      </c>
      <c r="C54" s="1" t="s">
        <v>145</v>
      </c>
      <c r="D54" s="7">
        <v>4.4812058885894602E-4</v>
      </c>
      <c r="E54" s="7">
        <v>5.6491829793328999E-4</v>
      </c>
      <c r="F54" s="7">
        <v>1.33748805744957E-3</v>
      </c>
      <c r="G54" s="7">
        <v>7.0820308277533695E-4</v>
      </c>
      <c r="H54" s="7">
        <v>7.7652786128242499E-4</v>
      </c>
      <c r="I54" s="7">
        <v>1.1698215642300901E-3</v>
      </c>
      <c r="J54" s="7">
        <v>8.3417990875494293E-4</v>
      </c>
    </row>
    <row r="55" spans="2:10" x14ac:dyDescent="0.2">
      <c r="B55" s="1" t="s">
        <v>146</v>
      </c>
      <c r="C55" s="1" t="s">
        <v>147</v>
      </c>
      <c r="D55" s="7">
        <v>2.4706555652626098E-4</v>
      </c>
      <c r="E55" s="7">
        <v>2.24936202746666E-3</v>
      </c>
      <c r="F55" s="7">
        <v>7.60197470259722E-4</v>
      </c>
      <c r="G55" s="7">
        <v>2.3573715789173802E-3</v>
      </c>
      <c r="H55" s="7">
        <v>1.6579631894131301E-3</v>
      </c>
      <c r="I55" s="7">
        <v>1.1196392154929501E-3</v>
      </c>
      <c r="J55" s="7">
        <v>1.3985998396793505E-3</v>
      </c>
    </row>
    <row r="56" spans="2:10" x14ac:dyDescent="0.2">
      <c r="B56" s="1" t="s">
        <v>22</v>
      </c>
      <c r="C56" s="1" t="s">
        <v>23</v>
      </c>
      <c r="D56" s="7">
        <v>8.0518232022640107E-3</v>
      </c>
      <c r="E56" s="7">
        <v>5.8093504010425703E-4</v>
      </c>
      <c r="F56" s="7">
        <v>1.7373082537681299E-3</v>
      </c>
      <c r="G56" s="7">
        <v>9.6291098988537897E-5</v>
      </c>
      <c r="H56" s="7">
        <v>2.1181998102228201E-3</v>
      </c>
      <c r="I56" s="7">
        <v>1.1191385525060301E-3</v>
      </c>
      <c r="J56" s="7">
        <v>2.2839493263089646E-3</v>
      </c>
    </row>
    <row r="57" spans="2:10" x14ac:dyDescent="0.2">
      <c r="B57" s="1" t="s">
        <v>148</v>
      </c>
      <c r="C57" s="1" t="s">
        <v>149</v>
      </c>
      <c r="D57" s="7">
        <v>4.8890788980868801E-4</v>
      </c>
      <c r="E57" s="7">
        <v>3.2446389302979001E-3</v>
      </c>
      <c r="F57" s="7">
        <v>8.3022435084929998E-4</v>
      </c>
      <c r="G57" s="7">
        <v>1.75218735481326E-3</v>
      </c>
      <c r="H57" s="7">
        <v>2.7006011661701102E-3</v>
      </c>
      <c r="I57" s="7">
        <v>1.0611766929685799E-3</v>
      </c>
      <c r="J57" s="7">
        <v>1.6796227308179732E-3</v>
      </c>
    </row>
    <row r="58" spans="2:10" x14ac:dyDescent="0.2">
      <c r="B58" s="1" t="s">
        <v>150</v>
      </c>
      <c r="C58" s="1" t="s">
        <v>151</v>
      </c>
      <c r="D58" s="7">
        <v>9.8282883010722692E-4</v>
      </c>
      <c r="E58" s="7">
        <v>5.4320862066685102E-4</v>
      </c>
      <c r="F58" s="7">
        <v>1.3604719070850601E-3</v>
      </c>
      <c r="G58" s="7">
        <v>3.12368454656175E-4</v>
      </c>
      <c r="H58" s="7">
        <v>1.05275019200281E-3</v>
      </c>
      <c r="I58" s="7">
        <v>1.0256602612593599E-3</v>
      </c>
      <c r="J58" s="7">
        <v>8.7954804429624719E-4</v>
      </c>
    </row>
    <row r="59" spans="2:10" x14ac:dyDescent="0.2">
      <c r="B59" s="1" t="s">
        <v>152</v>
      </c>
      <c r="C59" s="1" t="s">
        <v>153</v>
      </c>
      <c r="D59" s="7">
        <v>1.1574204587812601E-3</v>
      </c>
      <c r="E59" s="7">
        <v>2.0406807945054098E-3</v>
      </c>
      <c r="F59" s="7">
        <v>5.1066047098820397E-4</v>
      </c>
      <c r="G59" s="7">
        <v>2.7239866445205401E-3</v>
      </c>
      <c r="H59" s="7">
        <v>1.28652176232999E-3</v>
      </c>
      <c r="I59" s="7">
        <v>9.4647272277940595E-4</v>
      </c>
      <c r="J59" s="7">
        <v>1.4442904756508017E-3</v>
      </c>
    </row>
    <row r="60" spans="2:10" x14ac:dyDescent="0.2">
      <c r="B60" s="1" t="s">
        <v>20</v>
      </c>
      <c r="C60" s="1" t="s">
        <v>21</v>
      </c>
      <c r="D60" s="7">
        <v>1.01936326597632E-2</v>
      </c>
      <c r="E60" s="7">
        <v>1.60396573229424E-3</v>
      </c>
      <c r="F60" s="7">
        <v>9.1369573613123297E-4</v>
      </c>
      <c r="G60" s="7">
        <v>8.7784118580569296E-4</v>
      </c>
      <c r="H60" s="7">
        <v>1.7558534711840401E-3</v>
      </c>
      <c r="I60" s="7">
        <v>9.1964736604901998E-4</v>
      </c>
      <c r="J60" s="7">
        <v>2.7107726918712376E-3</v>
      </c>
    </row>
    <row r="61" spans="2:10" x14ac:dyDescent="0.2">
      <c r="B61" s="1" t="s">
        <v>36</v>
      </c>
      <c r="C61" s="1" t="s">
        <v>37</v>
      </c>
      <c r="D61" s="7">
        <v>3.0244143499655002E-3</v>
      </c>
      <c r="E61" s="7">
        <v>2.1178605684960801E-3</v>
      </c>
      <c r="F61" s="7">
        <v>7.6676006607926902E-4</v>
      </c>
      <c r="G61" s="7">
        <v>1.29205704138007E-3</v>
      </c>
      <c r="H61" s="7">
        <v>1.90005478320173E-3</v>
      </c>
      <c r="I61" s="7">
        <v>9.0915558866984695E-4</v>
      </c>
      <c r="J61" s="7">
        <v>1.6683837329654159E-3</v>
      </c>
    </row>
    <row r="62" spans="2:10" x14ac:dyDescent="0.2">
      <c r="B62" s="1" t="s">
        <v>154</v>
      </c>
      <c r="C62" s="1" t="s">
        <v>155</v>
      </c>
      <c r="D62" s="7">
        <v>3.5370564206853201E-3</v>
      </c>
      <c r="E62" s="7">
        <v>2.30366449735673E-3</v>
      </c>
      <c r="F62" s="7">
        <v>5.7104685980137796E-4</v>
      </c>
      <c r="G62" s="7">
        <v>1.6630329872664999E-3</v>
      </c>
      <c r="H62" s="7">
        <v>1.7309766274772201E-3</v>
      </c>
      <c r="I62" s="7">
        <v>8.2085003615317705E-4</v>
      </c>
      <c r="J62" s="7">
        <v>1.771104571456721E-3</v>
      </c>
    </row>
    <row r="63" spans="2:10" x14ac:dyDescent="0.2">
      <c r="B63" s="1" t="s">
        <v>156</v>
      </c>
      <c r="C63" s="1" t="s">
        <v>157</v>
      </c>
      <c r="D63" s="7">
        <v>4.72399569392707E-4</v>
      </c>
      <c r="E63" s="7">
        <v>1.7963576428801701E-3</v>
      </c>
      <c r="F63" s="7">
        <v>7.2456842096488196E-4</v>
      </c>
      <c r="G63" s="7">
        <v>9.5715998870337499E-4</v>
      </c>
      <c r="H63" s="7">
        <v>1.7532122587891E-3</v>
      </c>
      <c r="I63" s="7">
        <v>7.9705250267068798E-4</v>
      </c>
      <c r="J63" s="7">
        <v>1.083458397233487E-3</v>
      </c>
    </row>
    <row r="64" spans="2:10" x14ac:dyDescent="0.2">
      <c r="B64" s="1" t="s">
        <v>158</v>
      </c>
      <c r="C64" s="1" t="s">
        <v>159</v>
      </c>
      <c r="D64" s="7">
        <v>4.0355939796829097E-4</v>
      </c>
      <c r="E64" s="7">
        <v>8.2128191076939099E-4</v>
      </c>
      <c r="F64" s="7">
        <v>7.2711233278538998E-4</v>
      </c>
      <c r="G64" s="7">
        <v>5.9085199481676302E-4</v>
      </c>
      <c r="H64" s="7">
        <v>9.5691355995738698E-4</v>
      </c>
      <c r="I64" s="7">
        <v>7.0122698059405702E-4</v>
      </c>
      <c r="J64" s="7">
        <v>7.0015769614854655E-4</v>
      </c>
    </row>
    <row r="65" spans="2:10" x14ac:dyDescent="0.2">
      <c r="B65" s="1" t="s">
        <v>160</v>
      </c>
      <c r="C65" s="1" t="s">
        <v>161</v>
      </c>
      <c r="D65" s="7">
        <v>1.8544116951798301E-4</v>
      </c>
      <c r="E65" s="7">
        <v>6.5477851431992504E-4</v>
      </c>
      <c r="F65" s="7">
        <v>8.37842024329934E-4</v>
      </c>
      <c r="G65" s="7">
        <v>3.4620650860544199E-4</v>
      </c>
      <c r="H65" s="7">
        <v>9.9395247167353095E-4</v>
      </c>
      <c r="I65" s="7">
        <v>6.9742358929529699E-4</v>
      </c>
      <c r="J65" s="7">
        <v>6.1927404629035204E-4</v>
      </c>
    </row>
    <row r="66" spans="2:10" x14ac:dyDescent="0.2">
      <c r="B66" s="1" t="s">
        <v>162</v>
      </c>
      <c r="C66" s="1" t="s">
        <v>163</v>
      </c>
      <c r="D66" s="7">
        <v>8.0268607701003804E-4</v>
      </c>
      <c r="E66" s="7">
        <v>8.8033058743374002E-4</v>
      </c>
      <c r="F66" s="7">
        <v>4.3204199693096701E-4</v>
      </c>
      <c r="G66" s="7">
        <v>1.5794087746073E-3</v>
      </c>
      <c r="H66" s="7">
        <v>6.1765894104039197E-4</v>
      </c>
      <c r="I66" s="7">
        <v>6.7970339085540905E-4</v>
      </c>
      <c r="J66" s="7">
        <v>8.3197162797964098E-4</v>
      </c>
    </row>
    <row r="67" spans="2:10" x14ac:dyDescent="0.2">
      <c r="B67" s="1" t="s">
        <v>164</v>
      </c>
      <c r="C67" s="1" t="s">
        <v>165</v>
      </c>
      <c r="D67" s="7">
        <v>0</v>
      </c>
      <c r="E67" s="7">
        <v>7.73587403425343E-4</v>
      </c>
      <c r="F67" s="7">
        <v>8.68875442824232E-4</v>
      </c>
      <c r="G67" s="7">
        <v>1.60074094419148E-4</v>
      </c>
      <c r="H67" s="7">
        <v>1.6477520216131301E-3</v>
      </c>
      <c r="I67" s="7">
        <v>6.3489950699918002E-4</v>
      </c>
      <c r="J67" s="7">
        <v>6.8086474488017218E-4</v>
      </c>
    </row>
    <row r="68" spans="2:10" x14ac:dyDescent="0.2">
      <c r="B68" s="1" t="s">
        <v>166</v>
      </c>
      <c r="C68" s="1" t="s">
        <v>167</v>
      </c>
      <c r="D68" s="7">
        <v>4.0238897272066503E-4</v>
      </c>
      <c r="E68" s="7">
        <v>4.2924502837721901E-4</v>
      </c>
      <c r="F68" s="7">
        <v>3.7610699926508801E-4</v>
      </c>
      <c r="G68" s="7">
        <v>1.22937535879918E-3</v>
      </c>
      <c r="H68" s="7">
        <v>3.1138050386550199E-4</v>
      </c>
      <c r="I68" s="7">
        <v>5.6555624113116196E-4</v>
      </c>
      <c r="J68" s="7">
        <v>5.5234218402646924E-4</v>
      </c>
    </row>
    <row r="69" spans="2:10" x14ac:dyDescent="0.2">
      <c r="B69" s="1" t="s">
        <v>168</v>
      </c>
      <c r="C69" s="1" t="s">
        <v>169</v>
      </c>
      <c r="D69" s="7">
        <v>2.0548639316646299E-4</v>
      </c>
      <c r="E69" s="7">
        <v>4.6746507152588198E-4</v>
      </c>
      <c r="F69" s="7">
        <v>7.14597024954685E-4</v>
      </c>
      <c r="G69" s="7">
        <v>2.0268243257439401E-4</v>
      </c>
      <c r="H69" s="7">
        <v>8.2862163890716598E-4</v>
      </c>
      <c r="I69" s="7">
        <v>5.5673602552860999E-4</v>
      </c>
      <c r="J69" s="7">
        <v>4.9593143110953329E-4</v>
      </c>
    </row>
    <row r="70" spans="2:10" x14ac:dyDescent="0.2">
      <c r="B70" s="1" t="s">
        <v>170</v>
      </c>
      <c r="C70" s="1" t="s">
        <v>171</v>
      </c>
      <c r="D70" s="7">
        <v>1.15506346696022E-4</v>
      </c>
      <c r="E70" s="7">
        <v>4.7208432002155901E-4</v>
      </c>
      <c r="F70" s="7">
        <v>6.5807004544138695E-4</v>
      </c>
      <c r="G70" s="7">
        <v>2.62860743887169E-4</v>
      </c>
      <c r="H70" s="7">
        <v>7.2654594284060397E-4</v>
      </c>
      <c r="I70" s="7">
        <v>5.4429175232271305E-4</v>
      </c>
      <c r="J70" s="7">
        <v>4.6322652520157571E-4</v>
      </c>
    </row>
    <row r="71" spans="2:10" x14ac:dyDescent="0.2">
      <c r="B71" s="1" t="s">
        <v>42</v>
      </c>
      <c r="C71" s="1" t="s">
        <v>43</v>
      </c>
      <c r="D71" s="7">
        <v>1.00906614103577E-3</v>
      </c>
      <c r="E71" s="7">
        <v>3.3953021749303302E-4</v>
      </c>
      <c r="F71" s="7">
        <v>4.9808324066103599E-4</v>
      </c>
      <c r="G71" s="7">
        <v>5.2888832414180404E-4</v>
      </c>
      <c r="H71" s="7">
        <v>3.58320762916635E-4</v>
      </c>
      <c r="I71" s="7">
        <v>5.14955941295902E-4</v>
      </c>
      <c r="J71" s="7">
        <v>5.4147410459069669E-4</v>
      </c>
    </row>
    <row r="72" spans="2:10" x14ac:dyDescent="0.2">
      <c r="B72" s="1" t="s">
        <v>172</v>
      </c>
      <c r="C72" s="1" t="s">
        <v>173</v>
      </c>
      <c r="D72" s="7">
        <v>9.9821344089534906E-4</v>
      </c>
      <c r="E72" s="7">
        <v>6.1528800794022895E-4</v>
      </c>
      <c r="F72" s="7">
        <v>5.3460000920165396E-4</v>
      </c>
      <c r="G72" s="7">
        <v>2.9382577764719799E-4</v>
      </c>
      <c r="H72" s="7">
        <v>8.3341836240474699E-4</v>
      </c>
      <c r="I72" s="7">
        <v>4.71279046777035E-4</v>
      </c>
      <c r="J72" s="7">
        <v>6.2443744081103539E-4</v>
      </c>
    </row>
    <row r="73" spans="2:10" x14ac:dyDescent="0.2">
      <c r="B73" s="1" t="s">
        <v>174</v>
      </c>
      <c r="C73" s="1" t="s">
        <v>175</v>
      </c>
      <c r="D73" s="7">
        <v>4.7903972863574902E-4</v>
      </c>
      <c r="E73" s="7">
        <v>1.7636322349832799E-4</v>
      </c>
      <c r="F73" s="7">
        <v>5.3010622511683503E-4</v>
      </c>
      <c r="G73" s="7">
        <v>4.9565387340837699E-5</v>
      </c>
      <c r="H73" s="7">
        <v>5.0679333636488696E-4</v>
      </c>
      <c r="I73" s="7">
        <v>3.5780239949616298E-4</v>
      </c>
      <c r="J73" s="7">
        <v>3.4994505007546667E-4</v>
      </c>
    </row>
    <row r="74" spans="2:10" x14ac:dyDescent="0.2">
      <c r="B74" s="1" t="s">
        <v>176</v>
      </c>
      <c r="C74" s="1" t="s">
        <v>177</v>
      </c>
      <c r="D74" s="7">
        <v>5.4622249287196202E-3</v>
      </c>
      <c r="E74" s="7">
        <v>5.7708377349503803E-4</v>
      </c>
      <c r="F74" s="7">
        <v>5.4938661179284296E-4</v>
      </c>
      <c r="G74" s="7">
        <v>2.94305464006811E-5</v>
      </c>
      <c r="H74" s="7">
        <v>2.1374350719943298E-3</v>
      </c>
      <c r="I74" s="7">
        <v>3.52959983489412E-4</v>
      </c>
      <c r="J74" s="7">
        <v>1.5180868193153205E-3</v>
      </c>
    </row>
    <row r="75" spans="2:10" x14ac:dyDescent="0.2">
      <c r="B75" s="1" t="s">
        <v>178</v>
      </c>
      <c r="C75" s="1" t="s">
        <v>179</v>
      </c>
      <c r="D75" s="7">
        <v>1.06450312053988E-2</v>
      </c>
      <c r="E75" s="7">
        <v>1.3070450489405399E-3</v>
      </c>
      <c r="F75" s="7">
        <v>1.88129199981993E-4</v>
      </c>
      <c r="G75" s="7">
        <v>9.0744916677037296E-4</v>
      </c>
      <c r="H75" s="7">
        <v>8.4709907594744205E-4</v>
      </c>
      <c r="I75" s="7">
        <v>3.3321812647696999E-4</v>
      </c>
      <c r="J75" s="7">
        <v>2.3713286372526862E-3</v>
      </c>
    </row>
    <row r="76" spans="2:10" x14ac:dyDescent="0.2">
      <c r="B76" s="1" t="s">
        <v>180</v>
      </c>
      <c r="C76" s="1" t="s">
        <v>181</v>
      </c>
      <c r="D76" s="7">
        <v>4.9048438669287197E-4</v>
      </c>
      <c r="E76" s="7">
        <v>6.7299501053589596E-4</v>
      </c>
      <c r="F76" s="7">
        <v>2.9978604174384202E-4</v>
      </c>
      <c r="G76" s="7">
        <v>2.61947481138904E-4</v>
      </c>
      <c r="H76" s="7">
        <v>7.6309950169682595E-4</v>
      </c>
      <c r="I76" s="7">
        <v>2.9442310359110898E-4</v>
      </c>
      <c r="J76" s="7">
        <v>4.6378925423324154E-4</v>
      </c>
    </row>
    <row r="77" spans="2:10" x14ac:dyDescent="0.2">
      <c r="B77" s="1" t="s">
        <v>182</v>
      </c>
      <c r="C77" s="1" t="s">
        <v>183</v>
      </c>
      <c r="D77" s="7">
        <v>8.14049684508002E-4</v>
      </c>
      <c r="E77" s="7">
        <v>4.4292506499973101E-4</v>
      </c>
      <c r="F77" s="7">
        <v>2.5270445372723902E-4</v>
      </c>
      <c r="G77" s="7">
        <v>2.78546917885625E-4</v>
      </c>
      <c r="H77" s="7">
        <v>4.6114966634243701E-4</v>
      </c>
      <c r="I77" s="7">
        <v>2.6396153694261299E-4</v>
      </c>
      <c r="J77" s="7">
        <v>4.188895540676078E-4</v>
      </c>
    </row>
    <row r="78" spans="2:10" x14ac:dyDescent="0.2">
      <c r="B78" s="1" t="s">
        <v>184</v>
      </c>
      <c r="C78" s="1" t="s">
        <v>185</v>
      </c>
      <c r="D78" s="7">
        <v>1.39332832430085E-4</v>
      </c>
      <c r="E78" s="7">
        <v>3.41919206641991E-4</v>
      </c>
      <c r="F78" s="7">
        <v>2.8105277211225798E-4</v>
      </c>
      <c r="G78" s="7">
        <v>1.7002002331084699E-4</v>
      </c>
      <c r="H78" s="7">
        <v>4.4606380292879698E-4</v>
      </c>
      <c r="I78" s="7">
        <v>2.5296827026473898E-4</v>
      </c>
      <c r="J78" s="7">
        <v>2.7189281794811948E-4</v>
      </c>
    </row>
    <row r="79" spans="2:10" x14ac:dyDescent="0.2">
      <c r="B79" s="1" t="s">
        <v>186</v>
      </c>
      <c r="C79" s="1" t="s">
        <v>187</v>
      </c>
      <c r="D79" s="7">
        <v>2.6792568451445599E-3</v>
      </c>
      <c r="E79" s="7">
        <v>8.9699828723640597E-4</v>
      </c>
      <c r="F79" s="7">
        <v>2.9698894925030502E-4</v>
      </c>
      <c r="G79" s="7">
        <v>1.2298367138266801E-4</v>
      </c>
      <c r="H79" s="7">
        <v>1.3604558834188301E-3</v>
      </c>
      <c r="I79" s="7">
        <v>2.4731597003045598E-4</v>
      </c>
      <c r="J79" s="7">
        <v>9.3399993441053758E-4</v>
      </c>
    </row>
    <row r="80" spans="2:10" x14ac:dyDescent="0.2">
      <c r="B80" s="1" t="s">
        <v>188</v>
      </c>
      <c r="C80" s="1" t="s">
        <v>189</v>
      </c>
      <c r="D80" s="7">
        <v>6.4286041756899995E-5</v>
      </c>
      <c r="E80" s="7">
        <v>4.5729532310009603E-4</v>
      </c>
      <c r="F80" s="7">
        <v>1.3640864751423499E-4</v>
      </c>
      <c r="G80" s="7">
        <v>2.21374392022366E-4</v>
      </c>
      <c r="H80" s="7">
        <v>4.1555371712435598E-4</v>
      </c>
      <c r="I80" s="7">
        <v>1.5981120035877199E-4</v>
      </c>
      <c r="J80" s="7">
        <v>2.4245488697945418E-4</v>
      </c>
    </row>
    <row r="81" spans="2:10" x14ac:dyDescent="0.2">
      <c r="B81" s="1" t="s">
        <v>190</v>
      </c>
      <c r="C81" s="1" t="s">
        <v>191</v>
      </c>
      <c r="D81" s="7">
        <v>1.3690370568333001E-4</v>
      </c>
      <c r="E81" s="7">
        <v>3.2283767607981499E-4</v>
      </c>
      <c r="F81" s="7">
        <v>1.7154462168518899E-4</v>
      </c>
      <c r="G81" s="7">
        <v>1.12316594365153E-4</v>
      </c>
      <c r="H81" s="7">
        <v>4.08444590645471E-4</v>
      </c>
      <c r="I81" s="7">
        <v>1.5716679890482899E-4</v>
      </c>
      <c r="J81" s="7">
        <v>2.1820233122729786E-4</v>
      </c>
    </row>
    <row r="82" spans="2:10" x14ac:dyDescent="0.2">
      <c r="B82" s="1" t="s">
        <v>192</v>
      </c>
      <c r="C82" s="1" t="s">
        <v>193</v>
      </c>
      <c r="D82" s="7">
        <v>6.4760674355117098E-6</v>
      </c>
      <c r="E82" s="7">
        <v>1.9603605067733499E-4</v>
      </c>
      <c r="F82" s="7">
        <v>1.0151356995601199E-4</v>
      </c>
      <c r="G82" s="7">
        <v>2.8427401516519201E-4</v>
      </c>
      <c r="H82" s="7">
        <v>1.4909842687699099E-4</v>
      </c>
      <c r="I82" s="7">
        <v>1.43757464897077E-4</v>
      </c>
      <c r="J82" s="7">
        <v>1.4685926583468643E-4</v>
      </c>
    </row>
    <row r="83" spans="2:10" x14ac:dyDescent="0.2">
      <c r="B83" s="1" t="s">
        <v>194</v>
      </c>
      <c r="C83" s="1" t="s">
        <v>195</v>
      </c>
      <c r="D83" s="7">
        <v>7.7794591510786497E-4</v>
      </c>
      <c r="E83" s="7">
        <v>6.4733062515157601E-4</v>
      </c>
      <c r="F83" s="7">
        <v>1.4282826981628399E-4</v>
      </c>
      <c r="G83" s="7">
        <v>1.12086828950135E-4</v>
      </c>
      <c r="H83" s="7">
        <v>7.6421505460931495E-4</v>
      </c>
      <c r="I83" s="7">
        <v>1.3656910432625799E-4</v>
      </c>
      <c r="J83" s="7">
        <v>4.3016263299357221E-4</v>
      </c>
    </row>
    <row r="84" spans="2:10" x14ac:dyDescent="0.2">
      <c r="B84" s="1" t="s">
        <v>196</v>
      </c>
      <c r="C84" s="1" t="s">
        <v>197</v>
      </c>
      <c r="D84" s="7">
        <v>1.10065456849341E-4</v>
      </c>
      <c r="E84" s="7">
        <v>5.8650653144518797E-4</v>
      </c>
      <c r="F84" s="7">
        <v>1.17749598816785E-4</v>
      </c>
      <c r="G84" s="7">
        <v>1.62546171675414E-4</v>
      </c>
      <c r="H84" s="7">
        <v>5.6363977986469496E-4</v>
      </c>
      <c r="I84" s="7">
        <v>1.3123610174648999E-4</v>
      </c>
      <c r="J84" s="7">
        <v>2.7862394006631882E-4</v>
      </c>
    </row>
    <row r="85" spans="2:10" x14ac:dyDescent="0.2">
      <c r="B85" s="1" t="s">
        <v>198</v>
      </c>
      <c r="C85" s="1" t="s">
        <v>199</v>
      </c>
      <c r="D85" s="7">
        <v>1.48185786236265E-5</v>
      </c>
      <c r="E85" s="7">
        <v>1.43448736943388E-4</v>
      </c>
      <c r="F85" s="7">
        <v>7.8657018864276599E-5</v>
      </c>
      <c r="G85" s="7">
        <v>2.18607293040315E-4</v>
      </c>
      <c r="H85" s="7">
        <v>1.09359143145164E-4</v>
      </c>
      <c r="I85" s="7">
        <v>1.11070926728457E-4</v>
      </c>
      <c r="J85" s="7">
        <v>1.1266028289087119E-4</v>
      </c>
    </row>
    <row r="86" spans="2:10" x14ac:dyDescent="0.2">
      <c r="B86" s="1" t="s">
        <v>200</v>
      </c>
      <c r="C86" s="1" t="s">
        <v>201</v>
      </c>
      <c r="D86" s="7">
        <v>5.3750565870601203E-5</v>
      </c>
      <c r="E86" s="7">
        <v>4.2074412792540998E-4</v>
      </c>
      <c r="F86" s="7">
        <v>5.2997372983551597E-5</v>
      </c>
      <c r="G86" s="7">
        <v>3.1757035415291699E-4</v>
      </c>
      <c r="H86" s="7">
        <v>2.5711626006312202E-4</v>
      </c>
      <c r="I86" s="7">
        <v>1.03676880116224E-4</v>
      </c>
      <c r="J86" s="7">
        <v>2.0097592685197098E-4</v>
      </c>
    </row>
    <row r="87" spans="2:10" x14ac:dyDescent="0.2">
      <c r="B87" s="1" t="s">
        <v>202</v>
      </c>
      <c r="C87" s="1" t="s">
        <v>203</v>
      </c>
      <c r="D87" s="7">
        <v>1.4152739085100799E-4</v>
      </c>
      <c r="E87" s="7">
        <v>3.31713043975931E-4</v>
      </c>
      <c r="F87" s="7">
        <v>9.5331062251247396E-5</v>
      </c>
      <c r="G87" s="7">
        <v>1.18577038878752E-4</v>
      </c>
      <c r="H87" s="7">
        <v>3.3071658758954098E-4</v>
      </c>
      <c r="I87" s="7">
        <v>1.0304014629383701E-4</v>
      </c>
      <c r="J87" s="7">
        <v>1.8681754497338609E-4</v>
      </c>
    </row>
    <row r="88" spans="2:10" x14ac:dyDescent="0.2">
      <c r="B88" s="1" t="s">
        <v>204</v>
      </c>
      <c r="C88" s="1" t="s">
        <v>205</v>
      </c>
      <c r="D88" s="7">
        <v>7.5253721805559E-5</v>
      </c>
      <c r="E88" s="7">
        <v>5.6142390374769801E-5</v>
      </c>
      <c r="F88" s="7">
        <v>1.4293011297101301E-4</v>
      </c>
      <c r="G88" s="7">
        <v>1.53044220165832E-5</v>
      </c>
      <c r="H88" s="7">
        <v>1.5181633572284599E-4</v>
      </c>
      <c r="I88" s="7">
        <v>9.7834302285350301E-5</v>
      </c>
      <c r="J88" s="7">
        <v>8.9880214196020214E-5</v>
      </c>
    </row>
    <row r="89" spans="2:10" x14ac:dyDescent="0.2">
      <c r="B89" s="1" t="s">
        <v>206</v>
      </c>
      <c r="C89" s="1" t="s">
        <v>207</v>
      </c>
      <c r="D89" s="7">
        <v>2.8923134933003401E-4</v>
      </c>
      <c r="E89" s="7">
        <v>3.3302046192319799E-4</v>
      </c>
      <c r="F89" s="7">
        <v>1.3467901475291001E-4</v>
      </c>
      <c r="G89" s="7">
        <v>1.9094702087631099E-5</v>
      </c>
      <c r="H89" s="7">
        <v>7.9516417005780595E-4</v>
      </c>
      <c r="I89" s="7">
        <v>9.5170787547017995E-5</v>
      </c>
      <c r="J89" s="7">
        <v>2.7772674761643285E-4</v>
      </c>
    </row>
    <row r="90" spans="2:10" x14ac:dyDescent="0.2">
      <c r="B90" s="1" t="s">
        <v>208</v>
      </c>
      <c r="C90" s="1" t="s">
        <v>209</v>
      </c>
      <c r="D90" s="7">
        <v>9.3978143459903503E-5</v>
      </c>
      <c r="E90" s="7">
        <v>1.40141449149287E-4</v>
      </c>
      <c r="F90" s="7">
        <v>6.8388761002664798E-5</v>
      </c>
      <c r="G90" s="7">
        <v>1.4350586437362301E-4</v>
      </c>
      <c r="H90" s="7">
        <v>1.1686337106332E-4</v>
      </c>
      <c r="I90" s="7">
        <v>8.7239319508467897E-5</v>
      </c>
      <c r="J90" s="7">
        <v>1.083528180928777E-4</v>
      </c>
    </row>
    <row r="91" spans="2:10" x14ac:dyDescent="0.2">
      <c r="B91" s="1" t="s">
        <v>210</v>
      </c>
      <c r="C91" s="1" t="s">
        <v>211</v>
      </c>
      <c r="D91" s="7">
        <v>2.4374775672044601E-4</v>
      </c>
      <c r="E91" s="7">
        <v>2.5801202210361799E-4</v>
      </c>
      <c r="F91" s="7">
        <v>6.3006705960047405E-5</v>
      </c>
      <c r="G91" s="7">
        <v>1.5954756094622801E-4</v>
      </c>
      <c r="H91" s="7">
        <v>2.0252615353346E-4</v>
      </c>
      <c r="I91" s="7">
        <v>8.5939242664096206E-5</v>
      </c>
      <c r="J91" s="7">
        <v>1.6879657365464928E-4</v>
      </c>
    </row>
    <row r="92" spans="2:10" x14ac:dyDescent="0.2">
      <c r="B92" s="1" t="s">
        <v>212</v>
      </c>
      <c r="C92" s="1" t="s">
        <v>213</v>
      </c>
      <c r="D92" s="7">
        <v>3.16095940923869E-5</v>
      </c>
      <c r="E92" s="7">
        <v>1.3543310199298799E-4</v>
      </c>
      <c r="F92" s="7">
        <v>4.4548225965085897E-5</v>
      </c>
      <c r="G92" s="7">
        <v>8.8916318729974001E-5</v>
      </c>
      <c r="H92" s="7">
        <v>1.14809900923122E-4</v>
      </c>
      <c r="I92" s="7">
        <v>5.58611041182044E-5</v>
      </c>
      <c r="J92" s="7">
        <v>7.8529707636960198E-5</v>
      </c>
    </row>
    <row r="93" spans="2:10" x14ac:dyDescent="0.2">
      <c r="B93" s="1" t="s">
        <v>214</v>
      </c>
      <c r="C93" s="1" t="s">
        <v>215</v>
      </c>
      <c r="D93" s="7">
        <v>2.09522078282745E-4</v>
      </c>
      <c r="E93" s="7">
        <v>8.6694589874738702E-5</v>
      </c>
      <c r="F93" s="7">
        <v>1.21237710762469E-5</v>
      </c>
      <c r="G93" s="7">
        <v>4.2404287395407097E-5</v>
      </c>
      <c r="H93" s="7">
        <v>6.1627857953146798E-5</v>
      </c>
      <c r="I93" s="7">
        <v>1.87326375799916E-5</v>
      </c>
      <c r="J93" s="7">
        <v>7.1850870360379347E-5</v>
      </c>
    </row>
    <row r="94" spans="2:10" x14ac:dyDescent="0.2">
      <c r="B94" s="1" t="s">
        <v>216</v>
      </c>
      <c r="C94" s="1" t="s">
        <v>217</v>
      </c>
      <c r="D94" s="7">
        <v>1.65064564267586E-4</v>
      </c>
      <c r="E94" s="7">
        <v>1.20768609420405E-4</v>
      </c>
      <c r="F94" s="7">
        <v>8.96829851893114E-6</v>
      </c>
      <c r="G94" s="7">
        <v>3.4678306740857597E-5</v>
      </c>
      <c r="H94" s="7">
        <v>8.3351770142242495E-5</v>
      </c>
      <c r="I94" s="7">
        <v>1.4441038168752001E-5</v>
      </c>
      <c r="J94" s="7">
        <v>7.1212097876462369E-5</v>
      </c>
    </row>
    <row r="95" spans="2:10" x14ac:dyDescent="0.2">
      <c r="B95" s="1" t="s">
        <v>218</v>
      </c>
      <c r="C95" s="1" t="s">
        <v>219</v>
      </c>
      <c r="D95" s="7">
        <v>8.8690773661440102E-4</v>
      </c>
      <c r="E95" s="7">
        <v>0</v>
      </c>
      <c r="F95" s="7">
        <v>4.18512199255185E-5</v>
      </c>
      <c r="G95" s="7">
        <v>0</v>
      </c>
      <c r="H95" s="7">
        <v>1.20092223811902E-4</v>
      </c>
      <c r="I95" s="7">
        <v>8.5650615983958992E-6</v>
      </c>
      <c r="J95" s="7">
        <v>1.7623604032503625E-4</v>
      </c>
    </row>
    <row r="96" spans="2:10" x14ac:dyDescent="0.2">
      <c r="B96" s="1" t="s">
        <v>220</v>
      </c>
      <c r="C96" s="1" t="s">
        <v>221</v>
      </c>
      <c r="D96" s="7">
        <v>9.8546008517962206E-6</v>
      </c>
      <c r="E96" s="7">
        <v>2.1064822412881801E-5</v>
      </c>
      <c r="F96" s="7">
        <v>6.0452778275775E-6</v>
      </c>
      <c r="G96" s="7">
        <v>1.41720626468139E-5</v>
      </c>
      <c r="H96" s="7">
        <v>1.69461433785455E-5</v>
      </c>
      <c r="I96" s="7">
        <v>8.01822467048775E-6</v>
      </c>
      <c r="J96" s="7">
        <v>1.2683521964683778E-5</v>
      </c>
    </row>
    <row r="97" spans="2:10" x14ac:dyDescent="0.2">
      <c r="B97" s="1" t="s">
        <v>222</v>
      </c>
      <c r="C97" s="1" t="s">
        <v>223</v>
      </c>
      <c r="D97" s="7">
        <v>1.21697904759242E-6</v>
      </c>
      <c r="E97" s="7">
        <v>7.5237600374764802E-6</v>
      </c>
      <c r="F97" s="7">
        <v>4.8271279778687797E-6</v>
      </c>
      <c r="G97" s="7">
        <v>9.3693959823811297E-6</v>
      </c>
      <c r="H97" s="7">
        <v>6.4372725396888002E-6</v>
      </c>
      <c r="I97" s="7">
        <v>5.9960400428925898E-6</v>
      </c>
      <c r="J97" s="7">
        <v>5.8950959379833668E-6</v>
      </c>
    </row>
    <row r="98" spans="2:10" x14ac:dyDescent="0.2">
      <c r="B98" s="1" t="s">
        <v>224</v>
      </c>
      <c r="C98" s="1" t="s">
        <v>225</v>
      </c>
      <c r="D98" s="7">
        <v>0</v>
      </c>
      <c r="E98" s="7">
        <v>1.16383872366611E-5</v>
      </c>
      <c r="F98" s="7">
        <v>5.6834667824657799E-6</v>
      </c>
      <c r="G98" s="7">
        <v>5.0851411508684199E-6</v>
      </c>
      <c r="H98" s="7">
        <v>1.3080715730458501E-5</v>
      </c>
      <c r="I98" s="7">
        <v>5.6156422165996603E-6</v>
      </c>
      <c r="J98" s="7">
        <v>6.8505588528422442E-6</v>
      </c>
    </row>
    <row r="99" spans="2:10" x14ac:dyDescent="0.2">
      <c r="B99" s="1" t="s">
        <v>226</v>
      </c>
      <c r="C99" s="1" t="s">
        <v>227</v>
      </c>
      <c r="D99" s="7">
        <v>0</v>
      </c>
      <c r="E99" s="7">
        <v>7.6531999916689395E-6</v>
      </c>
      <c r="F99" s="7">
        <v>3.4439175412610799E-6</v>
      </c>
      <c r="G99" s="7">
        <v>4.4649219534897703E-6</v>
      </c>
      <c r="H99" s="7">
        <v>7.5189734303760097E-6</v>
      </c>
      <c r="I99" s="7">
        <v>3.7675919144217202E-6</v>
      </c>
      <c r="J99" s="7">
        <v>4.4747674718695862E-6</v>
      </c>
    </row>
    <row r="100" spans="2:10" x14ac:dyDescent="0.2">
      <c r="B100" s="1" t="s">
        <v>228</v>
      </c>
      <c r="C100" s="1" t="s">
        <v>229</v>
      </c>
      <c r="D100" s="7">
        <v>9.0787756115569207E-6</v>
      </c>
      <c r="E100" s="7">
        <v>7.7032322754200797E-6</v>
      </c>
      <c r="F100" s="7">
        <v>2.9047923172494699E-6</v>
      </c>
      <c r="G100" s="7">
        <v>3.72690141757515E-6</v>
      </c>
      <c r="H100" s="7">
        <v>7.5960851030568002E-6</v>
      </c>
      <c r="I100" s="7">
        <v>3.1681123220690902E-6</v>
      </c>
      <c r="J100" s="7">
        <v>5.6963165078212525E-6</v>
      </c>
    </row>
    <row r="101" spans="2:10" x14ac:dyDescent="0.2">
      <c r="B101" s="1" t="s">
        <v>230</v>
      </c>
      <c r="C101" s="1" t="s">
        <v>231</v>
      </c>
      <c r="D101" s="7">
        <v>2.35800254603383E-5</v>
      </c>
      <c r="E101" s="7">
        <v>7.3743644841098504E-6</v>
      </c>
      <c r="F101" s="7">
        <v>2.24207618148415E-6</v>
      </c>
      <c r="G101" s="7">
        <v>4.8343667580986901E-6</v>
      </c>
      <c r="H101" s="7">
        <v>6.09512643270977E-6</v>
      </c>
      <c r="I101" s="7">
        <v>2.8871865294888301E-6</v>
      </c>
      <c r="J101" s="7">
        <v>7.8355243077049321E-6</v>
      </c>
    </row>
    <row r="102" spans="2:10" x14ac:dyDescent="0.2">
      <c r="B102" s="1" t="s">
        <v>232</v>
      </c>
      <c r="C102" s="1" t="s">
        <v>233</v>
      </c>
      <c r="D102" s="7">
        <v>1.47440199560818E-5</v>
      </c>
      <c r="E102" s="7">
        <v>1.47911428507407E-5</v>
      </c>
      <c r="F102" s="7">
        <v>1.12409136109417E-6</v>
      </c>
      <c r="G102" s="7">
        <v>5.4618845285379997E-6</v>
      </c>
      <c r="H102" s="7">
        <v>9.5667502528644708E-6</v>
      </c>
      <c r="I102" s="7">
        <v>1.9975006680681199E-6</v>
      </c>
      <c r="J102" s="7">
        <v>7.9475649362312101E-6</v>
      </c>
    </row>
    <row r="103" spans="2:10" x14ac:dyDescent="0.2">
      <c r="B103" s="1" t="s">
        <v>234</v>
      </c>
      <c r="C103" s="1" t="s">
        <v>235</v>
      </c>
      <c r="D103" s="7">
        <v>3.6418985733560101E-5</v>
      </c>
      <c r="E103" s="7">
        <v>3.3293804443442897E-5</v>
      </c>
      <c r="F103" s="7">
        <v>9.1778758467288095E-7</v>
      </c>
      <c r="G103" s="7">
        <v>6.3374691628437596E-6</v>
      </c>
      <c r="H103" s="7">
        <v>1.96097873904445E-5</v>
      </c>
      <c r="I103" s="7">
        <v>1.92200179697042E-6</v>
      </c>
      <c r="J103" s="7">
        <v>1.6416639351989096E-5</v>
      </c>
    </row>
    <row r="104" spans="2:10" x14ac:dyDescent="0.2">
      <c r="B104" s="1" t="s">
        <v>236</v>
      </c>
      <c r="C104" s="1" t="s">
        <v>237</v>
      </c>
      <c r="D104" s="7">
        <v>5.2154240976909702E-6</v>
      </c>
      <c r="E104" s="7">
        <v>1.0735800816781401E-5</v>
      </c>
      <c r="F104" s="7">
        <v>8.39371052384237E-7</v>
      </c>
      <c r="G104" s="7">
        <v>2.7623529942991301E-6</v>
      </c>
      <c r="H104" s="7">
        <v>7.7719757065677501E-6</v>
      </c>
      <c r="I104" s="7">
        <v>1.2655874572926801E-6</v>
      </c>
      <c r="J104" s="7">
        <v>4.7650853541693612E-6</v>
      </c>
    </row>
    <row r="105" spans="2:10" x14ac:dyDescent="0.2">
      <c r="B105" s="1" t="s">
        <v>238</v>
      </c>
      <c r="C105" s="1" t="s">
        <v>239</v>
      </c>
      <c r="D105" s="7">
        <v>8.2435816840320003E-6</v>
      </c>
      <c r="E105" s="7">
        <v>1.25013884363347E-5</v>
      </c>
      <c r="F105" s="7">
        <v>6.7367083088482297E-7</v>
      </c>
      <c r="G105" s="7">
        <v>2.6011433770167201E-6</v>
      </c>
      <c r="H105" s="7">
        <v>8.6318305110399693E-6</v>
      </c>
      <c r="I105" s="7">
        <v>1.08410815066475E-6</v>
      </c>
      <c r="J105" s="7">
        <v>5.6226204983288273E-6</v>
      </c>
    </row>
    <row r="106" spans="2:10" x14ac:dyDescent="0.2">
      <c r="B106" s="1" t="s">
        <v>240</v>
      </c>
      <c r="C106" s="1" t="s">
        <v>241</v>
      </c>
      <c r="D106" s="7">
        <v>0</v>
      </c>
      <c r="E106" s="7">
        <v>3.0509269792393199E-6</v>
      </c>
      <c r="F106" s="7">
        <v>1.05428956384273E-6</v>
      </c>
      <c r="G106" s="7">
        <v>7.6399595608268805E-7</v>
      </c>
      <c r="H106" s="7">
        <v>3.71249206343998E-6</v>
      </c>
      <c r="I106" s="7">
        <v>9.8895722938821907E-7</v>
      </c>
      <c r="J106" s="7">
        <v>1.5951102986654895E-6</v>
      </c>
    </row>
    <row r="107" spans="2:10" x14ac:dyDescent="0.2">
      <c r="B107" s="1" t="s">
        <v>242</v>
      </c>
      <c r="C107" s="1" t="s">
        <v>243</v>
      </c>
      <c r="D107" s="7">
        <v>5.0319636258948098E-6</v>
      </c>
      <c r="E107" s="7">
        <v>7.3462324434898096E-6</v>
      </c>
      <c r="F107" s="7">
        <v>6.9945399755950298E-7</v>
      </c>
      <c r="G107" s="7">
        <v>1.5545915037566599E-6</v>
      </c>
      <c r="H107" s="7">
        <v>6.0123663190655702E-6</v>
      </c>
      <c r="I107" s="7">
        <v>9.1032576216022598E-7</v>
      </c>
      <c r="J107" s="7">
        <v>3.5924889419877623E-6</v>
      </c>
    </row>
    <row r="108" spans="2:10" x14ac:dyDescent="0.2">
      <c r="B108" s="1" t="s">
        <v>244</v>
      </c>
      <c r="C108" s="1" t="s">
        <v>245</v>
      </c>
      <c r="D108" s="7">
        <v>4.9029442879738496E-7</v>
      </c>
      <c r="E108" s="7">
        <v>4.8960823885126697E-6</v>
      </c>
      <c r="F108" s="7">
        <v>3.9474082294783899E-7</v>
      </c>
      <c r="G108" s="7">
        <v>1.72633232011973E-6</v>
      </c>
      <c r="H108" s="7">
        <v>3.26165673728644E-6</v>
      </c>
      <c r="I108" s="7">
        <v>6.6976505107013802E-7</v>
      </c>
      <c r="J108" s="7">
        <v>1.9064786247890337E-6</v>
      </c>
    </row>
    <row r="109" spans="2:10" x14ac:dyDescent="0.2">
      <c r="B109" s="1" t="s">
        <v>246</v>
      </c>
      <c r="C109" s="1" t="s">
        <v>247</v>
      </c>
      <c r="D109" s="7">
        <v>2.9380591360770499E-5</v>
      </c>
      <c r="E109" s="7">
        <v>0</v>
      </c>
      <c r="F109" s="7">
        <v>8.0576052032306601E-7</v>
      </c>
      <c r="G109" s="7">
        <v>0</v>
      </c>
      <c r="H109" s="7">
        <v>9.0249406397780103E-6</v>
      </c>
      <c r="I109" s="7">
        <v>2.29374463517314E-7</v>
      </c>
      <c r="J109" s="7">
        <v>6.5734444973981482E-6</v>
      </c>
    </row>
    <row r="110" spans="2:10" x14ac:dyDescent="0.2">
      <c r="B110" s="1" t="s">
        <v>248</v>
      </c>
      <c r="C110" s="1" t="s">
        <v>249</v>
      </c>
      <c r="D110" s="7">
        <v>6.9294031626428295E-7</v>
      </c>
      <c r="E110" s="7">
        <v>1.2739481713047601E-6</v>
      </c>
      <c r="F110" s="7">
        <v>1.7660460566488199E-7</v>
      </c>
      <c r="G110" s="7">
        <v>3.8284245809147397E-7</v>
      </c>
      <c r="H110" s="7">
        <v>1.05111865829856E-6</v>
      </c>
      <c r="I110" s="7">
        <v>2.2784477612416301E-7</v>
      </c>
      <c r="J110" s="7">
        <v>6.3421649762468714E-7</v>
      </c>
    </row>
    <row r="111" spans="2:10" x14ac:dyDescent="0.2">
      <c r="B111" s="1" t="s">
        <v>250</v>
      </c>
      <c r="C111" s="1" t="s">
        <v>251</v>
      </c>
      <c r="D111" s="7">
        <v>1.0300629026551E-7</v>
      </c>
      <c r="E111" s="7">
        <v>5.8783584803424801E-7</v>
      </c>
      <c r="F111" s="7">
        <v>3.2746512637562499E-8</v>
      </c>
      <c r="G111" s="7">
        <v>9.1612342557088404E-8</v>
      </c>
      <c r="H111" s="7">
        <v>4.4722381385341202E-7</v>
      </c>
      <c r="I111" s="7">
        <v>4.6356507045108602E-8</v>
      </c>
      <c r="J111" s="7">
        <v>2.1813021906548823E-7</v>
      </c>
    </row>
    <row r="112" spans="2:10" x14ac:dyDescent="0.2">
      <c r="B112" s="1" t="s">
        <v>252</v>
      </c>
      <c r="C112" s="1" t="s">
        <v>253</v>
      </c>
      <c r="D112" s="7">
        <v>1.20858837720669E-4</v>
      </c>
      <c r="E112" s="7">
        <v>0</v>
      </c>
      <c r="F112" s="7">
        <v>6.0455779235437399E-6</v>
      </c>
      <c r="G112" s="7">
        <v>0</v>
      </c>
      <c r="H112" s="7">
        <v>5.2712621550694303E-6</v>
      </c>
      <c r="I112" s="7">
        <v>2.7670231247637199E-8</v>
      </c>
      <c r="J112" s="7">
        <v>2.2033891338421634E-5</v>
      </c>
    </row>
  </sheetData>
  <mergeCells count="2">
    <mergeCell ref="D3:K3"/>
    <mergeCell ref="B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BFDC-7416-2B49-8600-1E5F67B64879}">
  <dimension ref="B3:R114"/>
  <sheetViews>
    <sheetView workbookViewId="0">
      <selection activeCell="N9" sqref="N9"/>
    </sheetView>
  </sheetViews>
  <sheetFormatPr baseColWidth="10" defaultRowHeight="16" x14ac:dyDescent="0.2"/>
  <cols>
    <col min="1" max="3" width="10.83203125" style="1"/>
    <col min="4" max="4" width="15.5" style="1" bestFit="1" customWidth="1"/>
    <col min="5" max="5" width="15.5" style="1" customWidth="1"/>
    <col min="6" max="6" width="19.33203125" style="1" bestFit="1" customWidth="1"/>
    <col min="7" max="7" width="20.5" style="1" bestFit="1" customWidth="1"/>
    <col min="8" max="8" width="23.5" style="1" bestFit="1" customWidth="1"/>
    <col min="9" max="9" width="19.33203125" style="1" bestFit="1" customWidth="1"/>
    <col min="10" max="10" width="19.33203125" style="1" customWidth="1"/>
    <col min="11" max="11" width="23.1640625" style="1" bestFit="1" customWidth="1"/>
    <col min="12" max="12" width="24.33203125" style="1" bestFit="1" customWidth="1"/>
    <col min="13" max="13" width="27.33203125" style="1" bestFit="1" customWidth="1"/>
    <col min="14" max="16384" width="10.83203125" style="1"/>
  </cols>
  <sheetData>
    <row r="3" spans="2:18" ht="20" x14ac:dyDescent="0.25">
      <c r="D3" s="14" t="s">
        <v>46</v>
      </c>
      <c r="E3" s="14"/>
      <c r="F3" s="14"/>
      <c r="G3" s="14"/>
      <c r="H3" s="14"/>
      <c r="I3" s="14"/>
      <c r="J3" s="14"/>
      <c r="K3" s="14"/>
      <c r="L3" s="14"/>
      <c r="M3" s="14"/>
    </row>
    <row r="4" spans="2:18" x14ac:dyDescent="0.2">
      <c r="D4" s="2" t="s">
        <v>71</v>
      </c>
      <c r="E4" s="2" t="s">
        <v>256</v>
      </c>
      <c r="F4" s="2" t="s">
        <v>72</v>
      </c>
      <c r="G4" s="2" t="s">
        <v>73</v>
      </c>
      <c r="H4" s="2" t="s">
        <v>74</v>
      </c>
      <c r="I4" s="2" t="s">
        <v>75</v>
      </c>
      <c r="J4" s="2" t="s">
        <v>257</v>
      </c>
      <c r="K4" s="2" t="s">
        <v>76</v>
      </c>
      <c r="L4" s="2" t="s">
        <v>77</v>
      </c>
      <c r="M4" s="2" t="s">
        <v>78</v>
      </c>
    </row>
    <row r="5" spans="2:18" ht="120" x14ac:dyDescent="0.25">
      <c r="B5" s="13" t="s">
        <v>47</v>
      </c>
      <c r="C5" s="13"/>
      <c r="D5" s="3" t="s">
        <v>79</v>
      </c>
      <c r="E5" s="3" t="s">
        <v>258</v>
      </c>
      <c r="F5" s="3" t="s">
        <v>80</v>
      </c>
      <c r="G5" s="3" t="s">
        <v>81</v>
      </c>
      <c r="H5" s="3" t="s">
        <v>82</v>
      </c>
      <c r="I5" s="4" t="s">
        <v>83</v>
      </c>
      <c r="J5" s="4" t="s">
        <v>259</v>
      </c>
      <c r="K5" s="4" t="s">
        <v>84</v>
      </c>
      <c r="L5" s="4" t="s">
        <v>85</v>
      </c>
      <c r="M5" s="4" t="s">
        <v>86</v>
      </c>
    </row>
    <row r="6" spans="2:18" ht="19" x14ac:dyDescent="0.25">
      <c r="B6" s="13" t="s">
        <v>260</v>
      </c>
      <c r="C6" s="13"/>
      <c r="D6" s="3"/>
      <c r="E6" s="3"/>
      <c r="F6" s="3"/>
      <c r="G6" s="3"/>
      <c r="H6" s="3"/>
      <c r="I6" s="4"/>
      <c r="J6" s="4"/>
      <c r="K6" s="4"/>
      <c r="L6" s="4"/>
      <c r="M6" s="4"/>
    </row>
    <row r="7" spans="2:18" ht="19" x14ac:dyDescent="0.25">
      <c r="B7" s="13" t="s">
        <v>261</v>
      </c>
      <c r="C7" s="13"/>
      <c r="D7" s="3"/>
      <c r="E7" s="3"/>
      <c r="F7" s="3"/>
      <c r="G7" s="3"/>
      <c r="H7" s="3"/>
      <c r="I7" s="4"/>
      <c r="J7" s="4"/>
      <c r="K7" s="4"/>
      <c r="L7" s="4"/>
      <c r="M7" s="4"/>
    </row>
    <row r="8" spans="2:18" x14ac:dyDescent="0.2">
      <c r="B8" s="5" t="s">
        <v>48</v>
      </c>
      <c r="C8" s="5" t="s">
        <v>49</v>
      </c>
      <c r="D8" s="6" t="s">
        <v>50</v>
      </c>
      <c r="E8" s="6" t="s">
        <v>50</v>
      </c>
      <c r="F8" s="6" t="s">
        <v>50</v>
      </c>
      <c r="G8" s="6" t="s">
        <v>50</v>
      </c>
      <c r="H8" s="6" t="s">
        <v>50</v>
      </c>
      <c r="I8" s="6" t="s">
        <v>50</v>
      </c>
      <c r="J8" s="6" t="s">
        <v>50</v>
      </c>
      <c r="K8" s="6" t="s">
        <v>50</v>
      </c>
      <c r="L8" s="6" t="s">
        <v>50</v>
      </c>
      <c r="M8" s="6" t="s">
        <v>50</v>
      </c>
      <c r="N8" s="10" t="s">
        <v>87</v>
      </c>
      <c r="R8" s="11"/>
    </row>
    <row r="9" spans="2:18" x14ac:dyDescent="0.2">
      <c r="B9" s="1" t="s">
        <v>0</v>
      </c>
      <c r="C9" s="1" t="s">
        <v>1</v>
      </c>
      <c r="D9" s="7">
        <v>0.25083786207507602</v>
      </c>
      <c r="E9" s="7">
        <v>0.252168809508869</v>
      </c>
      <c r="F9" s="7">
        <v>0.34734592443548001</v>
      </c>
      <c r="G9" s="7">
        <v>0.21205390439754301</v>
      </c>
      <c r="H9" s="7">
        <v>0.27645490555812302</v>
      </c>
      <c r="I9" s="7">
        <v>0.34016776503346902</v>
      </c>
      <c r="J9" s="7">
        <v>0.34149871246726199</v>
      </c>
      <c r="K9" s="7">
        <v>0.43667582739387301</v>
      </c>
      <c r="L9" s="7">
        <v>0.30132490813379298</v>
      </c>
      <c r="M9" s="7">
        <v>0.36572590929437399</v>
      </c>
      <c r="N9" s="9">
        <v>0.31242545282978623</v>
      </c>
      <c r="R9" s="11"/>
    </row>
    <row r="10" spans="2:18" x14ac:dyDescent="0.2">
      <c r="B10" s="1" t="s">
        <v>88</v>
      </c>
      <c r="C10" s="1" t="s">
        <v>89</v>
      </c>
      <c r="D10" s="7">
        <v>4.4171532443352798E-2</v>
      </c>
      <c r="E10" s="7">
        <v>4.3954936185556702E-2</v>
      </c>
      <c r="F10" s="7">
        <v>3.7041004905484898E-2</v>
      </c>
      <c r="G10" s="7">
        <v>5.3401627061649803E-2</v>
      </c>
      <c r="H10" s="7">
        <v>4.8544406858334298E-2</v>
      </c>
      <c r="I10" s="7">
        <v>5.2475122908838497E-2</v>
      </c>
      <c r="J10" s="7">
        <v>5.22585266510424E-2</v>
      </c>
      <c r="K10" s="7">
        <v>4.5344595370970603E-2</v>
      </c>
      <c r="L10" s="7">
        <v>6.1675592354549898E-2</v>
      </c>
      <c r="M10" s="7">
        <v>5.6818372151234399E-2</v>
      </c>
      <c r="N10" s="9">
        <v>4.9568571689101434E-2</v>
      </c>
      <c r="R10" s="11"/>
    </row>
    <row r="11" spans="2:18" x14ac:dyDescent="0.2">
      <c r="B11" s="1" t="s">
        <v>90</v>
      </c>
      <c r="C11" s="1" t="s">
        <v>91</v>
      </c>
      <c r="D11" s="7">
        <v>0.194355532033542</v>
      </c>
      <c r="E11" s="7">
        <v>0.193377549930043</v>
      </c>
      <c r="F11" s="7">
        <v>0.12662563112250899</v>
      </c>
      <c r="G11" s="7">
        <v>0.208904269549645</v>
      </c>
      <c r="H11" s="7">
        <v>0.147359800093461</v>
      </c>
      <c r="I11" s="7">
        <v>0.13120306558844499</v>
      </c>
      <c r="J11" s="7">
        <v>0.13022508348494699</v>
      </c>
      <c r="K11" s="7">
        <v>6.3473164677412999E-2</v>
      </c>
      <c r="L11" s="7">
        <v>0.14560783938216099</v>
      </c>
      <c r="M11" s="7">
        <v>8.4063369925977294E-2</v>
      </c>
      <c r="N11" s="9">
        <v>0.14251953057881434</v>
      </c>
      <c r="R11" s="11"/>
    </row>
    <row r="12" spans="2:18" x14ac:dyDescent="0.2">
      <c r="B12" s="1" t="s">
        <v>4</v>
      </c>
      <c r="C12" s="1" t="s">
        <v>5</v>
      </c>
      <c r="D12" s="7">
        <v>4.60881210336163E-2</v>
      </c>
      <c r="E12" s="7">
        <v>4.63338344060088E-2</v>
      </c>
      <c r="F12" s="7">
        <v>5.2408506936143899E-2</v>
      </c>
      <c r="G12" s="7">
        <v>4.3084290823232903E-2</v>
      </c>
      <c r="H12" s="7">
        <v>5.4067254616359701E-2</v>
      </c>
      <c r="I12" s="7">
        <v>5.2246795157614899E-2</v>
      </c>
      <c r="J12" s="7">
        <v>5.2492508530007503E-2</v>
      </c>
      <c r="K12" s="7">
        <v>5.8567181060142498E-2</v>
      </c>
      <c r="L12" s="7">
        <v>4.9225693935463E-2</v>
      </c>
      <c r="M12" s="7">
        <v>6.0208657728589798E-2</v>
      </c>
      <c r="N12" s="9">
        <v>5.147228442271793E-2</v>
      </c>
      <c r="R12" s="11"/>
    </row>
    <row r="13" spans="2:18" x14ac:dyDescent="0.2">
      <c r="B13" s="1" t="s">
        <v>6</v>
      </c>
      <c r="C13" s="1" t="s">
        <v>7</v>
      </c>
      <c r="D13" s="7">
        <v>3.5383758613653497E-2</v>
      </c>
      <c r="E13" s="7">
        <v>3.5558407824422697E-2</v>
      </c>
      <c r="F13" s="7">
        <v>3.7378481735927803E-2</v>
      </c>
      <c r="G13" s="7">
        <v>3.2078137697086097E-2</v>
      </c>
      <c r="H13" s="7">
        <v>3.54314846305573E-2</v>
      </c>
      <c r="I13" s="7">
        <v>4.1605143403413598E-2</v>
      </c>
      <c r="J13" s="7">
        <v>4.1779792614182798E-2</v>
      </c>
      <c r="K13" s="7">
        <v>4.3599866525688001E-2</v>
      </c>
      <c r="L13" s="7">
        <v>3.8285743732315899E-2</v>
      </c>
      <c r="M13" s="7">
        <v>4.1639090665787103E-2</v>
      </c>
      <c r="N13" s="9">
        <v>3.8273990744303474E-2</v>
      </c>
      <c r="R13" s="11"/>
    </row>
    <row r="14" spans="2:18" x14ac:dyDescent="0.2">
      <c r="B14" s="1" t="s">
        <v>14</v>
      </c>
      <c r="C14" s="1" t="s">
        <v>15</v>
      </c>
      <c r="D14" s="7">
        <v>1.8013789199249401E-2</v>
      </c>
      <c r="E14" s="7">
        <v>1.80981026113449E-2</v>
      </c>
      <c r="F14" s="7">
        <v>2.1333677810567699E-2</v>
      </c>
      <c r="G14" s="7">
        <v>1.52842004681027E-2</v>
      </c>
      <c r="H14" s="7">
        <v>1.6970396046679902E-2</v>
      </c>
      <c r="I14" s="7">
        <v>2.6188975916367201E-2</v>
      </c>
      <c r="J14" s="7">
        <v>2.62732893284627E-2</v>
      </c>
      <c r="K14" s="7">
        <v>2.9508864527685499E-2</v>
      </c>
      <c r="L14" s="7">
        <v>2.3455096984766399E-2</v>
      </c>
      <c r="M14" s="7">
        <v>2.51412925633436E-2</v>
      </c>
      <c r="N14" s="9">
        <v>2.2026768545657001E-2</v>
      </c>
      <c r="R14" s="11"/>
    </row>
    <row r="15" spans="2:18" x14ac:dyDescent="0.2">
      <c r="B15" s="1" t="s">
        <v>12</v>
      </c>
      <c r="C15" s="1" t="s">
        <v>13</v>
      </c>
      <c r="D15" s="7">
        <v>2.2376280311001799E-2</v>
      </c>
      <c r="E15" s="7">
        <v>2.2482876553436799E-2</v>
      </c>
      <c r="F15" s="7">
        <v>2.4219387970676898E-2</v>
      </c>
      <c r="G15" s="7">
        <v>2.0040690415878699E-2</v>
      </c>
      <c r="H15" s="7">
        <v>2.2160507272337399E-2</v>
      </c>
      <c r="I15" s="7">
        <v>2.84404080633462E-2</v>
      </c>
      <c r="J15" s="7">
        <v>2.85470043057812E-2</v>
      </c>
      <c r="K15" s="7">
        <v>3.0283515723021199E-2</v>
      </c>
      <c r="L15" s="7">
        <v>2.6097063641381701E-2</v>
      </c>
      <c r="M15" s="7">
        <v>2.8216880497840401E-2</v>
      </c>
      <c r="N15" s="9">
        <v>2.5286461475470229E-2</v>
      </c>
      <c r="R15" s="11"/>
    </row>
    <row r="16" spans="2:18" x14ac:dyDescent="0.2">
      <c r="B16" s="1" t="s">
        <v>92</v>
      </c>
      <c r="C16" s="1" t="s">
        <v>93</v>
      </c>
      <c r="D16" s="7">
        <v>3.7725729093554199E-2</v>
      </c>
      <c r="E16" s="7">
        <v>3.7395152697574298E-2</v>
      </c>
      <c r="F16" s="7">
        <v>2.89479834684413E-2</v>
      </c>
      <c r="G16" s="7">
        <v>4.0826616611538601E-2</v>
      </c>
      <c r="H16" s="7">
        <v>3.18766515152583E-2</v>
      </c>
      <c r="I16" s="7">
        <v>2.8347820289945199E-2</v>
      </c>
      <c r="J16" s="7">
        <v>2.8017243893965399E-2</v>
      </c>
      <c r="K16" s="7">
        <v>1.9570074664832401E-2</v>
      </c>
      <c r="L16" s="7">
        <v>3.1415548929039402E-2</v>
      </c>
      <c r="M16" s="7">
        <v>2.2465583832759099E-2</v>
      </c>
      <c r="N16" s="9">
        <v>3.065884049969082E-2</v>
      </c>
      <c r="R16" s="11"/>
    </row>
    <row r="17" spans="2:18" x14ac:dyDescent="0.2">
      <c r="B17" s="1" t="s">
        <v>2</v>
      </c>
      <c r="C17" s="1" t="s">
        <v>3</v>
      </c>
      <c r="D17" s="7">
        <v>4.9237894935931101E-2</v>
      </c>
      <c r="E17" s="7">
        <v>4.9554672469946999E-2</v>
      </c>
      <c r="F17" s="7">
        <v>5.1846869988682098E-2</v>
      </c>
      <c r="G17" s="7">
        <v>4.1763141487156798E-2</v>
      </c>
      <c r="H17" s="7">
        <v>4.5011582064048601E-2</v>
      </c>
      <c r="I17" s="7">
        <v>4.4172580440350703E-2</v>
      </c>
      <c r="J17" s="7">
        <v>4.4489357974366602E-2</v>
      </c>
      <c r="K17" s="7">
        <v>4.6781555493101798E-2</v>
      </c>
      <c r="L17" s="7">
        <v>3.66776361084842E-2</v>
      </c>
      <c r="M17" s="7">
        <v>3.99260766853759E-2</v>
      </c>
      <c r="N17" s="9">
        <v>4.4946136764744474E-2</v>
      </c>
      <c r="R17" s="11"/>
    </row>
    <row r="18" spans="2:18" x14ac:dyDescent="0.2">
      <c r="B18" s="1" t="s">
        <v>94</v>
      </c>
      <c r="C18" s="1" t="s">
        <v>95</v>
      </c>
      <c r="D18" s="7">
        <v>6.5690201315687499E-3</v>
      </c>
      <c r="E18" s="7">
        <v>6.4534139490089199E-3</v>
      </c>
      <c r="F18" s="7">
        <v>5.7726977019100503E-3</v>
      </c>
      <c r="G18" s="7">
        <v>7.5757253803778899E-3</v>
      </c>
      <c r="H18" s="7">
        <v>6.7216437905344402E-3</v>
      </c>
      <c r="I18" s="7">
        <v>9.2638297673554807E-3</v>
      </c>
      <c r="J18" s="7">
        <v>9.1482235847956395E-3</v>
      </c>
      <c r="K18" s="7">
        <v>8.4675073376967794E-3</v>
      </c>
      <c r="L18" s="7">
        <v>1.02665794989954E-2</v>
      </c>
      <c r="M18" s="7">
        <v>9.4124979091520095E-3</v>
      </c>
      <c r="N18" s="9">
        <v>7.9651139051395356E-3</v>
      </c>
      <c r="R18" s="11"/>
    </row>
    <row r="19" spans="2:18" x14ac:dyDescent="0.2">
      <c r="B19" s="1" t="s">
        <v>8</v>
      </c>
      <c r="C19" s="1" t="s">
        <v>9</v>
      </c>
      <c r="D19" s="7">
        <v>2.7605724082710999E-2</v>
      </c>
      <c r="E19" s="7">
        <v>2.7774953145559798E-2</v>
      </c>
      <c r="F19" s="7">
        <v>2.8660690655082099E-2</v>
      </c>
      <c r="G19" s="7">
        <v>2.55082067172769E-2</v>
      </c>
      <c r="H19" s="7">
        <v>2.9571793563439499E-2</v>
      </c>
      <c r="I19" s="7">
        <v>2.53931456191165E-2</v>
      </c>
      <c r="J19" s="7">
        <v>2.5562374681965299E-2</v>
      </c>
      <c r="K19" s="7">
        <v>2.6448112191487599E-2</v>
      </c>
      <c r="L19" s="7">
        <v>2.3283826751666199E-2</v>
      </c>
      <c r="M19" s="7">
        <v>2.7347413597828801E-2</v>
      </c>
      <c r="N19" s="9">
        <v>2.6715624100613365E-2</v>
      </c>
      <c r="R19" s="11"/>
    </row>
    <row r="20" spans="2:18" x14ac:dyDescent="0.2">
      <c r="B20" s="1" t="s">
        <v>96</v>
      </c>
      <c r="C20" s="1" t="s">
        <v>97</v>
      </c>
      <c r="D20" s="7">
        <v>1.10770786717026E-2</v>
      </c>
      <c r="E20" s="7">
        <v>1.1112369857051101E-2</v>
      </c>
      <c r="F20" s="7">
        <v>8.9247710036780403E-3</v>
      </c>
      <c r="G20" s="7">
        <v>1.33118903311483E-2</v>
      </c>
      <c r="H20" s="7">
        <v>1.26864501752751E-2</v>
      </c>
      <c r="I20" s="7">
        <v>1.1513061056798E-2</v>
      </c>
      <c r="J20" s="7">
        <v>1.1548352242146599E-2</v>
      </c>
      <c r="K20" s="7">
        <v>9.3607533887735198E-3</v>
      </c>
      <c r="L20" s="7">
        <v>1.37405459398746E-2</v>
      </c>
      <c r="M20" s="7">
        <v>1.31151057840014E-2</v>
      </c>
      <c r="N20" s="9">
        <v>1.1639037845044924E-2</v>
      </c>
      <c r="R20" s="11"/>
    </row>
    <row r="21" spans="2:18" x14ac:dyDescent="0.2">
      <c r="B21" s="1" t="s">
        <v>98</v>
      </c>
      <c r="C21" s="1" t="s">
        <v>99</v>
      </c>
      <c r="D21" s="7">
        <v>2.2643544628317299E-2</v>
      </c>
      <c r="E21" s="7">
        <v>2.2395631960314199E-2</v>
      </c>
      <c r="F21" s="7">
        <v>1.6559758371511E-2</v>
      </c>
      <c r="G21" s="7">
        <v>3.0356800389980801E-2</v>
      </c>
      <c r="H21" s="7">
        <v>2.0146567578177701E-2</v>
      </c>
      <c r="I21" s="7">
        <v>1.1551855551997701E-2</v>
      </c>
      <c r="J21" s="7">
        <v>1.1303942883994601E-2</v>
      </c>
      <c r="K21" s="7">
        <v>5.4680692951914198E-3</v>
      </c>
      <c r="L21" s="7">
        <v>1.9241768573879402E-2</v>
      </c>
      <c r="M21" s="7">
        <v>9.03153576207626E-3</v>
      </c>
      <c r="N21" s="9">
        <v>1.6869947499544041E-2</v>
      </c>
      <c r="R21" s="11"/>
    </row>
    <row r="22" spans="2:18" x14ac:dyDescent="0.2">
      <c r="B22" s="1" t="s">
        <v>10</v>
      </c>
      <c r="C22" s="1" t="s">
        <v>11</v>
      </c>
      <c r="D22" s="7">
        <v>1.9833632030156499E-2</v>
      </c>
      <c r="E22" s="7">
        <v>1.99576931936685E-2</v>
      </c>
      <c r="F22" s="7">
        <v>1.8522440795257802E-2</v>
      </c>
      <c r="G22" s="7">
        <v>1.9480138521167201E-2</v>
      </c>
      <c r="H22" s="7">
        <v>2.17596315676955E-2</v>
      </c>
      <c r="I22" s="7">
        <v>1.72009128214233E-2</v>
      </c>
      <c r="J22" s="7">
        <v>1.73249739849352E-2</v>
      </c>
      <c r="K22" s="7">
        <v>1.5889721586524599E-2</v>
      </c>
      <c r="L22" s="7">
        <v>1.6838533081048299E-2</v>
      </c>
      <c r="M22" s="7">
        <v>1.9118026127576598E-2</v>
      </c>
      <c r="N22" s="9">
        <v>1.8592570370945354E-2</v>
      </c>
      <c r="R22" s="11"/>
    </row>
    <row r="23" spans="2:18" x14ac:dyDescent="0.2">
      <c r="B23" s="1" t="s">
        <v>100</v>
      </c>
      <c r="C23" s="1" t="s">
        <v>101</v>
      </c>
      <c r="D23" s="7">
        <v>4.4292718761654902E-3</v>
      </c>
      <c r="E23" s="7">
        <v>4.4434847084901599E-3</v>
      </c>
      <c r="F23" s="7">
        <v>3.7931323247166102E-3</v>
      </c>
      <c r="G23" s="7">
        <v>4.9606365486021204E-3</v>
      </c>
      <c r="H23" s="7">
        <v>5.0485374067313999E-3</v>
      </c>
      <c r="I23" s="7">
        <v>5.7649669761297402E-3</v>
      </c>
      <c r="J23" s="7">
        <v>5.7791798084544099E-3</v>
      </c>
      <c r="K23" s="7">
        <v>5.1288274246808598E-3</v>
      </c>
      <c r="L23" s="7">
        <v>6.2941570077859497E-3</v>
      </c>
      <c r="M23" s="7">
        <v>6.3820578659152302E-3</v>
      </c>
      <c r="N23" s="9">
        <v>5.2024251947671973E-3</v>
      </c>
      <c r="R23" s="11"/>
    </row>
    <row r="24" spans="2:18" x14ac:dyDescent="0.2">
      <c r="B24" s="1" t="s">
        <v>24</v>
      </c>
      <c r="C24" s="1" t="s">
        <v>25</v>
      </c>
      <c r="D24" s="7">
        <v>6.3508131296459401E-3</v>
      </c>
      <c r="E24" s="7">
        <v>6.38411692742366E-3</v>
      </c>
      <c r="F24" s="7">
        <v>7.0821037962614797E-3</v>
      </c>
      <c r="G24" s="7">
        <v>5.87849252033356E-3</v>
      </c>
      <c r="H24" s="7">
        <v>7.1133320091087901E-3</v>
      </c>
      <c r="I24" s="7">
        <v>7.2418218898954896E-3</v>
      </c>
      <c r="J24" s="7">
        <v>7.2751256876732E-3</v>
      </c>
      <c r="K24" s="7">
        <v>7.9731125565110205E-3</v>
      </c>
      <c r="L24" s="7">
        <v>6.7670900181200002E-3</v>
      </c>
      <c r="M24" s="7">
        <v>8.0019295068952303E-3</v>
      </c>
      <c r="N24" s="9">
        <v>7.0067938041868377E-3</v>
      </c>
      <c r="R24" s="11"/>
    </row>
    <row r="25" spans="2:18" x14ac:dyDescent="0.2">
      <c r="B25" s="1" t="s">
        <v>102</v>
      </c>
      <c r="C25" s="1" t="s">
        <v>103</v>
      </c>
      <c r="D25" s="7">
        <v>1.0084544345375099E-2</v>
      </c>
      <c r="E25" s="7">
        <v>1.01343494823772E-2</v>
      </c>
      <c r="F25" s="7">
        <v>7.9428442438480192E-3</v>
      </c>
      <c r="G25" s="7">
        <v>1.3022156716142401E-2</v>
      </c>
      <c r="H25" s="7">
        <v>1.49792683491191E-2</v>
      </c>
      <c r="I25" s="7">
        <v>8.6596525834085301E-3</v>
      </c>
      <c r="J25" s="7">
        <v>8.7094577204106394E-3</v>
      </c>
      <c r="K25" s="7">
        <v>6.5179524818814501E-3</v>
      </c>
      <c r="L25" s="7">
        <v>1.15912913266158E-2</v>
      </c>
      <c r="M25" s="7">
        <v>1.35484029595925E-2</v>
      </c>
      <c r="N25" s="9">
        <v>1.0518992020877074E-2</v>
      </c>
      <c r="R25" s="11"/>
    </row>
    <row r="26" spans="2:18" x14ac:dyDescent="0.2">
      <c r="B26" s="1" t="s">
        <v>18</v>
      </c>
      <c r="C26" s="1" t="s">
        <v>19</v>
      </c>
      <c r="D26" s="7">
        <v>9.1390919608947598E-3</v>
      </c>
      <c r="E26" s="7">
        <v>9.1945581412804303E-3</v>
      </c>
      <c r="F26" s="7">
        <v>1.1057077233587899E-2</v>
      </c>
      <c r="G26" s="7">
        <v>8.1846777247736608E-3</v>
      </c>
      <c r="H26" s="7">
        <v>1.06035899901169E-2</v>
      </c>
      <c r="I26" s="7">
        <v>9.1792189791909395E-3</v>
      </c>
      <c r="J26" s="7">
        <v>9.23468515957661E-3</v>
      </c>
      <c r="K26" s="7">
        <v>1.1097204251883999E-2</v>
      </c>
      <c r="L26" s="7">
        <v>8.2213340587444401E-3</v>
      </c>
      <c r="M26" s="7">
        <v>1.06402463240877E-2</v>
      </c>
      <c r="N26" s="9">
        <v>9.6551683824137348E-3</v>
      </c>
      <c r="R26" s="11"/>
    </row>
    <row r="27" spans="2:18" x14ac:dyDescent="0.2">
      <c r="B27" s="1" t="s">
        <v>104</v>
      </c>
      <c r="C27" s="1" t="s">
        <v>105</v>
      </c>
      <c r="D27" s="7">
        <v>8.6017902261352093E-3</v>
      </c>
      <c r="E27" s="7">
        <v>8.4864092358530301E-3</v>
      </c>
      <c r="F27" s="7">
        <v>6.64688083800654E-3</v>
      </c>
      <c r="G27" s="7">
        <v>9.9281721566745005E-3</v>
      </c>
      <c r="H27" s="7">
        <v>7.5270113983578702E-3</v>
      </c>
      <c r="I27" s="7">
        <v>5.7697665015411601E-3</v>
      </c>
      <c r="J27" s="7">
        <v>5.6543855112589801E-3</v>
      </c>
      <c r="K27" s="7">
        <v>3.81485711341249E-3</v>
      </c>
      <c r="L27" s="7">
        <v>7.0879183071944603E-3</v>
      </c>
      <c r="M27" s="7">
        <v>4.6867575488778301E-3</v>
      </c>
      <c r="N27" s="9">
        <v>6.8203948837312067E-3</v>
      </c>
      <c r="R27" s="11"/>
    </row>
    <row r="28" spans="2:18" x14ac:dyDescent="0.2">
      <c r="B28" s="1" t="s">
        <v>106</v>
      </c>
      <c r="C28" s="1" t="s">
        <v>107</v>
      </c>
      <c r="D28" s="7">
        <v>1.6439604256696199E-2</v>
      </c>
      <c r="E28" s="7">
        <v>1.6543791544499899E-2</v>
      </c>
      <c r="F28" s="7">
        <v>1.49393579819303E-2</v>
      </c>
      <c r="G28" s="7">
        <v>1.61500801862683E-2</v>
      </c>
      <c r="H28" s="7">
        <v>1.75629900080112E-2</v>
      </c>
      <c r="I28" s="7">
        <v>1.4036861880635401E-2</v>
      </c>
      <c r="J28" s="7">
        <v>1.41410491684391E-2</v>
      </c>
      <c r="K28" s="7">
        <v>1.25366156058695E-2</v>
      </c>
      <c r="L28" s="7">
        <v>1.3739973904389399E-2</v>
      </c>
      <c r="M28" s="7">
        <v>1.51528837261322E-2</v>
      </c>
      <c r="N28" s="9">
        <v>1.512432082628715E-2</v>
      </c>
      <c r="R28" s="11"/>
    </row>
    <row r="29" spans="2:18" x14ac:dyDescent="0.2">
      <c r="B29" s="1" t="s">
        <v>108</v>
      </c>
      <c r="C29" s="1" t="s">
        <v>109</v>
      </c>
      <c r="D29" s="7">
        <v>8.5141167344545705E-3</v>
      </c>
      <c r="E29" s="7">
        <v>8.3439137342486997E-3</v>
      </c>
      <c r="F29" s="7">
        <v>6.2546918061796297E-3</v>
      </c>
      <c r="G29" s="7">
        <v>9.9201012157153993E-3</v>
      </c>
      <c r="H29" s="7">
        <v>7.8819774866101793E-3</v>
      </c>
      <c r="I29" s="7">
        <v>6.4138220121058203E-3</v>
      </c>
      <c r="J29" s="7">
        <v>6.2436190118999504E-3</v>
      </c>
      <c r="K29" s="7">
        <v>4.1543970838308804E-3</v>
      </c>
      <c r="L29" s="7">
        <v>7.8129671039550708E-3</v>
      </c>
      <c r="M29" s="7">
        <v>5.7748433748498499E-3</v>
      </c>
      <c r="N29" s="9">
        <v>7.1314449563850048E-3</v>
      </c>
      <c r="R29" s="11"/>
    </row>
    <row r="30" spans="2:18" x14ac:dyDescent="0.2">
      <c r="B30" s="1" t="s">
        <v>110</v>
      </c>
      <c r="C30" s="1" t="s">
        <v>111</v>
      </c>
      <c r="D30" s="7">
        <v>1.54881247098782E-2</v>
      </c>
      <c r="E30" s="7">
        <v>1.51226184717445E-2</v>
      </c>
      <c r="F30" s="7">
        <v>9.7641612380069895E-3</v>
      </c>
      <c r="G30" s="7">
        <v>1.9339510706203902E-2</v>
      </c>
      <c r="H30" s="7">
        <v>1.36332744093346E-2</v>
      </c>
      <c r="I30" s="7">
        <v>1.0138218504075199E-2</v>
      </c>
      <c r="J30" s="7">
        <v>9.7727122659415407E-3</v>
      </c>
      <c r="K30" s="7">
        <v>4.4142550322039701E-3</v>
      </c>
      <c r="L30" s="7">
        <v>1.3978085314806101E-2</v>
      </c>
      <c r="M30" s="7">
        <v>8.2718490179368703E-3</v>
      </c>
      <c r="N30" s="9">
        <v>1.1992280967013186E-2</v>
      </c>
      <c r="R30" s="11"/>
    </row>
    <row r="31" spans="2:18" x14ac:dyDescent="0.2">
      <c r="B31" s="1" t="s">
        <v>112</v>
      </c>
      <c r="C31" s="1" t="s">
        <v>113</v>
      </c>
      <c r="D31" s="7">
        <v>2.1589145517529299E-3</v>
      </c>
      <c r="E31" s="7">
        <v>2.1690321612043901E-3</v>
      </c>
      <c r="F31" s="7">
        <v>2.7815842144682601E-3</v>
      </c>
      <c r="G31" s="7">
        <v>2.28092869200688E-3</v>
      </c>
      <c r="H31" s="7">
        <v>3.9294799450148802E-3</v>
      </c>
      <c r="I31" s="7">
        <v>3.4573521905259101E-3</v>
      </c>
      <c r="J31" s="7">
        <v>3.4674697999773699E-3</v>
      </c>
      <c r="K31" s="7">
        <v>4.0800218532412499E-3</v>
      </c>
      <c r="L31" s="7">
        <v>3.5790577495793301E-3</v>
      </c>
      <c r="M31" s="7">
        <v>5.2276090025873204E-3</v>
      </c>
      <c r="N31" s="9">
        <v>3.3131450160358523E-3</v>
      </c>
    </row>
    <row r="32" spans="2:18" x14ac:dyDescent="0.2">
      <c r="B32" s="1" t="s">
        <v>114</v>
      </c>
      <c r="C32" s="1" t="s">
        <v>115</v>
      </c>
      <c r="D32" s="7">
        <v>4.3219083255131097E-3</v>
      </c>
      <c r="E32" s="7">
        <v>4.3367836203613798E-3</v>
      </c>
      <c r="F32" s="7">
        <v>3.2995982243113598E-3</v>
      </c>
      <c r="G32" s="7">
        <v>5.6485390729902104E-3</v>
      </c>
      <c r="H32" s="7">
        <v>5.2000809021886503E-3</v>
      </c>
      <c r="I32" s="7">
        <v>3.6766669832029499E-3</v>
      </c>
      <c r="J32" s="7">
        <v>3.69154227805123E-3</v>
      </c>
      <c r="K32" s="7">
        <v>2.6543568820012E-3</v>
      </c>
      <c r="L32" s="7">
        <v>5.0000331198965398E-3</v>
      </c>
      <c r="M32" s="7">
        <v>4.5515749490949798E-3</v>
      </c>
      <c r="N32" s="9">
        <v>4.2381084357611606E-3</v>
      </c>
    </row>
    <row r="33" spans="2:14" x14ac:dyDescent="0.2">
      <c r="B33" s="1" t="s">
        <v>116</v>
      </c>
      <c r="C33" s="1" t="s">
        <v>117</v>
      </c>
      <c r="D33" s="7">
        <v>8.1443264296623304E-3</v>
      </c>
      <c r="E33" s="7">
        <v>8.0229073496164097E-3</v>
      </c>
      <c r="F33" s="7">
        <v>5.6630444867501401E-3</v>
      </c>
      <c r="G33" s="7">
        <v>1.0794669949276799E-2</v>
      </c>
      <c r="H33" s="7">
        <v>7.6424115824482997E-3</v>
      </c>
      <c r="I33" s="7">
        <v>4.9332686484679002E-3</v>
      </c>
      <c r="J33" s="7">
        <v>4.81184956842199E-3</v>
      </c>
      <c r="K33" s="7">
        <v>2.4519867055557199E-3</v>
      </c>
      <c r="L33" s="7">
        <v>7.5762929463780802E-3</v>
      </c>
      <c r="M33" s="7">
        <v>4.4240345795495597E-3</v>
      </c>
      <c r="N33" s="9">
        <v>6.4464792246127223E-3</v>
      </c>
    </row>
    <row r="34" spans="2:14" x14ac:dyDescent="0.2">
      <c r="B34" s="1" t="s">
        <v>16</v>
      </c>
      <c r="C34" s="1" t="s">
        <v>17</v>
      </c>
      <c r="D34" s="7">
        <v>1.27977231622743E-2</v>
      </c>
      <c r="E34" s="7">
        <v>1.28814343357119E-2</v>
      </c>
      <c r="F34" s="7">
        <v>1.0606972462499401E-2</v>
      </c>
      <c r="G34" s="7">
        <v>1.3030647456514799E-2</v>
      </c>
      <c r="H34" s="7">
        <v>1.3379320207664899E-2</v>
      </c>
      <c r="I34" s="7">
        <v>1.0533681177222001E-2</v>
      </c>
      <c r="J34" s="7">
        <v>1.06173923506596E-2</v>
      </c>
      <c r="K34" s="7">
        <v>8.3429304774471098E-3</v>
      </c>
      <c r="L34" s="7">
        <v>1.0760895347476899E-2</v>
      </c>
      <c r="M34" s="7">
        <v>1.11095680986269E-2</v>
      </c>
      <c r="N34" s="9">
        <v>1.1406056507609782E-2</v>
      </c>
    </row>
    <row r="35" spans="2:14" x14ac:dyDescent="0.2">
      <c r="B35" s="1" t="s">
        <v>118</v>
      </c>
      <c r="C35" s="1" t="s">
        <v>119</v>
      </c>
      <c r="D35" s="7">
        <v>1.7474251793784599E-3</v>
      </c>
      <c r="E35" s="7">
        <v>1.73405391935263E-3</v>
      </c>
      <c r="F35" s="7">
        <v>1.5440311077954401E-3</v>
      </c>
      <c r="G35" s="7">
        <v>1.9193155774080901E-3</v>
      </c>
      <c r="H35" s="7">
        <v>1.64924391027621E-3</v>
      </c>
      <c r="I35" s="7">
        <v>1.9983347152497302E-3</v>
      </c>
      <c r="J35" s="7">
        <v>1.9849634552239E-3</v>
      </c>
      <c r="K35" s="7">
        <v>1.7949406436667001E-3</v>
      </c>
      <c r="L35" s="7">
        <v>2.16884213595693E-3</v>
      </c>
      <c r="M35" s="7">
        <v>1.8987704688250501E-3</v>
      </c>
      <c r="N35" s="9">
        <v>1.8439921113133141E-3</v>
      </c>
    </row>
    <row r="36" spans="2:14" x14ac:dyDescent="0.2">
      <c r="B36" s="1" t="s">
        <v>120</v>
      </c>
      <c r="C36" s="1" t="s">
        <v>121</v>
      </c>
      <c r="D36" s="7">
        <v>6.0028974031841502E-3</v>
      </c>
      <c r="E36" s="7">
        <v>5.9026561579915999E-3</v>
      </c>
      <c r="F36" s="7">
        <v>4.3554598730627704E-3</v>
      </c>
      <c r="G36" s="7">
        <v>7.6647836766267604E-3</v>
      </c>
      <c r="H36" s="7">
        <v>5.4639485549199899E-3</v>
      </c>
      <c r="I36" s="7">
        <v>3.6078156340374999E-3</v>
      </c>
      <c r="J36" s="7">
        <v>3.50757438884494E-3</v>
      </c>
      <c r="K36" s="7">
        <v>1.9603781039161201E-3</v>
      </c>
      <c r="L36" s="7">
        <v>5.2640222214112298E-3</v>
      </c>
      <c r="M36" s="7">
        <v>3.0631870997044602E-3</v>
      </c>
      <c r="N36" s="9">
        <v>4.6792723113699523E-3</v>
      </c>
    </row>
    <row r="37" spans="2:14" x14ac:dyDescent="0.2">
      <c r="B37" s="1" t="s">
        <v>122</v>
      </c>
      <c r="C37" s="1" t="s">
        <v>123</v>
      </c>
      <c r="D37" s="7">
        <v>4.27807417675782E-3</v>
      </c>
      <c r="E37" s="7">
        <v>4.3028864094601998E-3</v>
      </c>
      <c r="F37" s="7">
        <v>4.5851342763379502E-3</v>
      </c>
      <c r="G37" s="7">
        <v>4.8293569460606898E-3</v>
      </c>
      <c r="H37" s="7">
        <v>7.4579117118110903E-3</v>
      </c>
      <c r="I37" s="7">
        <v>4.1988500493724901E-3</v>
      </c>
      <c r="J37" s="7">
        <v>4.2236622820748804E-3</v>
      </c>
      <c r="K37" s="7">
        <v>4.5059101489526299E-3</v>
      </c>
      <c r="L37" s="7">
        <v>4.7483238615430596E-3</v>
      </c>
      <c r="M37" s="7">
        <v>7.3768786272934601E-3</v>
      </c>
      <c r="N37" s="9">
        <v>5.0506988489664268E-3</v>
      </c>
    </row>
    <row r="38" spans="2:14" x14ac:dyDescent="0.2">
      <c r="B38" s="1" t="s">
        <v>30</v>
      </c>
      <c r="C38" s="1" t="s">
        <v>31</v>
      </c>
      <c r="D38" s="7">
        <v>3.6068839130414701E-3</v>
      </c>
      <c r="E38" s="7">
        <v>3.6295280865756801E-3</v>
      </c>
      <c r="F38" s="7">
        <v>5.0907659607471499E-3</v>
      </c>
      <c r="G38" s="7">
        <v>2.9706011681051299E-3</v>
      </c>
      <c r="H38" s="7">
        <v>4.0106209108903704E-3</v>
      </c>
      <c r="I38" s="7">
        <v>3.7707856703554201E-3</v>
      </c>
      <c r="J38" s="7">
        <v>3.7934298438896301E-3</v>
      </c>
      <c r="K38" s="7">
        <v>5.2546677180611004E-3</v>
      </c>
      <c r="L38" s="7">
        <v>3.1333075462176901E-3</v>
      </c>
      <c r="M38" s="7">
        <v>4.1733272890029302E-3</v>
      </c>
      <c r="N38" s="9">
        <v>3.9433918106886569E-3</v>
      </c>
    </row>
    <row r="39" spans="2:14" x14ac:dyDescent="0.2">
      <c r="B39" s="1" t="s">
        <v>32</v>
      </c>
      <c r="C39" s="1" t="s">
        <v>33</v>
      </c>
      <c r="D39" s="7">
        <v>3.2260451414251401E-3</v>
      </c>
      <c r="E39" s="7">
        <v>3.2459190171333701E-3</v>
      </c>
      <c r="F39" s="7">
        <v>4.5598767613102501E-3</v>
      </c>
      <c r="G39" s="7">
        <v>2.8312305485455398E-3</v>
      </c>
      <c r="H39" s="7">
        <v>4.1647362497392402E-3</v>
      </c>
      <c r="I39" s="7">
        <v>3.4627475554030798E-3</v>
      </c>
      <c r="J39" s="7">
        <v>3.4826214311112999E-3</v>
      </c>
      <c r="K39" s="7">
        <v>4.7965791752881803E-3</v>
      </c>
      <c r="L39" s="7">
        <v>3.0668815385224801E-3</v>
      </c>
      <c r="M39" s="7">
        <v>4.4003872397161796E-3</v>
      </c>
      <c r="N39" s="9">
        <v>3.7237024658194756E-3</v>
      </c>
    </row>
    <row r="40" spans="2:14" x14ac:dyDescent="0.2">
      <c r="B40" s="1" t="s">
        <v>124</v>
      </c>
      <c r="C40" s="1" t="s">
        <v>125</v>
      </c>
      <c r="D40" s="7">
        <v>1.00089076106423E-2</v>
      </c>
      <c r="E40" s="7">
        <v>9.7212157848519509E-3</v>
      </c>
      <c r="F40" s="7">
        <v>6.0965280137142202E-3</v>
      </c>
      <c r="G40" s="7">
        <v>1.58253195238169E-2</v>
      </c>
      <c r="H40" s="7">
        <v>1.28370012234151E-2</v>
      </c>
      <c r="I40" s="7">
        <v>6.6474208257549803E-3</v>
      </c>
      <c r="J40" s="7">
        <v>6.3597289999645402E-3</v>
      </c>
      <c r="K40" s="7">
        <v>2.7350412288268101E-3</v>
      </c>
      <c r="L40" s="7">
        <v>1.2456815928963199E-2</v>
      </c>
      <c r="M40" s="7">
        <v>9.4684976285614904E-3</v>
      </c>
      <c r="N40" s="9">
        <v>9.2156476768511485E-3</v>
      </c>
    </row>
    <row r="41" spans="2:14" x14ac:dyDescent="0.2">
      <c r="B41" s="1" t="s">
        <v>126</v>
      </c>
      <c r="C41" s="1" t="s">
        <v>127</v>
      </c>
      <c r="D41" s="7">
        <v>1.93178315803853E-3</v>
      </c>
      <c r="E41" s="7">
        <v>1.9040047874954199E-3</v>
      </c>
      <c r="F41" s="7">
        <v>1.6237832839489899E-3</v>
      </c>
      <c r="G41" s="7">
        <v>2.3808504895352599E-3</v>
      </c>
      <c r="H41" s="7">
        <v>1.9694119687686199E-3</v>
      </c>
      <c r="I41" s="7">
        <v>1.75503693211645E-3</v>
      </c>
      <c r="J41" s="7">
        <v>1.7272585615733299E-3</v>
      </c>
      <c r="K41" s="7">
        <v>1.4470370580269101E-3</v>
      </c>
      <c r="L41" s="7">
        <v>2.20239267232361E-3</v>
      </c>
      <c r="M41" s="7">
        <v>1.7909541515569701E-3</v>
      </c>
      <c r="N41" s="9">
        <v>1.8732513063384089E-3</v>
      </c>
    </row>
    <row r="42" spans="2:14" x14ac:dyDescent="0.2">
      <c r="B42" s="1" t="s">
        <v>38</v>
      </c>
      <c r="C42" s="1" t="s">
        <v>39</v>
      </c>
      <c r="D42" s="7">
        <v>2.4635168060847101E-3</v>
      </c>
      <c r="E42" s="7">
        <v>2.4765853849595099E-3</v>
      </c>
      <c r="F42" s="7">
        <v>2.5816226524822501E-3</v>
      </c>
      <c r="G42" s="7">
        <v>2.10489510847061E-3</v>
      </c>
      <c r="H42" s="7">
        <v>2.1852319782078599E-3</v>
      </c>
      <c r="I42" s="7">
        <v>2.6213437071709801E-3</v>
      </c>
      <c r="J42" s="7">
        <v>2.63441228604578E-3</v>
      </c>
      <c r="K42" s="7">
        <v>2.7394495535685102E-3</v>
      </c>
      <c r="L42" s="7">
        <v>2.2616821044254098E-3</v>
      </c>
      <c r="M42" s="7">
        <v>2.3420189741626498E-3</v>
      </c>
      <c r="N42" s="9">
        <v>2.4410758555578269E-3</v>
      </c>
    </row>
    <row r="43" spans="2:14" x14ac:dyDescent="0.2">
      <c r="B43" s="1" t="s">
        <v>44</v>
      </c>
      <c r="C43" s="1" t="s">
        <v>45</v>
      </c>
      <c r="D43" s="7">
        <v>4.4017913237081598E-4</v>
      </c>
      <c r="E43" s="7">
        <v>4.41618482763018E-4</v>
      </c>
      <c r="F43" s="7">
        <v>5.3006874217546005E-4</v>
      </c>
      <c r="G43" s="7">
        <v>3.8566363249477298E-4</v>
      </c>
      <c r="H43" s="7">
        <v>4.2039821782242399E-4</v>
      </c>
      <c r="I43" s="7">
        <v>1.3154798515129301E-3</v>
      </c>
      <c r="J43" s="7">
        <v>1.3169192019051299E-3</v>
      </c>
      <c r="K43" s="7">
        <v>1.4053694613175699E-3</v>
      </c>
      <c r="L43" s="7">
        <v>1.26122700033439E-3</v>
      </c>
      <c r="M43" s="7">
        <v>1.2959615856620399E-3</v>
      </c>
      <c r="N43" s="9">
        <v>8.8128853083585513E-4</v>
      </c>
    </row>
    <row r="44" spans="2:14" x14ac:dyDescent="0.2">
      <c r="B44" s="1" t="s">
        <v>128</v>
      </c>
      <c r="C44" s="1" t="s">
        <v>129</v>
      </c>
      <c r="D44" s="7">
        <v>1.5856584028228499E-3</v>
      </c>
      <c r="E44" s="7">
        <v>1.5897596480826399E-3</v>
      </c>
      <c r="F44" s="7">
        <v>1.2769403578693E-3</v>
      </c>
      <c r="G44" s="7">
        <v>1.94917230964991E-3</v>
      </c>
      <c r="H44" s="7">
        <v>1.69812301118875E-3</v>
      </c>
      <c r="I44" s="7">
        <v>1.5173961965974001E-3</v>
      </c>
      <c r="J44" s="7">
        <v>1.5214974418571901E-3</v>
      </c>
      <c r="K44" s="7">
        <v>1.20867815164385E-3</v>
      </c>
      <c r="L44" s="7">
        <v>1.8796772802254899E-3</v>
      </c>
      <c r="M44" s="7">
        <v>1.6286279817643301E-3</v>
      </c>
      <c r="N44" s="9">
        <v>1.585553078170171E-3</v>
      </c>
    </row>
    <row r="45" spans="2:14" x14ac:dyDescent="0.2">
      <c r="B45" s="1" t="s">
        <v>130</v>
      </c>
      <c r="C45" s="1" t="s">
        <v>131</v>
      </c>
      <c r="D45" s="7">
        <v>2.3995544223449601E-3</v>
      </c>
      <c r="E45" s="7">
        <v>2.4090697931386002E-3</v>
      </c>
      <c r="F45" s="7">
        <v>1.8309778047968699E-3</v>
      </c>
      <c r="G45" s="7">
        <v>2.9015243859793799E-3</v>
      </c>
      <c r="H45" s="7">
        <v>2.6964257839060101E-3</v>
      </c>
      <c r="I45" s="7">
        <v>2.0742184679634502E-3</v>
      </c>
      <c r="J45" s="7">
        <v>2.0837338387570798E-3</v>
      </c>
      <c r="K45" s="7">
        <v>1.50564185041535E-3</v>
      </c>
      <c r="L45" s="7">
        <v>2.5745295102268099E-3</v>
      </c>
      <c r="M45" s="7">
        <v>2.3694309081534401E-3</v>
      </c>
      <c r="N45" s="9">
        <v>2.2845106765681951E-3</v>
      </c>
    </row>
    <row r="46" spans="2:14" x14ac:dyDescent="0.2">
      <c r="B46" s="1" t="s">
        <v>40</v>
      </c>
      <c r="C46" s="1" t="s">
        <v>41</v>
      </c>
      <c r="D46" s="7">
        <v>2.7162714441751499E-3</v>
      </c>
      <c r="E46" s="7">
        <v>2.72873778439212E-3</v>
      </c>
      <c r="F46" s="7">
        <v>2.08729384768462E-3</v>
      </c>
      <c r="G46" s="7">
        <v>2.91392742877196E-3</v>
      </c>
      <c r="H46" s="7">
        <v>2.6155946782240301E-3</v>
      </c>
      <c r="I46" s="7">
        <v>2.31645421911821E-3</v>
      </c>
      <c r="J46" s="7">
        <v>2.3289205593351901E-3</v>
      </c>
      <c r="K46" s="7">
        <v>1.6874766226276799E-3</v>
      </c>
      <c r="L46" s="7">
        <v>2.5123908818109201E-3</v>
      </c>
      <c r="M46" s="7">
        <v>2.2140581312629901E-3</v>
      </c>
      <c r="N46" s="9">
        <v>2.4121125597402872E-3</v>
      </c>
    </row>
    <row r="47" spans="2:14" x14ac:dyDescent="0.2">
      <c r="B47" s="1" t="s">
        <v>26</v>
      </c>
      <c r="C47" s="1" t="s">
        <v>27</v>
      </c>
      <c r="D47" s="7">
        <v>4.1110371240479704E-3</v>
      </c>
      <c r="E47" s="7">
        <v>4.1381378636500899E-3</v>
      </c>
      <c r="F47" s="7">
        <v>4.8864179035380704E-3</v>
      </c>
      <c r="G47" s="7">
        <v>3.70720535371117E-3</v>
      </c>
      <c r="H47" s="7">
        <v>4.8584812248029701E-3</v>
      </c>
      <c r="I47" s="7">
        <v>3.7985755048552199E-3</v>
      </c>
      <c r="J47" s="7">
        <v>3.8256762444573399E-3</v>
      </c>
      <c r="K47" s="7">
        <v>4.5739562843453204E-3</v>
      </c>
      <c r="L47" s="7">
        <v>3.3931974839045901E-3</v>
      </c>
      <c r="M47" s="7">
        <v>4.5444733549963997E-3</v>
      </c>
      <c r="N47" s="9">
        <v>4.1837158342309137E-3</v>
      </c>
    </row>
    <row r="48" spans="2:14" x14ac:dyDescent="0.2">
      <c r="B48" s="1" t="s">
        <v>132</v>
      </c>
      <c r="C48" s="1" t="s">
        <v>133</v>
      </c>
      <c r="D48" s="7">
        <v>1.4199634422777899E-3</v>
      </c>
      <c r="E48" s="7">
        <v>1.3947906685328501E-3</v>
      </c>
      <c r="F48" s="7">
        <v>1.1669650538709199E-3</v>
      </c>
      <c r="G48" s="7">
        <v>1.6937340197143999E-3</v>
      </c>
      <c r="H48" s="7">
        <v>1.3968800532453501E-3</v>
      </c>
      <c r="I48" s="7">
        <v>1.27578523822261E-3</v>
      </c>
      <c r="J48" s="7">
        <v>1.25061246447767E-3</v>
      </c>
      <c r="K48" s="7">
        <v>1.0227868498157301E-3</v>
      </c>
      <c r="L48" s="7">
        <v>1.54833263293204E-3</v>
      </c>
      <c r="M48" s="7">
        <v>1.2514786664629899E-3</v>
      </c>
      <c r="N48" s="9">
        <v>1.3421329089552347E-3</v>
      </c>
    </row>
    <row r="49" spans="2:14" x14ac:dyDescent="0.2">
      <c r="B49" s="1" t="s">
        <v>134</v>
      </c>
      <c r="C49" s="1" t="s">
        <v>135</v>
      </c>
      <c r="D49" s="7">
        <v>3.7610808406523099E-3</v>
      </c>
      <c r="E49" s="7">
        <v>3.7173478736253398E-3</v>
      </c>
      <c r="F49" s="7">
        <v>2.6592839072142301E-3</v>
      </c>
      <c r="G49" s="7">
        <v>4.2793783397358301E-3</v>
      </c>
      <c r="H49" s="7">
        <v>3.0038360611355599E-3</v>
      </c>
      <c r="I49" s="7">
        <v>2.23566882048925E-3</v>
      </c>
      <c r="J49" s="7">
        <v>2.1919358534622799E-3</v>
      </c>
      <c r="K49" s="7">
        <v>1.13387188705117E-3</v>
      </c>
      <c r="L49" s="7">
        <v>2.7504824672553801E-3</v>
      </c>
      <c r="M49" s="7">
        <v>1.4749401886551101E-3</v>
      </c>
      <c r="N49" s="9">
        <v>2.7207826239276458E-3</v>
      </c>
    </row>
    <row r="50" spans="2:14" x14ac:dyDescent="0.2">
      <c r="B50" s="1" t="s">
        <v>136</v>
      </c>
      <c r="C50" s="1" t="s">
        <v>137</v>
      </c>
      <c r="D50" s="7">
        <v>1.72302410214963E-3</v>
      </c>
      <c r="E50" s="7">
        <v>1.7318770104196601E-3</v>
      </c>
      <c r="F50" s="7">
        <v>1.6166119984209199E-3</v>
      </c>
      <c r="G50" s="7">
        <v>1.91766112367325E-3</v>
      </c>
      <c r="H50" s="7">
        <v>2.4187266186122699E-3</v>
      </c>
      <c r="I50" s="7">
        <v>1.7178735017913799E-3</v>
      </c>
      <c r="J50" s="7">
        <v>1.7267264100614E-3</v>
      </c>
      <c r="K50" s="7">
        <v>1.6114613980626701E-3</v>
      </c>
      <c r="L50" s="7">
        <v>1.9116788259141699E-3</v>
      </c>
      <c r="M50" s="7">
        <v>2.41274432085319E-3</v>
      </c>
      <c r="N50" s="9">
        <v>1.8788385309958535E-3</v>
      </c>
    </row>
    <row r="51" spans="2:14" x14ac:dyDescent="0.2">
      <c r="B51" s="1" t="s">
        <v>138</v>
      </c>
      <c r="C51" s="1" t="s">
        <v>139</v>
      </c>
      <c r="D51" s="7">
        <v>1.55882742154178E-3</v>
      </c>
      <c r="E51" s="7">
        <v>1.56521115131472E-3</v>
      </c>
      <c r="F51" s="7">
        <v>1.23027718840126E-3</v>
      </c>
      <c r="G51" s="7">
        <v>1.7217719486624899E-3</v>
      </c>
      <c r="H51" s="7">
        <v>1.5960646263310501E-3</v>
      </c>
      <c r="I51" s="7">
        <v>1.4405265722258001E-3</v>
      </c>
      <c r="J51" s="7">
        <v>1.4469103019987401E-3</v>
      </c>
      <c r="K51" s="7">
        <v>1.11197633908528E-3</v>
      </c>
      <c r="L51" s="7">
        <v>1.602474378147E-3</v>
      </c>
      <c r="M51" s="7">
        <v>1.47676705581557E-3</v>
      </c>
      <c r="N51" s="9">
        <v>1.4750806983523687E-3</v>
      </c>
    </row>
    <row r="52" spans="2:14" x14ac:dyDescent="0.2">
      <c r="B52" s="1" t="s">
        <v>140</v>
      </c>
      <c r="C52" s="1" t="s">
        <v>141</v>
      </c>
      <c r="D52" s="7">
        <v>6.1259050113097405E-4</v>
      </c>
      <c r="E52" s="7">
        <v>6.1398167243055003E-4</v>
      </c>
      <c r="F52" s="7">
        <v>5.2470628041603295E-4</v>
      </c>
      <c r="G52" s="7">
        <v>6.4047081688515704E-4</v>
      </c>
      <c r="H52" s="7">
        <v>5.7653980114887298E-4</v>
      </c>
      <c r="I52" s="7">
        <v>8.96888770989141E-4</v>
      </c>
      <c r="J52" s="7">
        <v>8.98279942288716E-4</v>
      </c>
      <c r="K52" s="7">
        <v>8.0900455027420001E-4</v>
      </c>
      <c r="L52" s="7">
        <v>9.2447154091049896E-4</v>
      </c>
      <c r="M52" s="7">
        <v>8.6054052517421501E-4</v>
      </c>
      <c r="N52" s="9">
        <v>7.3574744016483582E-4</v>
      </c>
    </row>
    <row r="53" spans="2:14" x14ac:dyDescent="0.2">
      <c r="B53" s="1" t="s">
        <v>34</v>
      </c>
      <c r="C53" s="1" t="s">
        <v>35</v>
      </c>
      <c r="D53" s="7">
        <v>2.6143982349291798E-3</v>
      </c>
      <c r="E53" s="7">
        <v>2.6311404696167098E-3</v>
      </c>
      <c r="F53" s="7">
        <v>3.1032141206163199E-3</v>
      </c>
      <c r="G53" s="7">
        <v>2.2159125450857201E-3</v>
      </c>
      <c r="H53" s="7">
        <v>2.6644591623167101E-3</v>
      </c>
      <c r="I53" s="7">
        <v>2.4691101995387302E-3</v>
      </c>
      <c r="J53" s="7">
        <v>2.4858524342262702E-3</v>
      </c>
      <c r="K53" s="7">
        <v>2.9579260852258698E-3</v>
      </c>
      <c r="L53" s="7">
        <v>2.0696234855366001E-3</v>
      </c>
      <c r="M53" s="7">
        <v>2.5181701027675901E-3</v>
      </c>
      <c r="N53" s="9">
        <v>2.5729806839859702E-3</v>
      </c>
    </row>
    <row r="54" spans="2:14" x14ac:dyDescent="0.2">
      <c r="B54" s="1" t="s">
        <v>142</v>
      </c>
      <c r="C54" s="1" t="s">
        <v>143</v>
      </c>
      <c r="D54" s="7">
        <v>3.7255852848058798E-3</v>
      </c>
      <c r="E54" s="7">
        <v>3.7191177763889298E-3</v>
      </c>
      <c r="F54" s="7">
        <v>2.60286892759477E-3</v>
      </c>
      <c r="G54" s="7">
        <v>4.3252266130673301E-3</v>
      </c>
      <c r="H54" s="7">
        <v>2.8965422951220099E-3</v>
      </c>
      <c r="I54" s="7">
        <v>1.9811269886264001E-3</v>
      </c>
      <c r="J54" s="7">
        <v>1.97465948020945E-3</v>
      </c>
      <c r="K54" s="7">
        <v>8.58410631415292E-4</v>
      </c>
      <c r="L54" s="7">
        <v>2.5771422614663999E-3</v>
      </c>
      <c r="M54" s="7">
        <v>1.1484579435210899E-3</v>
      </c>
      <c r="N54" s="9">
        <v>2.5809138202217549E-3</v>
      </c>
    </row>
    <row r="55" spans="2:14" x14ac:dyDescent="0.2">
      <c r="B55" s="1" t="s">
        <v>28</v>
      </c>
      <c r="C55" s="1" t="s">
        <v>29</v>
      </c>
      <c r="D55" s="7">
        <v>3.5948298975022898E-3</v>
      </c>
      <c r="E55" s="7">
        <v>3.6214488461781499E-3</v>
      </c>
      <c r="F55" s="7">
        <v>6.5525479281856903E-3</v>
      </c>
      <c r="G55" s="7">
        <v>2.8123776625225902E-3</v>
      </c>
      <c r="H55" s="7">
        <v>4.8021447858292198E-3</v>
      </c>
      <c r="I55" s="7">
        <v>3.4377000380938902E-3</v>
      </c>
      <c r="J55" s="7">
        <v>3.4643189867697502E-3</v>
      </c>
      <c r="K55" s="7">
        <v>6.3954180687772902E-3</v>
      </c>
      <c r="L55" s="7">
        <v>2.65427821235973E-3</v>
      </c>
      <c r="M55" s="7">
        <v>4.6440453356663596E-3</v>
      </c>
      <c r="N55" s="9">
        <v>4.1979109761884964E-3</v>
      </c>
    </row>
    <row r="56" spans="2:14" x14ac:dyDescent="0.2">
      <c r="B56" s="1" t="s">
        <v>144</v>
      </c>
      <c r="C56" s="1" t="s">
        <v>145</v>
      </c>
      <c r="D56" s="7">
        <v>5.8080649428155905E-4</v>
      </c>
      <c r="E56" s="7">
        <v>5.8267343412081603E-4</v>
      </c>
      <c r="F56" s="7">
        <v>5.0172666066294696E-4</v>
      </c>
      <c r="G56" s="7">
        <v>6.2119171590331005E-4</v>
      </c>
      <c r="H56" s="7">
        <v>6.1303426299759E-4</v>
      </c>
      <c r="I56" s="7">
        <v>7.7745176710359101E-4</v>
      </c>
      <c r="J56" s="7">
        <v>7.7931870694284799E-4</v>
      </c>
      <c r="K56" s="7">
        <v>6.9837193348497903E-4</v>
      </c>
      <c r="L56" s="7">
        <v>8.17565947905173E-4</v>
      </c>
      <c r="M56" s="7">
        <v>8.0940849499945295E-4</v>
      </c>
      <c r="N56" s="9">
        <v>6.7815494184022662E-4</v>
      </c>
    </row>
    <row r="57" spans="2:14" x14ac:dyDescent="0.2">
      <c r="B57" s="1" t="s">
        <v>146</v>
      </c>
      <c r="C57" s="1" t="s">
        <v>147</v>
      </c>
      <c r="D57" s="7">
        <v>1.10475529920345E-3</v>
      </c>
      <c r="E57" s="7">
        <v>1.1074292388441899E-3</v>
      </c>
      <c r="F57" s="7">
        <v>8.7785635352293303E-4</v>
      </c>
      <c r="G57" s="7">
        <v>1.20677416587208E-3</v>
      </c>
      <c r="H57" s="7">
        <v>9.5393574647251297E-4</v>
      </c>
      <c r="I57" s="7">
        <v>8.3558666428275297E-4</v>
      </c>
      <c r="J57" s="7">
        <v>8.3826060392349602E-4</v>
      </c>
      <c r="K57" s="7">
        <v>6.0868771860223296E-4</v>
      </c>
      <c r="L57" s="7">
        <v>9.3658521591000697E-4</v>
      </c>
      <c r="M57" s="7">
        <v>6.8374679651043904E-4</v>
      </c>
      <c r="N57" s="9">
        <v>9.1536178031440918E-4</v>
      </c>
    </row>
    <row r="58" spans="2:14" x14ac:dyDescent="0.2">
      <c r="B58" s="1" t="s">
        <v>22</v>
      </c>
      <c r="C58" s="1" t="s">
        <v>23</v>
      </c>
      <c r="D58" s="7">
        <v>4.7297594735758704E-3</v>
      </c>
      <c r="E58" s="7">
        <v>4.76535177825331E-3</v>
      </c>
      <c r="F58" s="7">
        <v>6.3610245977587104E-3</v>
      </c>
      <c r="G58" s="7">
        <v>3.80677280217379E-3</v>
      </c>
      <c r="H58" s="7">
        <v>5.0878589131825502E-3</v>
      </c>
      <c r="I58" s="7">
        <v>4.2302196109712496E-3</v>
      </c>
      <c r="J58" s="7">
        <v>4.2658119156486997E-3</v>
      </c>
      <c r="K58" s="7">
        <v>5.8614847351540897E-3</v>
      </c>
      <c r="L58" s="7">
        <v>3.3058296316460099E-3</v>
      </c>
      <c r="M58" s="7">
        <v>4.5869157426547801E-3</v>
      </c>
      <c r="N58" s="9">
        <v>4.7001029201019064E-3</v>
      </c>
    </row>
    <row r="59" spans="2:14" x14ac:dyDescent="0.2">
      <c r="B59" s="1" t="s">
        <v>148</v>
      </c>
      <c r="C59" s="1" t="s">
        <v>149</v>
      </c>
      <c r="D59" s="7">
        <v>1.99625036501678E-3</v>
      </c>
      <c r="E59" s="7">
        <v>1.9623783917997999E-3</v>
      </c>
      <c r="F59" s="7">
        <v>1.4460883080014599E-3</v>
      </c>
      <c r="G59" s="7">
        <v>2.23847821910128E-3</v>
      </c>
      <c r="H59" s="7">
        <v>1.5970812853433099E-3</v>
      </c>
      <c r="I59" s="7">
        <v>1.17652548617282E-3</v>
      </c>
      <c r="J59" s="7">
        <v>1.1426535129558399E-3</v>
      </c>
      <c r="K59" s="7">
        <v>6.2636342915750598E-4</v>
      </c>
      <c r="L59" s="7">
        <v>1.41684700645109E-3</v>
      </c>
      <c r="M59" s="7">
        <v>7.7545007269312605E-4</v>
      </c>
      <c r="N59" s="9">
        <v>1.4378116076693014E-3</v>
      </c>
    </row>
    <row r="60" spans="2:14" x14ac:dyDescent="0.2">
      <c r="B60" s="1" t="s">
        <v>150</v>
      </c>
      <c r="C60" s="1" t="s">
        <v>151</v>
      </c>
      <c r="D60" s="7">
        <v>8.6735995431320295E-4</v>
      </c>
      <c r="E60" s="7">
        <v>8.7066624454466097E-4</v>
      </c>
      <c r="F60" s="7">
        <v>6.9612920544262198E-4</v>
      </c>
      <c r="G60" s="7">
        <v>1.02530901835385E-3</v>
      </c>
      <c r="H60" s="7">
        <v>1.0188021596978199E-3</v>
      </c>
      <c r="I60" s="7">
        <v>8.5381151622467304E-4</v>
      </c>
      <c r="J60" s="7">
        <v>8.5711780645613095E-4</v>
      </c>
      <c r="K60" s="7">
        <v>6.8258076735409196E-4</v>
      </c>
      <c r="L60" s="7">
        <v>1.0112135743603999E-3</v>
      </c>
      <c r="M60" s="7">
        <v>1.0047067157043801E-3</v>
      </c>
      <c r="N60" s="9">
        <v>8.8876969624518323E-4</v>
      </c>
    </row>
    <row r="61" spans="2:14" x14ac:dyDescent="0.2">
      <c r="B61" s="1" t="s">
        <v>152</v>
      </c>
      <c r="C61" s="1" t="s">
        <v>153</v>
      </c>
      <c r="D61" s="7">
        <v>1.1475939791974401E-3</v>
      </c>
      <c r="E61" s="7">
        <v>1.1524841570989799E-3</v>
      </c>
      <c r="F61" s="7">
        <v>8.7272097811971901E-4</v>
      </c>
      <c r="G61" s="7">
        <v>1.33191490375942E-3</v>
      </c>
      <c r="H61" s="7">
        <v>1.2232028055544201E-3</v>
      </c>
      <c r="I61" s="7">
        <v>9.7756448556133506E-4</v>
      </c>
      <c r="J61" s="7">
        <v>9.8245466346287297E-4</v>
      </c>
      <c r="K61" s="7">
        <v>7.0269148448360501E-4</v>
      </c>
      <c r="L61" s="7">
        <v>1.16111857225352E-3</v>
      </c>
      <c r="M61" s="7">
        <v>1.05240647404851E-3</v>
      </c>
      <c r="N61" s="9">
        <v>1.0604152503539822E-3</v>
      </c>
    </row>
    <row r="62" spans="2:14" x14ac:dyDescent="0.2">
      <c r="B62" s="1" t="s">
        <v>20</v>
      </c>
      <c r="C62" s="1" t="s">
        <v>21</v>
      </c>
      <c r="D62" s="7">
        <v>5.4677989149072102E-3</v>
      </c>
      <c r="E62" s="7">
        <v>5.51230435172046E-3</v>
      </c>
      <c r="F62" s="7">
        <v>1.0791762285675599E-2</v>
      </c>
      <c r="G62" s="7">
        <v>3.7046319591489702E-3</v>
      </c>
      <c r="H62" s="7">
        <v>5.97757260153852E-3</v>
      </c>
      <c r="I62" s="7">
        <v>5.0496881890094601E-3</v>
      </c>
      <c r="J62" s="7">
        <v>5.0941936258227204E-3</v>
      </c>
      <c r="K62" s="7">
        <v>1.03736515597778E-2</v>
      </c>
      <c r="L62" s="7">
        <v>3.2853554008886298E-3</v>
      </c>
      <c r="M62" s="7">
        <v>5.5582960432781804E-3</v>
      </c>
      <c r="N62" s="9">
        <v>6.0815254931767555E-3</v>
      </c>
    </row>
    <row r="63" spans="2:14" x14ac:dyDescent="0.2">
      <c r="B63" s="1" t="s">
        <v>36</v>
      </c>
      <c r="C63" s="1" t="s">
        <v>37</v>
      </c>
      <c r="D63" s="7">
        <v>2.4158127672479698E-3</v>
      </c>
      <c r="E63" s="7">
        <v>2.43002559957263E-3</v>
      </c>
      <c r="F63" s="7">
        <v>1.80360499908404E-3</v>
      </c>
      <c r="G63" s="7">
        <v>2.6264847519505601E-3</v>
      </c>
      <c r="H63" s="7">
        <v>2.46422898220252E-3</v>
      </c>
      <c r="I63" s="7">
        <v>1.92035466189421E-3</v>
      </c>
      <c r="J63" s="7">
        <v>1.9345674942188799E-3</v>
      </c>
      <c r="K63" s="7">
        <v>1.3081468937302899E-3</v>
      </c>
      <c r="L63" s="7">
        <v>2.12973750294016E-3</v>
      </c>
      <c r="M63" s="7">
        <v>1.96748173319212E-3</v>
      </c>
      <c r="N63" s="9">
        <v>2.1000445386033378E-3</v>
      </c>
    </row>
    <row r="64" spans="2:14" x14ac:dyDescent="0.2">
      <c r="B64" s="1" t="s">
        <v>154</v>
      </c>
      <c r="C64" s="1" t="s">
        <v>155</v>
      </c>
      <c r="D64" s="7">
        <v>3.43681467864119E-3</v>
      </c>
      <c r="E64" s="7">
        <v>3.4617473590751401E-3</v>
      </c>
      <c r="F64" s="7">
        <v>3.7230208570491301E-3</v>
      </c>
      <c r="G64" s="7">
        <v>2.6035096791574099E-3</v>
      </c>
      <c r="H64" s="7">
        <v>2.6359376992814601E-3</v>
      </c>
      <c r="I64" s="7">
        <v>2.9817436143839099E-3</v>
      </c>
      <c r="J64" s="7">
        <v>3.00667629481786E-3</v>
      </c>
      <c r="K64" s="7">
        <v>3.26794979279185E-3</v>
      </c>
      <c r="L64" s="7">
        <v>2.1472618143339398E-3</v>
      </c>
      <c r="M64" s="7">
        <v>2.17968983445799E-3</v>
      </c>
      <c r="N64" s="9">
        <v>2.9444351623989879E-3</v>
      </c>
    </row>
    <row r="65" spans="2:14" x14ac:dyDescent="0.2">
      <c r="B65" s="1" t="s">
        <v>156</v>
      </c>
      <c r="C65" s="1" t="s">
        <v>157</v>
      </c>
      <c r="D65" s="7">
        <v>1.16480218832743E-3</v>
      </c>
      <c r="E65" s="7">
        <v>1.1550543084314999E-3</v>
      </c>
      <c r="F65" s="7">
        <v>9.1059113464080001E-4</v>
      </c>
      <c r="G65" s="7">
        <v>1.5303906327987101E-3</v>
      </c>
      <c r="H65" s="7">
        <v>1.11433709626184E-3</v>
      </c>
      <c r="I65" s="7">
        <v>6.8671436020486902E-4</v>
      </c>
      <c r="J65" s="7">
        <v>6.7696648030893898E-4</v>
      </c>
      <c r="K65" s="7">
        <v>4.3250330651823E-4</v>
      </c>
      <c r="L65" s="7">
        <v>1.0510998818462701E-3</v>
      </c>
      <c r="M65" s="7">
        <v>6.3504634530940304E-4</v>
      </c>
      <c r="N65" s="9">
        <v>9.3575057346479903E-4</v>
      </c>
    </row>
    <row r="66" spans="2:14" x14ac:dyDescent="0.2">
      <c r="B66" s="1" t="s">
        <v>158</v>
      </c>
      <c r="C66" s="1" t="s">
        <v>159</v>
      </c>
      <c r="D66" s="7">
        <v>8.4180037525754398E-4</v>
      </c>
      <c r="E66" s="7">
        <v>8.4532347140581904E-4</v>
      </c>
      <c r="F66" s="7">
        <v>6.3795181808258105E-4</v>
      </c>
      <c r="G66" s="7">
        <v>8.3009852235445096E-4</v>
      </c>
      <c r="H66" s="7">
        <v>6.8109163631821295E-4</v>
      </c>
      <c r="I66" s="7">
        <v>7.1395337946293701E-4</v>
      </c>
      <c r="J66" s="7">
        <v>7.1747647561121305E-4</v>
      </c>
      <c r="K66" s="7">
        <v>5.1010482228797495E-4</v>
      </c>
      <c r="L66" s="7">
        <v>7.0168026935262602E-4</v>
      </c>
      <c r="M66" s="7">
        <v>5.5267338331638802E-4</v>
      </c>
      <c r="N66" s="9">
        <v>7.0321541534497465E-4</v>
      </c>
    </row>
    <row r="67" spans="2:14" x14ac:dyDescent="0.2">
      <c r="B67" s="1" t="s">
        <v>160</v>
      </c>
      <c r="C67" s="1" t="s">
        <v>161</v>
      </c>
      <c r="D67" s="7">
        <v>6.03809465686288E-4</v>
      </c>
      <c r="E67" s="7">
        <v>5.89167482092449E-4</v>
      </c>
      <c r="F67" s="7">
        <v>5.09691359709181E-4</v>
      </c>
      <c r="G67" s="7">
        <v>7.4551249864582498E-4</v>
      </c>
      <c r="H67" s="7">
        <v>5.90553913604838E-4</v>
      </c>
      <c r="I67" s="7">
        <v>4.5554110133571202E-4</v>
      </c>
      <c r="J67" s="7">
        <v>4.40899117741874E-4</v>
      </c>
      <c r="K67" s="7">
        <v>3.61422995358606E-4</v>
      </c>
      <c r="L67" s="7">
        <v>5.9664084865125003E-4</v>
      </c>
      <c r="M67" s="7">
        <v>4.41682263610263E-4</v>
      </c>
      <c r="N67" s="9">
        <v>5.3349210464362861E-4</v>
      </c>
    </row>
    <row r="68" spans="2:14" x14ac:dyDescent="0.2">
      <c r="B68" s="1" t="s">
        <v>162</v>
      </c>
      <c r="C68" s="1" t="s">
        <v>163</v>
      </c>
      <c r="D68" s="7">
        <v>5.2994132691947101E-4</v>
      </c>
      <c r="E68" s="7">
        <v>5.3208529654132802E-4</v>
      </c>
      <c r="F68" s="7">
        <v>4.46246495315872E-4</v>
      </c>
      <c r="G68" s="7">
        <v>6.3374185442657599E-4</v>
      </c>
      <c r="H68" s="7">
        <v>7.1079677956322797E-4</v>
      </c>
      <c r="I68" s="7">
        <v>5.6096169970946096E-4</v>
      </c>
      <c r="J68" s="7">
        <v>5.6310566933131698E-4</v>
      </c>
      <c r="K68" s="7">
        <v>4.7726686810586102E-4</v>
      </c>
      <c r="L68" s="7">
        <v>6.6446627003850399E-4</v>
      </c>
      <c r="M68" s="7">
        <v>7.4152119517515596E-4</v>
      </c>
      <c r="N68" s="9">
        <v>5.8601334551267731E-4</v>
      </c>
    </row>
    <row r="69" spans="2:14" x14ac:dyDescent="0.2">
      <c r="B69" s="1" t="s">
        <v>164</v>
      </c>
      <c r="C69" s="1" t="s">
        <v>165</v>
      </c>
      <c r="D69" s="7">
        <v>1.42199587493627E-3</v>
      </c>
      <c r="E69" s="7">
        <v>1.4277954332111301E-3</v>
      </c>
      <c r="F69" s="7">
        <v>9.5585716425823598E-4</v>
      </c>
      <c r="G69" s="7">
        <v>0</v>
      </c>
      <c r="H69" s="7">
        <v>0</v>
      </c>
      <c r="I69" s="7">
        <v>9.1556187416292104E-4</v>
      </c>
      <c r="J69" s="7">
        <v>9.2136143243777395E-4</v>
      </c>
      <c r="K69" s="7">
        <v>4.4942316348487902E-4</v>
      </c>
      <c r="L69" s="7">
        <v>0</v>
      </c>
      <c r="M69" s="7">
        <v>0</v>
      </c>
      <c r="N69" s="9">
        <v>6.0919949424912095E-4</v>
      </c>
    </row>
    <row r="70" spans="2:14" x14ac:dyDescent="0.2">
      <c r="B70" s="1" t="s">
        <v>166</v>
      </c>
      <c r="C70" s="1" t="s">
        <v>167</v>
      </c>
      <c r="D70" s="7">
        <v>2.38918191477791E-4</v>
      </c>
      <c r="E70" s="7">
        <v>2.3972519127927599E-4</v>
      </c>
      <c r="F70" s="7">
        <v>2.1943172382937501E-4</v>
      </c>
      <c r="G70" s="7">
        <v>2.8288823929803198E-4</v>
      </c>
      <c r="H70" s="7">
        <v>3.5719914933540899E-4</v>
      </c>
      <c r="I70" s="7">
        <v>3.6600565651571303E-4</v>
      </c>
      <c r="J70" s="7">
        <v>3.6681265631719899E-4</v>
      </c>
      <c r="K70" s="7">
        <v>3.4651918886729701E-4</v>
      </c>
      <c r="L70" s="7">
        <v>4.0989793436227797E-4</v>
      </c>
      <c r="M70" s="7">
        <v>4.8420884439965498E-4</v>
      </c>
      <c r="N70" s="9">
        <v>3.3116067756820244E-4</v>
      </c>
    </row>
    <row r="71" spans="2:14" x14ac:dyDescent="0.2">
      <c r="B71" s="1" t="s">
        <v>168</v>
      </c>
      <c r="C71" s="1" t="s">
        <v>169</v>
      </c>
      <c r="D71" s="7">
        <v>5.4412348698175004E-4</v>
      </c>
      <c r="E71" s="7">
        <v>5.3472123859860197E-4</v>
      </c>
      <c r="F71" s="7">
        <v>4.3586992392023299E-4</v>
      </c>
      <c r="G71" s="7">
        <v>6.5830108626292695E-4</v>
      </c>
      <c r="H71" s="7">
        <v>5.1777532830978804E-4</v>
      </c>
      <c r="I71" s="7">
        <v>4.0817735099996701E-4</v>
      </c>
      <c r="J71" s="7">
        <v>3.9877510261681801E-4</v>
      </c>
      <c r="K71" s="7">
        <v>2.9992378793844898E-4</v>
      </c>
      <c r="L71" s="7">
        <v>5.2184410399474005E-4</v>
      </c>
      <c r="M71" s="7">
        <v>3.8131834604160098E-4</v>
      </c>
      <c r="N71" s="9">
        <v>4.7008297556648754E-4</v>
      </c>
    </row>
    <row r="72" spans="2:14" x14ac:dyDescent="0.2">
      <c r="B72" s="1" t="s">
        <v>170</v>
      </c>
      <c r="C72" s="1" t="s">
        <v>171</v>
      </c>
      <c r="D72" s="7">
        <v>4.3656578682034101E-4</v>
      </c>
      <c r="E72" s="7">
        <v>4.31005294802455E-4</v>
      </c>
      <c r="F72" s="7">
        <v>3.7201435091076198E-4</v>
      </c>
      <c r="G72" s="7">
        <v>5.2563821839590296E-4</v>
      </c>
      <c r="H72" s="7">
        <v>4.2164997841945002E-4</v>
      </c>
      <c r="I72" s="7">
        <v>3.4543590590911698E-4</v>
      </c>
      <c r="J72" s="7">
        <v>3.39875413891232E-4</v>
      </c>
      <c r="K72" s="7">
        <v>2.8088446999953898E-4</v>
      </c>
      <c r="L72" s="7">
        <v>4.3407841148620098E-4</v>
      </c>
      <c r="M72" s="7">
        <v>3.3009017150974798E-4</v>
      </c>
      <c r="N72" s="9">
        <v>3.9172380021447489E-4</v>
      </c>
    </row>
    <row r="73" spans="2:14" x14ac:dyDescent="0.2">
      <c r="B73" s="1" t="s">
        <v>42</v>
      </c>
      <c r="C73" s="1" t="s">
        <v>43</v>
      </c>
      <c r="D73" s="7">
        <v>4.9840315580705098E-4</v>
      </c>
      <c r="E73" s="7">
        <v>5.0149866250827097E-4</v>
      </c>
      <c r="F73" s="7">
        <v>8.2401427986723797E-4</v>
      </c>
      <c r="G73" s="7">
        <v>4.21875294580964E-4</v>
      </c>
      <c r="H73" s="7">
        <v>6.8412806120360695E-4</v>
      </c>
      <c r="I73" s="7">
        <v>5.7671995745288797E-4</v>
      </c>
      <c r="J73" s="7">
        <v>5.7981546415410796E-4</v>
      </c>
      <c r="K73" s="7">
        <v>9.0233108151307497E-4</v>
      </c>
      <c r="L73" s="7">
        <v>5.0005906489906796E-4</v>
      </c>
      <c r="M73" s="7">
        <v>7.6231183152171097E-4</v>
      </c>
      <c r="N73" s="9">
        <v>6.2511568535079801E-4</v>
      </c>
    </row>
    <row r="74" spans="2:14" x14ac:dyDescent="0.2">
      <c r="B74" s="1" t="s">
        <v>172</v>
      </c>
      <c r="C74" s="1" t="s">
        <v>173</v>
      </c>
      <c r="D74" s="7">
        <v>8.0924335886858997E-4</v>
      </c>
      <c r="E74" s="7">
        <v>8.1304950718604396E-4</v>
      </c>
      <c r="F74" s="7">
        <v>5.8164162495780896E-4</v>
      </c>
      <c r="G74" s="7">
        <v>1.00361028025141E-3</v>
      </c>
      <c r="H74" s="7">
        <v>9.1664692597116803E-4</v>
      </c>
      <c r="I74" s="7">
        <v>6.2817014158368298E-4</v>
      </c>
      <c r="J74" s="7">
        <v>6.31976289901136E-4</v>
      </c>
      <c r="K74" s="7">
        <v>4.0056840767290099E-4</v>
      </c>
      <c r="L74" s="7">
        <v>8.2199484063976195E-4</v>
      </c>
      <c r="M74" s="7">
        <v>7.3503148635951595E-4</v>
      </c>
      <c r="N74" s="9">
        <v>7.3419328633920187E-4</v>
      </c>
    </row>
    <row r="75" spans="2:14" x14ac:dyDescent="0.2">
      <c r="B75" s="1" t="s">
        <v>174</v>
      </c>
      <c r="C75" s="1" t="s">
        <v>175</v>
      </c>
      <c r="D75" s="7">
        <v>4.6767590123794899E-4</v>
      </c>
      <c r="E75" s="7">
        <v>4.6975362460744498E-4</v>
      </c>
      <c r="F75" s="7">
        <v>3.5430789995394101E-4</v>
      </c>
      <c r="G75" s="7">
        <v>5.37226063342925E-4</v>
      </c>
      <c r="H75" s="7">
        <v>4.9340480849315602E-4</v>
      </c>
      <c r="I75" s="7">
        <v>3.9317843771208299E-4</v>
      </c>
      <c r="J75" s="7">
        <v>3.9525616108157898E-4</v>
      </c>
      <c r="K75" s="7">
        <v>2.7981043642807501E-4</v>
      </c>
      <c r="L75" s="7">
        <v>4.6242170419713601E-4</v>
      </c>
      <c r="M75" s="7">
        <v>4.1860044934736599E-4</v>
      </c>
      <c r="N75" s="9">
        <v>4.2716354864016551E-4</v>
      </c>
    </row>
    <row r="76" spans="2:14" x14ac:dyDescent="0.2">
      <c r="B76" s="1" t="s">
        <v>176</v>
      </c>
      <c r="C76" s="1" t="s">
        <v>177</v>
      </c>
      <c r="D76" s="7">
        <v>3.25496977785052E-3</v>
      </c>
      <c r="E76" s="7">
        <v>3.2761685786059599E-3</v>
      </c>
      <c r="F76" s="7">
        <v>1.6512786539615301E-3</v>
      </c>
      <c r="G76" s="7">
        <v>5.1342617826418196E-3</v>
      </c>
      <c r="H76" s="7">
        <v>3.80234824171162E-3</v>
      </c>
      <c r="I76" s="7">
        <v>2.3627210696388601E-3</v>
      </c>
      <c r="J76" s="7">
        <v>2.3839198703943E-3</v>
      </c>
      <c r="K76" s="7">
        <v>7.5902994574987797E-4</v>
      </c>
      <c r="L76" s="7">
        <v>4.2403482322044203E-3</v>
      </c>
      <c r="M76" s="7">
        <v>2.9084346912742198E-3</v>
      </c>
      <c r="N76" s="9">
        <v>2.9773480844033128E-3</v>
      </c>
    </row>
    <row r="77" spans="2:14" x14ac:dyDescent="0.2">
      <c r="B77" s="1" t="s">
        <v>178</v>
      </c>
      <c r="C77" s="1" t="s">
        <v>179</v>
      </c>
      <c r="D77" s="7">
        <v>2.4917872479651901E-3</v>
      </c>
      <c r="E77" s="7">
        <v>2.5118417952707602E-3</v>
      </c>
      <c r="F77" s="7">
        <v>3.5572460922117599E-3</v>
      </c>
      <c r="G77" s="7">
        <v>2.7382187980758998E-3</v>
      </c>
      <c r="H77" s="7">
        <v>5.7481938418511604E-3</v>
      </c>
      <c r="I77" s="7">
        <v>2.23484280858247E-3</v>
      </c>
      <c r="J77" s="7">
        <v>2.25489735588804E-3</v>
      </c>
      <c r="K77" s="7">
        <v>3.3003016528290398E-3</v>
      </c>
      <c r="L77" s="7">
        <v>2.48067651270747E-3</v>
      </c>
      <c r="M77" s="7">
        <v>5.4906515564827297E-3</v>
      </c>
      <c r="N77" s="9">
        <v>3.280865766186452E-3</v>
      </c>
    </row>
    <row r="78" spans="2:14" x14ac:dyDescent="0.2">
      <c r="B78" s="1" t="s">
        <v>180</v>
      </c>
      <c r="C78" s="1" t="s">
        <v>181</v>
      </c>
      <c r="D78" s="7">
        <v>7.6228280505842702E-4</v>
      </c>
      <c r="E78" s="7">
        <v>7.4151710685783001E-4</v>
      </c>
      <c r="F78" s="7">
        <v>4.9717540519498096E-4</v>
      </c>
      <c r="G78" s="7">
        <v>8.5820339727880803E-4</v>
      </c>
      <c r="H78" s="7">
        <v>6.2749638518809503E-4</v>
      </c>
      <c r="I78" s="7">
        <v>5.2794102081688704E-4</v>
      </c>
      <c r="J78" s="7">
        <v>5.0717532261629003E-4</v>
      </c>
      <c r="K78" s="7">
        <v>2.6283362095344201E-4</v>
      </c>
      <c r="L78" s="7">
        <v>6.2332120680593395E-4</v>
      </c>
      <c r="M78" s="7">
        <v>3.92614194715221E-4</v>
      </c>
      <c r="N78" s="9">
        <v>5.8005604654859139E-4</v>
      </c>
    </row>
    <row r="79" spans="2:14" x14ac:dyDescent="0.2">
      <c r="B79" s="1" t="s">
        <v>182</v>
      </c>
      <c r="C79" s="1" t="s">
        <v>183</v>
      </c>
      <c r="D79" s="7">
        <v>5.6907200526792098E-4</v>
      </c>
      <c r="E79" s="7">
        <v>5.7235420595306695E-4</v>
      </c>
      <c r="F79" s="7">
        <v>4.5494364069902701E-4</v>
      </c>
      <c r="G79" s="7">
        <v>6.2235079887003602E-4</v>
      </c>
      <c r="H79" s="7">
        <v>6.3809439515630304E-4</v>
      </c>
      <c r="I79" s="7">
        <v>4.7047597862163797E-4</v>
      </c>
      <c r="J79" s="7">
        <v>4.7375817930678298E-4</v>
      </c>
      <c r="K79" s="7">
        <v>3.56347614052744E-4</v>
      </c>
      <c r="L79" s="7">
        <v>5.2345577096867099E-4</v>
      </c>
      <c r="M79" s="7">
        <v>5.3919936725493705E-4</v>
      </c>
      <c r="N79" s="9">
        <v>5.2200519561511273E-4</v>
      </c>
    </row>
    <row r="80" spans="2:14" x14ac:dyDescent="0.2">
      <c r="B80" s="1" t="s">
        <v>184</v>
      </c>
      <c r="C80" s="1" t="s">
        <v>185</v>
      </c>
      <c r="D80" s="7">
        <v>2.9818641466450898E-4</v>
      </c>
      <c r="E80" s="7">
        <v>2.9138976307953399E-4</v>
      </c>
      <c r="F80" s="7">
        <v>2.3436233337258001E-4</v>
      </c>
      <c r="G80" s="7">
        <v>3.8339924657937999E-4</v>
      </c>
      <c r="H80" s="7">
        <v>2.9309044332521901E-4</v>
      </c>
      <c r="I80" s="7">
        <v>2.0163674496010599E-4</v>
      </c>
      <c r="J80" s="7">
        <v>1.9484009337513201E-4</v>
      </c>
      <c r="K80" s="7">
        <v>1.3781266366817699E-4</v>
      </c>
      <c r="L80" s="7">
        <v>2.8655960132375699E-4</v>
      </c>
      <c r="M80" s="7">
        <v>1.96250798069595E-4</v>
      </c>
      <c r="N80" s="9">
        <v>2.5175281024179889E-4</v>
      </c>
    </row>
    <row r="81" spans="2:14" x14ac:dyDescent="0.2">
      <c r="B81" s="1" t="s">
        <v>186</v>
      </c>
      <c r="C81" s="1" t="s">
        <v>187</v>
      </c>
      <c r="D81" s="7">
        <v>2.38202485827605E-3</v>
      </c>
      <c r="E81" s="7">
        <v>2.3985261975004498E-3</v>
      </c>
      <c r="F81" s="7">
        <v>1.2907444431718099E-3</v>
      </c>
      <c r="G81" s="7">
        <v>2.8454706545558098E-3</v>
      </c>
      <c r="H81" s="7">
        <v>2.02135288212325E-3</v>
      </c>
      <c r="I81" s="7">
        <v>1.82544784972748E-3</v>
      </c>
      <c r="J81" s="7">
        <v>1.84194918895188E-3</v>
      </c>
      <c r="K81" s="7">
        <v>7.3416743462324297E-4</v>
      </c>
      <c r="L81" s="7">
        <v>2.28784125262431E-3</v>
      </c>
      <c r="M81" s="7">
        <v>1.4637234801917599E-3</v>
      </c>
      <c r="N81" s="9">
        <v>1.9091248241746045E-3</v>
      </c>
    </row>
    <row r="82" spans="2:14" x14ac:dyDescent="0.2">
      <c r="B82" s="1" t="s">
        <v>188</v>
      </c>
      <c r="C82" s="1" t="s">
        <v>189</v>
      </c>
      <c r="D82" s="7">
        <v>2.9970065679838398E-4</v>
      </c>
      <c r="E82" s="7">
        <v>2.88049702743727E-4</v>
      </c>
      <c r="F82" s="7">
        <v>2.2011546356018801E-4</v>
      </c>
      <c r="G82" s="7">
        <v>3.3550283820674002E-4</v>
      </c>
      <c r="H82" s="7">
        <v>2.40276448887614E-4</v>
      </c>
      <c r="I82" s="7">
        <v>1.7182744482748701E-4</v>
      </c>
      <c r="J82" s="7">
        <v>1.6017649077283E-4</v>
      </c>
      <c r="K82" s="7">
        <v>9.2242251589290405E-5</v>
      </c>
      <c r="L82" s="7">
        <v>2.07335175815923E-4</v>
      </c>
      <c r="M82" s="7">
        <v>1.12108786496797E-4</v>
      </c>
      <c r="N82" s="9">
        <v>2.1273352596989803E-4</v>
      </c>
    </row>
    <row r="83" spans="2:14" x14ac:dyDescent="0.2">
      <c r="B83" s="1" t="s">
        <v>190</v>
      </c>
      <c r="C83" s="1" t="s">
        <v>191</v>
      </c>
      <c r="D83" s="7">
        <v>2.8745077995986798E-4</v>
      </c>
      <c r="E83" s="7">
        <v>2.7885107931017501E-4</v>
      </c>
      <c r="F83" s="7">
        <v>2.1451924220733799E-4</v>
      </c>
      <c r="G83" s="7">
        <v>3.88799621265363E-4</v>
      </c>
      <c r="H83" s="7">
        <v>2.7303444638714899E-4</v>
      </c>
      <c r="I83" s="7">
        <v>1.61809964135701E-4</v>
      </c>
      <c r="J83" s="7">
        <v>1.53210263486008E-4</v>
      </c>
      <c r="K83" s="7">
        <v>8.8878426383171593E-5</v>
      </c>
      <c r="L83" s="7">
        <v>2.6286942106985698E-4</v>
      </c>
      <c r="M83" s="7">
        <v>1.4710424619164401E-4</v>
      </c>
      <c r="N83" s="9">
        <v>2.2565274903962743E-4</v>
      </c>
    </row>
    <row r="84" spans="2:14" x14ac:dyDescent="0.2">
      <c r="B84" s="1" t="s">
        <v>192</v>
      </c>
      <c r="C84" s="1" t="s">
        <v>193</v>
      </c>
      <c r="D84" s="7">
        <v>8.85867068212585E-5</v>
      </c>
      <c r="E84" s="7">
        <v>8.76567200401267E-5</v>
      </c>
      <c r="F84" s="7">
        <v>7.6560109595060998E-5</v>
      </c>
      <c r="G84" s="7">
        <v>8.9968246151176702E-5</v>
      </c>
      <c r="H84" s="7">
        <v>7.7912970461834505E-5</v>
      </c>
      <c r="I84" s="7">
        <v>8.5915730421328503E-5</v>
      </c>
      <c r="J84" s="7">
        <v>8.4985743640196703E-5</v>
      </c>
      <c r="K84" s="7">
        <v>7.3889133195131001E-5</v>
      </c>
      <c r="L84" s="7">
        <v>8.7219316576037906E-5</v>
      </c>
      <c r="M84" s="7">
        <v>7.5164040886695695E-5</v>
      </c>
      <c r="N84" s="9">
        <v>8.2785871778884719E-5</v>
      </c>
    </row>
    <row r="85" spans="2:14" x14ac:dyDescent="0.2">
      <c r="B85" s="1" t="s">
        <v>194</v>
      </c>
      <c r="C85" s="1" t="s">
        <v>195</v>
      </c>
      <c r="D85" s="7">
        <v>9.1500787710363095E-4</v>
      </c>
      <c r="E85" s="7">
        <v>8.9007364334399701E-4</v>
      </c>
      <c r="F85" s="7">
        <v>4.8687374416978902E-4</v>
      </c>
      <c r="G85" s="7">
        <v>1.2642560283511199E-3</v>
      </c>
      <c r="H85" s="7">
        <v>7.7182418759467E-4</v>
      </c>
      <c r="I85" s="7">
        <v>6.0118093508676603E-4</v>
      </c>
      <c r="J85" s="7">
        <v>5.7624670132713199E-4</v>
      </c>
      <c r="K85" s="7">
        <v>1.73046802152924E-4</v>
      </c>
      <c r="L85" s="7">
        <v>9.4983716534590399E-4</v>
      </c>
      <c r="M85" s="7">
        <v>4.5740532458944601E-4</v>
      </c>
      <c r="N85" s="9">
        <v>7.0857524090653791E-4</v>
      </c>
    </row>
    <row r="86" spans="2:14" x14ac:dyDescent="0.2">
      <c r="B86" s="1" t="s">
        <v>196</v>
      </c>
      <c r="C86" s="1" t="s">
        <v>197</v>
      </c>
      <c r="D86" s="7">
        <v>4.4144343626451298E-4</v>
      </c>
      <c r="E86" s="7">
        <v>4.2856758225664999E-4</v>
      </c>
      <c r="F86" s="7">
        <v>2.9842748272842899E-4</v>
      </c>
      <c r="G86" s="7">
        <v>5.3175881202137496E-4</v>
      </c>
      <c r="H86" s="7">
        <v>3.3733930367908999E-4</v>
      </c>
      <c r="I86" s="7">
        <v>2.2523874403645899E-4</v>
      </c>
      <c r="J86" s="7">
        <v>2.12362890028595E-4</v>
      </c>
      <c r="K86" s="7">
        <v>8.2222790500375106E-5</v>
      </c>
      <c r="L86" s="7">
        <v>3.1512733159186601E-4</v>
      </c>
      <c r="M86" s="7">
        <v>1.20707823249582E-4</v>
      </c>
      <c r="N86" s="9">
        <v>2.9931961963569343E-4</v>
      </c>
    </row>
    <row r="87" spans="2:14" x14ac:dyDescent="0.2">
      <c r="B87" s="1" t="s">
        <v>198</v>
      </c>
      <c r="C87" s="1" t="s">
        <v>199</v>
      </c>
      <c r="D87" s="7">
        <v>8.4865207185316302E-5</v>
      </c>
      <c r="E87" s="7">
        <v>8.5157895173019205E-5</v>
      </c>
      <c r="F87" s="7">
        <v>6.8029850109084698E-5</v>
      </c>
      <c r="G87" s="7">
        <v>7.4076189101843695E-5</v>
      </c>
      <c r="H87" s="7">
        <v>6.2182417544172003E-5</v>
      </c>
      <c r="I87" s="7">
        <v>8.5720748996760704E-5</v>
      </c>
      <c r="J87" s="7">
        <v>8.6013436984463498E-5</v>
      </c>
      <c r="K87" s="7">
        <v>6.88853919205291E-5</v>
      </c>
      <c r="L87" s="7">
        <v>7.4876358611424904E-5</v>
      </c>
      <c r="M87" s="7">
        <v>6.2982587053753199E-5</v>
      </c>
      <c r="N87" s="9">
        <v>7.5279008268036736E-5</v>
      </c>
    </row>
    <row r="88" spans="2:14" x14ac:dyDescent="0.2">
      <c r="B88" s="1" t="s">
        <v>200</v>
      </c>
      <c r="C88" s="1" t="s">
        <v>201</v>
      </c>
      <c r="D88" s="7">
        <v>1.81414416072522E-4</v>
      </c>
      <c r="E88" s="7">
        <v>1.8192692117033099E-4</v>
      </c>
      <c r="F88" s="7">
        <v>1.3547134854157201E-4</v>
      </c>
      <c r="G88" s="7">
        <v>2.18246562551717E-4</v>
      </c>
      <c r="H88" s="7">
        <v>1.5565589705722E-4</v>
      </c>
      <c r="I88" s="7">
        <v>1.04693528759915E-4</v>
      </c>
      <c r="J88" s="7">
        <v>1.0520603385772401E-4</v>
      </c>
      <c r="K88" s="7">
        <v>5.8750461228964999E-5</v>
      </c>
      <c r="L88" s="7">
        <v>1.41345026582875E-4</v>
      </c>
      <c r="M88" s="7">
        <v>7.8754361088377703E-5</v>
      </c>
      <c r="N88" s="9">
        <v>1.3614645569112185E-4</v>
      </c>
    </row>
    <row r="89" spans="2:14" x14ac:dyDescent="0.2">
      <c r="B89" s="1" t="s">
        <v>202</v>
      </c>
      <c r="C89" s="1" t="s">
        <v>203</v>
      </c>
      <c r="D89" s="7">
        <v>2.6100816146398098E-4</v>
      </c>
      <c r="E89" s="7">
        <v>2.53783135272677E-4</v>
      </c>
      <c r="F89" s="7">
        <v>1.7895716561968299E-4</v>
      </c>
      <c r="G89" s="7">
        <v>3.52955807623007E-4</v>
      </c>
      <c r="H89" s="7">
        <v>2.36417811980103E-4</v>
      </c>
      <c r="I89" s="7">
        <v>1.4716832863822401E-4</v>
      </c>
      <c r="J89" s="7">
        <v>1.3994330244692001E-4</v>
      </c>
      <c r="K89" s="7">
        <v>6.5117332793926294E-5</v>
      </c>
      <c r="L89" s="7">
        <v>2.38873900119302E-4</v>
      </c>
      <c r="M89" s="7">
        <v>1.2233590447639799E-4</v>
      </c>
      <c r="N89" s="9">
        <v>1.9965608504342213E-4</v>
      </c>
    </row>
    <row r="90" spans="2:14" x14ac:dyDescent="0.2">
      <c r="B90" s="1" t="s">
        <v>204</v>
      </c>
      <c r="C90" s="1" t="s">
        <v>205</v>
      </c>
      <c r="D90" s="7">
        <v>1.097584786684E-4</v>
      </c>
      <c r="E90" s="7">
        <v>1.03627431093772E-4</v>
      </c>
      <c r="F90" s="7">
        <v>8.3581835983146503E-5</v>
      </c>
      <c r="G90" s="7">
        <v>1.4038542592398199E-4</v>
      </c>
      <c r="H90" s="7">
        <v>1.13672198330311E-4</v>
      </c>
      <c r="I90" s="7">
        <v>8.2766842058048601E-5</v>
      </c>
      <c r="J90" s="7">
        <v>7.6635794483420703E-5</v>
      </c>
      <c r="K90" s="7">
        <v>5.6590199372794802E-5</v>
      </c>
      <c r="L90" s="7">
        <v>1.1329885852990101E-4</v>
      </c>
      <c r="M90" s="7">
        <v>8.6585630936230804E-5</v>
      </c>
      <c r="N90" s="9">
        <v>9.6690269538000735E-5</v>
      </c>
    </row>
    <row r="91" spans="2:14" x14ac:dyDescent="0.2">
      <c r="B91" s="1" t="s">
        <v>206</v>
      </c>
      <c r="C91" s="1" t="s">
        <v>207</v>
      </c>
      <c r="D91" s="7">
        <v>8.8141642146193197E-4</v>
      </c>
      <c r="E91" s="7">
        <v>8.6666734634061895E-4</v>
      </c>
      <c r="F91" s="7">
        <v>4.5317346715536199E-4</v>
      </c>
      <c r="G91" s="7">
        <v>1.0681944584311799E-3</v>
      </c>
      <c r="H91" s="7">
        <v>5.4290221940197201E-4</v>
      </c>
      <c r="I91" s="7">
        <v>5.3141549107025502E-4</v>
      </c>
      <c r="J91" s="7">
        <v>5.16666415948942E-4</v>
      </c>
      <c r="K91" s="7">
        <v>1.03172536763686E-4</v>
      </c>
      <c r="L91" s="7">
        <v>7.1756259631657797E-4</v>
      </c>
      <c r="M91" s="7">
        <v>1.9227035728736999E-4</v>
      </c>
      <c r="N91" s="9">
        <v>5.8734413101778956E-4</v>
      </c>
    </row>
    <row r="92" spans="2:14" x14ac:dyDescent="0.2">
      <c r="B92" s="1" t="s">
        <v>208</v>
      </c>
      <c r="C92" s="1" t="s">
        <v>209</v>
      </c>
      <c r="D92" s="7">
        <v>1.29857804148359E-4</v>
      </c>
      <c r="E92" s="7">
        <v>1.30550378604858E-4</v>
      </c>
      <c r="F92" s="7">
        <v>1.0984366028413399E-4</v>
      </c>
      <c r="G92" s="7">
        <v>1.1714986745398E-4</v>
      </c>
      <c r="H92" s="7">
        <v>1.0553115263116001E-4</v>
      </c>
      <c r="I92" s="7">
        <v>1.15045329570144E-4</v>
      </c>
      <c r="J92" s="7">
        <v>1.1573790402664299E-4</v>
      </c>
      <c r="K92" s="7">
        <v>9.5031185705919506E-5</v>
      </c>
      <c r="L92" s="7">
        <v>1.02268141215842E-4</v>
      </c>
      <c r="M92" s="7">
        <v>9.0649426393021998E-5</v>
      </c>
      <c r="N92" s="9">
        <v>1.1116648500340614E-4</v>
      </c>
    </row>
    <row r="93" spans="2:14" x14ac:dyDescent="0.2">
      <c r="B93" s="1" t="s">
        <v>210</v>
      </c>
      <c r="C93" s="1" t="s">
        <v>211</v>
      </c>
      <c r="D93" s="7">
        <v>2.5653695832066699E-4</v>
      </c>
      <c r="E93" s="7">
        <v>2.5804255496522898E-4</v>
      </c>
      <c r="F93" s="7">
        <v>1.8095661703616499E-4</v>
      </c>
      <c r="G93" s="7">
        <v>2.6627477245213702E-4</v>
      </c>
      <c r="H93" s="7">
        <v>2.23339056218412E-4</v>
      </c>
      <c r="I93" s="7">
        <v>1.9824256992854601E-4</v>
      </c>
      <c r="J93" s="7">
        <v>1.9974816657310801E-4</v>
      </c>
      <c r="K93" s="7">
        <v>1.2266222864404399E-4</v>
      </c>
      <c r="L93" s="7">
        <v>2.0783946004996099E-4</v>
      </c>
      <c r="M93" s="7">
        <v>1.6490374381623499E-4</v>
      </c>
      <c r="N93" s="9">
        <v>2.0785461280045038E-4</v>
      </c>
    </row>
    <row r="94" spans="2:14" x14ac:dyDescent="0.2">
      <c r="B94" s="1" t="s">
        <v>212</v>
      </c>
      <c r="C94" s="1" t="s">
        <v>213</v>
      </c>
      <c r="D94" s="7">
        <v>7.7094179176149602E-5</v>
      </c>
      <c r="E94" s="7">
        <v>7.4274944686302994E-5</v>
      </c>
      <c r="F94" s="7">
        <v>5.9997248892536303E-5</v>
      </c>
      <c r="G94" s="7">
        <v>9.9240524532950595E-5</v>
      </c>
      <c r="H94" s="7">
        <v>7.3310107571833305E-5</v>
      </c>
      <c r="I94" s="7">
        <v>4.7619268878403997E-5</v>
      </c>
      <c r="J94" s="7">
        <v>4.4800034388557402E-5</v>
      </c>
      <c r="K94" s="7">
        <v>3.0522338594790698E-5</v>
      </c>
      <c r="L94" s="7">
        <v>6.9688015038141401E-5</v>
      </c>
      <c r="M94" s="7">
        <v>4.3757598077024098E-5</v>
      </c>
      <c r="N94" s="9">
        <v>6.2030425983669021E-5</v>
      </c>
    </row>
    <row r="95" spans="2:14" x14ac:dyDescent="0.2">
      <c r="B95" s="1" t="s">
        <v>214</v>
      </c>
      <c r="C95" s="1" t="s">
        <v>215</v>
      </c>
      <c r="D95" s="7">
        <v>1.20872466706918E-4</v>
      </c>
      <c r="E95" s="7">
        <v>1.2174571276076401E-4</v>
      </c>
      <c r="F95" s="7">
        <v>9.3922854029324093E-5</v>
      </c>
      <c r="G95" s="7">
        <v>1.3047600119670501E-4</v>
      </c>
      <c r="H95" s="7">
        <v>1.3565451307465801E-4</v>
      </c>
      <c r="I95" s="7">
        <v>9.9424554982441204E-5</v>
      </c>
      <c r="J95" s="7">
        <v>1.00297801036287E-4</v>
      </c>
      <c r="K95" s="7">
        <v>7.2474942304846901E-5</v>
      </c>
      <c r="L95" s="7">
        <v>1.0898282957156299E-4</v>
      </c>
      <c r="M95" s="7">
        <v>1.1416134144951599E-4</v>
      </c>
      <c r="N95" s="9">
        <v>1.0980130171130232E-4</v>
      </c>
    </row>
    <row r="96" spans="2:14" x14ac:dyDescent="0.2">
      <c r="B96" s="1" t="s">
        <v>216</v>
      </c>
      <c r="C96" s="1" t="s">
        <v>217</v>
      </c>
      <c r="D96" s="7">
        <v>1.2800799893751899E-4</v>
      </c>
      <c r="E96" s="7">
        <v>1.1818418349389399E-4</v>
      </c>
      <c r="F96" s="7">
        <v>6.6116621679752194E-5</v>
      </c>
      <c r="G96" s="7">
        <v>1.7793875328761901E-4</v>
      </c>
      <c r="H96" s="7">
        <v>1.2429997690198801E-4</v>
      </c>
      <c r="I96" s="7">
        <v>9.3552199209169303E-5</v>
      </c>
      <c r="J96" s="7">
        <v>8.3728383765543698E-5</v>
      </c>
      <c r="K96" s="7">
        <v>3.1660821951401702E-5</v>
      </c>
      <c r="L96" s="7">
        <v>1.4341824803778999E-4</v>
      </c>
      <c r="M96" s="7">
        <v>8.9779471652159896E-5</v>
      </c>
      <c r="N96" s="9">
        <v>1.0566866589168368E-4</v>
      </c>
    </row>
    <row r="97" spans="2:14" x14ac:dyDescent="0.2">
      <c r="B97" s="1" t="s">
        <v>218</v>
      </c>
      <c r="C97" s="1" t="s">
        <v>219</v>
      </c>
      <c r="D97" s="7">
        <v>4.5009191977088598E-4</v>
      </c>
      <c r="E97" s="7">
        <v>4.5387397854202598E-4</v>
      </c>
      <c r="F97" s="7">
        <v>2.0258378693043799E-4</v>
      </c>
      <c r="G97" s="7">
        <v>6.50757391189313E-4</v>
      </c>
      <c r="H97" s="7">
        <v>5.0371880165076303E-4</v>
      </c>
      <c r="I97" s="7">
        <v>3.9432768462088899E-4</v>
      </c>
      <c r="J97" s="7">
        <v>3.9810974339202898E-4</v>
      </c>
      <c r="K97" s="7">
        <v>1.4681955178044099E-4</v>
      </c>
      <c r="L97" s="7">
        <v>5.94896006150525E-4</v>
      </c>
      <c r="M97" s="7">
        <v>4.4785741661197503E-4</v>
      </c>
      <c r="N97" s="9">
        <v>4.2430362806392856E-4</v>
      </c>
    </row>
    <row r="98" spans="2:14" x14ac:dyDescent="0.2">
      <c r="B98" s="1" t="s">
        <v>220</v>
      </c>
      <c r="C98" s="1" t="s">
        <v>221</v>
      </c>
      <c r="D98" s="7">
        <v>1.81621860939587E-5</v>
      </c>
      <c r="E98" s="7">
        <v>1.8256135324579399E-5</v>
      </c>
      <c r="F98" s="7">
        <v>1.26083359759429E-5</v>
      </c>
      <c r="G98" s="7">
        <v>1.75668007210387E-5</v>
      </c>
      <c r="H98" s="7">
        <v>1.3415877287827999E-5</v>
      </c>
      <c r="I98" s="7">
        <v>1.3698150643479201E-5</v>
      </c>
      <c r="J98" s="7">
        <v>1.3792099874099801E-5</v>
      </c>
      <c r="K98" s="7">
        <v>8.1443005254634204E-6</v>
      </c>
      <c r="L98" s="7">
        <v>1.30912387555711E-5</v>
      </c>
      <c r="M98" s="7">
        <v>8.9403153223604592E-6</v>
      </c>
      <c r="N98" s="9">
        <v>1.3767544052432166E-5</v>
      </c>
    </row>
    <row r="99" spans="2:14" x14ac:dyDescent="0.2">
      <c r="B99" s="1" t="s">
        <v>222</v>
      </c>
      <c r="C99" s="1" t="s">
        <v>223</v>
      </c>
      <c r="D99" s="7">
        <v>4.9328835163134697E-6</v>
      </c>
      <c r="E99" s="7">
        <v>4.9495053032694404E-6</v>
      </c>
      <c r="F99" s="7">
        <v>3.8894623081124799E-6</v>
      </c>
      <c r="G99" s="7">
        <v>4.6256256010668803E-6</v>
      </c>
      <c r="H99" s="7">
        <v>3.8326788349344703E-6</v>
      </c>
      <c r="I99" s="7">
        <v>4.71224537780454E-6</v>
      </c>
      <c r="J99" s="7">
        <v>4.7288671647604997E-6</v>
      </c>
      <c r="K99" s="7">
        <v>3.66882416960354E-6</v>
      </c>
      <c r="L99" s="7">
        <v>4.4015543590286302E-6</v>
      </c>
      <c r="M99" s="7">
        <v>3.6086075928962198E-6</v>
      </c>
      <c r="N99" s="9">
        <v>4.3350254227790172E-6</v>
      </c>
    </row>
    <row r="100" spans="2:14" x14ac:dyDescent="0.2">
      <c r="B100" s="1" t="s">
        <v>224</v>
      </c>
      <c r="C100" s="1" t="s">
        <v>225</v>
      </c>
      <c r="D100" s="7">
        <v>2.7968070024618601E-5</v>
      </c>
      <c r="E100" s="7">
        <v>2.8175842361568099E-5</v>
      </c>
      <c r="F100" s="7">
        <v>3.0313334226159301E-5</v>
      </c>
      <c r="G100" s="7">
        <v>0</v>
      </c>
      <c r="H100" s="7">
        <v>0</v>
      </c>
      <c r="I100" s="7">
        <v>2.4235473164663E-5</v>
      </c>
      <c r="J100" s="7">
        <v>2.4443245501612599E-5</v>
      </c>
      <c r="K100" s="7">
        <v>2.6580737366203699E-5</v>
      </c>
      <c r="L100" s="7">
        <v>0</v>
      </c>
      <c r="M100" s="7">
        <v>0</v>
      </c>
      <c r="N100" s="9">
        <v>1.6171670264482529E-5</v>
      </c>
    </row>
    <row r="101" spans="2:14" x14ac:dyDescent="0.2">
      <c r="B101" s="1" t="s">
        <v>226</v>
      </c>
      <c r="C101" s="1" t="s">
        <v>227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9">
        <v>0</v>
      </c>
    </row>
    <row r="102" spans="2:14" x14ac:dyDescent="0.2">
      <c r="B102" s="1" t="s">
        <v>228</v>
      </c>
      <c r="C102" s="1" t="s">
        <v>229</v>
      </c>
      <c r="D102" s="7">
        <v>9.8537222337193705E-6</v>
      </c>
      <c r="E102" s="7">
        <v>9.9124405028572904E-6</v>
      </c>
      <c r="F102" s="7">
        <v>6.9745040997188604E-6</v>
      </c>
      <c r="G102" s="7">
        <v>1.0019038843502999E-5</v>
      </c>
      <c r="H102" s="7">
        <v>8.34500204718265E-6</v>
      </c>
      <c r="I102" s="7">
        <v>7.63970071983935E-6</v>
      </c>
      <c r="J102" s="7">
        <v>7.6984189889772801E-6</v>
      </c>
      <c r="K102" s="7">
        <v>4.76048258583885E-6</v>
      </c>
      <c r="L102" s="7">
        <v>7.7997140522683508E-6</v>
      </c>
      <c r="M102" s="7">
        <v>6.1256772559479296E-6</v>
      </c>
      <c r="N102" s="9">
        <v>7.9128701329852922E-6</v>
      </c>
    </row>
    <row r="103" spans="2:14" x14ac:dyDescent="0.2">
      <c r="B103" s="1" t="s">
        <v>230</v>
      </c>
      <c r="C103" s="1" t="s">
        <v>231</v>
      </c>
      <c r="D103" s="7">
        <v>1.21155257071115E-5</v>
      </c>
      <c r="E103" s="7">
        <v>1.2203452551154E-5</v>
      </c>
      <c r="F103" s="7">
        <v>1.3129041129174399E-5</v>
      </c>
      <c r="G103" s="7">
        <v>1.1471073863603501E-5</v>
      </c>
      <c r="H103" s="7">
        <v>1.48458241516981E-5</v>
      </c>
      <c r="I103" s="7">
        <v>1.05115283930705E-5</v>
      </c>
      <c r="J103" s="7">
        <v>1.05994552371129E-5</v>
      </c>
      <c r="K103" s="7">
        <v>1.15250438151334E-5</v>
      </c>
      <c r="L103" s="7">
        <v>9.8629317673321307E-6</v>
      </c>
      <c r="M103" s="7">
        <v>1.32376820554267E-5</v>
      </c>
      <c r="N103" s="9">
        <v>1.1950155867081714E-5</v>
      </c>
    </row>
    <row r="104" spans="2:14" x14ac:dyDescent="0.2">
      <c r="B104" s="1" t="s">
        <v>232</v>
      </c>
      <c r="C104" s="1" t="s">
        <v>233</v>
      </c>
      <c r="D104" s="7">
        <v>1.38513571131194E-5</v>
      </c>
      <c r="E104" s="7">
        <v>1.39392839571619E-5</v>
      </c>
      <c r="F104" s="7">
        <v>7.6146342858917102E-6</v>
      </c>
      <c r="G104" s="7">
        <v>1.73528830801715E-5</v>
      </c>
      <c r="H104" s="7">
        <v>1.2165362445965599E-5</v>
      </c>
      <c r="I104" s="7">
        <v>1.0066683346432799E-5</v>
      </c>
      <c r="J104" s="7">
        <v>1.0154610190475201E-5</v>
      </c>
      <c r="K104" s="7">
        <v>3.8299605192050898E-6</v>
      </c>
      <c r="L104" s="7">
        <v>1.35608916631512E-5</v>
      </c>
      <c r="M104" s="7">
        <v>8.3733710289453308E-6</v>
      </c>
      <c r="N104" s="9">
        <v>1.1090903763051974E-5</v>
      </c>
    </row>
    <row r="105" spans="2:14" x14ac:dyDescent="0.2">
      <c r="B105" s="1" t="s">
        <v>234</v>
      </c>
      <c r="C105" s="1" t="s">
        <v>235</v>
      </c>
      <c r="D105" s="7">
        <v>3.93068252193822E-5</v>
      </c>
      <c r="E105" s="7">
        <v>3.7209857800883902E-5</v>
      </c>
      <c r="F105" s="7">
        <v>1.6667827640283101E-5</v>
      </c>
      <c r="G105" s="7">
        <v>5.1075914425117401E-5</v>
      </c>
      <c r="H105" s="7">
        <v>2.8035664213199899E-5</v>
      </c>
      <c r="I105" s="7">
        <v>3.04628268691528E-5</v>
      </c>
      <c r="J105" s="7">
        <v>2.8365859450654501E-5</v>
      </c>
      <c r="K105" s="7">
        <v>7.82382929005376E-6</v>
      </c>
      <c r="L105" s="7">
        <v>4.2216220265276298E-5</v>
      </c>
      <c r="M105" s="7">
        <v>1.91759700533587E-5</v>
      </c>
      <c r="N105" s="9">
        <v>3.0034079522736253E-5</v>
      </c>
    </row>
    <row r="106" spans="2:14" x14ac:dyDescent="0.2">
      <c r="B106" s="1" t="s">
        <v>236</v>
      </c>
      <c r="C106" s="1" t="s">
        <v>237</v>
      </c>
      <c r="D106" s="7">
        <v>1.04074867558657E-5</v>
      </c>
      <c r="E106" s="7">
        <v>9.9690311242078903E-6</v>
      </c>
      <c r="F106" s="7">
        <v>5.2918054866903103E-6</v>
      </c>
      <c r="G106" s="7">
        <v>1.15175450779681E-5</v>
      </c>
      <c r="H106" s="7">
        <v>6.5009037838341197E-6</v>
      </c>
      <c r="I106" s="7">
        <v>7.1542519953283497E-6</v>
      </c>
      <c r="J106" s="7">
        <v>6.7157963636704501E-6</v>
      </c>
      <c r="K106" s="7">
        <v>2.0385707261528701E-6</v>
      </c>
      <c r="L106" s="7">
        <v>8.2582510370461696E-6</v>
      </c>
      <c r="M106" s="7">
        <v>3.2416097429121702E-6</v>
      </c>
      <c r="N106" s="9">
        <v>7.1095252093676129E-6</v>
      </c>
    </row>
    <row r="107" spans="2:14" x14ac:dyDescent="0.2">
      <c r="B107" s="1" t="s">
        <v>238</v>
      </c>
      <c r="C107" s="1" t="s">
        <v>239</v>
      </c>
      <c r="D107" s="7">
        <v>1.6116692289956799E-5</v>
      </c>
      <c r="E107" s="7">
        <v>1.5604004271531701E-5</v>
      </c>
      <c r="F107" s="7">
        <v>7.5125145585100199E-6</v>
      </c>
      <c r="G107" s="7">
        <v>1.58268300500581E-5</v>
      </c>
      <c r="H107" s="7">
        <v>8.4460337968448293E-6</v>
      </c>
      <c r="I107" s="7">
        <v>1.2342785213490599E-5</v>
      </c>
      <c r="J107" s="7">
        <v>1.18300971950654E-5</v>
      </c>
      <c r="K107" s="7">
        <v>3.7386074820438199E-6</v>
      </c>
      <c r="L107" s="7">
        <v>1.2046090293827001E-5</v>
      </c>
      <c r="M107" s="7">
        <v>4.6652940406136902E-6</v>
      </c>
      <c r="N107" s="9">
        <v>1.0812894919194196E-5</v>
      </c>
    </row>
    <row r="108" spans="2:14" x14ac:dyDescent="0.2">
      <c r="B108" s="1" t="s">
        <v>240</v>
      </c>
      <c r="C108" s="1" t="s">
        <v>241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9">
        <v>0</v>
      </c>
    </row>
    <row r="109" spans="2:14" x14ac:dyDescent="0.2">
      <c r="B109" s="1" t="s">
        <v>242</v>
      </c>
      <c r="C109" s="1" t="s">
        <v>243</v>
      </c>
      <c r="D109" s="7">
        <v>8.5028720687321493E-6</v>
      </c>
      <c r="E109" s="7">
        <v>8.2238001073413505E-6</v>
      </c>
      <c r="F109" s="7">
        <v>4.2065454291405497E-6</v>
      </c>
      <c r="G109" s="7">
        <v>9.8429091600274392E-6</v>
      </c>
      <c r="H109" s="7">
        <v>5.5278708394001102E-6</v>
      </c>
      <c r="I109" s="7">
        <v>5.9518201910727402E-6</v>
      </c>
      <c r="J109" s="7">
        <v>5.6727482296819397E-6</v>
      </c>
      <c r="K109" s="7">
        <v>1.65549355148114E-6</v>
      </c>
      <c r="L109" s="7">
        <v>7.2871478249332396E-6</v>
      </c>
      <c r="M109" s="7">
        <v>2.97210950430592E-6</v>
      </c>
      <c r="N109" s="9">
        <v>5.9843316906116569E-6</v>
      </c>
    </row>
    <row r="110" spans="2:14" x14ac:dyDescent="0.2">
      <c r="B110" s="1" t="s">
        <v>244</v>
      </c>
      <c r="C110" s="1" t="s">
        <v>245</v>
      </c>
      <c r="D110" s="7">
        <v>3.3636905108073501E-6</v>
      </c>
      <c r="E110" s="7">
        <v>3.3804929693606602E-6</v>
      </c>
      <c r="F110" s="7">
        <v>1.9290840092876399E-6</v>
      </c>
      <c r="G110" s="7">
        <v>2.9822678251282E-6</v>
      </c>
      <c r="H110" s="7">
        <v>1.8787723713454401E-6</v>
      </c>
      <c r="I110" s="7">
        <v>2.0677279437936902E-6</v>
      </c>
      <c r="J110" s="7">
        <v>2.0845304023469998E-6</v>
      </c>
      <c r="K110" s="7">
        <v>6.3312144227398804E-7</v>
      </c>
      <c r="L110" s="7">
        <v>1.68380679492248E-6</v>
      </c>
      <c r="M110" s="7">
        <v>5.8031134113972998E-7</v>
      </c>
      <c r="N110" s="9">
        <v>2.0583805610406175E-6</v>
      </c>
    </row>
    <row r="111" spans="2:14" x14ac:dyDescent="0.2">
      <c r="B111" s="1" t="s">
        <v>246</v>
      </c>
      <c r="C111" s="1" t="s">
        <v>247</v>
      </c>
      <c r="D111" s="7">
        <v>3.4014342401710802E-5</v>
      </c>
      <c r="E111" s="7">
        <v>3.2983467701012697E-5</v>
      </c>
      <c r="F111" s="7">
        <v>8.3793163590391398E-6</v>
      </c>
      <c r="G111" s="7">
        <v>5.3884505365099202E-5</v>
      </c>
      <c r="H111" s="7">
        <v>1.92142411220694E-5</v>
      </c>
      <c r="I111" s="7">
        <v>2.9616509176874599E-5</v>
      </c>
      <c r="J111" s="7">
        <v>2.8585634476176399E-5</v>
      </c>
      <c r="K111" s="7">
        <v>3.9814831342029101E-6</v>
      </c>
      <c r="L111" s="7">
        <v>4.9479238552000499E-5</v>
      </c>
      <c r="M111" s="7">
        <v>1.4808974308970699E-5</v>
      </c>
      <c r="N111" s="9">
        <v>2.749477125971563E-5</v>
      </c>
    </row>
    <row r="112" spans="2:14" x14ac:dyDescent="0.2">
      <c r="B112" s="1" t="s">
        <v>248</v>
      </c>
      <c r="C112" s="1" t="s">
        <v>249</v>
      </c>
      <c r="D112" s="7">
        <v>1.69321626846429E-6</v>
      </c>
      <c r="E112" s="7">
        <v>1.7045383552313999E-6</v>
      </c>
      <c r="F112" s="7">
        <v>9.6913189169305393E-7</v>
      </c>
      <c r="G112" s="7">
        <v>1.4123556351657501E-6</v>
      </c>
      <c r="H112" s="7">
        <v>8.7300211848991899E-7</v>
      </c>
      <c r="I112" s="7">
        <v>1.2815739663893399E-6</v>
      </c>
      <c r="J112" s="7">
        <v>1.2928960531564399E-6</v>
      </c>
      <c r="K112" s="7">
        <v>5.5748958961810005E-7</v>
      </c>
      <c r="L112" s="7">
        <v>9.9991201167670309E-7</v>
      </c>
      <c r="M112" s="7">
        <v>4.6055849500086798E-7</v>
      </c>
      <c r="N112" s="9">
        <v>1.1244674384885866E-6</v>
      </c>
    </row>
    <row r="113" spans="2:14" x14ac:dyDescent="0.2">
      <c r="B113" s="1" t="s">
        <v>250</v>
      </c>
      <c r="C113" s="1" t="s">
        <v>251</v>
      </c>
      <c r="D113" s="7">
        <v>6.6521010297304902E-7</v>
      </c>
      <c r="E113" s="7">
        <v>6.6949201983018405E-7</v>
      </c>
      <c r="F113" s="7">
        <v>2.9491739759211301E-7</v>
      </c>
      <c r="G113" s="7">
        <v>5.4617779163874804E-7</v>
      </c>
      <c r="H113" s="7">
        <v>2.7550330568048501E-7</v>
      </c>
      <c r="I113" s="7">
        <v>4.6477404830029898E-7</v>
      </c>
      <c r="J113" s="7">
        <v>4.6905596515743401E-7</v>
      </c>
      <c r="K113" s="7">
        <v>9.4481342919363295E-8</v>
      </c>
      <c r="L113" s="7">
        <v>3.45384584476841E-7</v>
      </c>
      <c r="M113" s="7">
        <v>7.4710098518578594E-8</v>
      </c>
      <c r="N113" s="9">
        <v>3.8997066570870947E-7</v>
      </c>
    </row>
    <row r="114" spans="2:14" x14ac:dyDescent="0.2">
      <c r="B114" s="1" t="s">
        <v>252</v>
      </c>
      <c r="C114" s="1" t="s">
        <v>253</v>
      </c>
      <c r="D114" s="7">
        <v>1.05115671857417E-4</v>
      </c>
      <c r="E114" s="7">
        <v>1.04855138916004E-4</v>
      </c>
      <c r="F114" s="7">
        <v>1.9134715201565601E-5</v>
      </c>
      <c r="G114" s="7">
        <v>1.7100817322784599E-4</v>
      </c>
      <c r="H114" s="7">
        <v>6.3085578497052301E-5</v>
      </c>
      <c r="I114" s="7">
        <v>1.02493846358982E-4</v>
      </c>
      <c r="J114" s="7">
        <v>1.0223331341756901E-4</v>
      </c>
      <c r="K114" s="7">
        <v>1.65128897031304E-5</v>
      </c>
      <c r="L114" s="7">
        <v>1.6838197187369599E-4</v>
      </c>
      <c r="M114" s="7">
        <v>6.04593771429022E-5</v>
      </c>
      <c r="N114" s="9">
        <v>9.1328067619616439E-5</v>
      </c>
    </row>
  </sheetData>
  <mergeCells count="4">
    <mergeCell ref="B5:C5"/>
    <mergeCell ref="D3:M3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Average</vt:lpstr>
      <vt:lpstr>Economic</vt:lpstr>
      <vt:lpstr>Emissions</vt:lpstr>
      <vt:lpstr>Both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Luke Hatton</cp:lastModifiedBy>
  <dcterms:created xsi:type="dcterms:W3CDTF">2024-11-24T17:06:43Z</dcterms:created>
  <dcterms:modified xsi:type="dcterms:W3CDTF">2025-02-17T18:55:06Z</dcterms:modified>
</cp:coreProperties>
</file>