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blommaert/Dropbox/HIMPlic/Interspecific paper/Figures_Tables_V7/"/>
    </mc:Choice>
  </mc:AlternateContent>
  <xr:revisionPtr revIDLastSave="0" documentId="13_ncr:1_{02E936CC-796C-E44F-9476-E849F35EC53B}" xr6:coauthVersionLast="36" xr6:coauthVersionMax="36" xr10:uidLastSave="{00000000-0000-0000-0000-000000000000}"/>
  <bookViews>
    <workbookView xWindow="960" yWindow="3020" windowWidth="25120" windowHeight="9820" activeTab="2" xr2:uid="{D93677E5-B2FA-724B-B028-DC105E0CDA54}"/>
  </bookViews>
  <sheets>
    <sheet name="dnaPipeTE_proportions" sheetId="1" r:id="rId1"/>
    <sheet name="dnaPipeTE_Mbp_fromprop" sheetId="6" r:id="rId2"/>
    <sheet name="dnaPipeTE_Mbp_RM" sheetId="2" r:id="rId3"/>
    <sheet name="RepeatModeler_Mbp_RM" sheetId="3" r:id="rId4"/>
    <sheet name="RM_metazoa_Mbp" sheetId="4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" i="2" l="1"/>
  <c r="M6" i="2" l="1"/>
  <c r="M5" i="2"/>
  <c r="M4" i="2"/>
  <c r="M3" i="2"/>
  <c r="L3" i="4" l="1"/>
  <c r="L4" i="4"/>
  <c r="L5" i="4"/>
  <c r="L6" i="4"/>
  <c r="L2" i="4"/>
  <c r="L3" i="3"/>
  <c r="L4" i="3"/>
  <c r="L5" i="3"/>
  <c r="L6" i="3"/>
  <c r="L2" i="3"/>
  <c r="L6" i="2"/>
  <c r="L3" i="2"/>
  <c r="L4" i="2"/>
  <c r="L5" i="2"/>
  <c r="L2" i="2"/>
  <c r="N3" i="1"/>
  <c r="N4" i="1"/>
  <c r="N5" i="1"/>
  <c r="N6" i="1"/>
  <c r="N7" i="1"/>
  <c r="N2" i="1"/>
</calcChain>
</file>

<file path=xl/sharedStrings.xml><?xml version="1.0" encoding="utf-8"?>
<sst xmlns="http://schemas.openxmlformats.org/spreadsheetml/2006/main" count="86" uniqueCount="20">
  <si>
    <t>Italy2</t>
  </si>
  <si>
    <t>TiscarSM28</t>
  </si>
  <si>
    <t>Tokyo1</t>
  </si>
  <si>
    <t>Bcal</t>
  </si>
  <si>
    <t>OHJ22</t>
  </si>
  <si>
    <t>OHJ82</t>
  </si>
  <si>
    <t>LTR</t>
  </si>
  <si>
    <t>LINE</t>
  </si>
  <si>
    <t>SINE</t>
  </si>
  <si>
    <t>DNA</t>
  </si>
  <si>
    <t>Helitron</t>
  </si>
  <si>
    <t>rRNA</t>
  </si>
  <si>
    <t>Low_Complexity</t>
  </si>
  <si>
    <t>Satellite</t>
  </si>
  <si>
    <t>Simple_repeat</t>
  </si>
  <si>
    <t>others</t>
  </si>
  <si>
    <t>na</t>
  </si>
  <si>
    <t>Total</t>
  </si>
  <si>
    <t>na/other</t>
  </si>
  <si>
    <t>Genome_size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</si>
</sst>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0" fillId="0" borderId="0" xfId="0" applyNumberFormat="1"/>
    <xf numFmtId="0" fontId="1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D5214-901B-AB41-BBEB-9FDEDD293667}">
  <dimension ref="A1:N16"/>
  <sheetViews>
    <sheetView workbookViewId="0">
      <selection sqref="A1:M7"/>
    </sheetView>
  </sheetViews>
  <sheetFormatPr baseColWidth="10" defaultRowHeight="16"/>
  <sheetData>
    <row r="1" spans="1:14">
      <c r="B1" t="s">
        <v>19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0</v>
      </c>
      <c r="B2">
        <v>110</v>
      </c>
      <c r="C2">
        <v>1.1133933E-2</v>
      </c>
      <c r="D2">
        <v>1.3981432E-2</v>
      </c>
      <c r="E2">
        <v>0</v>
      </c>
      <c r="F2">
        <v>7.9680080000000004E-3</v>
      </c>
      <c r="G2">
        <v>0</v>
      </c>
      <c r="H2">
        <v>7.4393749999999998E-3</v>
      </c>
      <c r="I2">
        <v>1.9656803E-2</v>
      </c>
      <c r="J2">
        <v>2.55512E-4</v>
      </c>
      <c r="K2">
        <v>4.9525092999999999E-2</v>
      </c>
      <c r="L2">
        <v>1.5418021000000001E-2</v>
      </c>
      <c r="M2">
        <v>2.7592345000000001E-2</v>
      </c>
      <c r="N2">
        <f>SUM(C2:M2)</f>
        <v>0.152970522</v>
      </c>
    </row>
    <row r="3" spans="1:14">
      <c r="A3" t="s">
        <v>1</v>
      </c>
      <c r="B3">
        <v>164</v>
      </c>
      <c r="C3">
        <v>4.9815479999999997E-3</v>
      </c>
      <c r="D3">
        <v>2.7746446000000001E-2</v>
      </c>
      <c r="E3">
        <v>2.1887299999999999E-4</v>
      </c>
      <c r="F3">
        <v>1.3030149E-2</v>
      </c>
      <c r="G3">
        <v>8.3833699999999998E-4</v>
      </c>
      <c r="H3">
        <v>3.920031E-3</v>
      </c>
      <c r="I3">
        <v>1.1050694E-2</v>
      </c>
      <c r="J3">
        <v>1.3496600000000001E-4</v>
      </c>
      <c r="K3">
        <v>1.5699811000000001E-2</v>
      </c>
      <c r="L3">
        <v>1.2294912999999999E-2</v>
      </c>
      <c r="M3">
        <v>0.107371731</v>
      </c>
      <c r="N3">
        <f t="shared" ref="N3:N7" si="0">SUM(C3:M3)</f>
        <v>0.19728749900000001</v>
      </c>
    </row>
    <row r="4" spans="1:14">
      <c r="A4" t="s">
        <v>2</v>
      </c>
      <c r="B4">
        <v>246</v>
      </c>
      <c r="C4">
        <v>3.5852220999999997E-2</v>
      </c>
      <c r="D4">
        <v>2.3438555999999999E-2</v>
      </c>
      <c r="E4">
        <v>0</v>
      </c>
      <c r="F4">
        <v>1.7923649999999999E-2</v>
      </c>
      <c r="G4">
        <v>4.4515900000000001E-3</v>
      </c>
      <c r="H4">
        <v>7.8684889999999993E-3</v>
      </c>
      <c r="I4">
        <v>2.8958874999999999E-2</v>
      </c>
      <c r="J4">
        <v>6.5272099999999999E-4</v>
      </c>
      <c r="K4">
        <v>4.7800173000000001E-2</v>
      </c>
      <c r="L4">
        <v>1.1335339E-2</v>
      </c>
      <c r="M4">
        <v>7.2439674999999995E-2</v>
      </c>
      <c r="N4">
        <f t="shared" si="0"/>
        <v>0.25072128900000001</v>
      </c>
    </row>
    <row r="5" spans="1:14">
      <c r="A5" t="s">
        <v>3</v>
      </c>
      <c r="B5">
        <v>293</v>
      </c>
      <c r="C5">
        <v>3.4794672999999998E-2</v>
      </c>
      <c r="D5">
        <v>3.3883782000000001E-2</v>
      </c>
      <c r="E5">
        <v>8.8639100000000005E-4</v>
      </c>
      <c r="F5">
        <v>4.3035214000000002E-2</v>
      </c>
      <c r="G5">
        <v>3.9885179999999999E-3</v>
      </c>
      <c r="H5">
        <v>6.8318349999999996E-3</v>
      </c>
      <c r="I5">
        <v>5.6214263E-2</v>
      </c>
      <c r="J5">
        <v>2.935595E-3</v>
      </c>
      <c r="K5">
        <v>0.102977266</v>
      </c>
      <c r="L5">
        <v>8.8731929999999997E-3</v>
      </c>
      <c r="M5">
        <v>9.4479936E-2</v>
      </c>
      <c r="N5">
        <f t="shared" si="0"/>
        <v>0.38890066600000001</v>
      </c>
    </row>
    <row r="6" spans="1:14">
      <c r="A6" t="s">
        <v>5</v>
      </c>
      <c r="B6">
        <v>418</v>
      </c>
      <c r="C6">
        <v>6.9123992999999995E-2</v>
      </c>
      <c r="D6">
        <v>5.6821320000000002E-2</v>
      </c>
      <c r="E6">
        <v>5.7172500000000003E-4</v>
      </c>
      <c r="F6">
        <v>0.111545725</v>
      </c>
      <c r="G6">
        <v>3.5040079999999999E-3</v>
      </c>
      <c r="H6">
        <v>5.4096600000000002E-3</v>
      </c>
      <c r="I6">
        <v>3.2155771999999999E-2</v>
      </c>
      <c r="J6">
        <v>2.2687810000000001E-3</v>
      </c>
      <c r="K6">
        <v>9.5165108999999998E-2</v>
      </c>
      <c r="L6">
        <v>8.3952709999999993E-3</v>
      </c>
      <c r="M6">
        <v>5.7348360000000001E-2</v>
      </c>
      <c r="N6">
        <f t="shared" si="0"/>
        <v>0.44230972399999996</v>
      </c>
    </row>
    <row r="7" spans="1:14">
      <c r="A7" t="s">
        <v>4</v>
      </c>
      <c r="B7">
        <v>422</v>
      </c>
      <c r="C7">
        <v>7.5505251999999995E-2</v>
      </c>
      <c r="D7">
        <v>8.0211810999999994E-2</v>
      </c>
      <c r="E7" s="1">
        <v>3.8500000000000004E-6</v>
      </c>
      <c r="F7">
        <v>0.11321302900000001</v>
      </c>
      <c r="G7">
        <v>1.8962429999999999E-3</v>
      </c>
      <c r="H7">
        <v>3.7181520000000002E-3</v>
      </c>
      <c r="I7">
        <v>2.5188150999999999E-2</v>
      </c>
      <c r="J7">
        <v>6.2416299999999995E-4</v>
      </c>
      <c r="K7">
        <v>5.9945656E-2</v>
      </c>
      <c r="L7">
        <v>7.8082519999999999E-3</v>
      </c>
      <c r="M7">
        <v>7.2454780999999996E-2</v>
      </c>
      <c r="N7">
        <f t="shared" si="0"/>
        <v>0.44056934000000003</v>
      </c>
    </row>
    <row r="16" spans="1:14">
      <c r="G16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9CF0F-9872-D446-960E-D5E0C6355396}">
  <dimension ref="A1:O24"/>
  <sheetViews>
    <sheetView workbookViewId="0">
      <selection activeCell="B2" sqref="B2"/>
    </sheetView>
  </sheetViews>
  <sheetFormatPr baseColWidth="10" defaultRowHeight="16"/>
  <cols>
    <col min="3" max="13" width="11" bestFit="1" customWidth="1"/>
    <col min="14" max="14" width="11.6640625" bestFit="1" customWidth="1"/>
  </cols>
  <sheetData>
    <row r="1" spans="1:15">
      <c r="B1" t="s">
        <v>19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5">
      <c r="A2" t="s">
        <v>0</v>
      </c>
      <c r="B2">
        <v>110</v>
      </c>
      <c r="C2" s="4">
        <v>1.2247326300000001</v>
      </c>
      <c r="D2" s="4">
        <v>1.53795752</v>
      </c>
      <c r="E2" s="4">
        <v>0</v>
      </c>
      <c r="F2" s="4">
        <v>0.87648088000000002</v>
      </c>
      <c r="G2" s="4">
        <v>0</v>
      </c>
      <c r="H2" s="4">
        <v>0.81833124999999995</v>
      </c>
      <c r="I2" s="4">
        <v>2.1622483300000002</v>
      </c>
      <c r="J2" s="4">
        <v>2.8106320000000001E-2</v>
      </c>
      <c r="K2" s="4">
        <v>5.4477602300000001</v>
      </c>
      <c r="L2" s="4">
        <v>1.69598231</v>
      </c>
      <c r="M2" s="4">
        <v>3.0351579499999999</v>
      </c>
      <c r="N2" s="4">
        <v>16.82675742</v>
      </c>
    </row>
    <row r="3" spans="1:15">
      <c r="A3" t="s">
        <v>1</v>
      </c>
      <c r="B3">
        <v>164</v>
      </c>
      <c r="C3" s="4">
        <v>0.81697387199999993</v>
      </c>
      <c r="D3" s="4">
        <v>4.5504171439999999</v>
      </c>
      <c r="E3" s="4">
        <v>3.5895171999999996E-2</v>
      </c>
      <c r="F3" s="4">
        <v>2.1369444359999998</v>
      </c>
      <c r="G3" s="4">
        <v>0.137487268</v>
      </c>
      <c r="H3" s="4">
        <v>0.642885084</v>
      </c>
      <c r="I3" s="4">
        <v>1.8123138160000001</v>
      </c>
      <c r="J3" s="4">
        <v>2.2134424E-2</v>
      </c>
      <c r="K3" s="4">
        <v>2.5747690040000002</v>
      </c>
      <c r="L3" s="4">
        <v>2.0163657319999997</v>
      </c>
      <c r="M3" s="4">
        <v>17.608963884000001</v>
      </c>
      <c r="N3" s="4">
        <v>32.355149836000002</v>
      </c>
    </row>
    <row r="4" spans="1:15">
      <c r="A4" t="s">
        <v>2</v>
      </c>
      <c r="B4">
        <v>246</v>
      </c>
      <c r="C4" s="4">
        <v>8.8196463659999988</v>
      </c>
      <c r="D4" s="4">
        <v>5.765884776</v>
      </c>
      <c r="E4" s="4">
        <v>0</v>
      </c>
      <c r="F4" s="4">
        <v>4.4092178999999998</v>
      </c>
      <c r="G4" s="4">
        <v>1.0950911400000001</v>
      </c>
      <c r="H4" s="4">
        <v>1.9356482939999999</v>
      </c>
      <c r="I4" s="4">
        <v>7.1238832499999996</v>
      </c>
      <c r="J4" s="4">
        <v>0.16056936599999999</v>
      </c>
      <c r="K4" s="4">
        <v>11.758842558</v>
      </c>
      <c r="L4" s="4">
        <v>2.7884933940000001</v>
      </c>
      <c r="M4" s="4">
        <v>17.820160049999998</v>
      </c>
      <c r="N4" s="4">
        <v>61.677437093999998</v>
      </c>
    </row>
    <row r="5" spans="1:15">
      <c r="A5" t="s">
        <v>3</v>
      </c>
      <c r="B5">
        <v>293</v>
      </c>
      <c r="C5" s="4">
        <v>10.194839189</v>
      </c>
      <c r="D5" s="4">
        <v>9.9279481260000004</v>
      </c>
      <c r="E5" s="4">
        <v>0.25971256300000001</v>
      </c>
      <c r="F5" s="4">
        <v>12.609317702</v>
      </c>
      <c r="G5" s="4">
        <v>1.168635774</v>
      </c>
      <c r="H5" s="4">
        <v>2.0017276549999998</v>
      </c>
      <c r="I5" s="4">
        <v>16.470779059000002</v>
      </c>
      <c r="J5" s="4">
        <v>0.86012933499999999</v>
      </c>
      <c r="K5" s="4">
        <v>30.172338937999999</v>
      </c>
      <c r="L5" s="4">
        <v>2.5998455489999999</v>
      </c>
      <c r="M5" s="4">
        <v>27.682621248</v>
      </c>
      <c r="N5" s="4">
        <v>113.94789513800001</v>
      </c>
    </row>
    <row r="6" spans="1:15">
      <c r="A6" t="s">
        <v>5</v>
      </c>
      <c r="B6">
        <v>418</v>
      </c>
      <c r="C6" s="4">
        <v>28.893829073999999</v>
      </c>
      <c r="D6" s="4">
        <v>23.75131176</v>
      </c>
      <c r="E6" s="4">
        <v>0.23898105</v>
      </c>
      <c r="F6" s="4">
        <v>46.626113050000001</v>
      </c>
      <c r="G6" s="4">
        <v>1.464675344</v>
      </c>
      <c r="H6" s="4">
        <v>2.2612378799999999</v>
      </c>
      <c r="I6" s="4">
        <v>13.441112695999999</v>
      </c>
      <c r="J6" s="4">
        <v>0.94835045800000006</v>
      </c>
      <c r="K6" s="4">
        <v>39.779015561999998</v>
      </c>
      <c r="L6" s="4">
        <v>3.5092232779999999</v>
      </c>
      <c r="M6" s="4">
        <v>23.97161448</v>
      </c>
      <c r="N6" s="4">
        <v>184.88546463200001</v>
      </c>
      <c r="O6" s="4"/>
    </row>
    <row r="7" spans="1:15">
      <c r="A7" t="s">
        <v>4</v>
      </c>
      <c r="B7">
        <v>422</v>
      </c>
      <c r="C7" s="4">
        <v>31.863216343999998</v>
      </c>
      <c r="D7" s="4">
        <v>33.849384241999999</v>
      </c>
      <c r="E7" s="4">
        <v>1.6247000000000002E-3</v>
      </c>
      <c r="F7" s="4">
        <v>47.775898238000003</v>
      </c>
      <c r="G7" s="4">
        <v>0.80021454599999997</v>
      </c>
      <c r="H7" s="4">
        <v>1.569060144</v>
      </c>
      <c r="I7" s="4">
        <v>10.629399721999999</v>
      </c>
      <c r="J7" s="4">
        <v>0.26339678599999999</v>
      </c>
      <c r="K7" s="4">
        <v>25.297066831999999</v>
      </c>
      <c r="L7" s="4">
        <v>3.2950823439999999</v>
      </c>
      <c r="M7" s="4">
        <v>30.575917581999999</v>
      </c>
      <c r="N7" s="4">
        <v>185.92026147999999</v>
      </c>
      <c r="O7" s="4"/>
    </row>
    <row r="10" spans="1:15">
      <c r="C10" s="4"/>
    </row>
    <row r="11" spans="1:15">
      <c r="C11" s="4"/>
    </row>
    <row r="13" spans="1:15">
      <c r="B13" s="4"/>
      <c r="C13" s="4"/>
      <c r="D13" s="4"/>
      <c r="E13" s="4"/>
      <c r="F13" s="4"/>
      <c r="G13" s="4"/>
    </row>
    <row r="14" spans="1:15">
      <c r="B14" s="4"/>
      <c r="C14" s="4"/>
      <c r="D14" s="4"/>
      <c r="E14" s="4"/>
      <c r="F14" s="4"/>
      <c r="G14" s="4"/>
    </row>
    <row r="15" spans="1:15">
      <c r="C15" s="4"/>
      <c r="E15" s="4"/>
      <c r="F15" s="4"/>
      <c r="G15" s="4"/>
    </row>
    <row r="16" spans="1:15">
      <c r="B16" s="4"/>
      <c r="C16" s="4"/>
      <c r="D16" s="4"/>
      <c r="E16" s="4"/>
      <c r="F16" s="4"/>
      <c r="G16" s="4"/>
    </row>
    <row r="17" spans="2:7">
      <c r="C17" s="4"/>
      <c r="D17" s="4"/>
      <c r="E17" s="4"/>
      <c r="F17" s="4"/>
      <c r="G17" s="4"/>
    </row>
    <row r="18" spans="2:7">
      <c r="B18" s="4"/>
      <c r="C18" s="4"/>
      <c r="D18" s="4"/>
      <c r="E18" s="4"/>
      <c r="F18" s="4"/>
      <c r="G18" s="4"/>
    </row>
    <row r="19" spans="2:7">
      <c r="B19" s="4"/>
      <c r="C19" s="4"/>
      <c r="D19" s="4"/>
      <c r="E19" s="4"/>
      <c r="F19" s="4"/>
      <c r="G19" s="4"/>
    </row>
    <row r="20" spans="2:7">
      <c r="B20" s="4"/>
      <c r="C20" s="4"/>
      <c r="D20" s="4"/>
      <c r="E20" s="4"/>
      <c r="F20" s="4"/>
      <c r="G20" s="4"/>
    </row>
    <row r="21" spans="2:7">
      <c r="B21" s="4"/>
      <c r="C21" s="4"/>
      <c r="D21" s="4"/>
      <c r="E21" s="4"/>
      <c r="F21" s="4"/>
      <c r="G21" s="4"/>
    </row>
    <row r="22" spans="2:7">
      <c r="B22" s="4"/>
      <c r="C22" s="4"/>
      <c r="D22" s="4"/>
      <c r="E22" s="4"/>
      <c r="F22" s="4"/>
      <c r="G22" s="4"/>
    </row>
    <row r="23" spans="2:7">
      <c r="B23" s="4"/>
      <c r="C23" s="4"/>
      <c r="D23" s="4"/>
      <c r="E23" s="4"/>
      <c r="F23" s="4"/>
      <c r="G23" s="4"/>
    </row>
    <row r="24" spans="2:7">
      <c r="C24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C61CC-1547-DD4D-9C78-A13D13339933}">
  <dimension ref="A1:M6"/>
  <sheetViews>
    <sheetView tabSelected="1" workbookViewId="0">
      <selection activeCell="M2" sqref="M2:M6"/>
    </sheetView>
  </sheetViews>
  <sheetFormatPr baseColWidth="10" defaultRowHeight="16"/>
  <sheetData>
    <row r="1" spans="1:13">
      <c r="B1" t="s">
        <v>19</v>
      </c>
      <c r="C1" t="s">
        <v>6</v>
      </c>
      <c r="D1" t="s">
        <v>7</v>
      </c>
      <c r="E1" t="s">
        <v>8</v>
      </c>
      <c r="F1" t="s">
        <v>9</v>
      </c>
      <c r="G1" t="s">
        <v>11</v>
      </c>
      <c r="H1" t="s">
        <v>12</v>
      </c>
      <c r="I1" t="s">
        <v>13</v>
      </c>
      <c r="J1" t="s">
        <v>14</v>
      </c>
      <c r="K1" t="s">
        <v>18</v>
      </c>
      <c r="L1" t="s">
        <v>17</v>
      </c>
    </row>
    <row r="2" spans="1:13">
      <c r="A2" t="s">
        <v>0</v>
      </c>
      <c r="B2">
        <v>110</v>
      </c>
      <c r="C2">
        <v>3.4055000000000002E-2</v>
      </c>
      <c r="D2">
        <v>0.80325800000000003</v>
      </c>
      <c r="E2">
        <v>0</v>
      </c>
      <c r="F2">
        <v>0.198876</v>
      </c>
      <c r="G2">
        <v>7.7479999999999997E-3</v>
      </c>
      <c r="H2">
        <v>0.65777200000000002</v>
      </c>
      <c r="I2">
        <v>2.4465000000000001E-2</v>
      </c>
      <c r="J2">
        <v>1.4609270000000001</v>
      </c>
      <c r="K2">
        <v>2.8670000000000002E-3</v>
      </c>
      <c r="L2">
        <f>SUM(C2:K2)</f>
        <v>3.1899680000000004</v>
      </c>
      <c r="M2">
        <f>L2/51.06</f>
        <v>6.2474892283587942E-2</v>
      </c>
    </row>
    <row r="3" spans="1:13">
      <c r="A3" t="s">
        <v>1</v>
      </c>
      <c r="B3">
        <v>164</v>
      </c>
      <c r="C3">
        <v>0.31645499999999999</v>
      </c>
      <c r="D3">
        <v>2.2207119999999998</v>
      </c>
      <c r="E3">
        <v>5.1322E-2</v>
      </c>
      <c r="F3">
        <v>1.116989</v>
      </c>
      <c r="G3">
        <v>1.7646999999999999E-2</v>
      </c>
      <c r="H3">
        <v>2.6365409999999998</v>
      </c>
      <c r="I3">
        <v>2.4725E-2</v>
      </c>
      <c r="J3">
        <v>3.9898950000000002</v>
      </c>
      <c r="K3">
        <v>2.5153999999999999E-2</v>
      </c>
      <c r="L3">
        <f t="shared" ref="L3:L5" si="0">SUM(C3:K3)</f>
        <v>10.39944</v>
      </c>
      <c r="M3">
        <f>L3/70.99</f>
        <v>0.14649161853782225</v>
      </c>
    </row>
    <row r="4" spans="1:13">
      <c r="A4" t="s">
        <v>2</v>
      </c>
      <c r="B4">
        <v>246</v>
      </c>
      <c r="C4">
        <v>0.63215900000000003</v>
      </c>
      <c r="D4">
        <v>2.897519</v>
      </c>
      <c r="E4">
        <v>0</v>
      </c>
      <c r="F4">
        <v>2.4460510000000002</v>
      </c>
      <c r="G4">
        <v>1.1155E-2</v>
      </c>
      <c r="H4">
        <v>5.3775380000000004</v>
      </c>
      <c r="I4">
        <v>9.0483999999999995E-2</v>
      </c>
      <c r="J4">
        <v>11.425388999999999</v>
      </c>
      <c r="K4">
        <v>0.19971800000000001</v>
      </c>
      <c r="L4">
        <f t="shared" si="0"/>
        <v>23.080013000000001</v>
      </c>
      <c r="M4">
        <f>L4/99.5</f>
        <v>0.23195992964824122</v>
      </c>
    </row>
    <row r="5" spans="1:13">
      <c r="A5" t="s">
        <v>5</v>
      </c>
      <c r="B5">
        <v>418</v>
      </c>
      <c r="C5">
        <v>2.8468049999999998</v>
      </c>
      <c r="D5">
        <v>5.8929410000000004</v>
      </c>
      <c r="E5" s="2">
        <v>1.7631000000000001E-2</v>
      </c>
      <c r="F5" s="2">
        <v>4.032273</v>
      </c>
      <c r="G5">
        <v>7.7549999999999997E-3</v>
      </c>
      <c r="H5">
        <v>8.3067469999999997</v>
      </c>
      <c r="I5">
        <v>0.11817</v>
      </c>
      <c r="J5">
        <v>19.399041</v>
      </c>
      <c r="K5">
        <v>0.34196900000000002</v>
      </c>
      <c r="L5">
        <f t="shared" si="0"/>
        <v>40.963332000000001</v>
      </c>
      <c r="M5">
        <f>L5/114.8</f>
        <v>0.35682344947735195</v>
      </c>
    </row>
    <row r="6" spans="1:13">
      <c r="A6" t="s">
        <v>4</v>
      </c>
      <c r="B6">
        <v>422</v>
      </c>
      <c r="C6">
        <v>2.043927</v>
      </c>
      <c r="D6">
        <v>6.2494180000000004</v>
      </c>
      <c r="E6" s="2">
        <v>1.0525E-2</v>
      </c>
      <c r="F6" s="2">
        <v>3.6126260000000001</v>
      </c>
      <c r="G6">
        <v>8.9999999999999993E-3</v>
      </c>
      <c r="H6">
        <v>7.916601</v>
      </c>
      <c r="I6">
        <v>8.4016999999999994E-2</v>
      </c>
      <c r="J6">
        <v>14.794086999999999</v>
      </c>
      <c r="K6">
        <v>0.19680900000000001</v>
      </c>
      <c r="L6">
        <f>SUM(C6:K6)</f>
        <v>34.917010000000005</v>
      </c>
      <c r="M6">
        <f>L6/114.4</f>
        <v>0.3052186188811189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BE0B0-EC60-D44F-9AAC-DE00C48EDA95}">
  <dimension ref="A1:L6"/>
  <sheetViews>
    <sheetView workbookViewId="0">
      <selection activeCell="B2" sqref="B2"/>
    </sheetView>
  </sheetViews>
  <sheetFormatPr baseColWidth="10" defaultRowHeight="16"/>
  <sheetData>
    <row r="1" spans="1:12">
      <c r="B1" t="s">
        <v>19</v>
      </c>
      <c r="C1" t="s">
        <v>6</v>
      </c>
      <c r="D1" t="s">
        <v>7</v>
      </c>
      <c r="E1" t="s">
        <v>8</v>
      </c>
      <c r="F1" t="s">
        <v>9</v>
      </c>
      <c r="G1" t="s">
        <v>11</v>
      </c>
      <c r="H1" t="s">
        <v>12</v>
      </c>
      <c r="I1" t="s">
        <v>13</v>
      </c>
      <c r="J1" t="s">
        <v>14</v>
      </c>
      <c r="K1" t="s">
        <v>18</v>
      </c>
      <c r="L1" s="3" t="s">
        <v>17</v>
      </c>
    </row>
    <row r="2" spans="1:12">
      <c r="A2" t="s">
        <v>0</v>
      </c>
      <c r="B2">
        <v>110</v>
      </c>
      <c r="C2">
        <v>1.111E-2</v>
      </c>
      <c r="D2">
        <v>1.1036809999999999</v>
      </c>
      <c r="E2">
        <v>0</v>
      </c>
      <c r="F2">
        <v>0.21265600000000001</v>
      </c>
      <c r="G2">
        <v>0</v>
      </c>
      <c r="H2">
        <v>0.523289</v>
      </c>
      <c r="I2">
        <v>0</v>
      </c>
      <c r="J2">
        <v>1.110004</v>
      </c>
      <c r="K2">
        <v>1.7767900000000001</v>
      </c>
      <c r="L2" s="3">
        <f>SUM(C2:J2)</f>
        <v>2.9607399999999999</v>
      </c>
    </row>
    <row r="3" spans="1:12">
      <c r="A3" t="s">
        <v>1</v>
      </c>
      <c r="B3">
        <v>164</v>
      </c>
      <c r="C3">
        <v>8.7522000000000003E-2</v>
      </c>
      <c r="D3">
        <v>2.8892159999999998</v>
      </c>
      <c r="E3">
        <v>0</v>
      </c>
      <c r="F3">
        <v>1.1198790000000001</v>
      </c>
      <c r="G3">
        <v>0</v>
      </c>
      <c r="H3">
        <v>0.77606200000000003</v>
      </c>
      <c r="I3">
        <v>0</v>
      </c>
      <c r="J3">
        <v>1.4111130000000001</v>
      </c>
      <c r="K3">
        <v>7.6787239999999999</v>
      </c>
      <c r="L3" s="3">
        <f t="shared" ref="L3:L6" si="0">SUM(C3:J3)</f>
        <v>6.283792</v>
      </c>
    </row>
    <row r="4" spans="1:12">
      <c r="A4" t="s">
        <v>2</v>
      </c>
      <c r="B4">
        <v>246</v>
      </c>
      <c r="C4">
        <v>0.447548</v>
      </c>
      <c r="D4">
        <v>2.8520099999999999</v>
      </c>
      <c r="E4">
        <v>0</v>
      </c>
      <c r="F4">
        <v>1.3667039999999999</v>
      </c>
      <c r="G4">
        <v>0</v>
      </c>
      <c r="H4">
        <v>0.94763399999999998</v>
      </c>
      <c r="I4">
        <v>1.8900000000000001E-4</v>
      </c>
      <c r="J4">
        <v>1.8494269999999999</v>
      </c>
      <c r="K4">
        <v>21.597850000000001</v>
      </c>
      <c r="L4" s="3">
        <f t="shared" si="0"/>
        <v>7.4635119999999997</v>
      </c>
    </row>
    <row r="5" spans="1:12">
      <c r="A5" t="s">
        <v>5</v>
      </c>
      <c r="B5">
        <v>418</v>
      </c>
      <c r="C5">
        <v>1.1193040000000001</v>
      </c>
      <c r="D5">
        <v>4.9339589999999998</v>
      </c>
      <c r="E5" s="2">
        <v>0</v>
      </c>
      <c r="F5">
        <v>2.8726530000000001</v>
      </c>
      <c r="G5">
        <v>0</v>
      </c>
      <c r="H5">
        <v>1.070622</v>
      </c>
      <c r="I5">
        <v>0</v>
      </c>
      <c r="J5">
        <v>2.1065619999999998</v>
      </c>
      <c r="K5">
        <v>25.794513999999999</v>
      </c>
      <c r="L5" s="3">
        <f t="shared" si="0"/>
        <v>12.1031</v>
      </c>
    </row>
    <row r="6" spans="1:12">
      <c r="A6" t="s">
        <v>4</v>
      </c>
      <c r="B6">
        <v>422</v>
      </c>
      <c r="C6">
        <v>1.2934810000000001</v>
      </c>
      <c r="D6">
        <v>4.8917000000000002</v>
      </c>
      <c r="E6" s="2">
        <v>0</v>
      </c>
      <c r="F6" s="2">
        <v>2.6474259999999998</v>
      </c>
      <c r="G6">
        <v>0</v>
      </c>
      <c r="H6">
        <v>1.075221</v>
      </c>
      <c r="I6">
        <v>0</v>
      </c>
      <c r="J6">
        <v>2.478081</v>
      </c>
      <c r="K6">
        <v>24.919830000000001</v>
      </c>
      <c r="L6" s="3">
        <f t="shared" si="0"/>
        <v>12.385908999999998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17CD7-2C46-A54E-B411-842193E16AF4}">
  <dimension ref="A1:L6"/>
  <sheetViews>
    <sheetView workbookViewId="0">
      <selection activeCell="B2" sqref="B2"/>
    </sheetView>
  </sheetViews>
  <sheetFormatPr baseColWidth="10" defaultRowHeight="16"/>
  <sheetData>
    <row r="1" spans="1:12">
      <c r="B1" t="s">
        <v>19</v>
      </c>
      <c r="C1" t="s">
        <v>6</v>
      </c>
      <c r="D1" t="s">
        <v>7</v>
      </c>
      <c r="E1" t="s">
        <v>8</v>
      </c>
      <c r="F1" t="s">
        <v>9</v>
      </c>
      <c r="G1" t="s">
        <v>11</v>
      </c>
      <c r="H1" t="s">
        <v>12</v>
      </c>
      <c r="I1" t="s">
        <v>13</v>
      </c>
      <c r="J1" t="s">
        <v>14</v>
      </c>
      <c r="K1" t="s">
        <v>18</v>
      </c>
      <c r="L1" t="s">
        <v>17</v>
      </c>
    </row>
    <row r="2" spans="1:12">
      <c r="A2" t="s">
        <v>0</v>
      </c>
      <c r="B2">
        <v>110</v>
      </c>
      <c r="C2">
        <v>9.2814999999999995E-2</v>
      </c>
      <c r="D2">
        <v>0.35265299999999999</v>
      </c>
      <c r="E2">
        <v>3.431E-3</v>
      </c>
      <c r="F2">
        <v>0.10986</v>
      </c>
      <c r="G2">
        <v>3.2655999999999998E-2</v>
      </c>
      <c r="H2">
        <v>0.54838200000000004</v>
      </c>
      <c r="I2">
        <v>1.1368E-2</v>
      </c>
      <c r="J2">
        <v>1.1657470000000001</v>
      </c>
      <c r="K2">
        <v>2.1292999999999999E-2</v>
      </c>
      <c r="L2">
        <f>SUM(C2:K2)</f>
        <v>2.3382050000000003</v>
      </c>
    </row>
    <row r="3" spans="1:12">
      <c r="A3" t="s">
        <v>1</v>
      </c>
      <c r="B3">
        <v>164</v>
      </c>
      <c r="C3">
        <v>0.16018299999999999</v>
      </c>
      <c r="D3">
        <v>0.83342700000000003</v>
      </c>
      <c r="E3">
        <v>3.725E-3</v>
      </c>
      <c r="F3">
        <v>0.25377300000000003</v>
      </c>
      <c r="G3">
        <v>4.0635999999999999E-2</v>
      </c>
      <c r="H3">
        <v>0.95486700000000002</v>
      </c>
      <c r="I3">
        <v>1.2881999999999999E-2</v>
      </c>
      <c r="J3">
        <v>1.7313540000000001</v>
      </c>
      <c r="K3">
        <v>2.4964E-2</v>
      </c>
      <c r="L3">
        <f t="shared" ref="L3:L6" si="0">SUM(C3:K3)</f>
        <v>4.0158109999999994</v>
      </c>
    </row>
    <row r="4" spans="1:12">
      <c r="A4" t="s">
        <v>2</v>
      </c>
      <c r="B4">
        <v>246</v>
      </c>
      <c r="C4">
        <v>0.33063999999999999</v>
      </c>
      <c r="D4">
        <v>0.93716699999999997</v>
      </c>
      <c r="E4">
        <v>6.7200000000000003E-3</v>
      </c>
      <c r="F4">
        <v>0.29106399999999999</v>
      </c>
      <c r="G4">
        <v>5.4140000000000001E-2</v>
      </c>
      <c r="H4">
        <v>1.4146209999999999</v>
      </c>
      <c r="I4">
        <v>2.1814E-2</v>
      </c>
      <c r="J4">
        <v>2.7593619999999999</v>
      </c>
      <c r="K4">
        <v>4.4257999999999999E-2</v>
      </c>
      <c r="L4">
        <f t="shared" si="0"/>
        <v>5.8597860000000006</v>
      </c>
    </row>
    <row r="5" spans="1:12">
      <c r="A5" t="s">
        <v>5</v>
      </c>
      <c r="B5">
        <v>418</v>
      </c>
      <c r="C5">
        <v>0.57918400000000003</v>
      </c>
      <c r="D5">
        <v>1.5819859999999999</v>
      </c>
      <c r="E5" s="2">
        <v>5.3270000000000001E-3</v>
      </c>
      <c r="F5" s="2">
        <v>0.40779399999999999</v>
      </c>
      <c r="G5">
        <v>5.2603999999999998E-2</v>
      </c>
      <c r="H5">
        <v>1.6486890000000001</v>
      </c>
      <c r="I5">
        <v>1.9108E-2</v>
      </c>
      <c r="J5">
        <v>3.1614520000000002</v>
      </c>
      <c r="K5">
        <v>5.8463000000000001E-2</v>
      </c>
      <c r="L5">
        <f t="shared" si="0"/>
        <v>7.5146069999999998</v>
      </c>
    </row>
    <row r="6" spans="1:12">
      <c r="A6" t="s">
        <v>4</v>
      </c>
      <c r="B6">
        <v>422</v>
      </c>
      <c r="C6">
        <v>0.59689899999999996</v>
      </c>
      <c r="D6">
        <v>1.55932</v>
      </c>
      <c r="E6" s="2">
        <v>6.0049999999999999E-3</v>
      </c>
      <c r="F6" s="2">
        <v>0.40515200000000001</v>
      </c>
      <c r="G6">
        <v>5.2810999999999997E-2</v>
      </c>
      <c r="H6">
        <v>1.6483209999999999</v>
      </c>
      <c r="I6">
        <v>1.9269000000000001E-2</v>
      </c>
      <c r="J6">
        <v>3.1518190000000001</v>
      </c>
      <c r="K6">
        <v>6.0315000000000001E-2</v>
      </c>
      <c r="L6">
        <f t="shared" si="0"/>
        <v>7.4999110000000018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dnaPipeTE_proportions</vt:lpstr>
      <vt:lpstr>dnaPipeTE_Mbp_fromprop</vt:lpstr>
      <vt:lpstr>dnaPipeTE_Mbp_RM</vt:lpstr>
      <vt:lpstr>RepeatModeler_Mbp_RM</vt:lpstr>
      <vt:lpstr>RM_metazoa_Mbp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Blommaert</dc:creator>
  <cp:lastModifiedBy>Julie Blommaert</cp:lastModifiedBy>
  <dcterms:created xsi:type="dcterms:W3CDTF">2018-12-12T10:43:54Z</dcterms:created>
  <dcterms:modified xsi:type="dcterms:W3CDTF">2019-02-13T08:26:14Z</dcterms:modified>
</cp:coreProperties>
</file>