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bdfb2f98a4015a/Documents/Documents/AD project/Manuscript/Supplementary Data/"/>
    </mc:Choice>
  </mc:AlternateContent>
  <xr:revisionPtr revIDLastSave="114" documentId="8_{8FBDFBA6-26FA-48B3-A1DE-4A0ED406C4EE}" xr6:coauthVersionLast="47" xr6:coauthVersionMax="47" xr10:uidLastSave="{7150FB5C-A1BA-4D16-B470-5F0F96E3CD31}"/>
  <bookViews>
    <workbookView xWindow="-120" yWindow="-120" windowWidth="29040" windowHeight="15720" xr2:uid="{12CB72D0-F85C-4971-9FED-17975B20E3E2}"/>
  </bookViews>
  <sheets>
    <sheet name="ROS" sheetId="1" r:id="rId1"/>
    <sheet name="NKI-NYU" sheetId="2" r:id="rId2"/>
    <sheet name="Outlier" sheetId="3" r:id="rId3"/>
    <sheet name="Dichotomization" sheetId="5" r:id="rId4"/>
    <sheet name="Sheet4" sheetId="4" r:id="rId5"/>
  </sheets>
  <definedNames>
    <definedName name="_xlnm._FilterDatabase" localSheetId="3" hidden="1">Dichotomization!$Y$1:$AD$79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Q12" i="2"/>
  <c r="P12" i="2"/>
  <c r="Q11" i="2"/>
  <c r="P11" i="2"/>
  <c r="Q10" i="2"/>
  <c r="P10" i="2"/>
  <c r="Q8" i="2"/>
  <c r="P8" i="2"/>
  <c r="Q7" i="2"/>
  <c r="P7" i="2"/>
  <c r="Q6" i="2"/>
  <c r="P6" i="2"/>
  <c r="Q5" i="2"/>
  <c r="P5" i="2"/>
  <c r="W79" i="5"/>
  <c r="M79" i="5"/>
  <c r="W78" i="5"/>
  <c r="M78" i="5"/>
  <c r="W77" i="5"/>
  <c r="M77" i="5"/>
  <c r="W76" i="5"/>
  <c r="M76" i="5"/>
  <c r="W75" i="5"/>
  <c r="M75" i="5"/>
  <c r="W74" i="5"/>
  <c r="M74" i="5"/>
  <c r="W73" i="5"/>
  <c r="M73" i="5"/>
  <c r="W72" i="5"/>
  <c r="M72" i="5"/>
  <c r="W71" i="5"/>
  <c r="M71" i="5"/>
  <c r="W70" i="5"/>
  <c r="M70" i="5"/>
  <c r="W69" i="5"/>
  <c r="M69" i="5"/>
  <c r="W68" i="5"/>
  <c r="M68" i="5"/>
  <c r="W67" i="5"/>
  <c r="M67" i="5"/>
  <c r="W66" i="5"/>
  <c r="M66" i="5"/>
  <c r="W65" i="5"/>
  <c r="M65" i="5"/>
  <c r="W64" i="5"/>
  <c r="M64" i="5"/>
  <c r="W63" i="5"/>
  <c r="M63" i="5"/>
  <c r="W62" i="5"/>
  <c r="M62" i="5"/>
  <c r="W61" i="5"/>
  <c r="M61" i="5"/>
  <c r="W60" i="5"/>
  <c r="M60" i="5"/>
  <c r="W59" i="5"/>
  <c r="M59" i="5"/>
  <c r="W58" i="5"/>
  <c r="M58" i="5"/>
  <c r="W57" i="5"/>
  <c r="M57" i="5"/>
  <c r="W56" i="5"/>
  <c r="M56" i="5"/>
  <c r="W55" i="5"/>
  <c r="M55" i="5"/>
  <c r="W54" i="5"/>
  <c r="M54" i="5"/>
  <c r="W53" i="5"/>
  <c r="M53" i="5"/>
  <c r="W52" i="5"/>
  <c r="M52" i="5"/>
  <c r="W51" i="5"/>
  <c r="M51" i="5"/>
  <c r="W50" i="5"/>
  <c r="M50" i="5"/>
  <c r="W49" i="5"/>
  <c r="M49" i="5"/>
  <c r="W48" i="5"/>
  <c r="M48" i="5"/>
  <c r="W47" i="5"/>
  <c r="M47" i="5"/>
  <c r="W46" i="5"/>
  <c r="M46" i="5"/>
  <c r="W45" i="5"/>
  <c r="M45" i="5"/>
  <c r="W44" i="5"/>
  <c r="M44" i="5"/>
  <c r="W43" i="5"/>
  <c r="M43" i="5"/>
  <c r="W42" i="5"/>
  <c r="M42" i="5"/>
  <c r="W41" i="5"/>
  <c r="M41" i="5"/>
  <c r="W40" i="5"/>
  <c r="M40" i="5"/>
  <c r="W39" i="5"/>
  <c r="M39" i="5"/>
  <c r="W38" i="5"/>
  <c r="M38" i="5"/>
  <c r="W37" i="5"/>
  <c r="M37" i="5"/>
  <c r="W36" i="5"/>
  <c r="M36" i="5"/>
  <c r="W35" i="5"/>
  <c r="M35" i="5"/>
  <c r="W34" i="5"/>
  <c r="M34" i="5"/>
  <c r="W33" i="5"/>
  <c r="M33" i="5"/>
  <c r="W32" i="5"/>
  <c r="M32" i="5"/>
  <c r="W31" i="5"/>
  <c r="M31" i="5"/>
  <c r="W30" i="5"/>
  <c r="M30" i="5"/>
  <c r="W29" i="5"/>
  <c r="M29" i="5"/>
  <c r="W28" i="5"/>
  <c r="M28" i="5"/>
  <c r="W27" i="5"/>
  <c r="M27" i="5"/>
  <c r="W26" i="5"/>
  <c r="M26" i="5"/>
  <c r="W25" i="5"/>
  <c r="M25" i="5"/>
  <c r="W24" i="5"/>
  <c r="M24" i="5"/>
  <c r="W23" i="5"/>
  <c r="M23" i="5"/>
  <c r="W22" i="5"/>
  <c r="M22" i="5"/>
  <c r="W21" i="5"/>
  <c r="M21" i="5"/>
  <c r="W20" i="5"/>
  <c r="M20" i="5"/>
  <c r="W19" i="5"/>
  <c r="M19" i="5"/>
  <c r="W18" i="5"/>
  <c r="M18" i="5"/>
  <c r="W17" i="5"/>
  <c r="M17" i="5"/>
  <c r="W16" i="5"/>
  <c r="M16" i="5"/>
  <c r="W15" i="5"/>
  <c r="M15" i="5"/>
  <c r="W14" i="5"/>
  <c r="M14" i="5"/>
  <c r="W13" i="5"/>
  <c r="M13" i="5"/>
  <c r="W12" i="5"/>
  <c r="M12" i="5"/>
  <c r="W11" i="5"/>
  <c r="M11" i="5"/>
  <c r="W10" i="5"/>
  <c r="M10" i="5"/>
  <c r="W9" i="5"/>
  <c r="M9" i="5"/>
  <c r="W8" i="5"/>
  <c r="M8" i="5"/>
  <c r="W7" i="5"/>
  <c r="M7" i="5"/>
  <c r="W6" i="5"/>
  <c r="M6" i="5"/>
  <c r="W5" i="5"/>
  <c r="M5" i="5"/>
  <c r="Z5" i="5"/>
  <c r="W4" i="5"/>
  <c r="M4" i="5"/>
  <c r="Z4" i="5"/>
  <c r="W3" i="5"/>
  <c r="M3" i="5"/>
  <c r="W2" i="5"/>
  <c r="M2" i="5"/>
  <c r="T57" i="3"/>
  <c r="T56" i="3"/>
  <c r="T55" i="3"/>
  <c r="T37" i="3"/>
  <c r="J33" i="3"/>
  <c r="J32" i="3"/>
  <c r="J31" i="3"/>
  <c r="J15" i="3"/>
  <c r="Q94" i="1"/>
  <c r="I94" i="1"/>
  <c r="G94" i="1"/>
  <c r="Q93" i="1"/>
  <c r="I93" i="1"/>
  <c r="G93" i="1"/>
  <c r="Q60" i="1"/>
  <c r="I60" i="1"/>
  <c r="G60" i="1"/>
  <c r="Q59" i="1"/>
  <c r="I59" i="1"/>
  <c r="G59" i="1"/>
  <c r="I29" i="1"/>
  <c r="G29" i="1"/>
  <c r="I28" i="1"/>
  <c r="G28" i="1"/>
  <c r="Q2" i="1"/>
  <c r="Q29" i="1" s="1"/>
  <c r="Q28" i="1" l="1"/>
</calcChain>
</file>

<file path=xl/sharedStrings.xml><?xml version="1.0" encoding="utf-8"?>
<sst xmlns="http://schemas.openxmlformats.org/spreadsheetml/2006/main" count="2613" uniqueCount="405">
  <si>
    <t>projid</t>
  </si>
  <si>
    <t>study</t>
  </si>
  <si>
    <t>apoe_genotype</t>
  </si>
  <si>
    <t>cogdx</t>
  </si>
  <si>
    <t>cogdx_stroke</t>
  </si>
  <si>
    <t>dxpark</t>
  </si>
  <si>
    <t>cts_mmse30_lv</t>
  </si>
  <si>
    <t>age_bl</t>
  </si>
  <si>
    <t>age_death</t>
  </si>
  <si>
    <t>educ</t>
  </si>
  <si>
    <t>msex</t>
  </si>
  <si>
    <t>race</t>
  </si>
  <si>
    <t>spanish</t>
  </si>
  <si>
    <t>braaksc</t>
  </si>
  <si>
    <t>ceradsc</t>
  </si>
  <si>
    <t>niareagansc</t>
  </si>
  <si>
    <t>pmi</t>
  </si>
  <si>
    <t>amyloid</t>
  </si>
  <si>
    <t>hspath_typ</t>
  </si>
  <si>
    <t>dlbdx</t>
  </si>
  <si>
    <t>tangles</t>
  </si>
  <si>
    <t>tdp_st4</t>
  </si>
  <si>
    <t>arteriol_scler</t>
  </si>
  <si>
    <t>caa_4gp</t>
  </si>
  <si>
    <t>cvda_4gp2</t>
  </si>
  <si>
    <t>ci_num2_gct</t>
  </si>
  <si>
    <t>ci_num2_mct</t>
  </si>
  <si>
    <t xml:space="preserve">ROS </t>
  </si>
  <si>
    <t>0</t>
  </si>
  <si>
    <t>3</t>
  </si>
  <si>
    <t>10205244</t>
  </si>
  <si>
    <t>2</t>
  </si>
  <si>
    <t>10261026</t>
  </si>
  <si>
    <t>10290265</t>
  </si>
  <si>
    <t>5</t>
  </si>
  <si>
    <t>1</t>
  </si>
  <si>
    <t>10490993</t>
  </si>
  <si>
    <t>10536568</t>
  </si>
  <si>
    <t>11216503</t>
  </si>
  <si>
    <t>11258675</t>
  </si>
  <si>
    <t>11342432</t>
  </si>
  <si>
    <t>15196262</t>
  </si>
  <si>
    <t>49647935</t>
  </si>
  <si>
    <t>4</t>
  </si>
  <si>
    <t>66743772</t>
  </si>
  <si>
    <t>20274410</t>
  </si>
  <si>
    <t>20616100</t>
  </si>
  <si>
    <t>20729046</t>
  </si>
  <si>
    <t>20956867</t>
  </si>
  <si>
    <t>20996621</t>
  </si>
  <si>
    <t>20205705</t>
  </si>
  <si>
    <t>21001933</t>
  </si>
  <si>
    <t>21120287</t>
  </si>
  <si>
    <t>26337838</t>
  </si>
  <si>
    <t>30751221</t>
  </si>
  <si>
    <t>40470544</t>
  </si>
  <si>
    <t>43596435</t>
  </si>
  <si>
    <t>58542820</t>
  </si>
  <si>
    <t>NCI</t>
  </si>
  <si>
    <t>n= 25</t>
  </si>
  <si>
    <t>n= 25 E3/3</t>
  </si>
  <si>
    <t>12M/13F</t>
  </si>
  <si>
    <t>n=25 W</t>
  </si>
  <si>
    <t>10101291</t>
  </si>
  <si>
    <t>10510090</t>
  </si>
  <si>
    <t>20522343</t>
  </si>
  <si>
    <t>10986136</t>
  </si>
  <si>
    <t>11119101</t>
  </si>
  <si>
    <t>11409232</t>
  </si>
  <si>
    <t>11455792</t>
  </si>
  <si>
    <t>11460357</t>
  </si>
  <si>
    <t>11605894</t>
  </si>
  <si>
    <t>15193075</t>
  </si>
  <si>
    <t>20153858</t>
  </si>
  <si>
    <t>21232244</t>
  </si>
  <si>
    <t>20264936</t>
  </si>
  <si>
    <t>15493842</t>
  </si>
  <si>
    <t>20569910</t>
  </si>
  <si>
    <t>20938117</t>
  </si>
  <si>
    <t>20976799</t>
  </si>
  <si>
    <t>20977678</t>
  </si>
  <si>
    <t>21002074</t>
  </si>
  <si>
    <t>20767628</t>
  </si>
  <si>
    <t>21405627</t>
  </si>
  <si>
    <t>21409243</t>
  </si>
  <si>
    <t>48319614</t>
  </si>
  <si>
    <t>79590778</t>
  </si>
  <si>
    <t>97411796</t>
  </si>
  <si>
    <t>MCI</t>
  </si>
  <si>
    <t>n= 4 E2/3</t>
  </si>
  <si>
    <t>9 M/16F</t>
  </si>
  <si>
    <t>n= 18 E3/3</t>
  </si>
  <si>
    <t>n= 3 E3/4</t>
  </si>
  <si>
    <t>10101327</t>
  </si>
  <si>
    <t>10216869</t>
  </si>
  <si>
    <t>10222853</t>
  </si>
  <si>
    <t>10345561</t>
  </si>
  <si>
    <t>10518782</t>
  </si>
  <si>
    <t>11039282</t>
  </si>
  <si>
    <t>11120276</t>
  </si>
  <si>
    <t>11205014</t>
  </si>
  <si>
    <t>11302830</t>
  </si>
  <si>
    <t>11322762</t>
  </si>
  <si>
    <t>31999149</t>
  </si>
  <si>
    <t>6</t>
  </si>
  <si>
    <t>15121461</t>
  </si>
  <si>
    <t>20204114</t>
  </si>
  <si>
    <t>20254876</t>
  </si>
  <si>
    <t>20263921</t>
  </si>
  <si>
    <t>20265491</t>
  </si>
  <si>
    <t>20603727</t>
  </si>
  <si>
    <t>20611993</t>
  </si>
  <si>
    <t>20701008</t>
  </si>
  <si>
    <t>20850218</t>
  </si>
  <si>
    <t>20877791</t>
  </si>
  <si>
    <t>20925446</t>
  </si>
  <si>
    <t>20968361</t>
  </si>
  <si>
    <t>20988167</t>
  </si>
  <si>
    <t>21401001</t>
  </si>
  <si>
    <t>AD</t>
  </si>
  <si>
    <t>n= 17 E3/3</t>
  </si>
  <si>
    <t>11 M/14 F</t>
  </si>
  <si>
    <t>n= 8 E3/4</t>
  </si>
  <si>
    <t>SDG CASE #</t>
  </si>
  <si>
    <t>DIAGNOSIS</t>
  </si>
  <si>
    <t>MMSE</t>
    <phoneticPr fontId="0"/>
  </si>
  <si>
    <t>SUM HSP90/HOP</t>
  </si>
  <si>
    <t>10 MCI SDG (2 on the bad gel)</t>
  </si>
  <si>
    <t>28 AD SDG</t>
  </si>
  <si>
    <t>(3 on the bad gel)</t>
  </si>
  <si>
    <t>hSDG13</t>
  </si>
  <si>
    <t>CTR</t>
  </si>
  <si>
    <t>F</t>
  </si>
  <si>
    <t>*</t>
  </si>
  <si>
    <t>neg/L</t>
  </si>
  <si>
    <t>M</t>
  </si>
  <si>
    <t>MCI 29</t>
  </si>
  <si>
    <t>hSDG29</t>
  </si>
  <si>
    <t>L</t>
  </si>
  <si>
    <t>AD 5</t>
  </si>
  <si>
    <t>hSDG05</t>
  </si>
  <si>
    <t>H</t>
  </si>
  <si>
    <t>hSDG16</t>
  </si>
  <si>
    <t>MCI 124</t>
  </si>
  <si>
    <t>hSDG124</t>
  </si>
  <si>
    <t>M</t>
    <phoneticPr fontId="1"/>
  </si>
  <si>
    <t>AD 11</t>
  </si>
  <si>
    <t>hSDG11</t>
    <phoneticPr fontId="0"/>
  </si>
  <si>
    <t>hSDG185</t>
  </si>
  <si>
    <t>hSDG207</t>
  </si>
  <si>
    <t>MCI 161</t>
  </si>
  <si>
    <t>hSDG161</t>
  </si>
  <si>
    <t>AD 17</t>
  </si>
  <si>
    <t>hSDG17 / hSDG94</t>
  </si>
  <si>
    <t>hSDG191 / hSDG242</t>
  </si>
  <si>
    <t>hSDG219</t>
  </si>
  <si>
    <t>MCI 326</t>
  </si>
  <si>
    <t>hSDG326</t>
  </si>
  <si>
    <t>AD 49</t>
  </si>
  <si>
    <t>hSDG49</t>
  </si>
  <si>
    <t>hSDG192</t>
    <phoneticPr fontId="0"/>
  </si>
  <si>
    <t>hSDG203</t>
  </si>
  <si>
    <t>MCI 276</t>
  </si>
  <si>
    <t>hSDG276</t>
  </si>
  <si>
    <t>AD 50</t>
  </si>
  <si>
    <t>hSDG50</t>
  </si>
  <si>
    <t>hSDG201</t>
  </si>
  <si>
    <t>outlier</t>
  </si>
  <si>
    <t>hSDG426</t>
  </si>
  <si>
    <t>H???</t>
  </si>
  <si>
    <t>MCI 126</t>
  </si>
  <si>
    <t>hSDG126</t>
  </si>
  <si>
    <t>F</t>
    <phoneticPr fontId="1"/>
  </si>
  <si>
    <t>AD 52</t>
  </si>
  <si>
    <t>hSDG52 / hSDG98</t>
  </si>
  <si>
    <t>hSDG214</t>
  </si>
  <si>
    <t>hSDG07</t>
  </si>
  <si>
    <t>MCI 160</t>
  </si>
  <si>
    <t>hSDG160</t>
  </si>
  <si>
    <t>AD 55</t>
  </si>
  <si>
    <t>hSDG55</t>
  </si>
  <si>
    <t>hSDG01</t>
  </si>
  <si>
    <t>hSDG427</t>
  </si>
  <si>
    <t>MCI 328</t>
  </si>
  <si>
    <t>hSDG328</t>
  </si>
  <si>
    <t>AD 206</t>
  </si>
  <si>
    <t>hSDG206</t>
  </si>
  <si>
    <t>hSDG53 / hSDG104</t>
    <phoneticPr fontId="0"/>
  </si>
  <si>
    <t>MCI 422</t>
  </si>
  <si>
    <t>hSDG422</t>
  </si>
  <si>
    <t>AD 148</t>
  </si>
  <si>
    <t>hSDG148</t>
  </si>
  <si>
    <t>hSDG99</t>
  </si>
  <si>
    <t>MCI 325</t>
  </si>
  <si>
    <t>hSDG325</t>
  </si>
  <si>
    <t>AD 2</t>
  </si>
  <si>
    <t>hSDG02</t>
  </si>
  <si>
    <t>hSDG27</t>
  </si>
  <si>
    <t>AD 243</t>
  </si>
  <si>
    <t>hSDG195 / hSDG243</t>
  </si>
  <si>
    <t>hSDG28 / hSDG100</t>
  </si>
  <si>
    <t xml:space="preserve"> 20 MCI RUSH 8M 12F</t>
  </si>
  <si>
    <t>AD 244</t>
  </si>
  <si>
    <t>hSDG194 / hSDG244</t>
  </si>
  <si>
    <t>hSDG423</t>
  </si>
  <si>
    <t>MCI 1</t>
  </si>
  <si>
    <t>AD 96</t>
  </si>
  <si>
    <t>hSDG96</t>
  </si>
  <si>
    <t>M/H</t>
  </si>
  <si>
    <t>hSDG424</t>
  </si>
  <si>
    <t xml:space="preserve">CTR </t>
  </si>
  <si>
    <t>MCI 9</t>
  </si>
  <si>
    <t>AD 187</t>
  </si>
  <si>
    <t>hSDG187</t>
  </si>
  <si>
    <t>hSDG200</t>
  </si>
  <si>
    <t>MCI 15</t>
  </si>
  <si>
    <t>AD 188</t>
  </si>
  <si>
    <t>hSDG188</t>
  </si>
  <si>
    <t>hSDG221</t>
  </si>
  <si>
    <t>MCI 5</t>
  </si>
  <si>
    <t>AD 189</t>
  </si>
  <si>
    <t>hSDG189</t>
  </si>
  <si>
    <t>hSDG223</t>
  </si>
  <si>
    <t>MCI 6</t>
  </si>
  <si>
    <t>AD 1</t>
  </si>
  <si>
    <t>hSDG425</t>
  </si>
  <si>
    <t>MCI 17</t>
  </si>
  <si>
    <t>AD 204</t>
  </si>
  <si>
    <t>hSDG204</t>
  </si>
  <si>
    <t>hSDG10</t>
  </si>
  <si>
    <t>MCI 18</t>
  </si>
  <si>
    <t>AD 205</t>
  </si>
  <si>
    <t>hSDG205</t>
  </si>
  <si>
    <t>MCI 20</t>
  </si>
  <si>
    <t>AD 209</t>
  </si>
  <si>
    <t>hSDG209</t>
  </si>
  <si>
    <t>MCI 12</t>
  </si>
  <si>
    <t>AD 211</t>
  </si>
  <si>
    <t>hSDG211</t>
    <phoneticPr fontId="0"/>
  </si>
  <si>
    <t>Normal 8</t>
  </si>
  <si>
    <t>MCI 10</t>
  </si>
  <si>
    <t>AD 54</t>
  </si>
  <si>
    <t>hSDG54</t>
  </si>
  <si>
    <t>Normal 9</t>
  </si>
  <si>
    <t>MCI 11</t>
  </si>
  <si>
    <t>L/M</t>
  </si>
  <si>
    <t>AD 57</t>
  </si>
  <si>
    <t>hSDG57 / hSDG97</t>
  </si>
  <si>
    <t>Normal 3</t>
  </si>
  <si>
    <t>MCI 16</t>
  </si>
  <si>
    <t>AD 4</t>
  </si>
  <si>
    <t>hSDG04</t>
  </si>
  <si>
    <t>Normal 4</t>
  </si>
  <si>
    <t>MCI 13</t>
  </si>
  <si>
    <t>AD 213</t>
  </si>
  <si>
    <t>hSDG193 / hSDG213</t>
  </si>
  <si>
    <t>Normal 10</t>
  </si>
  <si>
    <t>MCI 14</t>
  </si>
  <si>
    <t>AD 202</t>
  </si>
  <si>
    <t>hSDG202</t>
  </si>
  <si>
    <t>Normal 11</t>
  </si>
  <si>
    <t>MCI 19</t>
  </si>
  <si>
    <t>AD 15</t>
  </si>
  <si>
    <t>hSDG15</t>
  </si>
  <si>
    <t>Normal 16</t>
  </si>
  <si>
    <t>MCI 2</t>
  </si>
  <si>
    <t>AD 26</t>
  </si>
  <si>
    <t>hSDG26</t>
  </si>
  <si>
    <t>Normal 14</t>
  </si>
  <si>
    <t>MCI 3</t>
  </si>
  <si>
    <t>Normal 15</t>
  </si>
  <si>
    <t>MCI 4</t>
  </si>
  <si>
    <t>Normal 7</t>
  </si>
  <si>
    <t>MCI 7</t>
  </si>
  <si>
    <t>20 AD RUSH</t>
  </si>
  <si>
    <t>Normal 6</t>
  </si>
  <si>
    <t>MCI 8</t>
  </si>
  <si>
    <t>Normal 1</t>
  </si>
  <si>
    <t>Normal 2</t>
  </si>
  <si>
    <t>AD 3</t>
  </si>
  <si>
    <t>Normal 12</t>
  </si>
  <si>
    <t>AD 6</t>
  </si>
  <si>
    <t>Normal 13</t>
  </si>
  <si>
    <t>AD 7</t>
  </si>
  <si>
    <t>Normal 5</t>
  </si>
  <si>
    <t>AD 10</t>
  </si>
  <si>
    <t>AD 12</t>
  </si>
  <si>
    <t>AD 13</t>
  </si>
  <si>
    <t>AD 14</t>
  </si>
  <si>
    <t>AD 18</t>
  </si>
  <si>
    <t>AD 8</t>
  </si>
  <si>
    <t>AD 19</t>
  </si>
  <si>
    <t>AD 9</t>
  </si>
  <si>
    <t>AD 20</t>
  </si>
  <si>
    <t>AD8</t>
  </si>
  <si>
    <t>AD 16</t>
  </si>
  <si>
    <t>repeats</t>
  </si>
  <si>
    <t>outlier calculation FOR NCI</t>
  </si>
  <si>
    <t>1. Calculate Q1: =PERCENTILE(range, 0.25)</t>
  </si>
  <si>
    <t>2. Calculate Q3: =PERCENTILE(range, 0.75)</t>
  </si>
  <si>
    <t>3. Calculate IQR: =Q3 - Q1</t>
  </si>
  <si>
    <t>Upper threshold: =Q3 + 1.5 * IQR</t>
  </si>
  <si>
    <t>Lower threshold: =Q1 - 1.5 * IQR</t>
  </si>
  <si>
    <t>5. Flag values above or below these thresholds as outliers.</t>
  </si>
  <si>
    <t>Q1</t>
  </si>
  <si>
    <t>Q3</t>
  </si>
  <si>
    <t>IQR</t>
  </si>
  <si>
    <t>upper</t>
  </si>
  <si>
    <t>lower</t>
  </si>
  <si>
    <t>4. Set the outlier thresholds:</t>
  </si>
  <si>
    <r>
      <t xml:space="preserve">Calculate the </t>
    </r>
    <r>
      <rPr>
        <b/>
        <sz val="11"/>
        <color theme="1"/>
        <rFont val="Calibri"/>
        <family val="2"/>
        <scheme val="minor"/>
      </rPr>
      <t>IQR</t>
    </r>
    <r>
      <rPr>
        <sz val="11"/>
        <color theme="1"/>
        <rFont val="Calibri"/>
        <family val="2"/>
        <scheme val="minor"/>
      </rPr>
      <t xml:space="preserve"> to identify values that are much higher (or lower) than most of the data.</t>
    </r>
  </si>
  <si>
    <t>IQR = Q3 - Q1, where Q3 is the 75th percentile and Q1 is the 25th percentile.</t>
  </si>
  <si>
    <r>
      <t xml:space="preserve">Any value greater than </t>
    </r>
    <r>
      <rPr>
        <b/>
        <sz val="11"/>
        <color theme="1"/>
        <rFont val="Calibri"/>
        <family val="2"/>
        <scheme val="minor"/>
      </rPr>
      <t>Q3 + 1.5 * IQR</t>
    </r>
    <r>
      <rPr>
        <sz val="11"/>
        <color theme="1"/>
        <rFont val="Calibri"/>
        <family val="2"/>
        <scheme val="minor"/>
      </rPr>
      <t xml:space="preserve"> or less than </t>
    </r>
    <r>
      <rPr>
        <b/>
        <sz val="11"/>
        <color theme="1"/>
        <rFont val="Calibri"/>
        <family val="2"/>
        <scheme val="minor"/>
      </rPr>
      <t>Q1 - 1.5 * IQR</t>
    </r>
    <r>
      <rPr>
        <sz val="11"/>
        <color theme="1"/>
        <rFont val="Calibri"/>
        <family val="2"/>
        <scheme val="minor"/>
      </rPr>
      <t xml:space="preserve"> can be considered an outlier.</t>
    </r>
  </si>
  <si>
    <t>Outliers identified using the interquartile range (IQR)</t>
  </si>
  <si>
    <t>sex</t>
  </si>
  <si>
    <t xml:space="preserve">2.55 cut-off </t>
  </si>
  <si>
    <t>LOW 2</t>
  </si>
  <si>
    <t>mean + 2 SD</t>
  </si>
  <si>
    <t>78 evaluable AD + MCI</t>
  </si>
  <si>
    <t>51 high</t>
  </si>
  <si>
    <t>27 low</t>
  </si>
  <si>
    <t>l</t>
  </si>
  <si>
    <t>SEX</t>
  </si>
  <si>
    <t>AGE</t>
  </si>
  <si>
    <t>PMI</t>
  </si>
  <si>
    <t>BRAIN WT</t>
  </si>
  <si>
    <t>ApoE</t>
  </si>
  <si>
    <t>Race</t>
  </si>
  <si>
    <t>Braak stage</t>
  </si>
  <si>
    <t>Clinical diagnosis</t>
  </si>
  <si>
    <t>Duration</t>
    <phoneticPr fontId="0"/>
  </si>
  <si>
    <t>2,4</t>
    <phoneticPr fontId="0"/>
  </si>
  <si>
    <t>W</t>
  </si>
  <si>
    <t>Braak VI</t>
  </si>
  <si>
    <t>definite Alzheimer's disease</t>
  </si>
  <si>
    <t>3,3</t>
    <phoneticPr fontId="0"/>
  </si>
  <si>
    <t>4,4</t>
  </si>
  <si>
    <t>Braak V</t>
  </si>
  <si>
    <t>probable Alzheimer's disease</t>
  </si>
  <si>
    <t>3,4</t>
    <phoneticPr fontId="0"/>
  </si>
  <si>
    <t>3,4</t>
  </si>
  <si>
    <t>3,3</t>
  </si>
  <si>
    <t>2,4</t>
  </si>
  <si>
    <t>2,3</t>
    <phoneticPr fontId="0"/>
  </si>
  <si>
    <t>B</t>
  </si>
  <si>
    <t>2,3</t>
  </si>
  <si>
    <t>possible Alzheimer's disease</t>
  </si>
  <si>
    <t>Braak I</t>
  </si>
  <si>
    <t>normal control</t>
  </si>
  <si>
    <t>Braak 0</t>
  </si>
  <si>
    <t>Braak III</t>
  </si>
  <si>
    <t>Braak III</t>
    <phoneticPr fontId="0"/>
  </si>
  <si>
    <t>Braak II</t>
  </si>
  <si>
    <t>suicide completer</t>
  </si>
  <si>
    <t>hSDG141</t>
  </si>
  <si>
    <t>PD</t>
  </si>
  <si>
    <t>3,3</t>
    <phoneticPr fontId="1"/>
  </si>
  <si>
    <t>idiopathic Parkinson's disease</t>
  </si>
  <si>
    <t>hSDG142</t>
  </si>
  <si>
    <t>hSDG144</t>
  </si>
  <si>
    <t>hSDG145</t>
  </si>
  <si>
    <t>hSDG146</t>
  </si>
  <si>
    <t>3,4</t>
    <phoneticPr fontId="1"/>
  </si>
  <si>
    <t>hSDG149</t>
  </si>
  <si>
    <t>hSDG150</t>
  </si>
  <si>
    <t>hSDG151</t>
  </si>
  <si>
    <t>2,3</t>
    <phoneticPr fontId="1"/>
  </si>
  <si>
    <t>hSDG152</t>
  </si>
  <si>
    <t>hSDG153</t>
  </si>
  <si>
    <t>hSDG154</t>
  </si>
  <si>
    <t>hSDG155</t>
  </si>
  <si>
    <t>hSDG196</t>
  </si>
  <si>
    <t>idiopathic Parkinson's disease w dementia</t>
  </si>
  <si>
    <t>hSDG197</t>
    <phoneticPr fontId="1"/>
  </si>
  <si>
    <t>hSDG198</t>
  </si>
  <si>
    <t>hSDG208</t>
  </si>
  <si>
    <t>hSDG218</t>
  </si>
  <si>
    <t>PD/DLB</t>
  </si>
  <si>
    <t>Parkinson's disease/diffuse Lewy body disease</t>
  </si>
  <si>
    <t>hSDG222</t>
  </si>
  <si>
    <t>hSDG58</t>
  </si>
  <si>
    <t>mild cognitive impairment</t>
  </si>
  <si>
    <t>W+H</t>
  </si>
  <si>
    <t>2,4</t>
    <phoneticPr fontId="1"/>
  </si>
  <si>
    <t>Braak IV</t>
    <phoneticPr fontId="1"/>
  </si>
  <si>
    <t>Braak III</t>
    <phoneticPr fontId="1"/>
  </si>
  <si>
    <t>Braak V</t>
    <phoneticPr fontId="1"/>
  </si>
  <si>
    <t>Braak I</t>
    <phoneticPr fontId="1"/>
  </si>
  <si>
    <t>Epi HSC70</t>
  </si>
  <si>
    <r>
      <rPr>
        <sz val="11"/>
        <color theme="9"/>
        <rFont val="Calibri"/>
        <family val="2"/>
        <scheme val="minor"/>
      </rPr>
      <t>SDG</t>
    </r>
    <r>
      <rPr>
        <sz val="11"/>
        <color theme="1"/>
        <rFont val="Calibri"/>
        <family val="2"/>
        <scheme val="minor"/>
      </rPr>
      <t>/RUSH</t>
    </r>
  </si>
  <si>
    <t>SUM EpiHSP90/HOP</t>
  </si>
  <si>
    <t>%</t>
  </si>
  <si>
    <t>Variable Details | RADC (rush.edu)</t>
  </si>
  <si>
    <t>https://www.radc.rush.edu/docs/var/detail.htm?category=Pathology&amp;subcategory=Beta-Amyloid&amp;variable=amylsqrt_est_8reg</t>
  </si>
  <si>
    <t>https://www.radc.rush.edu/docs/var/standardDatasetVariables.htm</t>
  </si>
  <si>
    <t>https://www.radc.rush.edu/docs/var/detail.htm?category=Pathology&amp;subcategory=Neurofibrillary+tangles&amp;variable=tangsqrt_est_8reg</t>
  </si>
  <si>
    <t>age</t>
  </si>
  <si>
    <t>mean</t>
  </si>
  <si>
    <t>std</t>
  </si>
  <si>
    <t>BRAIN BANK</t>
  </si>
  <si>
    <t>CNDR</t>
  </si>
  <si>
    <t>JHMIBRC</t>
  </si>
  <si>
    <t>UMBEB</t>
  </si>
  <si>
    <t>RROS</t>
    <phoneticPr fontId="1"/>
  </si>
  <si>
    <t>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</si>
</sst>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0" xfId="0" applyFont="1"/>
    <xf numFmtId="0" fontId="2" fillId="4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0" fillId="4" borderId="0" xfId="0" applyFill="1"/>
    <xf numFmtId="0" fontId="0" fillId="0" borderId="1" xfId="0" applyBorder="1"/>
    <xf numFmtId="0" fontId="0" fillId="0" borderId="0" xfId="0" applyFill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" fillId="4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4" fillId="0" borderId="0" xfId="0" applyFont="1" applyAlignment="1">
      <alignment horizontal="center"/>
    </xf>
    <xf numFmtId="0" fontId="11" fillId="0" borderId="0" xfId="0" applyFont="1" applyFill="1"/>
    <xf numFmtId="0" fontId="0" fillId="0" borderId="0" xfId="0" applyFont="1"/>
    <xf numFmtId="0" fontId="15" fillId="0" borderId="0" xfId="0" applyFont="1" applyAlignment="1">
      <alignment horizontal="center"/>
    </xf>
    <xf numFmtId="0" fontId="0" fillId="4" borderId="0" xfId="0" applyFont="1" applyFill="1"/>
    <xf numFmtId="0" fontId="0" fillId="5" borderId="0" xfId="0" applyFont="1" applyFill="1"/>
    <xf numFmtId="0" fontId="0" fillId="0" borderId="0" xfId="0" applyFont="1" applyFill="1"/>
    <xf numFmtId="0" fontId="11" fillId="3" borderId="0" xfId="0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6" borderId="0" xfId="0" applyFont="1" applyFill="1"/>
    <xf numFmtId="0" fontId="11" fillId="2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16" fillId="0" borderId="0" xfId="2" applyFill="1"/>
  </cellXfs>
  <cellStyles count="3">
    <cellStyle name="Hyperlink" xfId="2" builtinId="8"/>
    <cellStyle name="Normal" xfId="0" builtinId="0"/>
    <cellStyle name="Normal 2" xfId="1" xr:uid="{4305E6B9-FAE0-4A06-8581-D822C0D33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adc.rush.edu/docs/var/detail.htm?category=Pathology&amp;subcategory=Beta-Amyloid&amp;variable=amylsqrt_est_8r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A5B4-4977-4F2A-9E74-BAC745745D08}">
  <dimension ref="A1:AA102"/>
  <sheetViews>
    <sheetView tabSelected="1" topLeftCell="A65" workbookViewId="0">
      <selection activeCell="AC2" sqref="AC2"/>
    </sheetView>
  </sheetViews>
  <sheetFormatPr defaultRowHeight="15" x14ac:dyDescent="0.25"/>
  <cols>
    <col min="1" max="1" width="10.140625" style="18" bestFit="1" customWidth="1"/>
    <col min="2" max="16384" width="9.140625" style="18"/>
  </cols>
  <sheetData>
    <row r="1" spans="1:27" s="46" customFormat="1" x14ac:dyDescent="0.25">
      <c r="A1" s="45" t="s">
        <v>0</v>
      </c>
      <c r="B1" s="46" t="s">
        <v>1</v>
      </c>
      <c r="C1" s="45" t="s">
        <v>2</v>
      </c>
      <c r="D1" s="45" t="s">
        <v>3</v>
      </c>
      <c r="E1" s="46" t="s">
        <v>4</v>
      </c>
      <c r="F1" s="46" t="s">
        <v>5</v>
      </c>
      <c r="G1" s="45" t="s">
        <v>6</v>
      </c>
      <c r="H1" s="46" t="s">
        <v>7</v>
      </c>
      <c r="I1" s="45" t="s">
        <v>8</v>
      </c>
      <c r="J1" s="46" t="s">
        <v>9</v>
      </c>
      <c r="K1" s="47" t="s">
        <v>10</v>
      </c>
      <c r="L1" s="46" t="s">
        <v>11</v>
      </c>
      <c r="M1" s="46" t="s">
        <v>12</v>
      </c>
      <c r="N1" s="45" t="s">
        <v>13</v>
      </c>
      <c r="O1" s="46" t="s">
        <v>14</v>
      </c>
      <c r="P1" s="46" t="s">
        <v>15</v>
      </c>
      <c r="Q1" s="45" t="s">
        <v>16</v>
      </c>
      <c r="R1" s="46" t="s">
        <v>17</v>
      </c>
      <c r="S1" s="46" t="s">
        <v>18</v>
      </c>
      <c r="T1" s="46" t="s">
        <v>19</v>
      </c>
      <c r="U1" s="46" t="s">
        <v>20</v>
      </c>
      <c r="V1" s="46" t="s">
        <v>21</v>
      </c>
      <c r="W1" s="46" t="s">
        <v>22</v>
      </c>
      <c r="X1" s="46" t="s">
        <v>23</v>
      </c>
      <c r="Y1" s="46" t="s">
        <v>24</v>
      </c>
      <c r="Z1" s="46" t="s">
        <v>25</v>
      </c>
      <c r="AA1" s="46" t="s">
        <v>26</v>
      </c>
    </row>
    <row r="2" spans="1:27" s="46" customFormat="1" ht="14.25" x14ac:dyDescent="0.2">
      <c r="A2" s="46">
        <v>10203224</v>
      </c>
      <c r="B2" s="46" t="s">
        <v>27</v>
      </c>
      <c r="C2" s="46">
        <v>33</v>
      </c>
      <c r="D2" s="46">
        <v>1</v>
      </c>
      <c r="E2" s="46">
        <v>2</v>
      </c>
      <c r="F2" s="46">
        <v>2</v>
      </c>
      <c r="G2" s="46">
        <v>30</v>
      </c>
      <c r="H2" s="46">
        <v>72.303901437371664</v>
      </c>
      <c r="I2" s="46">
        <v>83.252566735112936</v>
      </c>
      <c r="J2" s="46">
        <v>12</v>
      </c>
      <c r="K2" s="46">
        <v>1</v>
      </c>
      <c r="L2" s="46">
        <v>1</v>
      </c>
      <c r="M2" s="46">
        <v>2</v>
      </c>
      <c r="N2" s="46" t="s">
        <v>28</v>
      </c>
      <c r="O2" s="46">
        <v>2</v>
      </c>
      <c r="P2" s="46" t="s">
        <v>29</v>
      </c>
      <c r="Q2" s="46">
        <f>7.25+AVERAGE(O2:P2)</f>
        <v>9.25</v>
      </c>
      <c r="R2" s="46">
        <v>1.7659375000000002</v>
      </c>
      <c r="S2" s="46">
        <v>0</v>
      </c>
      <c r="T2" s="46">
        <v>3</v>
      </c>
      <c r="U2" s="46">
        <v>0.81355624999999998</v>
      </c>
      <c r="V2" s="46">
        <v>0</v>
      </c>
      <c r="W2" s="46">
        <v>1</v>
      </c>
      <c r="X2" s="46">
        <v>0</v>
      </c>
      <c r="Y2" s="46">
        <v>2</v>
      </c>
      <c r="Z2" s="46">
        <v>0</v>
      </c>
      <c r="AA2" s="46">
        <v>0</v>
      </c>
    </row>
    <row r="3" spans="1:27" s="46" customFormat="1" ht="14.25" x14ac:dyDescent="0.2">
      <c r="A3" s="46" t="s">
        <v>30</v>
      </c>
      <c r="B3" s="46" t="s">
        <v>27</v>
      </c>
      <c r="C3" s="46">
        <v>33</v>
      </c>
      <c r="D3" s="46">
        <v>1</v>
      </c>
      <c r="E3" s="46">
        <v>2</v>
      </c>
      <c r="F3" s="46">
        <v>2</v>
      </c>
      <c r="G3" s="46">
        <v>28</v>
      </c>
      <c r="H3" s="46">
        <v>80.829568788501021</v>
      </c>
      <c r="I3" s="46">
        <v>82.965092402464066</v>
      </c>
      <c r="J3" s="46">
        <v>16</v>
      </c>
      <c r="K3" s="46">
        <v>1</v>
      </c>
      <c r="L3" s="46">
        <v>1</v>
      </c>
      <c r="M3" s="46">
        <v>2</v>
      </c>
      <c r="N3" s="46" t="s">
        <v>29</v>
      </c>
      <c r="O3" s="46">
        <v>1</v>
      </c>
      <c r="P3" s="46" t="s">
        <v>31</v>
      </c>
      <c r="Q3" s="46">
        <v>15.616666666666667</v>
      </c>
      <c r="R3" s="46">
        <v>1.3525</v>
      </c>
      <c r="S3" s="46">
        <v>0</v>
      </c>
      <c r="T3" s="46">
        <v>0</v>
      </c>
      <c r="U3" s="46">
        <v>0.53152777777777771</v>
      </c>
      <c r="V3" s="46">
        <v>3</v>
      </c>
      <c r="W3" s="46">
        <v>2</v>
      </c>
      <c r="X3" s="46">
        <v>2</v>
      </c>
      <c r="Y3" s="46">
        <v>1</v>
      </c>
      <c r="Z3" s="46">
        <v>0</v>
      </c>
      <c r="AA3" s="46">
        <v>0</v>
      </c>
    </row>
    <row r="4" spans="1:27" s="46" customFormat="1" ht="14.25" x14ac:dyDescent="0.2">
      <c r="A4" s="46" t="s">
        <v>32</v>
      </c>
      <c r="B4" s="46" t="s">
        <v>27</v>
      </c>
      <c r="C4" s="46">
        <v>33</v>
      </c>
      <c r="D4" s="46">
        <v>1</v>
      </c>
      <c r="E4" s="46">
        <v>2</v>
      </c>
      <c r="F4" s="46">
        <v>2</v>
      </c>
      <c r="G4" s="46">
        <v>29</v>
      </c>
      <c r="H4" s="46">
        <v>78.3025325119781</v>
      </c>
      <c r="I4" s="46">
        <v>80.94455852156058</v>
      </c>
      <c r="J4" s="46">
        <v>25</v>
      </c>
      <c r="K4" s="46">
        <v>1</v>
      </c>
      <c r="L4" s="46">
        <v>1</v>
      </c>
      <c r="M4" s="46">
        <v>2</v>
      </c>
      <c r="N4" s="46" t="s">
        <v>29</v>
      </c>
      <c r="O4" s="46">
        <v>4</v>
      </c>
      <c r="P4" s="46" t="s">
        <v>29</v>
      </c>
      <c r="Q4" s="46">
        <v>16.666666666666668</v>
      </c>
      <c r="R4" s="46">
        <v>0</v>
      </c>
      <c r="S4" s="46">
        <v>0</v>
      </c>
      <c r="T4" s="46">
        <v>0</v>
      </c>
      <c r="U4" s="46">
        <v>2.7835333333333332</v>
      </c>
      <c r="V4" s="46">
        <v>0</v>
      </c>
      <c r="W4" s="46">
        <v>1</v>
      </c>
      <c r="X4" s="46">
        <v>1</v>
      </c>
      <c r="Y4" s="46">
        <v>1</v>
      </c>
      <c r="Z4" s="46">
        <v>0</v>
      </c>
      <c r="AA4" s="46">
        <v>0</v>
      </c>
    </row>
    <row r="5" spans="1:27" s="46" customFormat="1" ht="14.25" x14ac:dyDescent="0.2">
      <c r="A5" s="46" t="s">
        <v>33</v>
      </c>
      <c r="B5" s="46" t="s">
        <v>27</v>
      </c>
      <c r="C5" s="46">
        <v>33</v>
      </c>
      <c r="D5" s="46">
        <v>1</v>
      </c>
      <c r="E5" s="46">
        <v>1</v>
      </c>
      <c r="F5" s="46">
        <v>2</v>
      </c>
      <c r="G5" s="46">
        <v>29</v>
      </c>
      <c r="H5" s="46">
        <v>69.166324435318273</v>
      </c>
      <c r="I5" s="46">
        <v>86.403832991101979</v>
      </c>
      <c r="J5" s="46">
        <v>18</v>
      </c>
      <c r="K5" s="46">
        <v>1</v>
      </c>
      <c r="L5" s="46">
        <v>1</v>
      </c>
      <c r="M5" s="46">
        <v>2</v>
      </c>
      <c r="N5" s="46" t="s">
        <v>34</v>
      </c>
      <c r="O5" s="46">
        <v>1</v>
      </c>
      <c r="P5" s="46" t="s">
        <v>35</v>
      </c>
      <c r="Q5" s="46">
        <v>20.483333333333334</v>
      </c>
      <c r="R5" s="46">
        <v>2.8783333333333334</v>
      </c>
      <c r="S5" s="46">
        <v>0</v>
      </c>
      <c r="T5" s="46">
        <v>0</v>
      </c>
      <c r="U5" s="46">
        <v>1.8019708333333333</v>
      </c>
      <c r="V5" s="46">
        <v>0</v>
      </c>
      <c r="W5" s="46">
        <v>1</v>
      </c>
      <c r="X5" s="46">
        <v>2</v>
      </c>
      <c r="Y5" s="46">
        <v>1</v>
      </c>
      <c r="Z5" s="46">
        <v>0</v>
      </c>
      <c r="AA5" s="46">
        <v>0</v>
      </c>
    </row>
    <row r="6" spans="1:27" s="46" customFormat="1" ht="14.25" x14ac:dyDescent="0.2">
      <c r="A6" s="46" t="s">
        <v>36</v>
      </c>
      <c r="B6" s="46" t="s">
        <v>27</v>
      </c>
      <c r="C6" s="46">
        <v>33</v>
      </c>
      <c r="D6" s="46">
        <v>1</v>
      </c>
      <c r="E6" s="46">
        <v>2</v>
      </c>
      <c r="F6" s="46">
        <v>2</v>
      </c>
      <c r="G6" s="46">
        <v>27</v>
      </c>
      <c r="H6" s="46">
        <v>76.563997262149215</v>
      </c>
      <c r="I6" s="46">
        <v>86.505133470225871</v>
      </c>
      <c r="J6" s="46">
        <v>21</v>
      </c>
      <c r="K6" s="46">
        <v>1</v>
      </c>
      <c r="L6" s="46">
        <v>1</v>
      </c>
      <c r="M6" s="46">
        <v>2</v>
      </c>
      <c r="N6" s="46" t="s">
        <v>34</v>
      </c>
      <c r="O6" s="46">
        <v>2</v>
      </c>
      <c r="P6" s="46" t="s">
        <v>31</v>
      </c>
      <c r="R6" s="46">
        <v>7.0570833333333329</v>
      </c>
      <c r="S6" s="46">
        <v>0</v>
      </c>
      <c r="T6" s="46">
        <v>0</v>
      </c>
      <c r="U6" s="46">
        <v>10.437189583333334</v>
      </c>
      <c r="V6" s="46">
        <v>1</v>
      </c>
      <c r="W6" s="46">
        <v>2</v>
      </c>
      <c r="X6" s="46">
        <v>1</v>
      </c>
      <c r="Y6" s="46">
        <v>2</v>
      </c>
      <c r="Z6" s="46">
        <v>0</v>
      </c>
      <c r="AA6" s="46">
        <v>0</v>
      </c>
    </row>
    <row r="7" spans="1:27" s="46" customFormat="1" ht="14.25" x14ac:dyDescent="0.2">
      <c r="A7" s="46" t="s">
        <v>37</v>
      </c>
      <c r="B7" s="46" t="s">
        <v>27</v>
      </c>
      <c r="C7" s="46">
        <v>33</v>
      </c>
      <c r="D7" s="46">
        <v>1</v>
      </c>
      <c r="E7" s="46">
        <v>2</v>
      </c>
      <c r="F7" s="46">
        <v>2</v>
      </c>
      <c r="G7" s="46">
        <v>28</v>
      </c>
      <c r="H7" s="46">
        <v>78.510609171800141</v>
      </c>
      <c r="I7" s="46">
        <v>84.988364134154693</v>
      </c>
      <c r="J7" s="46">
        <v>19</v>
      </c>
      <c r="K7" s="46">
        <v>1</v>
      </c>
      <c r="L7" s="46">
        <v>1</v>
      </c>
      <c r="M7" s="46">
        <v>2</v>
      </c>
      <c r="N7" s="46" t="s">
        <v>35</v>
      </c>
      <c r="O7" s="46">
        <v>3</v>
      </c>
      <c r="P7" s="46" t="s">
        <v>29</v>
      </c>
      <c r="Q7" s="46">
        <v>15.166666666666666</v>
      </c>
      <c r="R7" s="46">
        <v>0</v>
      </c>
      <c r="S7" s="46">
        <v>0</v>
      </c>
      <c r="T7" s="46">
        <v>0</v>
      </c>
      <c r="U7" s="46">
        <v>0.21795125000000001</v>
      </c>
      <c r="V7" s="46">
        <v>0</v>
      </c>
      <c r="W7" s="46">
        <v>3</v>
      </c>
      <c r="X7" s="46">
        <v>1</v>
      </c>
      <c r="Y7" s="46">
        <v>2</v>
      </c>
      <c r="Z7" s="46">
        <v>1</v>
      </c>
      <c r="AA7" s="46">
        <v>0</v>
      </c>
    </row>
    <row r="8" spans="1:27" s="46" customFormat="1" ht="14.25" x14ac:dyDescent="0.2">
      <c r="A8" s="46" t="s">
        <v>38</v>
      </c>
      <c r="B8" s="46" t="s">
        <v>27</v>
      </c>
      <c r="C8" s="46">
        <v>33</v>
      </c>
      <c r="D8" s="46">
        <v>1</v>
      </c>
      <c r="E8" s="46">
        <v>1</v>
      </c>
      <c r="F8" s="46">
        <v>2</v>
      </c>
      <c r="G8" s="46">
        <v>29</v>
      </c>
      <c r="H8" s="46">
        <v>74.176591375770016</v>
      </c>
      <c r="I8" s="46">
        <v>80.134154688569467</v>
      </c>
      <c r="J8" s="46">
        <v>18</v>
      </c>
      <c r="K8" s="46">
        <v>1</v>
      </c>
      <c r="L8" s="46">
        <v>1</v>
      </c>
      <c r="M8" s="46">
        <v>2</v>
      </c>
      <c r="N8" s="46" t="s">
        <v>31</v>
      </c>
      <c r="O8" s="46">
        <v>1</v>
      </c>
      <c r="P8" s="46" t="s">
        <v>31</v>
      </c>
      <c r="Q8" s="46">
        <v>3</v>
      </c>
      <c r="R8" s="46">
        <v>1.4408333333333334</v>
      </c>
      <c r="S8" s="46">
        <v>0</v>
      </c>
      <c r="T8" s="46">
        <v>0</v>
      </c>
      <c r="U8" s="46">
        <v>4.6297083333333333</v>
      </c>
      <c r="V8" s="46">
        <v>0</v>
      </c>
      <c r="W8" s="46">
        <v>0</v>
      </c>
      <c r="X8" s="46">
        <v>1</v>
      </c>
      <c r="Y8" s="46">
        <v>1</v>
      </c>
      <c r="Z8" s="46">
        <v>1</v>
      </c>
      <c r="AA8" s="46">
        <v>0</v>
      </c>
    </row>
    <row r="9" spans="1:27" s="46" customFormat="1" ht="14.25" x14ac:dyDescent="0.2">
      <c r="A9" s="46" t="s">
        <v>39</v>
      </c>
      <c r="B9" s="46" t="s">
        <v>27</v>
      </c>
      <c r="C9" s="46">
        <v>33</v>
      </c>
      <c r="D9" s="46">
        <v>1</v>
      </c>
      <c r="E9" s="46">
        <v>2</v>
      </c>
      <c r="F9" s="46">
        <v>2</v>
      </c>
      <c r="G9" s="46">
        <v>29</v>
      </c>
      <c r="H9" s="46">
        <v>67.416837782340863</v>
      </c>
      <c r="I9" s="46">
        <v>87.247091033538666</v>
      </c>
      <c r="J9" s="46">
        <v>16</v>
      </c>
      <c r="K9" s="46">
        <v>1</v>
      </c>
      <c r="L9" s="46">
        <v>1</v>
      </c>
      <c r="M9" s="46">
        <v>2</v>
      </c>
      <c r="N9" s="46" t="s">
        <v>29</v>
      </c>
      <c r="O9" s="46">
        <v>4</v>
      </c>
      <c r="P9" s="46" t="s">
        <v>29</v>
      </c>
      <c r="Q9" s="46">
        <v>6.25</v>
      </c>
      <c r="S9" s="46">
        <v>0</v>
      </c>
      <c r="T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</row>
    <row r="10" spans="1:27" s="46" customFormat="1" ht="14.25" x14ac:dyDescent="0.2">
      <c r="A10" s="46" t="s">
        <v>40</v>
      </c>
      <c r="B10" s="46" t="s">
        <v>27</v>
      </c>
      <c r="C10" s="46">
        <v>33</v>
      </c>
      <c r="D10" s="46">
        <v>1</v>
      </c>
      <c r="E10" s="46">
        <v>2</v>
      </c>
      <c r="F10" s="46">
        <v>2</v>
      </c>
      <c r="G10" s="46">
        <v>29</v>
      </c>
      <c r="H10" s="46">
        <v>82.521560574948666</v>
      </c>
      <c r="I10" s="46">
        <v>90.110882956878854</v>
      </c>
      <c r="J10" s="46">
        <v>21</v>
      </c>
      <c r="K10" s="46">
        <v>1</v>
      </c>
      <c r="L10" s="46">
        <v>1</v>
      </c>
      <c r="M10" s="46">
        <v>2</v>
      </c>
      <c r="N10" s="46" t="s">
        <v>31</v>
      </c>
      <c r="O10" s="46">
        <v>4</v>
      </c>
      <c r="P10" s="46" t="s">
        <v>29</v>
      </c>
      <c r="Q10" s="46">
        <v>2.5833333333333335</v>
      </c>
      <c r="R10" s="46">
        <v>0</v>
      </c>
      <c r="S10" s="46">
        <v>0</v>
      </c>
      <c r="T10" s="46">
        <v>0</v>
      </c>
      <c r="U10" s="46">
        <v>0.45727499999999993</v>
      </c>
      <c r="V10" s="46">
        <v>0</v>
      </c>
      <c r="W10" s="46">
        <v>0</v>
      </c>
      <c r="X10" s="46">
        <v>1</v>
      </c>
      <c r="Y10" s="46">
        <v>1</v>
      </c>
      <c r="Z10" s="46">
        <v>0</v>
      </c>
      <c r="AA10" s="46">
        <v>0</v>
      </c>
    </row>
    <row r="11" spans="1:27" s="46" customFormat="1" ht="14.25" x14ac:dyDescent="0.2">
      <c r="A11" s="46" t="s">
        <v>41</v>
      </c>
      <c r="B11" s="46" t="s">
        <v>27</v>
      </c>
      <c r="C11" s="46">
        <v>33</v>
      </c>
      <c r="D11" s="46">
        <v>1</v>
      </c>
      <c r="E11" s="46">
        <v>2</v>
      </c>
      <c r="F11" s="46">
        <v>2</v>
      </c>
      <c r="G11" s="46">
        <v>28</v>
      </c>
      <c r="H11" s="46">
        <v>72.810403832991099</v>
      </c>
      <c r="I11" s="46">
        <v>81.163586584531146</v>
      </c>
      <c r="J11" s="46">
        <v>22</v>
      </c>
      <c r="K11" s="46">
        <v>1</v>
      </c>
      <c r="L11" s="46">
        <v>1</v>
      </c>
      <c r="M11" s="46">
        <v>2</v>
      </c>
      <c r="N11" s="46" t="s">
        <v>35</v>
      </c>
      <c r="O11" s="46">
        <v>4</v>
      </c>
      <c r="P11" s="46" t="s">
        <v>29</v>
      </c>
      <c r="Q11" s="46">
        <v>12.433333333333334</v>
      </c>
      <c r="R11" s="46">
        <v>0.19142857142857142</v>
      </c>
      <c r="S11" s="46">
        <v>0</v>
      </c>
      <c r="T11" s="46">
        <v>0</v>
      </c>
      <c r="U11" s="46">
        <v>1.6657185714285714</v>
      </c>
      <c r="V11" s="46">
        <v>0</v>
      </c>
      <c r="W11" s="46">
        <v>0</v>
      </c>
      <c r="X11" s="46">
        <v>1</v>
      </c>
      <c r="Y11" s="46">
        <v>2</v>
      </c>
      <c r="Z11" s="46">
        <v>0</v>
      </c>
      <c r="AA11" s="46">
        <v>0</v>
      </c>
    </row>
    <row r="12" spans="1:27" s="46" customFormat="1" ht="14.25" x14ac:dyDescent="0.2">
      <c r="A12" s="46" t="s">
        <v>42</v>
      </c>
      <c r="B12" s="46" t="s">
        <v>27</v>
      </c>
      <c r="C12" s="46">
        <v>33</v>
      </c>
      <c r="D12" s="46">
        <v>1</v>
      </c>
      <c r="E12" s="46">
        <v>2</v>
      </c>
      <c r="F12" s="46">
        <v>2</v>
      </c>
      <c r="G12" s="46">
        <v>25</v>
      </c>
      <c r="H12" s="46">
        <v>81.541409993155369</v>
      </c>
      <c r="I12" s="46">
        <v>89.557837097878163</v>
      </c>
      <c r="J12" s="46">
        <v>18</v>
      </c>
      <c r="K12" s="46">
        <v>1</v>
      </c>
      <c r="L12" s="46">
        <v>1</v>
      </c>
      <c r="M12" s="46">
        <v>2</v>
      </c>
      <c r="N12" s="46" t="s">
        <v>43</v>
      </c>
      <c r="O12" s="46">
        <v>1</v>
      </c>
      <c r="P12" s="46" t="s">
        <v>31</v>
      </c>
      <c r="Q12" s="46">
        <v>25</v>
      </c>
      <c r="R12" s="46">
        <v>1.1858333333333333</v>
      </c>
      <c r="S12" s="46">
        <v>0</v>
      </c>
      <c r="T12" s="46">
        <v>0</v>
      </c>
      <c r="U12" s="46">
        <v>2.1093041666666665</v>
      </c>
      <c r="V12" s="46">
        <v>0</v>
      </c>
      <c r="W12" s="46">
        <v>0</v>
      </c>
      <c r="X12" s="46">
        <v>1</v>
      </c>
      <c r="Y12" s="46">
        <v>0</v>
      </c>
      <c r="Z12" s="46">
        <v>0</v>
      </c>
      <c r="AA12" s="46">
        <v>1</v>
      </c>
    </row>
    <row r="13" spans="1:27" s="46" customFormat="1" ht="14.25" x14ac:dyDescent="0.2">
      <c r="A13" s="46" t="s">
        <v>44</v>
      </c>
      <c r="B13" s="46" t="s">
        <v>27</v>
      </c>
      <c r="C13" s="46">
        <v>33</v>
      </c>
      <c r="D13" s="46">
        <v>1</v>
      </c>
      <c r="E13" s="46">
        <v>2</v>
      </c>
      <c r="F13" s="46">
        <v>2</v>
      </c>
      <c r="G13" s="46">
        <v>27</v>
      </c>
      <c r="H13" s="46">
        <v>82.943189596167002</v>
      </c>
      <c r="I13" s="46">
        <v>90.488706365503077</v>
      </c>
      <c r="J13" s="46">
        <v>18</v>
      </c>
      <c r="K13" s="46">
        <v>1</v>
      </c>
      <c r="L13" s="46">
        <v>1</v>
      </c>
      <c r="M13" s="46">
        <v>2</v>
      </c>
      <c r="N13" s="46" t="s">
        <v>31</v>
      </c>
      <c r="O13" s="46">
        <v>3</v>
      </c>
      <c r="P13" s="46" t="s">
        <v>29</v>
      </c>
      <c r="Q13" s="46">
        <v>27.3</v>
      </c>
      <c r="R13" s="46">
        <v>3.0758749999999999</v>
      </c>
      <c r="S13" s="46">
        <v>0</v>
      </c>
      <c r="T13" s="46">
        <v>0</v>
      </c>
      <c r="U13" s="46">
        <v>0.37610833333333332</v>
      </c>
      <c r="V13" s="46">
        <v>1</v>
      </c>
      <c r="W13" s="46">
        <v>1</v>
      </c>
      <c r="X13" s="46">
        <v>1</v>
      </c>
      <c r="Y13" s="46">
        <v>1</v>
      </c>
      <c r="Z13" s="46">
        <v>0</v>
      </c>
      <c r="AA13" s="46">
        <v>1</v>
      </c>
    </row>
    <row r="14" spans="1:27" s="46" customFormat="1" ht="14.25" x14ac:dyDescent="0.2">
      <c r="A14" s="46" t="s">
        <v>45</v>
      </c>
      <c r="B14" s="46" t="s">
        <v>27</v>
      </c>
      <c r="C14" s="46">
        <v>33</v>
      </c>
      <c r="D14" s="46">
        <v>1</v>
      </c>
      <c r="E14" s="46">
        <v>2</v>
      </c>
      <c r="F14" s="46">
        <v>2</v>
      </c>
      <c r="G14" s="46">
        <v>28</v>
      </c>
      <c r="H14" s="46">
        <v>70.004106776180691</v>
      </c>
      <c r="I14" s="46">
        <v>89.831622176591381</v>
      </c>
      <c r="J14" s="46">
        <v>16</v>
      </c>
      <c r="K14" s="46">
        <v>0</v>
      </c>
      <c r="L14" s="46">
        <v>1</v>
      </c>
      <c r="M14" s="46">
        <v>2</v>
      </c>
      <c r="N14" s="46" t="s">
        <v>29</v>
      </c>
      <c r="O14" s="46">
        <v>2</v>
      </c>
      <c r="P14" s="46" t="s">
        <v>31</v>
      </c>
      <c r="Q14" s="46">
        <v>5</v>
      </c>
      <c r="R14" s="46">
        <v>5.2068750000000001</v>
      </c>
      <c r="S14" s="46">
        <v>1</v>
      </c>
      <c r="T14" s="46">
        <v>0</v>
      </c>
      <c r="V14" s="46">
        <v>3</v>
      </c>
      <c r="W14" s="46">
        <v>1</v>
      </c>
      <c r="X14" s="46">
        <v>1</v>
      </c>
      <c r="Y14" s="46">
        <v>2</v>
      </c>
      <c r="Z14" s="46">
        <v>0</v>
      </c>
      <c r="AA14" s="46">
        <v>0</v>
      </c>
    </row>
    <row r="15" spans="1:27" s="46" customFormat="1" ht="14.25" x14ac:dyDescent="0.2">
      <c r="A15" s="46" t="s">
        <v>46</v>
      </c>
      <c r="B15" s="46" t="s">
        <v>27</v>
      </c>
      <c r="C15" s="46">
        <v>33</v>
      </c>
      <c r="D15" s="46">
        <v>1</v>
      </c>
      <c r="E15" s="46">
        <v>2</v>
      </c>
      <c r="F15" s="46">
        <v>2</v>
      </c>
      <c r="G15" s="46">
        <v>29</v>
      </c>
      <c r="H15" s="46">
        <v>67.967145790554412</v>
      </c>
      <c r="I15" s="46">
        <v>90.080766598220393</v>
      </c>
      <c r="J15" s="46">
        <v>18</v>
      </c>
      <c r="K15" s="46">
        <v>0</v>
      </c>
      <c r="L15" s="46">
        <v>1</v>
      </c>
      <c r="M15" s="46">
        <v>2</v>
      </c>
      <c r="N15" s="46" t="s">
        <v>31</v>
      </c>
      <c r="O15" s="46">
        <v>2</v>
      </c>
      <c r="P15" s="46" t="s">
        <v>29</v>
      </c>
      <c r="Q15" s="46">
        <v>5.75</v>
      </c>
      <c r="R15" s="46">
        <v>9.5000000000000001E-2</v>
      </c>
      <c r="S15" s="46">
        <v>0</v>
      </c>
      <c r="T15" s="46">
        <v>0</v>
      </c>
      <c r="U15" s="46">
        <v>0.58768125000000004</v>
      </c>
      <c r="V15" s="46">
        <v>0</v>
      </c>
      <c r="W15" s="46">
        <v>0</v>
      </c>
      <c r="X15" s="46">
        <v>1</v>
      </c>
      <c r="Y15" s="46">
        <v>0</v>
      </c>
      <c r="Z15" s="46">
        <v>0</v>
      </c>
      <c r="AA15" s="46">
        <v>0</v>
      </c>
    </row>
    <row r="16" spans="1:27" s="46" customFormat="1" ht="14.25" x14ac:dyDescent="0.2">
      <c r="A16" s="46" t="s">
        <v>47</v>
      </c>
      <c r="B16" s="46" t="s">
        <v>27</v>
      </c>
      <c r="C16" s="46">
        <v>33</v>
      </c>
      <c r="D16" s="46">
        <v>1</v>
      </c>
      <c r="E16" s="46">
        <v>2</v>
      </c>
      <c r="F16" s="46">
        <v>2</v>
      </c>
      <c r="G16" s="46">
        <v>27</v>
      </c>
      <c r="H16" s="46">
        <v>65.998631074606436</v>
      </c>
      <c r="I16" s="46">
        <v>88.591375770020534</v>
      </c>
      <c r="J16" s="46">
        <v>20</v>
      </c>
      <c r="K16" s="46">
        <v>0</v>
      </c>
      <c r="L16" s="46">
        <v>1</v>
      </c>
      <c r="M16" s="46">
        <v>2</v>
      </c>
      <c r="N16" s="46" t="s">
        <v>29</v>
      </c>
      <c r="O16" s="46">
        <v>4</v>
      </c>
      <c r="P16" s="46" t="s">
        <v>29</v>
      </c>
      <c r="Q16" s="46">
        <v>9.3333333333333339</v>
      </c>
      <c r="R16" s="46">
        <v>0</v>
      </c>
      <c r="S16" s="46">
        <v>0</v>
      </c>
      <c r="T16" s="46">
        <v>0</v>
      </c>
      <c r="U16" s="46">
        <v>2.782397916666667</v>
      </c>
      <c r="V16" s="46">
        <v>1</v>
      </c>
      <c r="W16" s="46">
        <v>0</v>
      </c>
      <c r="X16" s="46">
        <v>0</v>
      </c>
      <c r="Y16" s="46">
        <v>1</v>
      </c>
      <c r="Z16" s="46">
        <v>0</v>
      </c>
      <c r="AA16" s="46">
        <v>0</v>
      </c>
    </row>
    <row r="17" spans="1:27" s="46" customFormat="1" ht="14.25" x14ac:dyDescent="0.2">
      <c r="A17" s="46" t="s">
        <v>48</v>
      </c>
      <c r="B17" s="46" t="s">
        <v>27</v>
      </c>
      <c r="C17" s="46">
        <v>33</v>
      </c>
      <c r="D17" s="46">
        <v>1</v>
      </c>
      <c r="E17" s="46">
        <v>2</v>
      </c>
      <c r="F17" s="46">
        <v>2</v>
      </c>
      <c r="G17" s="46">
        <v>30</v>
      </c>
      <c r="H17" s="46">
        <v>67.76454483230664</v>
      </c>
      <c r="I17" s="46">
        <v>79.115674195756327</v>
      </c>
      <c r="J17" s="46">
        <v>18</v>
      </c>
      <c r="K17" s="46">
        <v>0</v>
      </c>
      <c r="L17" s="46">
        <v>1</v>
      </c>
      <c r="M17" s="46">
        <v>2</v>
      </c>
      <c r="N17" s="46" t="s">
        <v>29</v>
      </c>
      <c r="O17" s="46">
        <v>4</v>
      </c>
      <c r="P17" s="46" t="s">
        <v>29</v>
      </c>
      <c r="Q17" s="46">
        <v>18.216666666666665</v>
      </c>
      <c r="R17" s="46">
        <v>0</v>
      </c>
      <c r="S17" s="46">
        <v>0</v>
      </c>
      <c r="T17" s="46">
        <v>1</v>
      </c>
      <c r="U17" s="46">
        <v>0.27482812500000003</v>
      </c>
      <c r="V17" s="46">
        <v>0</v>
      </c>
      <c r="W17" s="46">
        <v>1</v>
      </c>
      <c r="X17" s="46">
        <v>1</v>
      </c>
      <c r="Y17" s="46">
        <v>1</v>
      </c>
      <c r="Z17" s="46">
        <v>0</v>
      </c>
      <c r="AA17" s="46">
        <v>0</v>
      </c>
    </row>
    <row r="18" spans="1:27" s="46" customFormat="1" ht="14.25" x14ac:dyDescent="0.2">
      <c r="A18" s="46" t="s">
        <v>49</v>
      </c>
      <c r="B18" s="46" t="s">
        <v>27</v>
      </c>
      <c r="C18" s="46">
        <v>33</v>
      </c>
      <c r="D18" s="46">
        <v>1</v>
      </c>
      <c r="E18" s="46">
        <v>2</v>
      </c>
      <c r="F18" s="46">
        <v>2</v>
      </c>
      <c r="G18" s="46">
        <v>29</v>
      </c>
      <c r="H18" s="46">
        <v>79.518138261464756</v>
      </c>
      <c r="I18" s="46">
        <v>84.1615331964408</v>
      </c>
      <c r="J18" s="46">
        <v>17</v>
      </c>
      <c r="K18" s="46">
        <v>0</v>
      </c>
      <c r="L18" s="46">
        <v>1</v>
      </c>
      <c r="M18" s="46">
        <v>2</v>
      </c>
      <c r="N18" s="46" t="s">
        <v>43</v>
      </c>
      <c r="O18" s="46">
        <v>3</v>
      </c>
      <c r="P18" s="46" t="s">
        <v>29</v>
      </c>
      <c r="Q18" s="46">
        <v>3.5</v>
      </c>
      <c r="R18" s="46">
        <v>1.1916666666666667</v>
      </c>
      <c r="S18" s="46">
        <v>0</v>
      </c>
      <c r="T18" s="46">
        <v>0</v>
      </c>
      <c r="U18" s="46">
        <v>4.5048571428571433</v>
      </c>
      <c r="V18" s="46">
        <v>0</v>
      </c>
      <c r="W18" s="46">
        <v>3</v>
      </c>
      <c r="X18" s="46">
        <v>0</v>
      </c>
      <c r="Y18" s="46">
        <v>1</v>
      </c>
      <c r="Z18" s="46">
        <v>0</v>
      </c>
      <c r="AA18" s="46">
        <v>1</v>
      </c>
    </row>
    <row r="19" spans="1:27" s="46" customFormat="1" ht="14.25" x14ac:dyDescent="0.2">
      <c r="A19" s="46" t="s">
        <v>50</v>
      </c>
      <c r="B19" s="46" t="s">
        <v>27</v>
      </c>
      <c r="C19" s="46">
        <v>33</v>
      </c>
      <c r="D19" s="46">
        <v>1</v>
      </c>
      <c r="E19" s="46">
        <v>2</v>
      </c>
      <c r="F19" s="46">
        <v>2</v>
      </c>
      <c r="G19" s="46">
        <v>29</v>
      </c>
      <c r="H19" s="46">
        <v>71.60848733744011</v>
      </c>
      <c r="I19" s="46">
        <v>79.630390143737159</v>
      </c>
      <c r="J19" s="46">
        <v>19</v>
      </c>
      <c r="K19" s="46">
        <v>0</v>
      </c>
      <c r="L19" s="46">
        <v>1</v>
      </c>
      <c r="M19" s="46">
        <v>2</v>
      </c>
      <c r="N19" s="46" t="s">
        <v>29</v>
      </c>
      <c r="O19" s="46">
        <v>2</v>
      </c>
      <c r="P19" s="46" t="s">
        <v>31</v>
      </c>
      <c r="Q19" s="46">
        <v>29.583333333333332</v>
      </c>
      <c r="R19" s="46">
        <v>1.0464583333333333</v>
      </c>
      <c r="S19" s="46">
        <v>0</v>
      </c>
      <c r="T19" s="46">
        <v>0</v>
      </c>
      <c r="U19" s="46">
        <v>0.3052354166666667</v>
      </c>
      <c r="V19" s="46">
        <v>0</v>
      </c>
      <c r="W19" s="46">
        <v>0</v>
      </c>
      <c r="X19" s="46">
        <v>1</v>
      </c>
      <c r="Y19" s="46">
        <v>0</v>
      </c>
      <c r="Z19" s="46">
        <v>0</v>
      </c>
      <c r="AA19" s="46">
        <v>0</v>
      </c>
    </row>
    <row r="20" spans="1:27" s="46" customFormat="1" ht="14.25" x14ac:dyDescent="0.2">
      <c r="A20" s="46" t="s">
        <v>51</v>
      </c>
      <c r="B20" s="46" t="s">
        <v>27</v>
      </c>
      <c r="C20" s="46">
        <v>33</v>
      </c>
      <c r="D20" s="46">
        <v>1</v>
      </c>
      <c r="E20" s="46">
        <v>2</v>
      </c>
      <c r="F20" s="46">
        <v>2</v>
      </c>
      <c r="G20" s="46">
        <v>27</v>
      </c>
      <c r="H20" s="46">
        <v>75.674195756331287</v>
      </c>
      <c r="I20" s="46">
        <v>80.854209445585212</v>
      </c>
      <c r="J20" s="46">
        <v>16</v>
      </c>
      <c r="K20" s="46">
        <v>0</v>
      </c>
      <c r="L20" s="46">
        <v>1</v>
      </c>
      <c r="M20" s="46">
        <v>2</v>
      </c>
      <c r="N20" s="46" t="s">
        <v>31</v>
      </c>
      <c r="O20" s="46">
        <v>3</v>
      </c>
      <c r="P20" s="46" t="s">
        <v>29</v>
      </c>
      <c r="Q20" s="46">
        <v>4.833333333333333</v>
      </c>
      <c r="R20" s="46">
        <v>0.47437499999999999</v>
      </c>
      <c r="S20" s="46">
        <v>0</v>
      </c>
      <c r="T20" s="46">
        <v>0</v>
      </c>
      <c r="U20" s="46">
        <v>0.36866874999999999</v>
      </c>
      <c r="V20" s="46">
        <v>0</v>
      </c>
      <c r="W20" s="46">
        <v>1</v>
      </c>
      <c r="X20" s="46">
        <v>0</v>
      </c>
      <c r="Y20" s="46">
        <v>1</v>
      </c>
      <c r="Z20" s="46">
        <v>0</v>
      </c>
      <c r="AA20" s="46">
        <v>0</v>
      </c>
    </row>
    <row r="21" spans="1:27" s="46" customFormat="1" ht="14.25" x14ac:dyDescent="0.2">
      <c r="A21" s="46" t="s">
        <v>52</v>
      </c>
      <c r="B21" s="46" t="s">
        <v>27</v>
      </c>
      <c r="C21" s="46">
        <v>33</v>
      </c>
      <c r="D21" s="46">
        <v>1</v>
      </c>
      <c r="E21" s="46">
        <v>2</v>
      </c>
      <c r="F21" s="46">
        <v>2</v>
      </c>
      <c r="G21" s="46">
        <v>28</v>
      </c>
      <c r="H21" s="46">
        <v>84.711841204654348</v>
      </c>
      <c r="I21" s="46">
        <v>86.814510609171805</v>
      </c>
      <c r="J21" s="46">
        <v>19</v>
      </c>
      <c r="K21" s="46">
        <v>0</v>
      </c>
      <c r="L21" s="46">
        <v>1</v>
      </c>
      <c r="M21" s="46">
        <v>2</v>
      </c>
      <c r="N21" s="46" t="s">
        <v>29</v>
      </c>
      <c r="O21" s="46">
        <v>2</v>
      </c>
      <c r="P21" s="46" t="s">
        <v>31</v>
      </c>
      <c r="Q21" s="46">
        <v>3.8333333333333335</v>
      </c>
      <c r="R21" s="46">
        <v>3.1835714285714287</v>
      </c>
      <c r="T21" s="46">
        <v>0</v>
      </c>
      <c r="U21" s="46">
        <v>1.7648261904761904</v>
      </c>
      <c r="W21" s="46">
        <v>2</v>
      </c>
      <c r="X21" s="46">
        <v>3</v>
      </c>
      <c r="Y21" s="46">
        <v>1</v>
      </c>
      <c r="Z21" s="46">
        <v>0</v>
      </c>
      <c r="AA21" s="46">
        <v>0</v>
      </c>
    </row>
    <row r="22" spans="1:27" s="46" customFormat="1" ht="14.25" x14ac:dyDescent="0.2">
      <c r="A22" s="46" t="s">
        <v>53</v>
      </c>
      <c r="B22" s="46" t="s">
        <v>27</v>
      </c>
      <c r="C22" s="46">
        <v>33</v>
      </c>
      <c r="D22" s="46">
        <v>1</v>
      </c>
      <c r="E22" s="46">
        <v>1</v>
      </c>
      <c r="F22" s="46">
        <v>2</v>
      </c>
      <c r="G22" s="46">
        <v>27</v>
      </c>
      <c r="H22" s="46">
        <v>80.238193018480487</v>
      </c>
      <c r="I22" s="46">
        <v>84.695414099931554</v>
      </c>
      <c r="J22" s="46">
        <v>20</v>
      </c>
      <c r="K22" s="46">
        <v>0</v>
      </c>
      <c r="L22" s="46">
        <v>1</v>
      </c>
      <c r="M22" s="46">
        <v>2</v>
      </c>
      <c r="N22" s="46" t="s">
        <v>29</v>
      </c>
      <c r="O22" s="46">
        <v>4</v>
      </c>
      <c r="P22" s="46" t="s">
        <v>29</v>
      </c>
      <c r="Q22" s="46">
        <v>9.0833333333333339</v>
      </c>
      <c r="R22" s="46">
        <v>0</v>
      </c>
      <c r="S22" s="46">
        <v>1</v>
      </c>
      <c r="T22" s="46">
        <v>0</v>
      </c>
      <c r="U22" s="46">
        <v>1.5843416666666668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</row>
    <row r="23" spans="1:27" s="46" customFormat="1" ht="14.25" x14ac:dyDescent="0.2">
      <c r="A23" s="46" t="s">
        <v>54</v>
      </c>
      <c r="B23" s="46" t="s">
        <v>27</v>
      </c>
      <c r="C23" s="46">
        <v>33</v>
      </c>
      <c r="D23" s="46">
        <v>1</v>
      </c>
      <c r="E23" s="46">
        <v>2</v>
      </c>
      <c r="F23" s="46">
        <v>2</v>
      </c>
      <c r="G23" s="46">
        <v>29</v>
      </c>
      <c r="H23" s="46">
        <v>77.757700205338807</v>
      </c>
      <c r="I23" s="46">
        <v>82.436687200547567</v>
      </c>
      <c r="J23" s="46">
        <v>18</v>
      </c>
      <c r="K23" s="46">
        <v>0</v>
      </c>
      <c r="L23" s="46">
        <v>1</v>
      </c>
      <c r="M23" s="46">
        <v>2</v>
      </c>
      <c r="N23" s="46" t="s">
        <v>29</v>
      </c>
      <c r="O23" s="46">
        <v>1</v>
      </c>
      <c r="P23" s="46" t="s">
        <v>31</v>
      </c>
      <c r="Q23" s="46">
        <v>10.983333333333333</v>
      </c>
      <c r="T23" s="46">
        <v>0</v>
      </c>
      <c r="V23" s="46">
        <v>0</v>
      </c>
      <c r="W23" s="46">
        <v>0</v>
      </c>
      <c r="X23" s="46">
        <v>2</v>
      </c>
      <c r="Y23" s="46">
        <v>0</v>
      </c>
      <c r="Z23" s="46">
        <v>1</v>
      </c>
      <c r="AA23" s="46">
        <v>0</v>
      </c>
    </row>
    <row r="24" spans="1:27" s="46" customFormat="1" ht="14.25" x14ac:dyDescent="0.2">
      <c r="A24" s="46" t="s">
        <v>55</v>
      </c>
      <c r="B24" s="46" t="s">
        <v>27</v>
      </c>
      <c r="C24" s="46">
        <v>33</v>
      </c>
      <c r="D24" s="46">
        <v>1</v>
      </c>
      <c r="E24" s="46">
        <v>2</v>
      </c>
      <c r="F24" s="46">
        <v>2</v>
      </c>
      <c r="G24" s="46">
        <v>27</v>
      </c>
      <c r="H24" s="46">
        <v>86.743326488706359</v>
      </c>
      <c r="I24" s="46">
        <v>88.39698836413416</v>
      </c>
      <c r="J24" s="46">
        <v>27</v>
      </c>
      <c r="K24" s="46">
        <v>0</v>
      </c>
      <c r="L24" s="46">
        <v>1</v>
      </c>
      <c r="M24" s="46">
        <v>2</v>
      </c>
      <c r="N24" s="46" t="s">
        <v>29</v>
      </c>
      <c r="O24" s="46">
        <v>2</v>
      </c>
      <c r="P24" s="46" t="s">
        <v>31</v>
      </c>
      <c r="Q24" s="46">
        <v>20.416666666666668</v>
      </c>
      <c r="R24" s="46">
        <v>0.38499999999999995</v>
      </c>
      <c r="S24" s="46">
        <v>0</v>
      </c>
      <c r="T24" s="46">
        <v>0</v>
      </c>
      <c r="U24" s="46">
        <v>3.7591749999999999</v>
      </c>
      <c r="V24" s="46">
        <v>0</v>
      </c>
      <c r="W24" s="46">
        <v>0</v>
      </c>
      <c r="X24" s="46">
        <v>3</v>
      </c>
      <c r="Y24" s="46">
        <v>0</v>
      </c>
      <c r="Z24" s="46">
        <v>0</v>
      </c>
      <c r="AA24" s="46">
        <v>1</v>
      </c>
    </row>
    <row r="25" spans="1:27" s="46" customFormat="1" ht="14.25" x14ac:dyDescent="0.2">
      <c r="A25" s="46" t="s">
        <v>56</v>
      </c>
      <c r="B25" s="46" t="s">
        <v>27</v>
      </c>
      <c r="C25" s="46">
        <v>33</v>
      </c>
      <c r="D25" s="46">
        <v>1</v>
      </c>
      <c r="E25" s="46">
        <v>2</v>
      </c>
      <c r="F25" s="46">
        <v>2</v>
      </c>
      <c r="G25" s="46">
        <v>29</v>
      </c>
      <c r="H25" s="46">
        <v>77.308692676249137</v>
      </c>
      <c r="I25" s="46">
        <v>88.796714579055447</v>
      </c>
      <c r="J25" s="46">
        <v>20</v>
      </c>
      <c r="K25" s="46">
        <v>0</v>
      </c>
      <c r="L25" s="46">
        <v>1</v>
      </c>
      <c r="M25" s="46">
        <v>2</v>
      </c>
      <c r="N25" s="46" t="s">
        <v>29</v>
      </c>
      <c r="O25" s="46">
        <v>4</v>
      </c>
      <c r="P25" s="46" t="s">
        <v>29</v>
      </c>
      <c r="Q25" s="46">
        <v>19.5</v>
      </c>
      <c r="R25" s="46">
        <v>0.28750000000000003</v>
      </c>
      <c r="S25" s="46">
        <v>0</v>
      </c>
      <c r="T25" s="46">
        <v>0</v>
      </c>
      <c r="U25" s="46">
        <v>7.5103781249999999</v>
      </c>
      <c r="V25" s="46">
        <v>0</v>
      </c>
      <c r="W25" s="46">
        <v>0</v>
      </c>
      <c r="X25" s="46">
        <v>2</v>
      </c>
      <c r="Y25" s="46">
        <v>1</v>
      </c>
      <c r="Z25" s="46">
        <v>1</v>
      </c>
      <c r="AA25" s="46">
        <v>1</v>
      </c>
    </row>
    <row r="26" spans="1:27" s="46" customFormat="1" ht="14.25" x14ac:dyDescent="0.2">
      <c r="A26" s="46" t="s">
        <v>57</v>
      </c>
      <c r="B26" s="46" t="s">
        <v>27</v>
      </c>
      <c r="C26" s="46">
        <v>33</v>
      </c>
      <c r="D26" s="46">
        <v>1</v>
      </c>
      <c r="E26" s="46">
        <v>2</v>
      </c>
      <c r="F26" s="46">
        <v>2</v>
      </c>
      <c r="G26" s="46">
        <v>30</v>
      </c>
      <c r="H26" s="46">
        <v>79.490759753593423</v>
      </c>
      <c r="I26" s="46">
        <v>85.355236139630392</v>
      </c>
      <c r="J26" s="46">
        <v>20</v>
      </c>
      <c r="K26" s="46">
        <v>0</v>
      </c>
      <c r="L26" s="46">
        <v>1</v>
      </c>
      <c r="M26" s="46">
        <v>2</v>
      </c>
      <c r="N26" s="46" t="s">
        <v>43</v>
      </c>
      <c r="O26" s="46">
        <v>2</v>
      </c>
      <c r="P26" s="46" t="s">
        <v>31</v>
      </c>
      <c r="Q26" s="46">
        <v>8</v>
      </c>
      <c r="R26" s="46">
        <v>4.1121875000000001</v>
      </c>
      <c r="S26" s="46">
        <v>0</v>
      </c>
      <c r="T26" s="46">
        <v>0</v>
      </c>
      <c r="U26" s="46">
        <v>1.0761531249999998</v>
      </c>
      <c r="V26" s="46">
        <v>1</v>
      </c>
      <c r="W26" s="46">
        <v>1</v>
      </c>
      <c r="X26" s="46">
        <v>1</v>
      </c>
      <c r="Y26" s="46">
        <v>1</v>
      </c>
      <c r="Z26" s="46">
        <v>0</v>
      </c>
      <c r="AA26" s="46">
        <v>0</v>
      </c>
    </row>
    <row r="27" spans="1:27" s="46" customFormat="1" ht="14.25" x14ac:dyDescent="0.2"/>
    <row r="28" spans="1:27" s="46" customFormat="1" ht="14.25" x14ac:dyDescent="0.2">
      <c r="A28" s="46" t="s">
        <v>58</v>
      </c>
      <c r="B28" s="46" t="s">
        <v>59</v>
      </c>
      <c r="C28" s="46" t="s">
        <v>60</v>
      </c>
      <c r="G28" s="46">
        <f>AVERAGE(G2:G26)</f>
        <v>28.28</v>
      </c>
      <c r="I28" s="46">
        <f>AVERAGE(I2:I26)</f>
        <v>85.300917180013698</v>
      </c>
      <c r="K28" s="46" t="s">
        <v>61</v>
      </c>
      <c r="L28" s="46" t="s">
        <v>62</v>
      </c>
      <c r="Q28" s="46">
        <f>AVERAGE(Q2:Q26)</f>
        <v>12.574305555555556</v>
      </c>
    </row>
    <row r="29" spans="1:27" s="46" customFormat="1" ht="14.25" x14ac:dyDescent="0.2">
      <c r="G29" s="46">
        <f>STDEV(G2:G26)</f>
        <v>1.2083045973594575</v>
      </c>
      <c r="I29" s="46">
        <f>STDEV(I2:I26)</f>
        <v>3.682844530003397</v>
      </c>
      <c r="Q29" s="46">
        <f>STDEV(Q2:Q26)</f>
        <v>8.0984267858017915</v>
      </c>
    </row>
    <row r="30" spans="1:27" s="46" customFormat="1" ht="14.25" x14ac:dyDescent="0.2"/>
    <row r="31" spans="1:27" s="46" customFormat="1" ht="14.25" x14ac:dyDescent="0.2"/>
    <row r="32" spans="1:27" s="46" customFormat="1" ht="14.25" x14ac:dyDescent="0.2"/>
    <row r="33" spans="1:27" s="46" customFormat="1" ht="14.25" x14ac:dyDescent="0.2">
      <c r="A33" s="46" t="s">
        <v>63</v>
      </c>
      <c r="B33" s="46" t="s">
        <v>27</v>
      </c>
      <c r="C33" s="46">
        <v>23</v>
      </c>
      <c r="D33" s="46">
        <v>2</v>
      </c>
      <c r="E33" s="46">
        <v>2</v>
      </c>
      <c r="F33" s="46">
        <v>2</v>
      </c>
      <c r="G33" s="46">
        <v>22</v>
      </c>
      <c r="H33" s="46">
        <v>81.483915126625604</v>
      </c>
      <c r="I33" s="46">
        <v>83.397672826830942</v>
      </c>
      <c r="J33" s="46">
        <v>15</v>
      </c>
      <c r="K33" s="46">
        <v>1</v>
      </c>
      <c r="L33" s="46">
        <v>1</v>
      </c>
      <c r="M33" s="46">
        <v>2</v>
      </c>
      <c r="N33" s="46" t="s">
        <v>29</v>
      </c>
      <c r="O33" s="46">
        <v>4</v>
      </c>
      <c r="P33" s="46" t="s">
        <v>29</v>
      </c>
      <c r="Q33" s="46">
        <v>7.583333333333333</v>
      </c>
      <c r="R33" s="46">
        <v>0</v>
      </c>
      <c r="S33" s="46">
        <v>0</v>
      </c>
      <c r="T33" s="46">
        <v>0</v>
      </c>
      <c r="U33" s="46">
        <v>0.62819875000000003</v>
      </c>
      <c r="V33" s="46">
        <v>0</v>
      </c>
      <c r="W33" s="46">
        <v>3</v>
      </c>
      <c r="X33" s="46">
        <v>0</v>
      </c>
      <c r="Y33" s="46">
        <v>1</v>
      </c>
      <c r="Z33" s="46">
        <v>0</v>
      </c>
      <c r="AA33" s="46">
        <v>1</v>
      </c>
    </row>
    <row r="34" spans="1:27" s="46" customFormat="1" ht="14.25" x14ac:dyDescent="0.2">
      <c r="A34" s="46" t="s">
        <v>64</v>
      </c>
      <c r="B34" s="46" t="s">
        <v>27</v>
      </c>
      <c r="C34" s="46">
        <v>33</v>
      </c>
      <c r="D34" s="46">
        <v>2</v>
      </c>
      <c r="E34" s="46">
        <v>2</v>
      </c>
      <c r="F34" s="46">
        <v>2</v>
      </c>
      <c r="G34" s="46">
        <v>23</v>
      </c>
      <c r="H34" s="46">
        <v>79.134839151266263</v>
      </c>
      <c r="I34" s="46">
        <v>91.879534565366185</v>
      </c>
      <c r="J34" s="46">
        <v>25</v>
      </c>
      <c r="K34" s="46">
        <v>1</v>
      </c>
      <c r="L34" s="46">
        <v>1</v>
      </c>
      <c r="M34" s="46">
        <v>2</v>
      </c>
      <c r="N34" s="46" t="s">
        <v>29</v>
      </c>
      <c r="O34" s="46">
        <v>4</v>
      </c>
      <c r="P34" s="46" t="s">
        <v>29</v>
      </c>
      <c r="Q34" s="46">
        <v>5.0166666666666666</v>
      </c>
      <c r="R34" s="46">
        <v>0</v>
      </c>
      <c r="S34" s="46">
        <v>0</v>
      </c>
      <c r="T34" s="46">
        <v>0</v>
      </c>
      <c r="U34" s="46">
        <v>8.5933333333333348E-2</v>
      </c>
      <c r="V34" s="46">
        <v>0</v>
      </c>
      <c r="W34" s="46">
        <v>0</v>
      </c>
      <c r="X34" s="46">
        <v>0</v>
      </c>
      <c r="Y34" s="46">
        <v>1</v>
      </c>
      <c r="Z34" s="46">
        <v>1</v>
      </c>
      <c r="AA34" s="46">
        <v>0</v>
      </c>
    </row>
    <row r="35" spans="1:27" s="46" customFormat="1" ht="14.25" x14ac:dyDescent="0.2">
      <c r="A35" s="46" t="s">
        <v>65</v>
      </c>
      <c r="B35" s="46" t="s">
        <v>27</v>
      </c>
      <c r="C35" s="46">
        <v>33</v>
      </c>
      <c r="D35" s="46">
        <v>2</v>
      </c>
      <c r="E35" s="46">
        <v>2</v>
      </c>
      <c r="F35" s="46">
        <v>2</v>
      </c>
      <c r="G35" s="46">
        <v>23</v>
      </c>
      <c r="H35" s="46">
        <v>76.492813141683783</v>
      </c>
      <c r="I35" s="46">
        <v>97.451060917180016</v>
      </c>
      <c r="J35" s="46">
        <v>16</v>
      </c>
      <c r="K35" s="46">
        <v>0</v>
      </c>
      <c r="L35" s="46">
        <v>1</v>
      </c>
      <c r="M35" s="46">
        <v>2</v>
      </c>
      <c r="N35" s="46" t="s">
        <v>29</v>
      </c>
      <c r="O35" s="46">
        <v>2</v>
      </c>
      <c r="P35" s="46" t="s">
        <v>31</v>
      </c>
      <c r="Q35" s="46">
        <v>5.0333333333333332</v>
      </c>
      <c r="R35" s="46">
        <v>3.6799999999999997</v>
      </c>
      <c r="S35" s="46">
        <v>0</v>
      </c>
      <c r="T35" s="46">
        <v>0</v>
      </c>
      <c r="U35" s="46">
        <v>2.4415583333333335</v>
      </c>
      <c r="V35" s="46">
        <v>0</v>
      </c>
      <c r="W35" s="46">
        <v>1</v>
      </c>
      <c r="X35" s="46">
        <v>3</v>
      </c>
      <c r="Y35" s="46">
        <v>1</v>
      </c>
      <c r="Z35" s="46">
        <v>1</v>
      </c>
      <c r="AA35" s="46">
        <v>0</v>
      </c>
    </row>
    <row r="36" spans="1:27" s="46" customFormat="1" ht="14.25" x14ac:dyDescent="0.2">
      <c r="A36" s="46" t="s">
        <v>66</v>
      </c>
      <c r="B36" s="46" t="s">
        <v>27</v>
      </c>
      <c r="C36" s="46">
        <v>34</v>
      </c>
      <c r="D36" s="46">
        <v>2</v>
      </c>
      <c r="E36" s="46">
        <v>2</v>
      </c>
      <c r="F36" s="46">
        <v>2</v>
      </c>
      <c r="G36" s="46">
        <v>29</v>
      </c>
      <c r="H36" s="46">
        <v>69.856262833675558</v>
      </c>
      <c r="I36" s="46">
        <v>79.542778918548933</v>
      </c>
      <c r="J36" s="46">
        <v>18</v>
      </c>
      <c r="K36" s="46">
        <v>1</v>
      </c>
      <c r="L36" s="46">
        <v>1</v>
      </c>
      <c r="M36" s="46">
        <v>2</v>
      </c>
      <c r="N36" s="46" t="s">
        <v>43</v>
      </c>
      <c r="O36" s="46">
        <v>4</v>
      </c>
      <c r="P36" s="46" t="s">
        <v>29</v>
      </c>
      <c r="Q36" s="46">
        <v>15.083333333333334</v>
      </c>
      <c r="R36" s="46">
        <v>0</v>
      </c>
      <c r="S36" s="46">
        <v>0</v>
      </c>
      <c r="T36" s="46">
        <v>0</v>
      </c>
      <c r="U36" s="46">
        <v>2.5730000000000003E-2</v>
      </c>
      <c r="V36" s="46">
        <v>1</v>
      </c>
      <c r="W36" s="46">
        <v>0</v>
      </c>
      <c r="X36" s="46">
        <v>0</v>
      </c>
      <c r="Y36" s="46">
        <v>2</v>
      </c>
      <c r="Z36" s="46">
        <v>0</v>
      </c>
      <c r="AA36" s="46">
        <v>0</v>
      </c>
    </row>
    <row r="37" spans="1:27" s="46" customFormat="1" ht="14.25" x14ac:dyDescent="0.2">
      <c r="A37" s="46" t="s">
        <v>67</v>
      </c>
      <c r="B37" s="46" t="s">
        <v>27</v>
      </c>
      <c r="C37" s="46">
        <v>33</v>
      </c>
      <c r="D37" s="46">
        <v>2</v>
      </c>
      <c r="E37" s="46">
        <v>1</v>
      </c>
      <c r="F37" s="46">
        <v>2</v>
      </c>
      <c r="G37" s="46">
        <v>22</v>
      </c>
      <c r="H37" s="46">
        <v>65.17453798767967</v>
      </c>
      <c r="I37" s="46">
        <v>86.869267624914443</v>
      </c>
      <c r="J37" s="46">
        <v>12</v>
      </c>
      <c r="K37" s="46">
        <v>1</v>
      </c>
      <c r="L37" s="46">
        <v>1</v>
      </c>
      <c r="M37" s="46">
        <v>2</v>
      </c>
      <c r="N37" s="46" t="s">
        <v>43</v>
      </c>
      <c r="O37" s="46">
        <v>1</v>
      </c>
      <c r="P37" s="46" t="s">
        <v>31</v>
      </c>
      <c r="Q37" s="46">
        <v>20.833333333333332</v>
      </c>
      <c r="R37" s="46">
        <v>0.55749999999999988</v>
      </c>
      <c r="S37" s="46">
        <v>0</v>
      </c>
      <c r="T37" s="46">
        <v>0</v>
      </c>
      <c r="U37" s="46">
        <v>2.5136708333333333</v>
      </c>
      <c r="V37" s="46">
        <v>1</v>
      </c>
      <c r="W37" s="46">
        <v>1</v>
      </c>
      <c r="X37" s="46">
        <v>2</v>
      </c>
      <c r="Y37" s="46">
        <v>1</v>
      </c>
      <c r="Z37" s="46">
        <v>0</v>
      </c>
      <c r="AA37" s="46">
        <v>1</v>
      </c>
    </row>
    <row r="38" spans="1:27" s="46" customFormat="1" ht="14.25" x14ac:dyDescent="0.2">
      <c r="A38" s="46" t="s">
        <v>68</v>
      </c>
      <c r="B38" s="46" t="s">
        <v>27</v>
      </c>
      <c r="C38" s="46">
        <v>33</v>
      </c>
      <c r="D38" s="46">
        <v>2</v>
      </c>
      <c r="E38" s="46">
        <v>2</v>
      </c>
      <c r="F38" s="46">
        <v>2</v>
      </c>
      <c r="G38" s="46">
        <v>30</v>
      </c>
      <c r="H38" s="46">
        <v>76.876112251882276</v>
      </c>
      <c r="I38" s="46">
        <v>80.098562628336751</v>
      </c>
      <c r="J38" s="46">
        <v>22</v>
      </c>
      <c r="K38" s="46">
        <v>1</v>
      </c>
      <c r="L38" s="46">
        <v>1</v>
      </c>
      <c r="M38" s="46">
        <v>2</v>
      </c>
      <c r="N38" s="46" t="s">
        <v>29</v>
      </c>
      <c r="O38" s="46">
        <v>4</v>
      </c>
      <c r="P38" s="46" t="s">
        <v>29</v>
      </c>
      <c r="Q38" s="46">
        <v>1.3333333333333333</v>
      </c>
      <c r="R38" s="46">
        <v>0</v>
      </c>
      <c r="S38" s="46">
        <v>0</v>
      </c>
      <c r="T38" s="46">
        <v>0</v>
      </c>
      <c r="U38" s="46">
        <v>1.10976875</v>
      </c>
      <c r="V38" s="46">
        <v>0</v>
      </c>
      <c r="W38" s="46">
        <v>2</v>
      </c>
      <c r="X38" s="46">
        <v>1</v>
      </c>
      <c r="Y38" s="46">
        <v>1</v>
      </c>
      <c r="Z38" s="46">
        <v>0</v>
      </c>
      <c r="AA38" s="46">
        <v>0</v>
      </c>
    </row>
    <row r="39" spans="1:27" s="46" customFormat="1" ht="14.25" x14ac:dyDescent="0.2">
      <c r="A39" s="46" t="s">
        <v>69</v>
      </c>
      <c r="B39" s="46" t="s">
        <v>27</v>
      </c>
      <c r="C39" s="46">
        <v>33</v>
      </c>
      <c r="D39" s="46">
        <v>2</v>
      </c>
      <c r="E39" s="46">
        <v>2</v>
      </c>
      <c r="F39" s="46">
        <v>2</v>
      </c>
      <c r="G39" s="46">
        <v>28</v>
      </c>
      <c r="H39" s="46">
        <v>74.436687200547567</v>
      </c>
      <c r="I39" s="46">
        <v>85.130732375085557</v>
      </c>
      <c r="J39" s="46">
        <v>21</v>
      </c>
      <c r="K39" s="46">
        <v>1</v>
      </c>
      <c r="L39" s="46">
        <v>1</v>
      </c>
      <c r="M39" s="46">
        <v>2</v>
      </c>
      <c r="N39" s="46" t="s">
        <v>31</v>
      </c>
      <c r="O39" s="46">
        <v>4</v>
      </c>
      <c r="P39" s="46" t="s">
        <v>29</v>
      </c>
      <c r="Q39" s="46">
        <v>5</v>
      </c>
      <c r="R39" s="46">
        <v>0</v>
      </c>
      <c r="S39" s="46">
        <v>0</v>
      </c>
      <c r="T39" s="46">
        <v>3</v>
      </c>
      <c r="U39" s="46">
        <v>2.8573187500000001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</row>
    <row r="40" spans="1:27" s="46" customFormat="1" ht="14.25" x14ac:dyDescent="0.2">
      <c r="A40" s="46" t="s">
        <v>70</v>
      </c>
      <c r="B40" s="46" t="s">
        <v>27</v>
      </c>
      <c r="C40" s="46">
        <v>33</v>
      </c>
      <c r="D40" s="46">
        <v>2</v>
      </c>
      <c r="E40" s="46">
        <v>2</v>
      </c>
      <c r="F40" s="46">
        <v>1</v>
      </c>
      <c r="G40" s="46">
        <v>27</v>
      </c>
      <c r="H40" s="46">
        <v>85.486652977412732</v>
      </c>
      <c r="I40" s="46">
        <v>91.15947980835044</v>
      </c>
      <c r="J40" s="46">
        <v>17</v>
      </c>
      <c r="K40" s="46">
        <v>1</v>
      </c>
      <c r="L40" s="46">
        <v>1</v>
      </c>
      <c r="M40" s="46">
        <v>2</v>
      </c>
      <c r="N40" s="46" t="s">
        <v>43</v>
      </c>
      <c r="O40" s="46">
        <v>1</v>
      </c>
      <c r="P40" s="46" t="s">
        <v>31</v>
      </c>
      <c r="Q40" s="46">
        <v>1.5</v>
      </c>
      <c r="R40" s="46">
        <v>4.5333333333333332</v>
      </c>
      <c r="S40" s="46">
        <v>1</v>
      </c>
      <c r="T40" s="46">
        <v>0</v>
      </c>
      <c r="U40" s="46">
        <v>1.6685166666666664</v>
      </c>
      <c r="V40" s="46">
        <v>1</v>
      </c>
      <c r="W40" s="46">
        <v>3</v>
      </c>
      <c r="X40" s="46">
        <v>1</v>
      </c>
      <c r="Y40" s="46">
        <v>1</v>
      </c>
      <c r="Z40" s="46">
        <v>1</v>
      </c>
      <c r="AA40" s="46">
        <v>0</v>
      </c>
    </row>
    <row r="41" spans="1:27" s="46" customFormat="1" ht="14.25" x14ac:dyDescent="0.2">
      <c r="A41" s="46" t="s">
        <v>71</v>
      </c>
      <c r="B41" s="46" t="s">
        <v>27</v>
      </c>
      <c r="C41" s="46">
        <v>33</v>
      </c>
      <c r="D41" s="46">
        <v>2</v>
      </c>
      <c r="E41" s="46">
        <v>2</v>
      </c>
      <c r="F41" s="46">
        <v>2</v>
      </c>
      <c r="G41" s="46">
        <v>25</v>
      </c>
      <c r="H41" s="46">
        <v>71.074606433949356</v>
      </c>
      <c r="I41" s="46">
        <v>93.689253935660503</v>
      </c>
      <c r="J41" s="46">
        <v>16</v>
      </c>
      <c r="K41" s="46">
        <v>1</v>
      </c>
      <c r="L41" s="46">
        <v>1</v>
      </c>
      <c r="M41" s="46">
        <v>2</v>
      </c>
      <c r="N41" s="46" t="s">
        <v>34</v>
      </c>
      <c r="O41" s="46">
        <v>1</v>
      </c>
      <c r="P41" s="46" t="s">
        <v>35</v>
      </c>
      <c r="Q41" s="46">
        <v>14</v>
      </c>
      <c r="S41" s="46">
        <v>0</v>
      </c>
      <c r="T41" s="46">
        <v>0</v>
      </c>
      <c r="U41" s="46">
        <v>3.591042857142857</v>
      </c>
      <c r="V41" s="46">
        <v>0</v>
      </c>
      <c r="W41" s="46">
        <v>1</v>
      </c>
      <c r="X41" s="46">
        <v>1</v>
      </c>
      <c r="Y41" s="46">
        <v>1</v>
      </c>
      <c r="Z41" s="46">
        <v>1</v>
      </c>
      <c r="AA41" s="46">
        <v>1</v>
      </c>
    </row>
    <row r="42" spans="1:27" s="46" customFormat="1" ht="14.25" x14ac:dyDescent="0.2">
      <c r="A42" s="46" t="s">
        <v>72</v>
      </c>
      <c r="B42" s="46" t="s">
        <v>27</v>
      </c>
      <c r="C42" s="46">
        <v>33</v>
      </c>
      <c r="D42" s="46">
        <v>2</v>
      </c>
      <c r="E42" s="46">
        <v>2</v>
      </c>
      <c r="F42" s="46">
        <v>2</v>
      </c>
      <c r="G42" s="46">
        <v>25</v>
      </c>
      <c r="H42" s="46">
        <v>72.271047227926076</v>
      </c>
      <c r="I42" s="46">
        <v>96.459958932238195</v>
      </c>
      <c r="J42" s="46">
        <v>20</v>
      </c>
      <c r="K42" s="46">
        <v>1</v>
      </c>
      <c r="L42" s="46">
        <v>1</v>
      </c>
      <c r="M42" s="46">
        <v>2</v>
      </c>
      <c r="N42" s="46" t="s">
        <v>43</v>
      </c>
      <c r="O42" s="46">
        <v>4</v>
      </c>
      <c r="P42" s="46" t="s">
        <v>29</v>
      </c>
      <c r="Q42" s="46">
        <v>10.216666666666667</v>
      </c>
      <c r="R42" s="46">
        <v>0</v>
      </c>
      <c r="S42" s="46">
        <v>0</v>
      </c>
      <c r="T42" s="46">
        <v>0</v>
      </c>
      <c r="U42" s="46">
        <v>17.360741666666666</v>
      </c>
      <c r="V42" s="46">
        <v>1</v>
      </c>
      <c r="W42" s="46">
        <v>0</v>
      </c>
      <c r="X42" s="46">
        <v>0</v>
      </c>
      <c r="Y42" s="46">
        <v>1</v>
      </c>
      <c r="Z42" s="46">
        <v>1</v>
      </c>
      <c r="AA42" s="46">
        <v>1</v>
      </c>
    </row>
    <row r="43" spans="1:27" s="46" customFormat="1" ht="14.25" x14ac:dyDescent="0.2">
      <c r="A43" s="46" t="s">
        <v>73</v>
      </c>
      <c r="B43" s="46" t="s">
        <v>27</v>
      </c>
      <c r="C43" s="46">
        <v>33</v>
      </c>
      <c r="D43" s="46">
        <v>2</v>
      </c>
      <c r="E43" s="46">
        <v>2</v>
      </c>
      <c r="F43" s="46">
        <v>2</v>
      </c>
      <c r="G43" s="46">
        <v>21</v>
      </c>
      <c r="H43" s="46">
        <v>73.96303901437372</v>
      </c>
      <c r="I43" s="46">
        <v>88.476386036960989</v>
      </c>
      <c r="J43" s="46">
        <v>20</v>
      </c>
      <c r="K43" s="46">
        <v>0</v>
      </c>
      <c r="L43" s="46">
        <v>1</v>
      </c>
      <c r="M43" s="46">
        <v>2</v>
      </c>
      <c r="N43" s="46" t="s">
        <v>29</v>
      </c>
      <c r="O43" s="46">
        <v>1</v>
      </c>
      <c r="P43" s="46" t="s">
        <v>31</v>
      </c>
      <c r="Q43" s="46">
        <v>22.583333333333332</v>
      </c>
      <c r="R43" s="46">
        <v>3.0003125000000002</v>
      </c>
      <c r="S43" s="46">
        <v>0</v>
      </c>
      <c r="T43" s="46">
        <v>0</v>
      </c>
      <c r="U43" s="46">
        <v>1.567925</v>
      </c>
      <c r="V43" s="46">
        <v>3</v>
      </c>
      <c r="W43" s="46">
        <v>1</v>
      </c>
      <c r="X43" s="46">
        <v>2</v>
      </c>
      <c r="Y43" s="46">
        <v>1</v>
      </c>
      <c r="Z43" s="46">
        <v>1</v>
      </c>
      <c r="AA43" s="46">
        <v>0</v>
      </c>
    </row>
    <row r="44" spans="1:27" s="46" customFormat="1" ht="14.25" x14ac:dyDescent="0.2">
      <c r="A44" s="46" t="s">
        <v>74</v>
      </c>
      <c r="B44" s="46" t="s">
        <v>27</v>
      </c>
      <c r="C44" s="46">
        <v>33</v>
      </c>
      <c r="D44" s="46">
        <v>2</v>
      </c>
      <c r="E44" s="46">
        <v>2</v>
      </c>
      <c r="F44" s="46">
        <v>2</v>
      </c>
      <c r="G44" s="46">
        <v>25</v>
      </c>
      <c r="H44" s="46">
        <v>87.526351813826153</v>
      </c>
      <c r="I44" s="46">
        <v>97.51403148528405</v>
      </c>
      <c r="J44" s="46">
        <v>16</v>
      </c>
      <c r="K44" s="46">
        <v>0</v>
      </c>
      <c r="L44" s="46">
        <v>1</v>
      </c>
      <c r="M44" s="46">
        <v>2</v>
      </c>
      <c r="N44" s="46" t="s">
        <v>43</v>
      </c>
      <c r="O44" s="46">
        <v>2</v>
      </c>
      <c r="P44" s="46" t="s">
        <v>31</v>
      </c>
      <c r="Q44" s="46">
        <v>9.9166666666666661</v>
      </c>
      <c r="R44" s="46">
        <v>3.1896874999999998</v>
      </c>
      <c r="S44" s="46">
        <v>0</v>
      </c>
      <c r="T44" s="46">
        <v>0</v>
      </c>
      <c r="U44" s="46">
        <v>7.5276750000000003</v>
      </c>
      <c r="V44" s="46">
        <v>1</v>
      </c>
      <c r="W44" s="46">
        <v>2</v>
      </c>
      <c r="X44" s="46">
        <v>1</v>
      </c>
      <c r="Y44" s="46">
        <v>2</v>
      </c>
      <c r="Z44" s="46">
        <v>0</v>
      </c>
      <c r="AA44" s="46">
        <v>0</v>
      </c>
    </row>
    <row r="45" spans="1:27" s="46" customFormat="1" ht="14.25" x14ac:dyDescent="0.2">
      <c r="A45" s="46" t="s">
        <v>75</v>
      </c>
      <c r="B45" s="46" t="s">
        <v>27</v>
      </c>
      <c r="C45" s="46">
        <v>33</v>
      </c>
      <c r="D45" s="46">
        <v>2</v>
      </c>
      <c r="E45" s="46">
        <v>1</v>
      </c>
      <c r="F45" s="46">
        <v>2</v>
      </c>
      <c r="G45" s="46">
        <v>29</v>
      </c>
      <c r="H45" s="46">
        <v>83.73442847364818</v>
      </c>
      <c r="I45" s="46">
        <v>88.65708418891171</v>
      </c>
      <c r="J45" s="46">
        <v>20</v>
      </c>
      <c r="K45" s="46">
        <v>0</v>
      </c>
      <c r="L45" s="46">
        <v>1</v>
      </c>
      <c r="M45" s="46">
        <v>2</v>
      </c>
      <c r="N45" s="46" t="s">
        <v>29</v>
      </c>
      <c r="O45" s="46">
        <v>2</v>
      </c>
      <c r="P45" s="46" t="s">
        <v>31</v>
      </c>
      <c r="Q45" s="46">
        <v>3.5833333333333335</v>
      </c>
      <c r="R45" s="46">
        <v>3.9783333333333331</v>
      </c>
      <c r="S45" s="46">
        <v>0</v>
      </c>
      <c r="T45" s="46">
        <v>0</v>
      </c>
      <c r="U45" s="46">
        <v>5.5214285714285722</v>
      </c>
      <c r="V45" s="46">
        <v>0</v>
      </c>
      <c r="W45" s="46">
        <v>3</v>
      </c>
      <c r="X45" s="46">
        <v>0</v>
      </c>
      <c r="Y45" s="46">
        <v>1</v>
      </c>
      <c r="Z45" s="46">
        <v>1</v>
      </c>
      <c r="AA45" s="46">
        <v>0</v>
      </c>
    </row>
    <row r="46" spans="1:27" s="46" customFormat="1" ht="14.25" x14ac:dyDescent="0.2">
      <c r="A46" s="46" t="s">
        <v>76</v>
      </c>
      <c r="B46" s="46" t="s">
        <v>27</v>
      </c>
      <c r="C46" s="46">
        <v>23</v>
      </c>
      <c r="D46" s="46">
        <v>2</v>
      </c>
      <c r="E46" s="46">
        <v>2</v>
      </c>
      <c r="F46" s="46">
        <v>2</v>
      </c>
      <c r="G46" s="46">
        <v>27</v>
      </c>
      <c r="H46" s="46">
        <v>83.05544147843942</v>
      </c>
      <c r="I46" s="46">
        <v>85.267624914442166</v>
      </c>
      <c r="J46" s="46">
        <v>18</v>
      </c>
      <c r="K46" s="46">
        <v>0</v>
      </c>
      <c r="L46" s="46">
        <v>1</v>
      </c>
      <c r="M46" s="46">
        <v>2</v>
      </c>
      <c r="N46" s="46" t="s">
        <v>35</v>
      </c>
      <c r="O46" s="46">
        <v>4</v>
      </c>
      <c r="P46" s="46" t="s">
        <v>29</v>
      </c>
      <c r="Q46" s="46">
        <v>10.866666666666667</v>
      </c>
      <c r="R46" s="46">
        <v>0.15125</v>
      </c>
      <c r="S46" s="46">
        <v>0</v>
      </c>
      <c r="T46" s="46">
        <v>0</v>
      </c>
      <c r="U46" s="46">
        <v>0.70428749999999996</v>
      </c>
      <c r="V46" s="46">
        <v>2</v>
      </c>
      <c r="W46" s="46">
        <v>0</v>
      </c>
      <c r="X46" s="46">
        <v>0</v>
      </c>
      <c r="Y46" s="46">
        <v>1</v>
      </c>
      <c r="Z46" s="46">
        <v>0</v>
      </c>
      <c r="AA46" s="46">
        <v>0</v>
      </c>
    </row>
    <row r="47" spans="1:27" s="46" customFormat="1" ht="14.25" x14ac:dyDescent="0.2">
      <c r="A47" s="46" t="s">
        <v>77</v>
      </c>
      <c r="B47" s="46" t="s">
        <v>27</v>
      </c>
      <c r="C47" s="46">
        <v>33</v>
      </c>
      <c r="D47" s="46">
        <v>2</v>
      </c>
      <c r="E47" s="46">
        <v>2</v>
      </c>
      <c r="F47" s="46">
        <v>2</v>
      </c>
      <c r="G47" s="46">
        <v>30</v>
      </c>
      <c r="H47" s="46">
        <v>71.663244353182748</v>
      </c>
      <c r="I47" s="46">
        <v>83.745379876796719</v>
      </c>
      <c r="J47" s="46">
        <v>16</v>
      </c>
      <c r="K47" s="46">
        <v>0</v>
      </c>
      <c r="L47" s="46">
        <v>1</v>
      </c>
      <c r="M47" s="46">
        <v>2</v>
      </c>
      <c r="N47" s="46" t="s">
        <v>31</v>
      </c>
      <c r="O47" s="46">
        <v>4</v>
      </c>
      <c r="P47" s="46" t="s">
        <v>29</v>
      </c>
      <c r="Q47" s="46">
        <v>6.75</v>
      </c>
      <c r="R47" s="46">
        <v>0</v>
      </c>
      <c r="S47" s="46">
        <v>0</v>
      </c>
      <c r="T47" s="46">
        <v>0</v>
      </c>
      <c r="U47" s="46">
        <v>2.3466666666666667E-2</v>
      </c>
      <c r="V47" s="46">
        <v>0</v>
      </c>
      <c r="W47" s="46">
        <v>1</v>
      </c>
      <c r="X47" s="46">
        <v>1</v>
      </c>
      <c r="Y47" s="46">
        <v>2</v>
      </c>
      <c r="Z47" s="46">
        <v>0</v>
      </c>
      <c r="AA47" s="46">
        <v>0</v>
      </c>
    </row>
    <row r="48" spans="1:27" s="46" customFormat="1" ht="14.25" x14ac:dyDescent="0.2">
      <c r="A48" s="46" t="s">
        <v>78</v>
      </c>
      <c r="B48" s="46" t="s">
        <v>27</v>
      </c>
      <c r="C48" s="46">
        <v>34</v>
      </c>
      <c r="D48" s="46">
        <v>2</v>
      </c>
      <c r="E48" s="46">
        <v>2</v>
      </c>
      <c r="F48" s="46">
        <v>2</v>
      </c>
      <c r="G48" s="46">
        <v>23</v>
      </c>
      <c r="H48" s="46">
        <v>73.371663244353186</v>
      </c>
      <c r="I48" s="46">
        <v>93.144421629021224</v>
      </c>
      <c r="J48" s="46">
        <v>17</v>
      </c>
      <c r="K48" s="46">
        <v>0</v>
      </c>
      <c r="L48" s="46">
        <v>1</v>
      </c>
      <c r="M48" s="46">
        <v>2</v>
      </c>
      <c r="N48" s="46" t="s">
        <v>31</v>
      </c>
      <c r="O48" s="46">
        <v>2</v>
      </c>
      <c r="P48" s="46" t="s">
        <v>29</v>
      </c>
      <c r="Q48" s="46">
        <v>4.083333333333333</v>
      </c>
      <c r="R48" s="46">
        <v>2.4837500000000001</v>
      </c>
      <c r="S48" s="46">
        <v>1</v>
      </c>
      <c r="T48" s="46">
        <v>0</v>
      </c>
      <c r="U48" s="46">
        <v>6.2984354166666661</v>
      </c>
      <c r="V48" s="46">
        <v>3</v>
      </c>
      <c r="W48" s="46">
        <v>0</v>
      </c>
      <c r="X48" s="46">
        <v>3</v>
      </c>
      <c r="Y48" s="46">
        <v>1</v>
      </c>
      <c r="Z48" s="46">
        <v>0</v>
      </c>
      <c r="AA48" s="46">
        <v>0</v>
      </c>
    </row>
    <row r="49" spans="1:27" s="46" customFormat="1" ht="14.25" x14ac:dyDescent="0.2">
      <c r="A49" s="46" t="s">
        <v>79</v>
      </c>
      <c r="B49" s="46" t="s">
        <v>27</v>
      </c>
      <c r="C49" s="46">
        <v>33</v>
      </c>
      <c r="D49" s="46">
        <v>2</v>
      </c>
      <c r="E49" s="46">
        <v>2</v>
      </c>
      <c r="F49" s="46">
        <v>2</v>
      </c>
      <c r="G49" s="46">
        <v>19</v>
      </c>
      <c r="H49" s="46">
        <v>74.92402464065708</v>
      </c>
      <c r="I49" s="46">
        <v>93.867214236824097</v>
      </c>
      <c r="J49" s="46">
        <v>18</v>
      </c>
      <c r="K49" s="46">
        <v>0</v>
      </c>
      <c r="L49" s="46">
        <v>1</v>
      </c>
      <c r="M49" s="46">
        <v>2</v>
      </c>
      <c r="N49" s="46" t="s">
        <v>31</v>
      </c>
      <c r="O49" s="46">
        <v>4</v>
      </c>
      <c r="P49" s="46" t="s">
        <v>29</v>
      </c>
      <c r="Q49" s="46">
        <v>9.25</v>
      </c>
      <c r="R49" s="46">
        <v>0.17625000000000002</v>
      </c>
      <c r="S49" s="46">
        <v>1</v>
      </c>
      <c r="T49" s="46">
        <v>0</v>
      </c>
      <c r="U49" s="46">
        <v>0.6569857142857144</v>
      </c>
      <c r="V49" s="46">
        <v>2</v>
      </c>
      <c r="W49" s="46">
        <v>1</v>
      </c>
      <c r="X49" s="46">
        <v>0</v>
      </c>
      <c r="Y49" s="46">
        <v>1</v>
      </c>
      <c r="Z49" s="46">
        <v>0</v>
      </c>
      <c r="AA49" s="46">
        <v>1</v>
      </c>
    </row>
    <row r="50" spans="1:27" s="46" customFormat="1" ht="14.25" x14ac:dyDescent="0.2">
      <c r="A50" s="46" t="s">
        <v>80</v>
      </c>
      <c r="B50" s="46" t="s">
        <v>27</v>
      </c>
      <c r="C50" s="46">
        <v>23</v>
      </c>
      <c r="D50" s="46">
        <v>2</v>
      </c>
      <c r="E50" s="46">
        <v>1</v>
      </c>
      <c r="F50" s="46">
        <v>2</v>
      </c>
      <c r="G50" s="46">
        <v>1</v>
      </c>
      <c r="H50" s="46">
        <v>81.995893223819309</v>
      </c>
      <c r="I50" s="46">
        <v>92.865160848733737</v>
      </c>
      <c r="J50" s="46">
        <v>16</v>
      </c>
      <c r="K50" s="46">
        <v>0</v>
      </c>
      <c r="L50" s="46">
        <v>1</v>
      </c>
      <c r="M50" s="46">
        <v>2</v>
      </c>
      <c r="N50" s="46" t="s">
        <v>29</v>
      </c>
      <c r="O50" s="46">
        <v>4</v>
      </c>
      <c r="P50" s="46" t="s">
        <v>29</v>
      </c>
      <c r="Q50" s="46">
        <v>3.9166666666666665</v>
      </c>
      <c r="R50" s="46">
        <v>0.11624999999999999</v>
      </c>
      <c r="S50" s="46">
        <v>0</v>
      </c>
      <c r="T50" s="46">
        <v>2</v>
      </c>
      <c r="U50" s="46">
        <v>3.6489281249999999</v>
      </c>
      <c r="V50" s="46">
        <v>0</v>
      </c>
      <c r="W50" s="46">
        <v>2</v>
      </c>
      <c r="X50" s="46">
        <v>1</v>
      </c>
      <c r="Y50" s="46">
        <v>2</v>
      </c>
      <c r="Z50" s="46">
        <v>1</v>
      </c>
      <c r="AA50" s="46">
        <v>0</v>
      </c>
    </row>
    <row r="51" spans="1:27" s="46" customFormat="1" ht="14.25" x14ac:dyDescent="0.2">
      <c r="A51" s="46" t="s">
        <v>81</v>
      </c>
      <c r="B51" s="46" t="s">
        <v>27</v>
      </c>
      <c r="C51" s="46">
        <v>33</v>
      </c>
      <c r="D51" s="46">
        <v>2</v>
      </c>
      <c r="E51" s="46">
        <v>2</v>
      </c>
      <c r="F51" s="46">
        <v>2</v>
      </c>
      <c r="G51" s="46">
        <v>20</v>
      </c>
      <c r="H51" s="46">
        <v>73.037645448323062</v>
      </c>
      <c r="I51" s="46">
        <v>91.134839151266263</v>
      </c>
      <c r="J51" s="46">
        <v>18</v>
      </c>
      <c r="K51" s="46">
        <v>0</v>
      </c>
      <c r="L51" s="46">
        <v>1</v>
      </c>
      <c r="M51" s="46">
        <v>2</v>
      </c>
      <c r="N51" s="46" t="s">
        <v>29</v>
      </c>
      <c r="O51" s="46">
        <v>2</v>
      </c>
      <c r="P51" s="46" t="s">
        <v>31</v>
      </c>
      <c r="Q51" s="46">
        <v>9.5333333333333332</v>
      </c>
      <c r="R51" s="46">
        <v>0.9068750000000001</v>
      </c>
      <c r="S51" s="46">
        <v>0</v>
      </c>
      <c r="T51" s="46">
        <v>0</v>
      </c>
      <c r="U51" s="46">
        <v>10.08770625</v>
      </c>
      <c r="V51" s="46">
        <v>0</v>
      </c>
      <c r="W51" s="46">
        <v>0</v>
      </c>
      <c r="X51" s="46">
        <v>0</v>
      </c>
      <c r="Y51" s="46">
        <v>1</v>
      </c>
      <c r="Z51" s="46">
        <v>0</v>
      </c>
      <c r="AA51" s="46">
        <v>0</v>
      </c>
    </row>
    <row r="52" spans="1:27" s="46" customFormat="1" ht="14.25" x14ac:dyDescent="0.2">
      <c r="A52" s="46" t="s">
        <v>82</v>
      </c>
      <c r="B52" s="46" t="s">
        <v>27</v>
      </c>
      <c r="C52" s="46">
        <v>23</v>
      </c>
      <c r="D52" s="46">
        <v>2</v>
      </c>
      <c r="E52" s="46">
        <v>2</v>
      </c>
      <c r="F52" s="46">
        <v>2</v>
      </c>
      <c r="G52" s="46">
        <v>30</v>
      </c>
      <c r="H52" s="46">
        <v>74.932238193018478</v>
      </c>
      <c r="I52" s="46">
        <v>86.836413415468854</v>
      </c>
      <c r="J52" s="46">
        <v>16</v>
      </c>
      <c r="K52" s="46">
        <v>0</v>
      </c>
      <c r="L52" s="46">
        <v>1</v>
      </c>
      <c r="M52" s="46">
        <v>2</v>
      </c>
      <c r="N52" s="46" t="s">
        <v>35</v>
      </c>
      <c r="O52" s="46">
        <v>4</v>
      </c>
      <c r="P52" s="46" t="s">
        <v>29</v>
      </c>
      <c r="Q52" s="46">
        <v>17</v>
      </c>
      <c r="R52" s="46">
        <v>0</v>
      </c>
      <c r="S52" s="46">
        <v>0</v>
      </c>
      <c r="T52" s="46">
        <v>0</v>
      </c>
      <c r="U52" s="46">
        <v>7.8100000000000003E-2</v>
      </c>
      <c r="V52" s="46">
        <v>0</v>
      </c>
      <c r="W52" s="46">
        <v>0</v>
      </c>
      <c r="X52" s="46">
        <v>0</v>
      </c>
      <c r="Y52" s="46">
        <v>1</v>
      </c>
      <c r="Z52" s="46">
        <v>1</v>
      </c>
      <c r="AA52" s="46">
        <v>0</v>
      </c>
    </row>
    <row r="53" spans="1:27" s="46" customFormat="1" ht="14.25" x14ac:dyDescent="0.2">
      <c r="A53" s="46" t="s">
        <v>83</v>
      </c>
      <c r="B53" s="46" t="s">
        <v>27</v>
      </c>
      <c r="C53" s="46">
        <v>33</v>
      </c>
      <c r="D53" s="46">
        <v>2</v>
      </c>
      <c r="E53" s="46">
        <v>2</v>
      </c>
      <c r="F53" s="46">
        <v>2</v>
      </c>
      <c r="G53" s="46">
        <v>28</v>
      </c>
      <c r="H53" s="46">
        <v>88.692676249144426</v>
      </c>
      <c r="I53" s="46">
        <v>94.004106776180691</v>
      </c>
      <c r="J53" s="46">
        <v>12</v>
      </c>
      <c r="K53" s="46">
        <v>0</v>
      </c>
      <c r="L53" s="46">
        <v>1</v>
      </c>
      <c r="M53" s="46">
        <v>2</v>
      </c>
      <c r="N53" s="46" t="s">
        <v>29</v>
      </c>
      <c r="O53" s="46">
        <v>4</v>
      </c>
      <c r="P53" s="46" t="s">
        <v>29</v>
      </c>
      <c r="Q53" s="46">
        <v>1.8333333333333333</v>
      </c>
      <c r="R53" s="46">
        <v>0</v>
      </c>
      <c r="S53" s="46">
        <v>0</v>
      </c>
      <c r="T53" s="46">
        <v>2</v>
      </c>
      <c r="U53" s="46">
        <v>8.0859833333333331</v>
      </c>
      <c r="W53" s="46">
        <v>2</v>
      </c>
      <c r="X53" s="46">
        <v>0</v>
      </c>
      <c r="Y53" s="46">
        <v>1</v>
      </c>
      <c r="Z53" s="46">
        <v>0</v>
      </c>
      <c r="AA53" s="46">
        <v>0</v>
      </c>
    </row>
    <row r="54" spans="1:27" s="46" customFormat="1" ht="14.25" x14ac:dyDescent="0.2">
      <c r="A54" s="46" t="s">
        <v>84</v>
      </c>
      <c r="B54" s="46" t="s">
        <v>27</v>
      </c>
      <c r="C54" s="46">
        <v>34</v>
      </c>
      <c r="D54" s="46">
        <v>2</v>
      </c>
      <c r="E54" s="46">
        <v>2</v>
      </c>
      <c r="F54" s="46">
        <v>2</v>
      </c>
      <c r="G54" s="46">
        <v>26</v>
      </c>
      <c r="H54" s="46">
        <v>75.953456536618759</v>
      </c>
      <c r="I54" s="46">
        <v>91.093771389459278</v>
      </c>
      <c r="J54" s="46">
        <v>18</v>
      </c>
      <c r="K54" s="46">
        <v>0</v>
      </c>
      <c r="L54" s="46">
        <v>1</v>
      </c>
      <c r="M54" s="46">
        <v>2</v>
      </c>
      <c r="N54" s="46" t="s">
        <v>34</v>
      </c>
      <c r="O54" s="46">
        <v>1</v>
      </c>
      <c r="P54" s="46" t="s">
        <v>35</v>
      </c>
      <c r="Q54" s="46">
        <v>14.5</v>
      </c>
      <c r="R54" s="46">
        <v>5.0740625000000001</v>
      </c>
      <c r="S54" s="46">
        <v>0</v>
      </c>
      <c r="T54" s="46">
        <v>0</v>
      </c>
      <c r="U54" s="46">
        <v>12.934574999999999</v>
      </c>
      <c r="V54" s="46">
        <v>3</v>
      </c>
      <c r="W54" s="46">
        <v>1</v>
      </c>
      <c r="X54" s="46">
        <v>1</v>
      </c>
      <c r="Y54" s="46">
        <v>1</v>
      </c>
      <c r="Z54" s="46">
        <v>0</v>
      </c>
      <c r="AA54" s="46">
        <v>0</v>
      </c>
    </row>
    <row r="55" spans="1:27" s="46" customFormat="1" ht="14.25" x14ac:dyDescent="0.2">
      <c r="A55" s="46" t="s">
        <v>85</v>
      </c>
      <c r="B55" s="46" t="s">
        <v>27</v>
      </c>
      <c r="C55" s="46">
        <v>33</v>
      </c>
      <c r="D55" s="46">
        <v>2</v>
      </c>
      <c r="E55" s="46">
        <v>2</v>
      </c>
      <c r="F55" s="46">
        <v>2</v>
      </c>
      <c r="G55" s="46">
        <v>22</v>
      </c>
      <c r="H55" s="46">
        <v>76.186173853524977</v>
      </c>
      <c r="I55" s="46">
        <v>88.648870636550313</v>
      </c>
      <c r="J55" s="46">
        <v>18</v>
      </c>
      <c r="K55" s="46">
        <v>0</v>
      </c>
      <c r="L55" s="46">
        <v>1</v>
      </c>
      <c r="M55" s="46">
        <v>2</v>
      </c>
      <c r="N55" s="46" t="s">
        <v>43</v>
      </c>
      <c r="O55" s="46">
        <v>1</v>
      </c>
      <c r="P55" s="46" t="s">
        <v>31</v>
      </c>
      <c r="Q55" s="46">
        <v>4.833333333333333</v>
      </c>
      <c r="R55" s="46">
        <v>1.453125</v>
      </c>
      <c r="S55" s="46">
        <v>0</v>
      </c>
      <c r="T55" s="46">
        <v>0</v>
      </c>
      <c r="U55" s="46">
        <v>2.7854218750000004</v>
      </c>
      <c r="V55" s="46">
        <v>3</v>
      </c>
      <c r="W55" s="46">
        <v>1</v>
      </c>
      <c r="X55" s="46">
        <v>1</v>
      </c>
      <c r="Y55" s="46">
        <v>2</v>
      </c>
      <c r="Z55" s="46">
        <v>1</v>
      </c>
      <c r="AA55" s="46">
        <v>1</v>
      </c>
    </row>
    <row r="56" spans="1:27" s="46" customFormat="1" ht="14.25" x14ac:dyDescent="0.2">
      <c r="A56" s="46" t="s">
        <v>86</v>
      </c>
      <c r="B56" s="46" t="s">
        <v>27</v>
      </c>
      <c r="C56" s="46">
        <v>33</v>
      </c>
      <c r="D56" s="46">
        <v>2</v>
      </c>
      <c r="E56" s="46">
        <v>2</v>
      </c>
      <c r="F56" s="46">
        <v>2</v>
      </c>
      <c r="G56" s="46">
        <v>28</v>
      </c>
      <c r="H56" s="46">
        <v>87.553730321697472</v>
      </c>
      <c r="I56" s="46">
        <v>88.290212183435997</v>
      </c>
      <c r="J56" s="46">
        <v>19</v>
      </c>
      <c r="K56" s="46">
        <v>0</v>
      </c>
      <c r="L56" s="46">
        <v>1</v>
      </c>
      <c r="M56" s="46">
        <v>2</v>
      </c>
      <c r="N56" s="46" t="s">
        <v>43</v>
      </c>
      <c r="O56" s="46">
        <v>3</v>
      </c>
      <c r="P56" s="46" t="s">
        <v>29</v>
      </c>
      <c r="Q56" s="46">
        <v>19.083333333333332</v>
      </c>
      <c r="R56" s="46">
        <v>0.86125000000000007</v>
      </c>
      <c r="S56" s="46">
        <v>0</v>
      </c>
      <c r="T56" s="46">
        <v>0</v>
      </c>
      <c r="U56" s="46">
        <v>7.1080541666666663</v>
      </c>
      <c r="V56" s="46">
        <v>1</v>
      </c>
      <c r="W56" s="46">
        <v>0</v>
      </c>
      <c r="X56" s="46">
        <v>0</v>
      </c>
      <c r="Y56" s="46">
        <v>1</v>
      </c>
      <c r="Z56" s="46">
        <v>0</v>
      </c>
      <c r="AA56" s="46">
        <v>0</v>
      </c>
    </row>
    <row r="57" spans="1:27" s="46" customFormat="1" ht="14.25" x14ac:dyDescent="0.2">
      <c r="A57" s="46" t="s">
        <v>87</v>
      </c>
      <c r="B57" s="46" t="s">
        <v>27</v>
      </c>
      <c r="C57" s="46">
        <v>33</v>
      </c>
      <c r="D57" s="46">
        <v>2</v>
      </c>
      <c r="E57" s="46">
        <v>2</v>
      </c>
      <c r="F57" s="46">
        <v>2</v>
      </c>
      <c r="G57" s="46">
        <v>30</v>
      </c>
      <c r="H57" s="46">
        <v>80.262833675564679</v>
      </c>
      <c r="I57" s="46">
        <v>86.494182067077347</v>
      </c>
      <c r="J57" s="46">
        <v>18</v>
      </c>
      <c r="K57" s="46">
        <v>0</v>
      </c>
      <c r="L57" s="46">
        <v>1</v>
      </c>
      <c r="M57" s="46">
        <v>2</v>
      </c>
      <c r="N57" s="46" t="s">
        <v>31</v>
      </c>
      <c r="O57" s="46">
        <v>2</v>
      </c>
      <c r="P57" s="46" t="s">
        <v>29</v>
      </c>
      <c r="Q57" s="46">
        <v>8.25</v>
      </c>
      <c r="R57" s="46">
        <v>4.4990625</v>
      </c>
      <c r="S57" s="46">
        <v>0</v>
      </c>
      <c r="T57" s="46">
        <v>0</v>
      </c>
      <c r="U57" s="46">
        <v>4.5541312500000002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</row>
    <row r="58" spans="1:27" s="46" customFormat="1" ht="14.25" x14ac:dyDescent="0.2"/>
    <row r="59" spans="1:27" s="46" customFormat="1" ht="14.25" x14ac:dyDescent="0.2">
      <c r="A59" s="46" t="s">
        <v>88</v>
      </c>
      <c r="B59" s="46" t="s">
        <v>59</v>
      </c>
      <c r="C59" s="46" t="s">
        <v>89</v>
      </c>
      <c r="G59" s="46">
        <f>AVERAGE(G33:G57)</f>
        <v>24.52</v>
      </c>
      <c r="I59" s="46">
        <f>AVERAGE(I33:I57)</f>
        <v>89.428720054757008</v>
      </c>
      <c r="K59" s="46" t="s">
        <v>90</v>
      </c>
      <c r="L59" s="46" t="s">
        <v>62</v>
      </c>
      <c r="Q59" s="46">
        <f>AVERAGE(Q33:Q57)</f>
        <v>9.2633333333333336</v>
      </c>
    </row>
    <row r="60" spans="1:27" s="46" customFormat="1" ht="14.25" x14ac:dyDescent="0.2">
      <c r="C60" s="46" t="s">
        <v>91</v>
      </c>
      <c r="G60" s="46">
        <f>STDEV(G33:G57)</f>
        <v>5.966014861977242</v>
      </c>
      <c r="I60" s="46">
        <f>STDEV(I33:I57)</f>
        <v>4.9698673603847183</v>
      </c>
      <c r="Q60" s="46">
        <f>STDEV(Q33:Q57)</f>
        <v>6.1414612508991953</v>
      </c>
    </row>
    <row r="61" spans="1:27" s="46" customFormat="1" ht="14.25" x14ac:dyDescent="0.2">
      <c r="C61" s="46" t="s">
        <v>92</v>
      </c>
    </row>
    <row r="62" spans="1:27" s="46" customFormat="1" ht="14.25" x14ac:dyDescent="0.2"/>
    <row r="63" spans="1:27" s="46" customFormat="1" ht="14.25" x14ac:dyDescent="0.2"/>
    <row r="64" spans="1:27" s="46" customFormat="1" ht="14.25" x14ac:dyDescent="0.2"/>
    <row r="65" spans="1:27" s="46" customFormat="1" ht="14.25" x14ac:dyDescent="0.2"/>
    <row r="66" spans="1:27" s="46" customFormat="1" ht="14.25" x14ac:dyDescent="0.2">
      <c r="A66" s="46" t="s">
        <v>93</v>
      </c>
      <c r="B66" s="46" t="s">
        <v>27</v>
      </c>
      <c r="C66" s="46">
        <v>33</v>
      </c>
      <c r="D66" s="46">
        <v>4</v>
      </c>
      <c r="E66" s="46">
        <v>2</v>
      </c>
      <c r="F66" s="46">
        <v>2</v>
      </c>
      <c r="G66" s="46">
        <v>12</v>
      </c>
      <c r="H66" s="46">
        <v>86.918548939082825</v>
      </c>
      <c r="I66" s="46">
        <v>89.713894592744694</v>
      </c>
      <c r="J66" s="46">
        <v>21</v>
      </c>
      <c r="K66" s="46">
        <v>1</v>
      </c>
      <c r="L66" s="46">
        <v>1</v>
      </c>
      <c r="M66" s="46">
        <v>2</v>
      </c>
      <c r="N66" s="46" t="s">
        <v>34</v>
      </c>
      <c r="O66" s="46">
        <v>1</v>
      </c>
      <c r="P66" s="46" t="s">
        <v>35</v>
      </c>
      <c r="Q66" s="46">
        <v>13.25</v>
      </c>
      <c r="R66" s="46">
        <v>3.7008333333333336</v>
      </c>
      <c r="S66" s="46">
        <v>0</v>
      </c>
      <c r="T66" s="46">
        <v>0</v>
      </c>
      <c r="U66" s="46">
        <v>21.580404166666668</v>
      </c>
      <c r="V66" s="46">
        <v>1</v>
      </c>
      <c r="W66" s="46">
        <v>1</v>
      </c>
      <c r="X66" s="46">
        <v>1</v>
      </c>
      <c r="Y66" s="46">
        <v>3</v>
      </c>
      <c r="Z66" s="46">
        <v>0</v>
      </c>
      <c r="AA66" s="46">
        <v>0</v>
      </c>
    </row>
    <row r="67" spans="1:27" s="46" customFormat="1" ht="14.25" x14ac:dyDescent="0.2">
      <c r="A67" s="46" t="s">
        <v>94</v>
      </c>
      <c r="B67" s="46" t="s">
        <v>27</v>
      </c>
      <c r="C67" s="46">
        <v>33</v>
      </c>
      <c r="D67" s="46">
        <v>4</v>
      </c>
      <c r="E67" s="46">
        <v>2</v>
      </c>
      <c r="F67" s="46">
        <v>2</v>
      </c>
      <c r="G67" s="46">
        <v>24</v>
      </c>
      <c r="H67" s="46">
        <v>65.385352498288839</v>
      </c>
      <c r="I67" s="46">
        <v>82.012320328542089</v>
      </c>
      <c r="J67" s="46">
        <v>23</v>
      </c>
      <c r="K67" s="46">
        <v>1</v>
      </c>
      <c r="L67" s="46">
        <v>1</v>
      </c>
      <c r="M67" s="46">
        <v>2</v>
      </c>
      <c r="N67" s="46" t="s">
        <v>43</v>
      </c>
      <c r="O67" s="46">
        <v>4</v>
      </c>
      <c r="P67" s="46" t="s">
        <v>29</v>
      </c>
      <c r="Q67" s="46">
        <v>16.916666666666668</v>
      </c>
      <c r="R67" s="46">
        <v>0.22500000000000003</v>
      </c>
      <c r="S67" s="46">
        <v>0</v>
      </c>
      <c r="T67" s="46">
        <v>3</v>
      </c>
      <c r="U67" s="46">
        <v>4.1248250000000004</v>
      </c>
      <c r="V67" s="46">
        <v>3</v>
      </c>
      <c r="W67" s="46">
        <v>1</v>
      </c>
      <c r="X67" s="46">
        <v>0</v>
      </c>
      <c r="Y67" s="46">
        <v>0</v>
      </c>
      <c r="Z67" s="46">
        <v>0</v>
      </c>
      <c r="AA67" s="46">
        <v>0</v>
      </c>
    </row>
    <row r="68" spans="1:27" s="46" customFormat="1" ht="14.25" x14ac:dyDescent="0.2">
      <c r="A68" s="46" t="s">
        <v>95</v>
      </c>
      <c r="B68" s="46" t="s">
        <v>27</v>
      </c>
      <c r="C68" s="46">
        <v>34</v>
      </c>
      <c r="D68" s="46">
        <v>4</v>
      </c>
      <c r="E68" s="46">
        <v>2</v>
      </c>
      <c r="F68" s="46">
        <v>1</v>
      </c>
      <c r="G68" s="46">
        <v>1</v>
      </c>
      <c r="H68" s="46">
        <v>73.347022587268995</v>
      </c>
      <c r="I68" s="46">
        <v>85.776865160848729</v>
      </c>
      <c r="J68" s="46">
        <v>20</v>
      </c>
      <c r="K68" s="46">
        <v>1</v>
      </c>
      <c r="L68" s="46">
        <v>1</v>
      </c>
      <c r="M68" s="46">
        <v>2</v>
      </c>
      <c r="N68" s="46" t="s">
        <v>34</v>
      </c>
      <c r="O68" s="46">
        <v>1</v>
      </c>
      <c r="P68" s="46" t="s">
        <v>35</v>
      </c>
      <c r="Q68" s="46">
        <v>4.5</v>
      </c>
      <c r="R68" s="46">
        <v>6.3837500000000009</v>
      </c>
      <c r="S68" s="46">
        <v>0</v>
      </c>
      <c r="T68" s="46">
        <v>0</v>
      </c>
      <c r="U68" s="46">
        <v>31.034312499999999</v>
      </c>
      <c r="V68" s="46">
        <v>3</v>
      </c>
      <c r="W68" s="46">
        <v>2</v>
      </c>
      <c r="X68" s="46">
        <v>2</v>
      </c>
      <c r="Y68" s="46">
        <v>2</v>
      </c>
      <c r="Z68" s="46">
        <v>1</v>
      </c>
      <c r="AA68" s="46">
        <v>1</v>
      </c>
    </row>
    <row r="69" spans="1:27" s="46" customFormat="1" ht="14.25" x14ac:dyDescent="0.2">
      <c r="A69" s="46" t="s">
        <v>96</v>
      </c>
      <c r="B69" s="46" t="s">
        <v>27</v>
      </c>
      <c r="C69" s="46">
        <v>33</v>
      </c>
      <c r="D69" s="46">
        <v>4</v>
      </c>
      <c r="E69" s="46">
        <v>1</v>
      </c>
      <c r="F69" s="46">
        <v>2</v>
      </c>
      <c r="G69" s="46">
        <v>13</v>
      </c>
      <c r="H69" s="46">
        <v>86.026009582477755</v>
      </c>
      <c r="I69" s="46">
        <v>92.227241615331963</v>
      </c>
      <c r="J69" s="46">
        <v>16</v>
      </c>
      <c r="K69" s="46">
        <v>1</v>
      </c>
      <c r="L69" s="46">
        <v>1</v>
      </c>
      <c r="M69" s="46">
        <v>2</v>
      </c>
      <c r="N69" s="46" t="s">
        <v>29</v>
      </c>
      <c r="O69" s="46">
        <v>3</v>
      </c>
      <c r="P69" s="46" t="s">
        <v>29</v>
      </c>
      <c r="Q69" s="46">
        <v>6.833333333333333</v>
      </c>
      <c r="R69" s="46">
        <v>2.1840625000000005</v>
      </c>
      <c r="S69" s="46">
        <v>0</v>
      </c>
      <c r="T69" s="46">
        <v>2</v>
      </c>
      <c r="U69" s="46">
        <v>5.0945906249999995</v>
      </c>
      <c r="V69" s="46">
        <v>0</v>
      </c>
      <c r="W69" s="46">
        <v>1</v>
      </c>
      <c r="X69" s="46">
        <v>2</v>
      </c>
      <c r="Y69" s="46">
        <v>2</v>
      </c>
      <c r="Z69" s="46">
        <v>1</v>
      </c>
      <c r="AA69" s="46">
        <v>0</v>
      </c>
    </row>
    <row r="70" spans="1:27" s="46" customFormat="1" ht="14.25" x14ac:dyDescent="0.2">
      <c r="A70" s="46" t="s">
        <v>97</v>
      </c>
      <c r="B70" s="46" t="s">
        <v>27</v>
      </c>
      <c r="C70" s="46">
        <v>33</v>
      </c>
      <c r="D70" s="46">
        <v>4</v>
      </c>
      <c r="E70" s="46">
        <v>2</v>
      </c>
      <c r="F70" s="46">
        <v>2</v>
      </c>
      <c r="G70" s="46">
        <v>27</v>
      </c>
      <c r="H70" s="46">
        <v>79.548254620123203</v>
      </c>
      <c r="I70" s="46">
        <v>87.567419575633124</v>
      </c>
      <c r="J70" s="46">
        <v>22</v>
      </c>
      <c r="K70" s="46">
        <v>1</v>
      </c>
      <c r="L70" s="46">
        <v>1</v>
      </c>
      <c r="M70" s="46">
        <v>2</v>
      </c>
      <c r="N70" s="46" t="s">
        <v>34</v>
      </c>
      <c r="O70" s="46">
        <v>1</v>
      </c>
      <c r="P70" s="46" t="s">
        <v>35</v>
      </c>
      <c r="Q70" s="46">
        <v>9</v>
      </c>
      <c r="R70" s="46">
        <v>0.73812499999999992</v>
      </c>
      <c r="S70" s="46">
        <v>0</v>
      </c>
      <c r="T70" s="46">
        <v>3</v>
      </c>
      <c r="U70" s="46">
        <v>11.82890875</v>
      </c>
      <c r="V70" s="46">
        <v>0</v>
      </c>
      <c r="W70" s="46">
        <v>1</v>
      </c>
      <c r="X70" s="46">
        <v>1</v>
      </c>
      <c r="Y70" s="46">
        <v>1</v>
      </c>
      <c r="Z70" s="46">
        <v>0</v>
      </c>
      <c r="AA70" s="46">
        <v>0</v>
      </c>
    </row>
    <row r="71" spans="1:27" s="46" customFormat="1" ht="14.25" x14ac:dyDescent="0.2">
      <c r="A71" s="46" t="s">
        <v>98</v>
      </c>
      <c r="B71" s="46" t="s">
        <v>27</v>
      </c>
      <c r="C71" s="46">
        <v>33</v>
      </c>
      <c r="D71" s="46">
        <v>4</v>
      </c>
      <c r="E71" s="46">
        <v>2</v>
      </c>
      <c r="F71" s="46">
        <v>2</v>
      </c>
      <c r="G71" s="46">
        <v>16</v>
      </c>
      <c r="H71" s="46">
        <v>72.881587953456531</v>
      </c>
      <c r="I71" s="46">
        <v>95.019849418206704</v>
      </c>
      <c r="J71" s="46">
        <v>18</v>
      </c>
      <c r="K71" s="46">
        <v>1</v>
      </c>
      <c r="L71" s="46">
        <v>1</v>
      </c>
      <c r="M71" s="46">
        <v>2</v>
      </c>
      <c r="N71" s="46" t="s">
        <v>29</v>
      </c>
      <c r="O71" s="46">
        <v>2</v>
      </c>
      <c r="P71" s="46" t="s">
        <v>31</v>
      </c>
      <c r="Q71" s="46">
        <v>4.416666666666667</v>
      </c>
      <c r="R71" s="46">
        <v>6.1628125000000002</v>
      </c>
      <c r="S71" s="46">
        <v>0</v>
      </c>
      <c r="U71" s="46">
        <v>7.0822083333333339</v>
      </c>
      <c r="V71" s="46">
        <v>3</v>
      </c>
      <c r="W71" s="46">
        <v>0</v>
      </c>
      <c r="X71" s="46">
        <v>1</v>
      </c>
      <c r="Y71" s="46">
        <v>1</v>
      </c>
      <c r="Z71" s="46">
        <v>0</v>
      </c>
      <c r="AA71" s="46">
        <v>0</v>
      </c>
    </row>
    <row r="72" spans="1:27" s="46" customFormat="1" ht="14.25" x14ac:dyDescent="0.2">
      <c r="A72" s="46" t="s">
        <v>99</v>
      </c>
      <c r="B72" s="46" t="s">
        <v>27</v>
      </c>
      <c r="C72" s="46">
        <v>33</v>
      </c>
      <c r="D72" s="46">
        <v>4</v>
      </c>
      <c r="E72" s="46">
        <v>2</v>
      </c>
      <c r="F72" s="46">
        <v>2</v>
      </c>
      <c r="G72" s="46">
        <v>23</v>
      </c>
      <c r="H72" s="46">
        <v>73.716632443531822</v>
      </c>
      <c r="I72" s="46">
        <v>95.559206023271727</v>
      </c>
      <c r="J72" s="46">
        <v>20</v>
      </c>
      <c r="K72" s="46">
        <v>1</v>
      </c>
      <c r="L72" s="46">
        <v>1</v>
      </c>
      <c r="M72" s="46">
        <v>2</v>
      </c>
      <c r="N72" s="46" t="s">
        <v>43</v>
      </c>
      <c r="O72" s="46">
        <v>2</v>
      </c>
      <c r="P72" s="46" t="s">
        <v>31</v>
      </c>
      <c r="Q72" s="46">
        <v>8.5333333333333332</v>
      </c>
      <c r="R72" s="46">
        <v>3.2068750000000006</v>
      </c>
      <c r="S72" s="46">
        <v>0</v>
      </c>
      <c r="T72" s="46">
        <v>3</v>
      </c>
      <c r="U72" s="46">
        <v>2.9876687500000001</v>
      </c>
      <c r="V72" s="46">
        <v>3</v>
      </c>
      <c r="W72" s="46">
        <v>0</v>
      </c>
      <c r="X72" s="46">
        <v>1</v>
      </c>
      <c r="Y72" s="46">
        <v>2</v>
      </c>
      <c r="Z72" s="46">
        <v>1</v>
      </c>
      <c r="AA72" s="46">
        <v>1</v>
      </c>
    </row>
    <row r="73" spans="1:27" s="46" customFormat="1" ht="14.25" x14ac:dyDescent="0.2">
      <c r="A73" s="46" t="s">
        <v>100</v>
      </c>
      <c r="B73" s="46" t="s">
        <v>27</v>
      </c>
      <c r="C73" s="46">
        <v>34</v>
      </c>
      <c r="D73" s="46">
        <v>4</v>
      </c>
      <c r="E73" s="46">
        <v>2</v>
      </c>
      <c r="F73" s="46">
        <v>2</v>
      </c>
      <c r="G73" s="46">
        <v>5</v>
      </c>
      <c r="H73" s="46">
        <v>70.239561943874065</v>
      </c>
      <c r="I73" s="46">
        <v>94.223134839151271</v>
      </c>
      <c r="J73" s="46">
        <v>8</v>
      </c>
      <c r="K73" s="46">
        <v>1</v>
      </c>
      <c r="L73" s="46">
        <v>1</v>
      </c>
      <c r="M73" s="46">
        <v>2</v>
      </c>
      <c r="N73" s="46" t="s">
        <v>34</v>
      </c>
      <c r="O73" s="46">
        <v>2</v>
      </c>
      <c r="P73" s="46" t="s">
        <v>31</v>
      </c>
      <c r="Q73" s="46">
        <v>6.083333333333333</v>
      </c>
      <c r="R73" s="46">
        <v>2.5941666666666663</v>
      </c>
      <c r="S73" s="46">
        <v>0</v>
      </c>
      <c r="T73" s="46">
        <v>3</v>
      </c>
      <c r="U73" s="46">
        <v>13.831258333333333</v>
      </c>
      <c r="V73" s="46">
        <v>1</v>
      </c>
      <c r="W73" s="46">
        <v>0</v>
      </c>
      <c r="X73" s="46">
        <v>2</v>
      </c>
      <c r="Y73" s="46">
        <v>1</v>
      </c>
      <c r="Z73" s="46">
        <v>1</v>
      </c>
      <c r="AA73" s="46">
        <v>1</v>
      </c>
    </row>
    <row r="74" spans="1:27" s="46" customFormat="1" ht="14.25" x14ac:dyDescent="0.2">
      <c r="A74" s="46" t="s">
        <v>101</v>
      </c>
      <c r="B74" s="46" t="s">
        <v>27</v>
      </c>
      <c r="C74" s="46">
        <v>34</v>
      </c>
      <c r="D74" s="46">
        <v>4</v>
      </c>
      <c r="E74" s="46">
        <v>2</v>
      </c>
      <c r="F74" s="46">
        <v>2</v>
      </c>
      <c r="G74" s="46">
        <v>27</v>
      </c>
      <c r="H74" s="46">
        <v>74.409308692676248</v>
      </c>
      <c r="I74" s="46">
        <v>85.828884325804239</v>
      </c>
      <c r="J74" s="46">
        <v>23</v>
      </c>
      <c r="K74" s="46">
        <v>1</v>
      </c>
      <c r="L74" s="46">
        <v>1</v>
      </c>
      <c r="M74" s="46">
        <v>2</v>
      </c>
      <c r="N74" s="46" t="s">
        <v>29</v>
      </c>
      <c r="O74" s="46">
        <v>2</v>
      </c>
      <c r="P74" s="46" t="s">
        <v>31</v>
      </c>
      <c r="Q74" s="46">
        <v>1.5</v>
      </c>
      <c r="R74" s="46">
        <v>4.5065</v>
      </c>
      <c r="S74" s="46">
        <v>0</v>
      </c>
      <c r="T74" s="46">
        <v>0</v>
      </c>
      <c r="U74" s="46">
        <v>6.6462462500000008</v>
      </c>
      <c r="V74" s="46">
        <v>3</v>
      </c>
      <c r="W74" s="46">
        <v>1</v>
      </c>
      <c r="X74" s="46">
        <v>2</v>
      </c>
      <c r="Y74" s="46">
        <v>1</v>
      </c>
      <c r="Z74" s="46">
        <v>0</v>
      </c>
      <c r="AA74" s="46">
        <v>0</v>
      </c>
    </row>
    <row r="75" spans="1:27" s="46" customFormat="1" ht="14.25" x14ac:dyDescent="0.2">
      <c r="A75" s="46" t="s">
        <v>102</v>
      </c>
      <c r="B75" s="46" t="s">
        <v>27</v>
      </c>
      <c r="C75" s="46">
        <v>33</v>
      </c>
      <c r="D75" s="46">
        <v>4</v>
      </c>
      <c r="E75" s="46">
        <v>2</v>
      </c>
      <c r="F75" s="46">
        <v>2</v>
      </c>
      <c r="G75" s="46">
        <v>6</v>
      </c>
      <c r="H75" s="46">
        <v>69.18001368925394</v>
      </c>
      <c r="I75" s="46">
        <v>92.317590691307331</v>
      </c>
      <c r="J75" s="46">
        <v>20</v>
      </c>
      <c r="K75" s="46">
        <v>1</v>
      </c>
      <c r="L75" s="46">
        <v>1</v>
      </c>
      <c r="M75" s="46">
        <v>2</v>
      </c>
      <c r="N75" s="46" t="s">
        <v>34</v>
      </c>
      <c r="O75" s="46">
        <v>1</v>
      </c>
      <c r="P75" s="46" t="s">
        <v>35</v>
      </c>
      <c r="Q75" s="46">
        <v>15.75</v>
      </c>
      <c r="R75" s="46">
        <v>3.2681250000000004</v>
      </c>
      <c r="S75" s="46">
        <v>0</v>
      </c>
      <c r="T75" s="46">
        <v>3</v>
      </c>
      <c r="U75" s="46">
        <v>8.371802083333332</v>
      </c>
      <c r="V75" s="46">
        <v>0</v>
      </c>
      <c r="W75" s="46">
        <v>0</v>
      </c>
      <c r="X75" s="46">
        <v>1</v>
      </c>
      <c r="Y75" s="46">
        <v>1</v>
      </c>
      <c r="Z75" s="46">
        <v>0</v>
      </c>
      <c r="AA75" s="46">
        <v>1</v>
      </c>
    </row>
    <row r="76" spans="1:27" s="46" customFormat="1" ht="14.25" x14ac:dyDescent="0.2">
      <c r="A76" s="46" t="s">
        <v>103</v>
      </c>
      <c r="B76" s="46" t="s">
        <v>27</v>
      </c>
      <c r="C76" s="46">
        <v>33</v>
      </c>
      <c r="D76" s="46">
        <v>4</v>
      </c>
      <c r="E76" s="46">
        <v>2</v>
      </c>
      <c r="F76" s="46">
        <v>2</v>
      </c>
      <c r="G76" s="46">
        <v>0</v>
      </c>
      <c r="H76" s="46">
        <v>79.082819986310753</v>
      </c>
      <c r="I76" s="46">
        <v>87.800136892539356</v>
      </c>
      <c r="J76" s="46">
        <v>18</v>
      </c>
      <c r="K76" s="46">
        <v>0</v>
      </c>
      <c r="L76" s="46">
        <v>1</v>
      </c>
      <c r="M76" s="46">
        <v>2</v>
      </c>
      <c r="N76" s="46" t="s">
        <v>104</v>
      </c>
      <c r="O76" s="46">
        <v>1</v>
      </c>
      <c r="P76" s="46" t="s">
        <v>35</v>
      </c>
      <c r="Q76" s="46">
        <v>2.6666666666666665</v>
      </c>
      <c r="T76" s="46">
        <v>2</v>
      </c>
      <c r="U76" s="46">
        <v>52.907762499999997</v>
      </c>
      <c r="V76" s="46">
        <v>3</v>
      </c>
      <c r="W76" s="46">
        <v>1</v>
      </c>
      <c r="X76" s="46">
        <v>1</v>
      </c>
      <c r="Y76" s="46">
        <v>1</v>
      </c>
      <c r="Z76" s="46">
        <v>0</v>
      </c>
      <c r="AA76" s="46">
        <v>1</v>
      </c>
    </row>
    <row r="77" spans="1:27" s="46" customFormat="1" ht="14.25" x14ac:dyDescent="0.2">
      <c r="A77" s="46" t="s">
        <v>105</v>
      </c>
      <c r="B77" s="46" t="s">
        <v>27</v>
      </c>
      <c r="C77" s="46">
        <v>34</v>
      </c>
      <c r="D77" s="46">
        <v>4</v>
      </c>
      <c r="E77" s="46">
        <v>2</v>
      </c>
      <c r="F77" s="46">
        <v>2</v>
      </c>
      <c r="G77" s="46">
        <v>16.153846153846153</v>
      </c>
      <c r="H77" s="46">
        <v>83.441478439425055</v>
      </c>
      <c r="I77" s="46">
        <v>93.442847364818618</v>
      </c>
      <c r="J77" s="46">
        <v>22</v>
      </c>
      <c r="K77" s="46">
        <v>1</v>
      </c>
      <c r="L77" s="46">
        <v>1</v>
      </c>
      <c r="M77" s="46">
        <v>2</v>
      </c>
      <c r="N77" s="46" t="s">
        <v>34</v>
      </c>
      <c r="O77" s="46">
        <v>1</v>
      </c>
      <c r="P77" s="46" t="s">
        <v>35</v>
      </c>
      <c r="Q77" s="46">
        <v>5.833333333333333</v>
      </c>
      <c r="R77" s="46">
        <v>1.9568749999999997</v>
      </c>
      <c r="S77" s="46">
        <v>0</v>
      </c>
      <c r="T77" s="46">
        <v>3</v>
      </c>
      <c r="U77" s="46">
        <v>15.241977083333335</v>
      </c>
      <c r="W77" s="46">
        <v>0</v>
      </c>
      <c r="X77" s="46">
        <v>3</v>
      </c>
      <c r="Y77" s="46">
        <v>1</v>
      </c>
      <c r="Z77" s="46">
        <v>0</v>
      </c>
      <c r="AA77" s="46">
        <v>0</v>
      </c>
    </row>
    <row r="78" spans="1:27" s="46" customFormat="1" ht="14.25" x14ac:dyDescent="0.2">
      <c r="A78" s="46" t="s">
        <v>106</v>
      </c>
      <c r="B78" s="46" t="s">
        <v>27</v>
      </c>
      <c r="C78" s="46">
        <v>33</v>
      </c>
      <c r="D78" s="46">
        <v>4</v>
      </c>
      <c r="E78" s="46">
        <v>1</v>
      </c>
      <c r="F78" s="46">
        <v>2</v>
      </c>
      <c r="G78" s="46">
        <v>16</v>
      </c>
      <c r="H78" s="46">
        <v>72.303901437371664</v>
      </c>
      <c r="I78" s="46">
        <v>90.529774127310063</v>
      </c>
      <c r="J78" s="46">
        <v>20</v>
      </c>
      <c r="K78" s="46">
        <v>0</v>
      </c>
      <c r="L78" s="46">
        <v>1</v>
      </c>
      <c r="M78" s="46">
        <v>2</v>
      </c>
      <c r="N78" s="46" t="s">
        <v>34</v>
      </c>
      <c r="O78" s="46">
        <v>1</v>
      </c>
      <c r="P78" s="46" t="s">
        <v>35</v>
      </c>
      <c r="Q78" s="46">
        <v>6.666666666666667</v>
      </c>
      <c r="R78" s="46">
        <v>18.055624999999999</v>
      </c>
      <c r="S78" s="46">
        <v>0</v>
      </c>
      <c r="T78" s="46">
        <v>3</v>
      </c>
      <c r="U78" s="46">
        <v>8.9817812500000009</v>
      </c>
      <c r="V78" s="46">
        <v>3</v>
      </c>
      <c r="W78" s="46">
        <v>2</v>
      </c>
      <c r="X78" s="46">
        <v>1</v>
      </c>
      <c r="Y78" s="46">
        <v>1</v>
      </c>
      <c r="Z78" s="46">
        <v>0</v>
      </c>
      <c r="AA78" s="46">
        <v>0</v>
      </c>
    </row>
    <row r="79" spans="1:27" s="46" customFormat="1" ht="14.25" x14ac:dyDescent="0.2">
      <c r="A79" s="46" t="s">
        <v>107</v>
      </c>
      <c r="B79" s="46" t="s">
        <v>27</v>
      </c>
      <c r="C79" s="46">
        <v>33</v>
      </c>
      <c r="D79" s="46">
        <v>4</v>
      </c>
      <c r="E79" s="46">
        <v>2</v>
      </c>
      <c r="F79" s="46">
        <v>2</v>
      </c>
      <c r="G79" s="46">
        <v>7</v>
      </c>
      <c r="H79" s="46">
        <v>83.633127994524301</v>
      </c>
      <c r="I79" s="46">
        <v>88.427104722792606</v>
      </c>
      <c r="J79" s="46">
        <v>18</v>
      </c>
      <c r="K79" s="46">
        <v>0</v>
      </c>
      <c r="L79" s="46">
        <v>1</v>
      </c>
      <c r="M79" s="46">
        <v>2</v>
      </c>
      <c r="N79" s="46" t="s">
        <v>34</v>
      </c>
      <c r="O79" s="46">
        <v>1</v>
      </c>
      <c r="P79" s="46" t="s">
        <v>35</v>
      </c>
      <c r="Q79" s="46">
        <v>8.0833333333333339</v>
      </c>
      <c r="R79" s="46">
        <v>14.873125000000002</v>
      </c>
      <c r="S79" s="46">
        <v>0</v>
      </c>
      <c r="T79" s="46">
        <v>0</v>
      </c>
      <c r="U79" s="46">
        <v>19.06598125</v>
      </c>
      <c r="V79" s="46">
        <v>3</v>
      </c>
      <c r="W79" s="46">
        <v>1</v>
      </c>
      <c r="X79" s="46">
        <v>3</v>
      </c>
      <c r="Y79" s="46">
        <v>2</v>
      </c>
      <c r="Z79" s="46">
        <v>1</v>
      </c>
      <c r="AA79" s="46">
        <v>0</v>
      </c>
    </row>
    <row r="80" spans="1:27" s="46" customFormat="1" ht="14.25" x14ac:dyDescent="0.2">
      <c r="A80" s="46" t="s">
        <v>108</v>
      </c>
      <c r="B80" s="46" t="s">
        <v>27</v>
      </c>
      <c r="C80" s="46">
        <v>33</v>
      </c>
      <c r="D80" s="46">
        <v>4</v>
      </c>
      <c r="E80" s="46">
        <v>2</v>
      </c>
      <c r="F80" s="46">
        <v>2</v>
      </c>
      <c r="G80" s="46">
        <v>15</v>
      </c>
      <c r="H80" s="46">
        <v>83.060917180013689</v>
      </c>
      <c r="I80" s="46">
        <v>92.514715947980832</v>
      </c>
      <c r="J80" s="46">
        <v>20</v>
      </c>
      <c r="K80" s="46">
        <v>0</v>
      </c>
      <c r="L80" s="46">
        <v>1</v>
      </c>
      <c r="M80" s="46">
        <v>2</v>
      </c>
      <c r="N80" s="46" t="s">
        <v>34</v>
      </c>
      <c r="O80" s="46">
        <v>1</v>
      </c>
      <c r="P80" s="46" t="s">
        <v>35</v>
      </c>
      <c r="Q80" s="46">
        <v>17.583333333333332</v>
      </c>
      <c r="R80" s="46">
        <v>2.3062499999999999</v>
      </c>
      <c r="S80" s="46">
        <v>0</v>
      </c>
      <c r="T80" s="46">
        <v>0</v>
      </c>
      <c r="U80" s="46">
        <v>21.314774999999997</v>
      </c>
      <c r="V80" s="46">
        <v>3</v>
      </c>
      <c r="W80" s="46">
        <v>1</v>
      </c>
      <c r="X80" s="46">
        <v>1</v>
      </c>
      <c r="Y80" s="46">
        <v>1</v>
      </c>
      <c r="Z80" s="46">
        <v>0</v>
      </c>
      <c r="AA80" s="46">
        <v>0</v>
      </c>
    </row>
    <row r="81" spans="1:27" s="46" customFormat="1" ht="14.25" x14ac:dyDescent="0.2">
      <c r="A81" s="46" t="s">
        <v>109</v>
      </c>
      <c r="B81" s="46" t="s">
        <v>27</v>
      </c>
      <c r="C81" s="46">
        <v>34</v>
      </c>
      <c r="D81" s="46">
        <v>4</v>
      </c>
      <c r="E81" s="46">
        <v>2</v>
      </c>
      <c r="F81" s="46">
        <v>2</v>
      </c>
      <c r="G81" s="46">
        <v>1</v>
      </c>
      <c r="H81" s="46">
        <v>73.913757700205338</v>
      </c>
      <c r="I81" s="46">
        <v>90.472279260780283</v>
      </c>
      <c r="J81" s="46">
        <v>19</v>
      </c>
      <c r="K81" s="46">
        <v>0</v>
      </c>
      <c r="L81" s="46">
        <v>1</v>
      </c>
      <c r="M81" s="46">
        <v>2</v>
      </c>
      <c r="N81" s="46" t="s">
        <v>34</v>
      </c>
      <c r="O81" s="46">
        <v>1</v>
      </c>
      <c r="P81" s="46" t="s">
        <v>35</v>
      </c>
      <c r="Q81" s="46">
        <v>8.2333333333333325</v>
      </c>
      <c r="R81" s="46">
        <v>8.4490624999999984</v>
      </c>
      <c r="S81" s="46">
        <v>0</v>
      </c>
      <c r="T81" s="46">
        <v>0</v>
      </c>
      <c r="U81" s="46">
        <v>33.900709374999998</v>
      </c>
      <c r="V81" s="46">
        <v>1</v>
      </c>
      <c r="W81" s="46">
        <v>2</v>
      </c>
      <c r="X81" s="46">
        <v>3</v>
      </c>
      <c r="Y81" s="46">
        <v>1</v>
      </c>
      <c r="Z81" s="46">
        <v>0</v>
      </c>
      <c r="AA81" s="46">
        <v>1</v>
      </c>
    </row>
    <row r="82" spans="1:27" s="46" customFormat="1" ht="14.25" x14ac:dyDescent="0.2">
      <c r="A82" s="46" t="s">
        <v>110</v>
      </c>
      <c r="B82" s="46" t="s">
        <v>27</v>
      </c>
      <c r="C82" s="46">
        <v>34</v>
      </c>
      <c r="D82" s="46">
        <v>4</v>
      </c>
      <c r="E82" s="46">
        <v>1</v>
      </c>
      <c r="F82" s="46">
        <v>2</v>
      </c>
      <c r="G82" s="46">
        <v>4</v>
      </c>
      <c r="H82" s="46">
        <v>68.709103353867221</v>
      </c>
      <c r="I82" s="46">
        <v>92.813141683778241</v>
      </c>
      <c r="J82" s="46">
        <v>19</v>
      </c>
      <c r="K82" s="46">
        <v>0</v>
      </c>
      <c r="L82" s="46">
        <v>1</v>
      </c>
      <c r="M82" s="46">
        <v>2</v>
      </c>
      <c r="N82" s="46" t="s">
        <v>34</v>
      </c>
      <c r="O82" s="46">
        <v>1</v>
      </c>
      <c r="P82" s="46" t="s">
        <v>35</v>
      </c>
      <c r="Q82" s="46">
        <v>7.6833333333333336</v>
      </c>
      <c r="T82" s="46">
        <v>3</v>
      </c>
      <c r="V82" s="46">
        <v>3</v>
      </c>
      <c r="W82" s="46">
        <v>0</v>
      </c>
      <c r="X82" s="46">
        <v>2</v>
      </c>
      <c r="Y82" s="46">
        <v>2</v>
      </c>
      <c r="Z82" s="46">
        <v>0</v>
      </c>
      <c r="AA82" s="46">
        <v>1</v>
      </c>
    </row>
    <row r="83" spans="1:27" s="46" customFormat="1" ht="14.25" x14ac:dyDescent="0.2">
      <c r="A83" s="46" t="s">
        <v>111</v>
      </c>
      <c r="B83" s="46" t="s">
        <v>27</v>
      </c>
      <c r="C83" s="46">
        <v>33</v>
      </c>
      <c r="D83" s="46">
        <v>4</v>
      </c>
      <c r="E83" s="46">
        <v>2</v>
      </c>
      <c r="F83" s="46">
        <v>2</v>
      </c>
      <c r="G83" s="46">
        <v>3</v>
      </c>
      <c r="H83" s="46">
        <v>79.961670088980156</v>
      </c>
      <c r="I83" s="46">
        <v>89.659137577002056</v>
      </c>
      <c r="J83" s="46">
        <v>20</v>
      </c>
      <c r="K83" s="46">
        <v>0</v>
      </c>
      <c r="L83" s="46">
        <v>1</v>
      </c>
      <c r="M83" s="46">
        <v>2</v>
      </c>
      <c r="N83" s="46" t="s">
        <v>34</v>
      </c>
      <c r="O83" s="46">
        <v>2</v>
      </c>
      <c r="P83" s="46" t="s">
        <v>35</v>
      </c>
      <c r="Q83" s="46">
        <v>11.25</v>
      </c>
      <c r="R83" s="46">
        <v>8.3350000000000009</v>
      </c>
      <c r="S83" s="46">
        <v>0</v>
      </c>
      <c r="T83" s="46">
        <v>0</v>
      </c>
      <c r="U83" s="46">
        <v>6.8494142857142872</v>
      </c>
      <c r="V83" s="46">
        <v>3</v>
      </c>
      <c r="W83" s="46">
        <v>1</v>
      </c>
      <c r="X83" s="46">
        <v>2</v>
      </c>
      <c r="Y83" s="46">
        <v>2</v>
      </c>
      <c r="Z83" s="46">
        <v>0</v>
      </c>
      <c r="AA83" s="46">
        <v>0</v>
      </c>
    </row>
    <row r="84" spans="1:27" s="46" customFormat="1" ht="14.25" x14ac:dyDescent="0.2">
      <c r="A84" s="46" t="s">
        <v>112</v>
      </c>
      <c r="B84" s="46" t="s">
        <v>27</v>
      </c>
      <c r="C84" s="46">
        <v>34</v>
      </c>
      <c r="D84" s="46">
        <v>4</v>
      </c>
      <c r="E84" s="46">
        <v>2</v>
      </c>
      <c r="F84" s="46">
        <v>2</v>
      </c>
      <c r="G84" s="46">
        <v>0</v>
      </c>
      <c r="H84" s="46">
        <v>68.889801505817928</v>
      </c>
      <c r="I84" s="46">
        <v>92.887063655030801</v>
      </c>
      <c r="J84" s="46">
        <v>16</v>
      </c>
      <c r="K84" s="46">
        <v>0</v>
      </c>
      <c r="L84" s="46">
        <v>1</v>
      </c>
      <c r="M84" s="46">
        <v>2</v>
      </c>
      <c r="N84" s="46" t="s">
        <v>34</v>
      </c>
      <c r="O84" s="46">
        <v>1</v>
      </c>
      <c r="P84" s="46" t="s">
        <v>35</v>
      </c>
      <c r="Q84" s="46">
        <v>7.333333333333333</v>
      </c>
      <c r="R84" s="46">
        <v>9.7231249999999996</v>
      </c>
      <c r="S84" s="46">
        <v>0</v>
      </c>
      <c r="T84" s="46">
        <v>0</v>
      </c>
      <c r="U84" s="46">
        <v>15.799565625</v>
      </c>
      <c r="V84" s="46">
        <v>0</v>
      </c>
      <c r="W84" s="46">
        <v>3</v>
      </c>
      <c r="X84" s="46">
        <v>3</v>
      </c>
      <c r="Y84" s="46">
        <v>2</v>
      </c>
      <c r="Z84" s="46">
        <v>1</v>
      </c>
      <c r="AA84" s="46">
        <v>0</v>
      </c>
    </row>
    <row r="85" spans="1:27" s="46" customFormat="1" ht="14.25" x14ac:dyDescent="0.2">
      <c r="A85" s="46" t="s">
        <v>113</v>
      </c>
      <c r="B85" s="46" t="s">
        <v>27</v>
      </c>
      <c r="C85" s="46">
        <v>33</v>
      </c>
      <c r="D85" s="46">
        <v>4</v>
      </c>
      <c r="E85" s="46">
        <v>2</v>
      </c>
      <c r="F85" s="46">
        <v>2</v>
      </c>
      <c r="G85" s="46">
        <v>16</v>
      </c>
      <c r="H85" s="46">
        <v>72.818617385352496</v>
      </c>
      <c r="I85" s="46">
        <v>91.567419575633124</v>
      </c>
      <c r="J85" s="46">
        <v>16</v>
      </c>
      <c r="K85" s="46">
        <v>0</v>
      </c>
      <c r="L85" s="46">
        <v>1</v>
      </c>
      <c r="M85" s="46">
        <v>2</v>
      </c>
      <c r="N85" s="46" t="s">
        <v>34</v>
      </c>
      <c r="O85" s="46">
        <v>2</v>
      </c>
      <c r="P85" s="46" t="s">
        <v>31</v>
      </c>
      <c r="Q85" s="46">
        <v>8</v>
      </c>
      <c r="T85" s="46">
        <v>0</v>
      </c>
      <c r="U85" s="46">
        <v>11.405037500000001</v>
      </c>
      <c r="V85" s="46">
        <v>0</v>
      </c>
      <c r="W85" s="46">
        <v>0</v>
      </c>
      <c r="X85" s="46">
        <v>2</v>
      </c>
      <c r="Y85" s="46">
        <v>2</v>
      </c>
      <c r="Z85" s="46">
        <v>0</v>
      </c>
      <c r="AA85" s="46">
        <v>0</v>
      </c>
    </row>
    <row r="86" spans="1:27" s="46" customFormat="1" ht="14.25" x14ac:dyDescent="0.2">
      <c r="A86" s="46" t="s">
        <v>114</v>
      </c>
      <c r="B86" s="46" t="s">
        <v>27</v>
      </c>
      <c r="C86" s="46">
        <v>33</v>
      </c>
      <c r="D86" s="46">
        <v>4</v>
      </c>
      <c r="E86" s="46">
        <v>2</v>
      </c>
      <c r="F86" s="46">
        <v>2</v>
      </c>
      <c r="G86" s="46">
        <v>25</v>
      </c>
      <c r="H86" s="46">
        <v>72.191649555099247</v>
      </c>
      <c r="I86" s="46">
        <v>90.436687200547567</v>
      </c>
      <c r="J86" s="46">
        <v>20</v>
      </c>
      <c r="K86" s="46">
        <v>0</v>
      </c>
      <c r="L86" s="46">
        <v>1</v>
      </c>
      <c r="M86" s="46">
        <v>2</v>
      </c>
      <c r="N86" s="46" t="s">
        <v>43</v>
      </c>
      <c r="O86" s="46">
        <v>4</v>
      </c>
      <c r="P86" s="46" t="s">
        <v>29</v>
      </c>
      <c r="Q86" s="46">
        <v>5.75</v>
      </c>
      <c r="R86" s="46">
        <v>0.12625</v>
      </c>
      <c r="S86" s="46">
        <v>0</v>
      </c>
      <c r="T86" s="46">
        <v>2</v>
      </c>
      <c r="U86" s="46">
        <v>8.5080916666666653</v>
      </c>
      <c r="V86" s="46">
        <v>2</v>
      </c>
      <c r="W86" s="46">
        <v>1</v>
      </c>
      <c r="X86" s="46">
        <v>0</v>
      </c>
      <c r="Y86" s="46">
        <v>1</v>
      </c>
      <c r="Z86" s="46">
        <v>0</v>
      </c>
      <c r="AA86" s="46">
        <v>0</v>
      </c>
    </row>
    <row r="87" spans="1:27" s="46" customFormat="1" ht="14.25" x14ac:dyDescent="0.2">
      <c r="A87" s="46" t="s">
        <v>115</v>
      </c>
      <c r="B87" s="46" t="s">
        <v>27</v>
      </c>
      <c r="C87" s="46">
        <v>33</v>
      </c>
      <c r="D87" s="46">
        <v>4</v>
      </c>
      <c r="E87" s="46">
        <v>2</v>
      </c>
      <c r="F87" s="46">
        <v>2</v>
      </c>
      <c r="G87" s="46">
        <v>14</v>
      </c>
      <c r="H87" s="46">
        <v>82.502395619438744</v>
      </c>
      <c r="I87" s="46">
        <v>87.55099247091033</v>
      </c>
      <c r="J87" s="46">
        <v>14</v>
      </c>
      <c r="K87" s="46">
        <v>0</v>
      </c>
      <c r="L87" s="46">
        <v>1</v>
      </c>
      <c r="M87" s="46">
        <v>2</v>
      </c>
      <c r="N87" s="46" t="s">
        <v>43</v>
      </c>
      <c r="O87" s="46">
        <v>2</v>
      </c>
      <c r="P87" s="46" t="s">
        <v>31</v>
      </c>
      <c r="Q87" s="46">
        <v>3</v>
      </c>
      <c r="R87" s="46">
        <v>2.0451666666666668</v>
      </c>
      <c r="S87" s="46">
        <v>0</v>
      </c>
      <c r="T87" s="46">
        <v>0</v>
      </c>
      <c r="U87" s="46">
        <v>6.5729285714285712</v>
      </c>
      <c r="V87" s="46">
        <v>3</v>
      </c>
      <c r="W87" s="46">
        <v>0</v>
      </c>
      <c r="X87" s="46">
        <v>1</v>
      </c>
      <c r="Y87" s="46">
        <v>2</v>
      </c>
      <c r="Z87" s="46">
        <v>1</v>
      </c>
      <c r="AA87" s="46">
        <v>1</v>
      </c>
    </row>
    <row r="88" spans="1:27" s="46" customFormat="1" ht="14.25" x14ac:dyDescent="0.2">
      <c r="A88" s="46" t="s">
        <v>116</v>
      </c>
      <c r="B88" s="46" t="s">
        <v>27</v>
      </c>
      <c r="C88" s="46">
        <v>34</v>
      </c>
      <c r="D88" s="46">
        <v>4</v>
      </c>
      <c r="E88" s="46">
        <v>2</v>
      </c>
      <c r="F88" s="46">
        <v>2</v>
      </c>
      <c r="G88" s="46">
        <v>12</v>
      </c>
      <c r="H88" s="46">
        <v>72.470910335386719</v>
      </c>
      <c r="I88" s="46">
        <v>86.351813826146469</v>
      </c>
      <c r="J88" s="46">
        <v>16</v>
      </c>
      <c r="K88" s="46">
        <v>0</v>
      </c>
      <c r="L88" s="46">
        <v>1</v>
      </c>
      <c r="M88" s="46">
        <v>2</v>
      </c>
      <c r="N88" s="46" t="s">
        <v>34</v>
      </c>
      <c r="O88" s="46">
        <v>1</v>
      </c>
      <c r="P88" s="46" t="s">
        <v>35</v>
      </c>
      <c r="Q88" s="46">
        <v>31.6</v>
      </c>
      <c r="R88" s="46">
        <v>6.4743750000000002</v>
      </c>
      <c r="S88" s="46">
        <v>1</v>
      </c>
      <c r="T88" s="46">
        <v>0</v>
      </c>
      <c r="U88" s="46">
        <v>17.017577083333332</v>
      </c>
      <c r="V88" s="46">
        <v>3</v>
      </c>
      <c r="W88" s="46">
        <v>2</v>
      </c>
      <c r="X88" s="46">
        <v>2</v>
      </c>
      <c r="Y88" s="46">
        <v>2</v>
      </c>
      <c r="Z88" s="46">
        <v>0</v>
      </c>
      <c r="AA88" s="46">
        <v>0</v>
      </c>
    </row>
    <row r="89" spans="1:27" s="46" customFormat="1" ht="14.25" x14ac:dyDescent="0.2">
      <c r="A89" s="46" t="s">
        <v>117</v>
      </c>
      <c r="B89" s="46" t="s">
        <v>27</v>
      </c>
      <c r="C89" s="46">
        <v>33</v>
      </c>
      <c r="D89" s="46">
        <v>4</v>
      </c>
      <c r="E89" s="46">
        <v>2</v>
      </c>
      <c r="F89" s="46">
        <v>2</v>
      </c>
      <c r="G89" s="46">
        <v>21</v>
      </c>
      <c r="H89" s="46">
        <v>70.179329226557158</v>
      </c>
      <c r="I89" s="46">
        <v>92.739219712525667</v>
      </c>
      <c r="J89" s="46">
        <v>18</v>
      </c>
      <c r="K89" s="46">
        <v>0</v>
      </c>
      <c r="L89" s="46">
        <v>1</v>
      </c>
      <c r="M89" s="46">
        <v>2</v>
      </c>
      <c r="N89" s="46" t="s">
        <v>29</v>
      </c>
      <c r="O89" s="46">
        <v>4</v>
      </c>
      <c r="P89" s="46" t="s">
        <v>29</v>
      </c>
      <c r="Q89" s="46">
        <v>16.033333333333335</v>
      </c>
      <c r="R89" s="46">
        <v>9.2499999999999999E-2</v>
      </c>
      <c r="S89" s="46">
        <v>0</v>
      </c>
      <c r="T89" s="46">
        <v>0</v>
      </c>
      <c r="U89" s="46">
        <v>2.7820958333333334</v>
      </c>
      <c r="V89" s="46">
        <v>0</v>
      </c>
      <c r="W89" s="46">
        <v>1</v>
      </c>
      <c r="X89" s="46">
        <v>0</v>
      </c>
      <c r="Y89" s="46">
        <v>1</v>
      </c>
      <c r="Z89" s="46">
        <v>0</v>
      </c>
      <c r="AA89" s="46">
        <v>0</v>
      </c>
    </row>
    <row r="90" spans="1:27" s="46" customFormat="1" ht="14.25" x14ac:dyDescent="0.2">
      <c r="A90" s="46" t="s">
        <v>118</v>
      </c>
      <c r="B90" s="46" t="s">
        <v>27</v>
      </c>
      <c r="C90" s="46">
        <v>33</v>
      </c>
      <c r="D90" s="46">
        <v>4</v>
      </c>
      <c r="E90" s="46">
        <v>2</v>
      </c>
      <c r="F90" s="46">
        <v>2</v>
      </c>
      <c r="G90" s="46">
        <v>0</v>
      </c>
      <c r="H90" s="46">
        <v>76.810403832991099</v>
      </c>
      <c r="I90" s="46">
        <v>87.926078028747426</v>
      </c>
      <c r="J90" s="46">
        <v>18</v>
      </c>
      <c r="K90" s="46">
        <v>0</v>
      </c>
      <c r="L90" s="46">
        <v>1</v>
      </c>
      <c r="M90" s="46">
        <v>2</v>
      </c>
      <c r="N90" s="46" t="s">
        <v>34</v>
      </c>
      <c r="O90" s="46">
        <v>1</v>
      </c>
      <c r="P90" s="46" t="s">
        <v>35</v>
      </c>
      <c r="Q90" s="46">
        <v>19.583333333333332</v>
      </c>
      <c r="R90" s="46">
        <v>8.09</v>
      </c>
      <c r="S90" s="46">
        <v>0</v>
      </c>
      <c r="T90" s="46">
        <v>0</v>
      </c>
      <c r="U90" s="46">
        <v>28.519119791666668</v>
      </c>
      <c r="V90" s="46">
        <v>3</v>
      </c>
      <c r="W90" s="46">
        <v>3</v>
      </c>
      <c r="X90" s="46">
        <v>3</v>
      </c>
      <c r="Y90" s="46">
        <v>2</v>
      </c>
      <c r="Z90" s="46">
        <v>1</v>
      </c>
      <c r="AA90" s="46">
        <v>0</v>
      </c>
    </row>
    <row r="91" spans="1:27" s="46" customFormat="1" ht="14.25" x14ac:dyDescent="0.2"/>
    <row r="92" spans="1:27" s="46" customFormat="1" ht="14.25" x14ac:dyDescent="0.2"/>
    <row r="93" spans="1:27" s="46" customFormat="1" ht="14.25" x14ac:dyDescent="0.2">
      <c r="A93" s="46" t="s">
        <v>119</v>
      </c>
      <c r="B93" s="46" t="s">
        <v>59</v>
      </c>
      <c r="C93" s="46" t="s">
        <v>120</v>
      </c>
      <c r="G93" s="46">
        <f>AVERAGE(G66:G90)</f>
        <v>12.166153846153847</v>
      </c>
      <c r="I93" s="46">
        <f>AVERAGE(I66:I90)</f>
        <v>90.214592744695381</v>
      </c>
      <c r="K93" s="46" t="s">
        <v>121</v>
      </c>
      <c r="L93" s="46" t="s">
        <v>62</v>
      </c>
      <c r="Q93" s="46">
        <f>AVERAGE(Q66:Q90)</f>
        <v>9.8433333333333337</v>
      </c>
    </row>
    <row r="94" spans="1:27" s="46" customFormat="1" ht="14.25" x14ac:dyDescent="0.2">
      <c r="C94" s="46" t="s">
        <v>122</v>
      </c>
      <c r="G94" s="46">
        <f>STDEV(G66:G90)</f>
        <v>9.065879853317762</v>
      </c>
      <c r="I94" s="46">
        <f>STDEV(I66:I90)</f>
        <v>3.3183365517730485</v>
      </c>
      <c r="Q94" s="46">
        <f>STDEV(Q66:Q90)</f>
        <v>6.7066526535086641</v>
      </c>
    </row>
    <row r="97" spans="1:9" x14ac:dyDescent="0.25">
      <c r="I97" s="46"/>
    </row>
    <row r="98" spans="1:9" x14ac:dyDescent="0.25">
      <c r="A98" s="48" t="s">
        <v>392</v>
      </c>
      <c r="I98" s="46"/>
    </row>
    <row r="99" spans="1:9" x14ac:dyDescent="0.25">
      <c r="A99" s="18" t="s">
        <v>393</v>
      </c>
      <c r="I99" s="46"/>
    </row>
    <row r="100" spans="1:9" x14ac:dyDescent="0.25">
      <c r="A100" s="18" t="s">
        <v>395</v>
      </c>
      <c r="I100" s="46"/>
    </row>
    <row r="101" spans="1:9" x14ac:dyDescent="0.25">
      <c r="A101" s="18" t="s">
        <v>394</v>
      </c>
      <c r="I101" s="46"/>
    </row>
    <row r="102" spans="1:9" x14ac:dyDescent="0.25">
      <c r="I102" s="46"/>
    </row>
  </sheetData>
  <hyperlinks>
    <hyperlink ref="A98" r:id="rId1" display="https://www.radc.rush.edu/docs/var/detail.htm?category=Pathology&amp;subcategory=Beta-Amyloid&amp;variable=amylsqrt_est_8reg" xr:uid="{B9434367-3218-455D-8FB6-25B4148DE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E8A5-16F1-4216-AAE2-5C2BB55ED5E0}">
  <dimension ref="A1:U83"/>
  <sheetViews>
    <sheetView workbookViewId="0">
      <selection activeCell="A35" sqref="A35:A36"/>
    </sheetView>
  </sheetViews>
  <sheetFormatPr defaultRowHeight="15" x14ac:dyDescent="0.25"/>
  <cols>
    <col min="1" max="1" width="39.28515625" style="29" customWidth="1"/>
    <col min="2" max="2" width="14.7109375" style="29" customWidth="1"/>
    <col min="3" max="3" width="11.28515625" style="29" customWidth="1"/>
    <col min="4" max="6" width="8.85546875" style="29"/>
    <col min="7" max="7" width="11.28515625" style="29" customWidth="1"/>
    <col min="8" max="9" width="8.85546875" style="29"/>
    <col min="10" max="10" width="13.7109375" style="29" customWidth="1"/>
    <col min="11" max="11" width="19.85546875" style="29" customWidth="1"/>
    <col min="12" max="13" width="8.85546875" style="29"/>
    <col min="20" max="20" width="18.85546875" style="44" customWidth="1"/>
    <col min="21" max="21" width="16.140625" style="44" customWidth="1"/>
  </cols>
  <sheetData>
    <row r="1" spans="1:21" x14ac:dyDescent="0.25">
      <c r="A1" s="3" t="s">
        <v>123</v>
      </c>
      <c r="B1" s="3" t="s">
        <v>399</v>
      </c>
      <c r="C1" s="3" t="s">
        <v>124</v>
      </c>
      <c r="D1" s="3" t="s">
        <v>322</v>
      </c>
      <c r="E1" s="3" t="s">
        <v>323</v>
      </c>
      <c r="F1" s="3" t="s">
        <v>324</v>
      </c>
      <c r="G1" s="3" t="s">
        <v>325</v>
      </c>
      <c r="H1" s="3" t="s">
        <v>326</v>
      </c>
      <c r="I1" s="3" t="s">
        <v>327</v>
      </c>
      <c r="J1" s="3" t="s">
        <v>328</v>
      </c>
      <c r="K1" s="3" t="s">
        <v>329</v>
      </c>
      <c r="L1" s="3" t="s">
        <v>330</v>
      </c>
      <c r="M1" s="3" t="s">
        <v>125</v>
      </c>
      <c r="T1" s="19"/>
      <c r="U1" s="19"/>
    </row>
    <row r="2" spans="1:21" s="18" customFormat="1" x14ac:dyDescent="0.25">
      <c r="A2" s="20" t="s">
        <v>181</v>
      </c>
      <c r="B2" s="5" t="s">
        <v>400</v>
      </c>
      <c r="C2" s="20" t="s">
        <v>119</v>
      </c>
      <c r="D2" s="20" t="s">
        <v>132</v>
      </c>
      <c r="E2" s="20">
        <v>84</v>
      </c>
      <c r="F2" s="20">
        <v>15</v>
      </c>
      <c r="G2" s="20">
        <v>1080</v>
      </c>
      <c r="H2" s="20" t="s">
        <v>331</v>
      </c>
      <c r="I2" s="20" t="s">
        <v>332</v>
      </c>
      <c r="J2" s="20" t="s">
        <v>333</v>
      </c>
      <c r="K2" s="20" t="s">
        <v>334</v>
      </c>
      <c r="L2" s="20">
        <v>12</v>
      </c>
      <c r="M2" s="20">
        <v>6</v>
      </c>
      <c r="T2" s="20"/>
      <c r="U2" s="20"/>
    </row>
    <row r="3" spans="1:21" x14ac:dyDescent="0.25">
      <c r="A3" s="5" t="s">
        <v>196</v>
      </c>
      <c r="B3" s="5" t="s">
        <v>400</v>
      </c>
      <c r="C3" s="5" t="s">
        <v>119</v>
      </c>
      <c r="D3" s="5" t="s">
        <v>132</v>
      </c>
      <c r="E3" s="5">
        <v>56</v>
      </c>
      <c r="F3" s="5">
        <v>14</v>
      </c>
      <c r="G3" s="5">
        <v>976</v>
      </c>
      <c r="H3" s="5" t="s">
        <v>335</v>
      </c>
      <c r="I3" s="5" t="s">
        <v>332</v>
      </c>
      <c r="J3" s="5" t="s">
        <v>333</v>
      </c>
      <c r="K3" s="5" t="s">
        <v>334</v>
      </c>
      <c r="L3" s="5">
        <v>5</v>
      </c>
      <c r="M3" s="5">
        <v>3</v>
      </c>
      <c r="T3" s="20"/>
      <c r="U3" s="20"/>
    </row>
    <row r="4" spans="1:21" x14ac:dyDescent="0.25">
      <c r="A4" s="5" t="s">
        <v>251</v>
      </c>
      <c r="B4" s="5" t="s">
        <v>400</v>
      </c>
      <c r="C4" s="5" t="s">
        <v>119</v>
      </c>
      <c r="D4" s="5" t="s">
        <v>135</v>
      </c>
      <c r="E4" s="5">
        <v>85</v>
      </c>
      <c r="F4" s="5">
        <v>14</v>
      </c>
      <c r="G4" s="5">
        <v>1334</v>
      </c>
      <c r="H4" s="5" t="s">
        <v>336</v>
      </c>
      <c r="I4" s="5" t="s">
        <v>332</v>
      </c>
      <c r="J4" s="5" t="s">
        <v>337</v>
      </c>
      <c r="K4" s="5" t="s">
        <v>338</v>
      </c>
      <c r="L4" s="5">
        <v>1</v>
      </c>
      <c r="M4" s="5">
        <v>15</v>
      </c>
      <c r="P4" t="s">
        <v>397</v>
      </c>
      <c r="Q4" t="s">
        <v>398</v>
      </c>
      <c r="T4" s="20"/>
      <c r="U4" s="20"/>
    </row>
    <row r="5" spans="1:21" x14ac:dyDescent="0.25">
      <c r="A5" s="5" t="s">
        <v>140</v>
      </c>
      <c r="B5" s="5" t="s">
        <v>400</v>
      </c>
      <c r="C5" s="5" t="s">
        <v>119</v>
      </c>
      <c r="D5" s="5" t="s">
        <v>132</v>
      </c>
      <c r="E5" s="5">
        <v>83</v>
      </c>
      <c r="F5" s="5">
        <v>12</v>
      </c>
      <c r="G5" s="5">
        <v>1325</v>
      </c>
      <c r="H5" s="5" t="s">
        <v>339</v>
      </c>
      <c r="I5" s="5" t="s">
        <v>332</v>
      </c>
      <c r="J5" s="5" t="s">
        <v>333</v>
      </c>
      <c r="K5" s="5" t="s">
        <v>334</v>
      </c>
      <c r="L5" s="5">
        <v>5</v>
      </c>
      <c r="M5" s="5">
        <v>8</v>
      </c>
      <c r="O5" t="s">
        <v>396</v>
      </c>
      <c r="P5">
        <f>AVERAGE(E2:E36)</f>
        <v>79.057142857142864</v>
      </c>
      <c r="Q5">
        <f>STDEV(E2:E36)</f>
        <v>9.8874336679350314</v>
      </c>
      <c r="R5" s="7" t="s">
        <v>119</v>
      </c>
      <c r="T5" s="20"/>
      <c r="U5" s="20"/>
    </row>
    <row r="6" spans="1:21" x14ac:dyDescent="0.25">
      <c r="A6" s="5" t="s">
        <v>147</v>
      </c>
      <c r="B6" s="5" t="s">
        <v>400</v>
      </c>
      <c r="C6" s="5" t="s">
        <v>119</v>
      </c>
      <c r="D6" s="5" t="s">
        <v>132</v>
      </c>
      <c r="E6" s="5">
        <v>78</v>
      </c>
      <c r="F6" s="5">
        <v>19</v>
      </c>
      <c r="G6" s="5">
        <v>1041</v>
      </c>
      <c r="H6" s="5" t="s">
        <v>336</v>
      </c>
      <c r="I6" s="5" t="s">
        <v>332</v>
      </c>
      <c r="J6" s="5" t="s">
        <v>337</v>
      </c>
      <c r="K6" s="5" t="s">
        <v>338</v>
      </c>
      <c r="L6" s="5">
        <v>12</v>
      </c>
      <c r="M6" s="5">
        <v>24</v>
      </c>
      <c r="P6">
        <f>AVERAGE(E56:E65)</f>
        <v>85.61999999999999</v>
      </c>
      <c r="Q6">
        <f>STDEV(E56:E65)</f>
        <v>5.009723877953089</v>
      </c>
      <c r="R6" s="7" t="s">
        <v>88</v>
      </c>
      <c r="T6" s="20"/>
      <c r="U6" s="20"/>
    </row>
    <row r="7" spans="1:21" x14ac:dyDescent="0.25">
      <c r="A7" s="5" t="s">
        <v>191</v>
      </c>
      <c r="B7" s="5" t="s">
        <v>400</v>
      </c>
      <c r="C7" s="5" t="s">
        <v>119</v>
      </c>
      <c r="D7" s="5" t="s">
        <v>132</v>
      </c>
      <c r="E7" s="5">
        <v>76</v>
      </c>
      <c r="F7" s="5">
        <v>11</v>
      </c>
      <c r="G7" s="5">
        <v>1120</v>
      </c>
      <c r="H7" s="5" t="s">
        <v>339</v>
      </c>
      <c r="I7" s="5" t="s">
        <v>133</v>
      </c>
      <c r="J7" s="5" t="s">
        <v>333</v>
      </c>
      <c r="K7" s="5" t="s">
        <v>334</v>
      </c>
      <c r="L7" s="5">
        <v>10</v>
      </c>
      <c r="M7" s="5" t="s">
        <v>133</v>
      </c>
      <c r="P7">
        <f>AVERAGE(E37:E55)</f>
        <v>71.421052631578945</v>
      </c>
      <c r="Q7">
        <f>STDEV(E37:E55)</f>
        <v>17.670803884982732</v>
      </c>
      <c r="R7" s="7" t="s">
        <v>58</v>
      </c>
      <c r="T7" s="20"/>
      <c r="U7" s="20"/>
    </row>
    <row r="8" spans="1:21" x14ac:dyDescent="0.25">
      <c r="A8" s="5" t="s">
        <v>263</v>
      </c>
      <c r="B8" s="5" t="s">
        <v>400</v>
      </c>
      <c r="C8" s="5" t="s">
        <v>119</v>
      </c>
      <c r="D8" s="5" t="s">
        <v>135</v>
      </c>
      <c r="E8" s="5">
        <v>83</v>
      </c>
      <c r="F8" s="5">
        <v>11</v>
      </c>
      <c r="G8" s="5">
        <v>1077</v>
      </c>
      <c r="H8" s="5" t="s">
        <v>340</v>
      </c>
      <c r="I8" s="5" t="s">
        <v>332</v>
      </c>
      <c r="J8" s="5" t="s">
        <v>337</v>
      </c>
      <c r="K8" s="5" t="s">
        <v>334</v>
      </c>
      <c r="L8" s="5">
        <v>12</v>
      </c>
      <c r="M8" s="5">
        <v>16</v>
      </c>
      <c r="P8">
        <f>AVERAGE(E66:E83)</f>
        <v>70.388888888888886</v>
      </c>
      <c r="Q8">
        <f>STDEV(E66:E83)</f>
        <v>13.443296553383862</v>
      </c>
      <c r="R8" s="7" t="s">
        <v>355</v>
      </c>
      <c r="T8" s="20"/>
      <c r="U8" s="20"/>
    </row>
    <row r="9" spans="1:21" x14ac:dyDescent="0.25">
      <c r="A9" s="5" t="s">
        <v>153</v>
      </c>
      <c r="B9" s="5" t="s">
        <v>400</v>
      </c>
      <c r="C9" s="5" t="s">
        <v>119</v>
      </c>
      <c r="D9" s="5" t="s">
        <v>132</v>
      </c>
      <c r="E9" s="5">
        <v>83</v>
      </c>
      <c r="F9" s="5">
        <v>19</v>
      </c>
      <c r="G9" s="5">
        <v>994</v>
      </c>
      <c r="H9" s="5" t="s">
        <v>340</v>
      </c>
      <c r="I9" s="5" t="s">
        <v>332</v>
      </c>
      <c r="J9" s="5" t="s">
        <v>337</v>
      </c>
      <c r="K9" s="5" t="s">
        <v>334</v>
      </c>
      <c r="L9" s="5">
        <v>12</v>
      </c>
      <c r="M9" s="5">
        <v>24</v>
      </c>
      <c r="T9" s="20"/>
      <c r="U9" s="20"/>
    </row>
    <row r="10" spans="1:21" x14ac:dyDescent="0.25">
      <c r="A10" s="5" t="s">
        <v>148</v>
      </c>
      <c r="B10" s="5" t="s">
        <v>400</v>
      </c>
      <c r="C10" s="5" t="s">
        <v>119</v>
      </c>
      <c r="D10" s="5" t="s">
        <v>132</v>
      </c>
      <c r="E10" s="5">
        <v>83</v>
      </c>
      <c r="F10" s="5">
        <v>4</v>
      </c>
      <c r="G10" s="5">
        <v>1065</v>
      </c>
      <c r="H10" s="5" t="s">
        <v>335</v>
      </c>
      <c r="I10" s="5" t="s">
        <v>332</v>
      </c>
      <c r="J10" s="5" t="s">
        <v>333</v>
      </c>
      <c r="K10" s="5" t="s">
        <v>334</v>
      </c>
      <c r="L10" s="5">
        <v>6</v>
      </c>
      <c r="M10" s="5" t="s">
        <v>133</v>
      </c>
      <c r="O10" s="5" t="s">
        <v>324</v>
      </c>
      <c r="P10">
        <f>AVERAGE(F2:F36)</f>
        <v>10.957142857142857</v>
      </c>
      <c r="Q10">
        <f>STDEV(F2:F36)</f>
        <v>5.4033914031339787</v>
      </c>
      <c r="R10" s="7" t="s">
        <v>119</v>
      </c>
      <c r="T10" s="20"/>
      <c r="U10" s="20"/>
    </row>
    <row r="11" spans="1:21" x14ac:dyDescent="0.25">
      <c r="A11" s="5" t="s">
        <v>213</v>
      </c>
      <c r="B11" s="5" t="s">
        <v>400</v>
      </c>
      <c r="C11" s="5" t="s">
        <v>119</v>
      </c>
      <c r="D11" s="5" t="s">
        <v>132</v>
      </c>
      <c r="E11" s="5">
        <v>88</v>
      </c>
      <c r="F11" s="5">
        <v>10</v>
      </c>
      <c r="G11" s="5">
        <v>1054</v>
      </c>
      <c r="H11" s="5" t="s">
        <v>341</v>
      </c>
      <c r="I11" s="5" t="s">
        <v>332</v>
      </c>
      <c r="J11" s="5" t="s">
        <v>337</v>
      </c>
      <c r="K11" s="5" t="s">
        <v>334</v>
      </c>
      <c r="L11" s="5">
        <v>9</v>
      </c>
      <c r="M11" s="5">
        <v>15</v>
      </c>
      <c r="P11">
        <f>AVERAGE(F56:F65)</f>
        <v>12.870000000000001</v>
      </c>
      <c r="Q11">
        <f>STDEV(F56:F65)</f>
        <v>10.284405670723023</v>
      </c>
      <c r="R11" s="7" t="s">
        <v>88</v>
      </c>
      <c r="T11" s="20"/>
      <c r="U11" s="20"/>
    </row>
    <row r="12" spans="1:21" x14ac:dyDescent="0.25">
      <c r="A12" s="5" t="s">
        <v>217</v>
      </c>
      <c r="B12" s="5" t="s">
        <v>400</v>
      </c>
      <c r="C12" s="5" t="s">
        <v>119</v>
      </c>
      <c r="D12" s="5" t="s">
        <v>132</v>
      </c>
      <c r="E12" s="5">
        <v>77</v>
      </c>
      <c r="F12" s="5">
        <v>3</v>
      </c>
      <c r="G12" s="5">
        <v>1010</v>
      </c>
      <c r="H12" s="5" t="s">
        <v>342</v>
      </c>
      <c r="I12" s="5" t="s">
        <v>332</v>
      </c>
      <c r="J12" s="5" t="s">
        <v>333</v>
      </c>
      <c r="K12" s="5" t="s">
        <v>334</v>
      </c>
      <c r="L12" s="5">
        <v>9</v>
      </c>
      <c r="M12" s="5">
        <v>0</v>
      </c>
      <c r="P12">
        <f>AVERAGE(F37:F55)</f>
        <v>13.157894736842104</v>
      </c>
      <c r="Q12">
        <f>STDEV(F37:F55)</f>
        <v>8.0000913737471837</v>
      </c>
      <c r="R12" s="7" t="s">
        <v>58</v>
      </c>
      <c r="T12" s="20"/>
      <c r="U12" s="20"/>
    </row>
    <row r="13" spans="1:21" x14ac:dyDescent="0.25">
      <c r="A13" s="5" t="s">
        <v>221</v>
      </c>
      <c r="B13" s="5" t="s">
        <v>400</v>
      </c>
      <c r="C13" s="5" t="s">
        <v>119</v>
      </c>
      <c r="D13" s="5" t="s">
        <v>132</v>
      </c>
      <c r="E13" s="5">
        <v>84</v>
      </c>
      <c r="F13" s="5">
        <v>24</v>
      </c>
      <c r="G13" s="5">
        <v>1204</v>
      </c>
      <c r="H13" s="5" t="s">
        <v>341</v>
      </c>
      <c r="I13" s="5" t="s">
        <v>332</v>
      </c>
      <c r="J13" s="5" t="s">
        <v>333</v>
      </c>
      <c r="K13" s="5" t="s">
        <v>334</v>
      </c>
      <c r="L13" s="5">
        <v>7</v>
      </c>
      <c r="M13" s="5">
        <v>17</v>
      </c>
      <c r="P13">
        <f>AVERAGE(F66:F83)</f>
        <v>7.666666666666667</v>
      </c>
      <c r="Q13">
        <f>STDEV(F66:F83)</f>
        <v>3.4810410883561156</v>
      </c>
      <c r="R13" s="7" t="s">
        <v>355</v>
      </c>
      <c r="T13" s="20"/>
      <c r="U13" s="20"/>
    </row>
    <row r="14" spans="1:21" x14ac:dyDescent="0.25">
      <c r="A14" s="5" t="s">
        <v>154</v>
      </c>
      <c r="B14" s="20" t="s">
        <v>400</v>
      </c>
      <c r="C14" s="5" t="s">
        <v>119</v>
      </c>
      <c r="D14" s="5" t="s">
        <v>132</v>
      </c>
      <c r="E14" s="5">
        <v>62</v>
      </c>
      <c r="F14" s="5">
        <v>13.5</v>
      </c>
      <c r="G14" s="5">
        <v>1242</v>
      </c>
      <c r="H14" s="5" t="s">
        <v>341</v>
      </c>
      <c r="I14" s="5" t="s">
        <v>332</v>
      </c>
      <c r="J14" s="5" t="s">
        <v>333</v>
      </c>
      <c r="K14" s="5" t="s">
        <v>334</v>
      </c>
      <c r="L14" s="5">
        <v>14</v>
      </c>
      <c r="M14" s="5">
        <v>11</v>
      </c>
      <c r="T14" s="20"/>
      <c r="U14" s="20"/>
    </row>
    <row r="15" spans="1:21" x14ac:dyDescent="0.25">
      <c r="A15" s="5" t="s">
        <v>160</v>
      </c>
      <c r="B15" s="5" t="s">
        <v>400</v>
      </c>
      <c r="C15" s="5" t="s">
        <v>119</v>
      </c>
      <c r="D15" s="5" t="s">
        <v>132</v>
      </c>
      <c r="E15" s="5">
        <v>83</v>
      </c>
      <c r="F15" s="5">
        <v>10</v>
      </c>
      <c r="G15" s="5">
        <v>1067</v>
      </c>
      <c r="H15" s="5" t="s">
        <v>335</v>
      </c>
      <c r="I15" s="5" t="s">
        <v>332</v>
      </c>
      <c r="J15" s="5" t="s">
        <v>337</v>
      </c>
      <c r="K15" s="5" t="s">
        <v>334</v>
      </c>
      <c r="L15" s="5">
        <v>5</v>
      </c>
      <c r="M15" s="5" t="s">
        <v>133</v>
      </c>
      <c r="T15" s="20"/>
      <c r="U15" s="20"/>
    </row>
    <row r="16" spans="1:21" x14ac:dyDescent="0.25">
      <c r="A16" s="5" t="s">
        <v>255</v>
      </c>
      <c r="B16" s="5" t="s">
        <v>400</v>
      </c>
      <c r="C16" s="5" t="s">
        <v>119</v>
      </c>
      <c r="D16" s="5" t="s">
        <v>135</v>
      </c>
      <c r="E16" s="5">
        <v>75</v>
      </c>
      <c r="F16" s="5">
        <v>17</v>
      </c>
      <c r="G16" s="5">
        <v>1076</v>
      </c>
      <c r="H16" s="5" t="s">
        <v>335</v>
      </c>
      <c r="I16" s="5" t="s">
        <v>332</v>
      </c>
      <c r="J16" s="5" t="s">
        <v>333</v>
      </c>
      <c r="K16" s="5" t="s">
        <v>334</v>
      </c>
      <c r="L16" s="5">
        <v>9</v>
      </c>
      <c r="M16" s="5" t="s">
        <v>133</v>
      </c>
      <c r="T16" s="20"/>
      <c r="U16" s="20"/>
    </row>
    <row r="17" spans="1:21" x14ac:dyDescent="0.25">
      <c r="A17" s="5" t="s">
        <v>203</v>
      </c>
      <c r="B17" s="5" t="s">
        <v>400</v>
      </c>
      <c r="C17" s="5" t="s">
        <v>119</v>
      </c>
      <c r="D17" s="5" t="s">
        <v>132</v>
      </c>
      <c r="E17" s="5">
        <v>73</v>
      </c>
      <c r="F17" s="5">
        <v>10</v>
      </c>
      <c r="G17" s="5">
        <v>1063</v>
      </c>
      <c r="H17" s="5" t="s">
        <v>336</v>
      </c>
      <c r="I17" s="5" t="s">
        <v>332</v>
      </c>
      <c r="J17" s="5" t="s">
        <v>333</v>
      </c>
      <c r="K17" s="5" t="s">
        <v>334</v>
      </c>
      <c r="L17" s="5">
        <v>9</v>
      </c>
      <c r="M17" s="5">
        <v>0</v>
      </c>
      <c r="T17" s="20"/>
      <c r="U17" s="20"/>
    </row>
    <row r="18" spans="1:21" x14ac:dyDescent="0.25">
      <c r="A18" s="5" t="s">
        <v>199</v>
      </c>
      <c r="B18" s="5" t="s">
        <v>400</v>
      </c>
      <c r="C18" s="5" t="s">
        <v>119</v>
      </c>
      <c r="D18" s="5" t="s">
        <v>132</v>
      </c>
      <c r="E18" s="5">
        <v>91</v>
      </c>
      <c r="F18" s="5">
        <v>14</v>
      </c>
      <c r="G18" s="5">
        <v>1066</v>
      </c>
      <c r="H18" s="5" t="s">
        <v>343</v>
      </c>
      <c r="I18" s="5" t="s">
        <v>332</v>
      </c>
      <c r="J18" s="5" t="s">
        <v>333</v>
      </c>
      <c r="K18" s="5" t="s">
        <v>334</v>
      </c>
      <c r="L18" s="5">
        <v>20</v>
      </c>
      <c r="M18" s="5" t="s">
        <v>133</v>
      </c>
      <c r="T18" s="20"/>
      <c r="U18" s="20"/>
    </row>
    <row r="19" spans="1:21" x14ac:dyDescent="0.25">
      <c r="A19" s="5" t="s">
        <v>166</v>
      </c>
      <c r="B19" s="5" t="s">
        <v>400</v>
      </c>
      <c r="C19" s="5" t="s">
        <v>119</v>
      </c>
      <c r="D19" s="5" t="s">
        <v>132</v>
      </c>
      <c r="E19" s="5">
        <v>86</v>
      </c>
      <c r="F19" s="5">
        <v>3</v>
      </c>
      <c r="G19" s="5">
        <v>975</v>
      </c>
      <c r="H19" s="5" t="s">
        <v>340</v>
      </c>
      <c r="I19" s="5" t="s">
        <v>344</v>
      </c>
      <c r="J19" s="5" t="s">
        <v>337</v>
      </c>
      <c r="K19" s="5" t="s">
        <v>338</v>
      </c>
      <c r="L19" s="5">
        <v>5</v>
      </c>
      <c r="M19" s="5">
        <v>12</v>
      </c>
      <c r="T19" s="20"/>
      <c r="U19" s="20"/>
    </row>
    <row r="20" spans="1:21" x14ac:dyDescent="0.25">
      <c r="A20" s="5" t="s">
        <v>259</v>
      </c>
      <c r="B20" s="5" t="s">
        <v>400</v>
      </c>
      <c r="C20" s="5" t="s">
        <v>119</v>
      </c>
      <c r="D20" s="5" t="s">
        <v>135</v>
      </c>
      <c r="E20" s="5">
        <v>64</v>
      </c>
      <c r="F20" s="5">
        <v>9</v>
      </c>
      <c r="G20" s="5">
        <v>990</v>
      </c>
      <c r="H20" s="5" t="s">
        <v>345</v>
      </c>
      <c r="I20" s="5" t="s">
        <v>344</v>
      </c>
      <c r="J20" s="5" t="s">
        <v>333</v>
      </c>
      <c r="K20" s="5" t="s">
        <v>334</v>
      </c>
      <c r="L20" s="5">
        <v>10</v>
      </c>
      <c r="M20" s="5">
        <v>4</v>
      </c>
      <c r="T20" s="20"/>
      <c r="U20" s="20"/>
    </row>
    <row r="21" spans="1:21" x14ac:dyDescent="0.25">
      <c r="A21" s="5" t="s">
        <v>228</v>
      </c>
      <c r="B21" s="5" t="s">
        <v>400</v>
      </c>
      <c r="C21" s="5" t="s">
        <v>119</v>
      </c>
      <c r="D21" s="5" t="s">
        <v>135</v>
      </c>
      <c r="E21" s="5">
        <v>87</v>
      </c>
      <c r="F21" s="5">
        <v>9</v>
      </c>
      <c r="G21" s="5">
        <v>1383</v>
      </c>
      <c r="H21" s="5" t="s">
        <v>336</v>
      </c>
      <c r="I21" s="5" t="s">
        <v>332</v>
      </c>
      <c r="J21" s="5" t="s">
        <v>337</v>
      </c>
      <c r="K21" s="5" t="s">
        <v>338</v>
      </c>
      <c r="L21" s="5">
        <v>5</v>
      </c>
      <c r="M21" s="5">
        <v>20</v>
      </c>
      <c r="T21" s="20"/>
      <c r="U21" s="20"/>
    </row>
    <row r="22" spans="1:21" x14ac:dyDescent="0.25">
      <c r="A22" s="5" t="s">
        <v>232</v>
      </c>
      <c r="B22" s="5" t="s">
        <v>400</v>
      </c>
      <c r="C22" s="5" t="s">
        <v>119</v>
      </c>
      <c r="D22" s="5" t="s">
        <v>135</v>
      </c>
      <c r="E22" s="5">
        <v>79</v>
      </c>
      <c r="F22" s="5">
        <v>3.5</v>
      </c>
      <c r="G22" s="5">
        <v>975</v>
      </c>
      <c r="H22" s="5" t="s">
        <v>340</v>
      </c>
      <c r="I22" s="5" t="s">
        <v>332</v>
      </c>
      <c r="J22" s="5" t="s">
        <v>333</v>
      </c>
      <c r="K22" s="5" t="s">
        <v>334</v>
      </c>
      <c r="L22" s="5">
        <v>7</v>
      </c>
      <c r="M22" s="5" t="s">
        <v>133</v>
      </c>
      <c r="T22" s="20"/>
      <c r="U22" s="20"/>
    </row>
    <row r="23" spans="1:21" x14ac:dyDescent="0.25">
      <c r="A23" s="5" t="s">
        <v>186</v>
      </c>
      <c r="B23" s="5" t="s">
        <v>400</v>
      </c>
      <c r="C23" s="5" t="s">
        <v>119</v>
      </c>
      <c r="D23" s="5" t="s">
        <v>132</v>
      </c>
      <c r="E23" s="5">
        <v>66</v>
      </c>
      <c r="F23" s="5">
        <v>7</v>
      </c>
      <c r="G23" s="5">
        <v>955</v>
      </c>
      <c r="H23" s="5" t="s">
        <v>340</v>
      </c>
      <c r="I23" s="5" t="s">
        <v>332</v>
      </c>
      <c r="J23" s="5" t="s">
        <v>333</v>
      </c>
      <c r="K23" s="5" t="s">
        <v>334</v>
      </c>
      <c r="L23" s="5">
        <v>13</v>
      </c>
      <c r="M23" s="5">
        <v>0</v>
      </c>
      <c r="T23" s="20"/>
      <c r="U23" s="20"/>
    </row>
    <row r="24" spans="1:21" x14ac:dyDescent="0.25">
      <c r="A24" s="5" t="s">
        <v>235</v>
      </c>
      <c r="B24" s="5" t="s">
        <v>400</v>
      </c>
      <c r="C24" s="5" t="s">
        <v>119</v>
      </c>
      <c r="D24" s="5" t="s">
        <v>135</v>
      </c>
      <c r="E24" s="5">
        <v>79</v>
      </c>
      <c r="F24" s="5">
        <v>6</v>
      </c>
      <c r="G24" s="5">
        <v>1233</v>
      </c>
      <c r="H24" s="5" t="s">
        <v>335</v>
      </c>
      <c r="I24" s="5" t="s">
        <v>332</v>
      </c>
      <c r="J24" s="5" t="s">
        <v>337</v>
      </c>
      <c r="K24" s="5" t="s">
        <v>334</v>
      </c>
      <c r="L24" s="5">
        <v>2</v>
      </c>
      <c r="M24" s="5" t="s">
        <v>133</v>
      </c>
      <c r="T24" s="20"/>
      <c r="U24" s="20"/>
    </row>
    <row r="25" spans="1:21" x14ac:dyDescent="0.25">
      <c r="A25" s="5" t="s">
        <v>238</v>
      </c>
      <c r="B25" s="5" t="s">
        <v>400</v>
      </c>
      <c r="C25" s="5" t="s">
        <v>119</v>
      </c>
      <c r="D25" s="5" t="s">
        <v>135</v>
      </c>
      <c r="E25" s="5">
        <v>75</v>
      </c>
      <c r="F25" s="5">
        <v>14.5</v>
      </c>
      <c r="G25" s="5">
        <v>1317</v>
      </c>
      <c r="H25" s="5" t="s">
        <v>339</v>
      </c>
      <c r="I25" s="5" t="s">
        <v>332</v>
      </c>
      <c r="J25" s="5" t="s">
        <v>333</v>
      </c>
      <c r="K25" s="5" t="s">
        <v>334</v>
      </c>
      <c r="L25" s="5">
        <v>8</v>
      </c>
      <c r="M25" s="5">
        <v>6</v>
      </c>
      <c r="T25" s="20"/>
      <c r="U25" s="20"/>
    </row>
    <row r="26" spans="1:21" x14ac:dyDescent="0.25">
      <c r="A26" s="5" t="s">
        <v>175</v>
      </c>
      <c r="B26" s="5" t="s">
        <v>400</v>
      </c>
      <c r="C26" s="5" t="s">
        <v>119</v>
      </c>
      <c r="D26" s="5" t="s">
        <v>132</v>
      </c>
      <c r="E26" s="5">
        <v>80</v>
      </c>
      <c r="F26" s="5">
        <v>11</v>
      </c>
      <c r="G26" s="5">
        <v>952</v>
      </c>
      <c r="H26" s="5" t="s">
        <v>336</v>
      </c>
      <c r="I26" s="5" t="s">
        <v>332</v>
      </c>
      <c r="J26" s="5" t="s">
        <v>333</v>
      </c>
      <c r="K26" s="5" t="s">
        <v>334</v>
      </c>
      <c r="L26" s="5">
        <v>10</v>
      </c>
      <c r="M26" s="5">
        <v>2</v>
      </c>
      <c r="T26" s="20"/>
      <c r="U26" s="20"/>
    </row>
    <row r="27" spans="1:21" x14ac:dyDescent="0.25">
      <c r="A27" s="5" t="s">
        <v>267</v>
      </c>
      <c r="B27" s="5" t="s">
        <v>400</v>
      </c>
      <c r="C27" s="5" t="s">
        <v>119</v>
      </c>
      <c r="D27" s="5" t="s">
        <v>135</v>
      </c>
      <c r="E27" s="5">
        <v>86</v>
      </c>
      <c r="F27" s="5">
        <v>17</v>
      </c>
      <c r="G27" s="5">
        <v>1167</v>
      </c>
      <c r="H27" s="5" t="s">
        <v>331</v>
      </c>
      <c r="I27" s="5" t="s">
        <v>344</v>
      </c>
      <c r="J27" s="5" t="s">
        <v>333</v>
      </c>
      <c r="K27" s="5" t="s">
        <v>334</v>
      </c>
      <c r="L27" s="5">
        <v>8</v>
      </c>
      <c r="M27" s="5">
        <v>5</v>
      </c>
      <c r="T27" s="20"/>
      <c r="U27" s="20"/>
    </row>
    <row r="28" spans="1:21" x14ac:dyDescent="0.25">
      <c r="A28" s="5" t="s">
        <v>159</v>
      </c>
      <c r="B28" s="5" t="s">
        <v>400</v>
      </c>
      <c r="C28" s="5" t="s">
        <v>119</v>
      </c>
      <c r="D28" s="5" t="s">
        <v>132</v>
      </c>
      <c r="E28" s="5">
        <v>94</v>
      </c>
      <c r="F28" s="5">
        <v>5</v>
      </c>
      <c r="G28" s="5">
        <v>912</v>
      </c>
      <c r="H28" s="5" t="s">
        <v>339</v>
      </c>
      <c r="I28" s="5" t="s">
        <v>332</v>
      </c>
      <c r="J28" s="5" t="s">
        <v>333</v>
      </c>
      <c r="K28" s="5" t="s">
        <v>334</v>
      </c>
      <c r="L28" s="5" t="s">
        <v>133</v>
      </c>
      <c r="M28" s="5" t="s">
        <v>133</v>
      </c>
      <c r="T28" s="20"/>
      <c r="U28" s="20"/>
    </row>
    <row r="29" spans="1:21" x14ac:dyDescent="0.25">
      <c r="A29" s="5" t="s">
        <v>165</v>
      </c>
      <c r="B29" s="5" t="s">
        <v>400</v>
      </c>
      <c r="C29" s="5" t="s">
        <v>119</v>
      </c>
      <c r="D29" s="5" t="s">
        <v>132</v>
      </c>
      <c r="E29" s="5">
        <v>93</v>
      </c>
      <c r="F29" s="5">
        <v>6</v>
      </c>
      <c r="G29" s="5">
        <v>950</v>
      </c>
      <c r="H29" s="5" t="s">
        <v>339</v>
      </c>
      <c r="I29" s="5" t="s">
        <v>332</v>
      </c>
      <c r="J29" s="5" t="s">
        <v>333</v>
      </c>
      <c r="K29" s="5" t="s">
        <v>334</v>
      </c>
      <c r="L29" s="5">
        <v>11</v>
      </c>
      <c r="M29" s="5">
        <v>4</v>
      </c>
      <c r="T29" s="20"/>
      <c r="U29" s="20"/>
    </row>
    <row r="30" spans="1:21" x14ac:dyDescent="0.25">
      <c r="A30" s="5" t="s">
        <v>174</v>
      </c>
      <c r="B30" s="5" t="s">
        <v>400</v>
      </c>
      <c r="C30" s="5" t="s">
        <v>119</v>
      </c>
      <c r="D30" s="5" t="s">
        <v>132</v>
      </c>
      <c r="E30" s="5">
        <v>85</v>
      </c>
      <c r="F30" s="5">
        <v>4</v>
      </c>
      <c r="G30" s="5">
        <v>957</v>
      </c>
      <c r="H30" s="5" t="s">
        <v>341</v>
      </c>
      <c r="I30" s="5" t="s">
        <v>332</v>
      </c>
      <c r="J30" s="5" t="s">
        <v>337</v>
      </c>
      <c r="K30" s="5" t="s">
        <v>346</v>
      </c>
      <c r="L30" s="5">
        <v>12</v>
      </c>
      <c r="M30" s="5" t="s">
        <v>133</v>
      </c>
      <c r="T30" s="20"/>
      <c r="U30" s="20"/>
    </row>
    <row r="31" spans="1:21" x14ac:dyDescent="0.25">
      <c r="A31" s="5" t="s">
        <v>242</v>
      </c>
      <c r="B31" s="5" t="s">
        <v>400</v>
      </c>
      <c r="C31" s="5" t="s">
        <v>119</v>
      </c>
      <c r="D31" s="5" t="s">
        <v>135</v>
      </c>
      <c r="E31" s="5">
        <v>62</v>
      </c>
      <c r="F31" s="5">
        <v>14</v>
      </c>
      <c r="G31" s="5">
        <v>1560</v>
      </c>
      <c r="H31" s="5" t="s">
        <v>340</v>
      </c>
      <c r="I31" s="5" t="s">
        <v>332</v>
      </c>
      <c r="J31" s="5" t="s">
        <v>337</v>
      </c>
      <c r="K31" s="5" t="s">
        <v>338</v>
      </c>
      <c r="L31" s="5">
        <v>7</v>
      </c>
      <c r="M31" s="5" t="s">
        <v>133</v>
      </c>
      <c r="T31" s="20"/>
      <c r="U31" s="20"/>
    </row>
    <row r="32" spans="1:21" x14ac:dyDescent="0.25">
      <c r="A32" s="5" t="s">
        <v>180</v>
      </c>
      <c r="B32" s="5" t="s">
        <v>400</v>
      </c>
      <c r="C32" s="5" t="s">
        <v>119</v>
      </c>
      <c r="D32" s="5" t="s">
        <v>132</v>
      </c>
      <c r="E32" s="5">
        <v>54</v>
      </c>
      <c r="F32" s="5">
        <v>5</v>
      </c>
      <c r="G32" s="5">
        <v>1180</v>
      </c>
      <c r="H32" s="5" t="s">
        <v>340</v>
      </c>
      <c r="I32" s="5" t="s">
        <v>332</v>
      </c>
      <c r="J32" s="5" t="s">
        <v>333</v>
      </c>
      <c r="K32" s="5" t="s">
        <v>334</v>
      </c>
      <c r="L32" s="5" t="s">
        <v>133</v>
      </c>
      <c r="M32" s="5" t="s">
        <v>133</v>
      </c>
      <c r="T32" s="20"/>
      <c r="U32" s="20"/>
    </row>
    <row r="33" spans="1:21" x14ac:dyDescent="0.25">
      <c r="A33" s="5" t="s">
        <v>247</v>
      </c>
      <c r="B33" s="5" t="s">
        <v>400</v>
      </c>
      <c r="C33" s="5" t="s">
        <v>119</v>
      </c>
      <c r="D33" s="5" t="s">
        <v>135</v>
      </c>
      <c r="E33" s="5">
        <v>79</v>
      </c>
      <c r="F33" s="5">
        <v>15</v>
      </c>
      <c r="G33" s="5">
        <v>1380</v>
      </c>
      <c r="H33" s="5" t="s">
        <v>341</v>
      </c>
      <c r="I33" s="5" t="s">
        <v>332</v>
      </c>
      <c r="J33" s="5" t="s">
        <v>333</v>
      </c>
      <c r="K33" s="5" t="s">
        <v>334</v>
      </c>
      <c r="L33" s="5">
        <v>8</v>
      </c>
      <c r="M33" s="5">
        <v>17</v>
      </c>
      <c r="T33" s="20"/>
      <c r="U33" s="20"/>
    </row>
    <row r="34" spans="1:21" x14ac:dyDescent="0.25">
      <c r="A34" s="5" t="s">
        <v>207</v>
      </c>
      <c r="B34" s="5" t="s">
        <v>400</v>
      </c>
      <c r="C34" s="5" t="s">
        <v>119</v>
      </c>
      <c r="D34" s="5" t="s">
        <v>132</v>
      </c>
      <c r="E34" s="5">
        <v>87</v>
      </c>
      <c r="F34" s="5">
        <v>3</v>
      </c>
      <c r="G34" s="5">
        <v>815</v>
      </c>
      <c r="H34" s="5" t="s">
        <v>340</v>
      </c>
      <c r="I34" s="5" t="s">
        <v>332</v>
      </c>
      <c r="J34" s="5" t="s">
        <v>333</v>
      </c>
      <c r="K34" s="5" t="s">
        <v>334</v>
      </c>
      <c r="L34" s="5">
        <v>11</v>
      </c>
      <c r="M34" s="5">
        <v>0</v>
      </c>
      <c r="T34" s="20"/>
      <c r="U34" s="20"/>
    </row>
    <row r="35" spans="1:21" x14ac:dyDescent="0.25">
      <c r="A35" s="20" t="s">
        <v>380</v>
      </c>
      <c r="B35" s="5" t="s">
        <v>400</v>
      </c>
      <c r="C35" s="5" t="s">
        <v>119</v>
      </c>
      <c r="D35" s="5" t="s">
        <v>132</v>
      </c>
      <c r="E35" s="5">
        <v>83</v>
      </c>
      <c r="F35" s="5">
        <v>16</v>
      </c>
      <c r="G35" s="5">
        <v>1128</v>
      </c>
      <c r="H35" s="5" t="s">
        <v>336</v>
      </c>
      <c r="I35" s="5" t="s">
        <v>332</v>
      </c>
      <c r="J35" s="5" t="s">
        <v>333</v>
      </c>
      <c r="K35" s="5" t="s">
        <v>334</v>
      </c>
      <c r="L35" s="5">
        <v>15</v>
      </c>
      <c r="M35" s="5">
        <v>17</v>
      </c>
      <c r="T35" s="20"/>
      <c r="U35" s="20"/>
    </row>
    <row r="36" spans="1:21" s="30" customFormat="1" x14ac:dyDescent="0.25">
      <c r="A36" s="20" t="s">
        <v>181</v>
      </c>
      <c r="B36" s="5" t="s">
        <v>400</v>
      </c>
      <c r="C36" s="20" t="s">
        <v>119</v>
      </c>
      <c r="D36" s="20" t="s">
        <v>132</v>
      </c>
      <c r="E36" s="20">
        <v>84</v>
      </c>
      <c r="F36" s="20">
        <v>15</v>
      </c>
      <c r="G36" s="20">
        <v>1080</v>
      </c>
      <c r="H36" s="20" t="s">
        <v>383</v>
      </c>
      <c r="I36" s="20" t="s">
        <v>332</v>
      </c>
      <c r="J36" s="20" t="s">
        <v>333</v>
      </c>
      <c r="K36" s="20" t="s">
        <v>334</v>
      </c>
      <c r="L36" s="20">
        <v>12</v>
      </c>
      <c r="M36" s="20">
        <v>6</v>
      </c>
      <c r="T36" s="20"/>
      <c r="U36" s="20"/>
    </row>
    <row r="37" spans="1:21" x14ac:dyDescent="0.25">
      <c r="A37" s="5" t="s">
        <v>176</v>
      </c>
      <c r="B37" s="5" t="s">
        <v>400</v>
      </c>
      <c r="C37" s="5" t="s">
        <v>131</v>
      </c>
      <c r="D37" s="5" t="s">
        <v>132</v>
      </c>
      <c r="E37" s="5">
        <v>81</v>
      </c>
      <c r="F37" s="5">
        <v>8</v>
      </c>
      <c r="G37" s="5">
        <v>1025</v>
      </c>
      <c r="H37" s="5" t="s">
        <v>335</v>
      </c>
      <c r="I37" s="5" t="s">
        <v>344</v>
      </c>
      <c r="J37" s="5" t="s">
        <v>347</v>
      </c>
      <c r="K37" s="5" t="s">
        <v>348</v>
      </c>
      <c r="L37" s="5">
        <v>0</v>
      </c>
      <c r="M37" s="5" t="s">
        <v>133</v>
      </c>
      <c r="T37" s="20"/>
      <c r="U37" s="20"/>
    </row>
    <row r="38" spans="1:21" x14ac:dyDescent="0.25">
      <c r="A38" s="5" t="s">
        <v>229</v>
      </c>
      <c r="B38" s="5" t="s">
        <v>400</v>
      </c>
      <c r="C38" s="5" t="s">
        <v>131</v>
      </c>
      <c r="D38" s="5" t="s">
        <v>135</v>
      </c>
      <c r="E38" s="5">
        <v>70</v>
      </c>
      <c r="F38" s="5">
        <v>10.5</v>
      </c>
      <c r="G38" s="5">
        <v>1388</v>
      </c>
      <c r="H38" s="5" t="s">
        <v>335</v>
      </c>
      <c r="I38" s="5" t="s">
        <v>332</v>
      </c>
      <c r="J38" s="5" t="s">
        <v>347</v>
      </c>
      <c r="K38" s="5" t="s">
        <v>348</v>
      </c>
      <c r="L38" s="5">
        <v>0</v>
      </c>
      <c r="M38" s="5" t="s">
        <v>133</v>
      </c>
      <c r="T38" s="20"/>
      <c r="U38" s="20"/>
    </row>
    <row r="39" spans="1:21" x14ac:dyDescent="0.25">
      <c r="A39" s="5" t="s">
        <v>130</v>
      </c>
      <c r="B39" s="5" t="s">
        <v>400</v>
      </c>
      <c r="C39" s="5" t="s">
        <v>131</v>
      </c>
      <c r="D39" s="5" t="s">
        <v>132</v>
      </c>
      <c r="E39" s="5">
        <v>65</v>
      </c>
      <c r="F39" s="5">
        <v>19</v>
      </c>
      <c r="G39" s="5">
        <v>1207</v>
      </c>
      <c r="H39" s="5" t="s">
        <v>335</v>
      </c>
      <c r="I39" s="5" t="s">
        <v>332</v>
      </c>
      <c r="J39" s="5" t="s">
        <v>349</v>
      </c>
      <c r="K39" s="5" t="s">
        <v>348</v>
      </c>
      <c r="L39" s="5">
        <v>0</v>
      </c>
      <c r="M39" s="5" t="s">
        <v>133</v>
      </c>
      <c r="T39" s="20"/>
      <c r="U39" s="20"/>
    </row>
    <row r="40" spans="1:21" x14ac:dyDescent="0.25">
      <c r="A40" s="5" t="s">
        <v>142</v>
      </c>
      <c r="B40" s="5" t="s">
        <v>400</v>
      </c>
      <c r="C40" s="5" t="s">
        <v>131</v>
      </c>
      <c r="D40" s="5" t="s">
        <v>132</v>
      </c>
      <c r="E40" s="5">
        <v>85</v>
      </c>
      <c r="F40" s="5">
        <v>14</v>
      </c>
      <c r="G40" s="5">
        <v>1198</v>
      </c>
      <c r="H40" s="5" t="s">
        <v>341</v>
      </c>
      <c r="I40" s="5" t="s">
        <v>332</v>
      </c>
      <c r="J40" s="5" t="s">
        <v>350</v>
      </c>
      <c r="K40" s="5" t="s">
        <v>348</v>
      </c>
      <c r="L40" s="5">
        <v>0</v>
      </c>
      <c r="M40" s="5">
        <v>28</v>
      </c>
      <c r="T40" s="20"/>
      <c r="U40" s="20"/>
    </row>
    <row r="41" spans="1:21" x14ac:dyDescent="0.25">
      <c r="A41" s="5" t="s">
        <v>214</v>
      </c>
      <c r="B41" s="5" t="s">
        <v>400</v>
      </c>
      <c r="C41" s="5" t="s">
        <v>131</v>
      </c>
      <c r="D41" s="5" t="s">
        <v>135</v>
      </c>
      <c r="E41" s="5">
        <v>29</v>
      </c>
      <c r="F41" s="5">
        <v>12</v>
      </c>
      <c r="G41" s="5" t="s">
        <v>133</v>
      </c>
      <c r="H41" s="5" t="s">
        <v>335</v>
      </c>
      <c r="I41" s="5" t="s">
        <v>332</v>
      </c>
      <c r="J41" s="5" t="s">
        <v>349</v>
      </c>
      <c r="K41" s="5" t="s">
        <v>348</v>
      </c>
      <c r="L41" s="5">
        <v>0</v>
      </c>
      <c r="M41" s="5" t="s">
        <v>133</v>
      </c>
      <c r="T41" s="20"/>
      <c r="U41" s="20"/>
    </row>
    <row r="42" spans="1:21" x14ac:dyDescent="0.25">
      <c r="A42" s="5" t="s">
        <v>161</v>
      </c>
      <c r="B42" s="5" t="s">
        <v>400</v>
      </c>
      <c r="C42" s="5" t="s">
        <v>131</v>
      </c>
      <c r="D42" s="5" t="s">
        <v>132</v>
      </c>
      <c r="E42" s="5">
        <v>83</v>
      </c>
      <c r="F42" s="5">
        <v>22</v>
      </c>
      <c r="G42" s="5">
        <v>1102</v>
      </c>
      <c r="H42" s="5" t="s">
        <v>335</v>
      </c>
      <c r="I42" s="5" t="s">
        <v>344</v>
      </c>
      <c r="J42" s="5" t="s">
        <v>351</v>
      </c>
      <c r="K42" s="5" t="s">
        <v>348</v>
      </c>
      <c r="L42" s="5">
        <v>0</v>
      </c>
      <c r="M42" s="5" t="s">
        <v>133</v>
      </c>
      <c r="T42" s="20"/>
      <c r="U42" s="20"/>
    </row>
    <row r="43" spans="1:21" x14ac:dyDescent="0.25">
      <c r="A43" s="5" t="s">
        <v>149</v>
      </c>
      <c r="B43" s="5" t="s">
        <v>400</v>
      </c>
      <c r="C43" s="5" t="s">
        <v>131</v>
      </c>
      <c r="D43" s="5" t="s">
        <v>132</v>
      </c>
      <c r="E43" s="5">
        <v>92</v>
      </c>
      <c r="F43" s="5">
        <v>5</v>
      </c>
      <c r="G43" s="5">
        <v>1107</v>
      </c>
      <c r="H43" s="5" t="s">
        <v>335</v>
      </c>
      <c r="I43" s="5" t="s">
        <v>332</v>
      </c>
      <c r="J43" s="5" t="s">
        <v>350</v>
      </c>
      <c r="K43" s="5" t="s">
        <v>348</v>
      </c>
      <c r="L43" s="5">
        <v>0</v>
      </c>
      <c r="M43" s="5" t="s">
        <v>133</v>
      </c>
      <c r="T43" s="20"/>
      <c r="U43" s="20"/>
    </row>
    <row r="44" spans="1:21" x14ac:dyDescent="0.25">
      <c r="A44" s="5" t="s">
        <v>155</v>
      </c>
      <c r="B44" s="5" t="s">
        <v>400</v>
      </c>
      <c r="C44" s="5" t="s">
        <v>131</v>
      </c>
      <c r="D44" s="5" t="s">
        <v>132</v>
      </c>
      <c r="E44" s="5">
        <v>68</v>
      </c>
      <c r="F44" s="5">
        <v>32</v>
      </c>
      <c r="G44" s="5">
        <v>1278</v>
      </c>
      <c r="H44" s="5" t="s">
        <v>335</v>
      </c>
      <c r="I44" s="5" t="s">
        <v>344</v>
      </c>
      <c r="J44" s="5" t="s">
        <v>349</v>
      </c>
      <c r="K44" s="5" t="s">
        <v>348</v>
      </c>
      <c r="L44" s="5">
        <v>0</v>
      </c>
      <c r="M44" s="5" t="s">
        <v>133</v>
      </c>
      <c r="T44" s="20"/>
      <c r="U44" s="20"/>
    </row>
    <row r="45" spans="1:21" x14ac:dyDescent="0.25">
      <c r="A45" s="5" t="s">
        <v>218</v>
      </c>
      <c r="B45" s="5" t="s">
        <v>400</v>
      </c>
      <c r="C45" s="5" t="s">
        <v>131</v>
      </c>
      <c r="D45" s="5" t="s">
        <v>135</v>
      </c>
      <c r="E45" s="5">
        <v>98</v>
      </c>
      <c r="F45" s="5">
        <v>15</v>
      </c>
      <c r="G45" s="5">
        <v>1340</v>
      </c>
      <c r="H45" s="5" t="s">
        <v>335</v>
      </c>
      <c r="I45" s="5" t="s">
        <v>332</v>
      </c>
      <c r="J45" s="5" t="s">
        <v>347</v>
      </c>
      <c r="K45" s="5" t="s">
        <v>348</v>
      </c>
      <c r="L45" s="5">
        <v>0</v>
      </c>
      <c r="M45" s="5" t="s">
        <v>133</v>
      </c>
      <c r="T45" s="20"/>
      <c r="U45" s="20"/>
    </row>
    <row r="46" spans="1:21" x14ac:dyDescent="0.25">
      <c r="A46" s="5" t="s">
        <v>222</v>
      </c>
      <c r="B46" s="5" t="s">
        <v>400</v>
      </c>
      <c r="C46" s="5" t="s">
        <v>131</v>
      </c>
      <c r="D46" s="5" t="s">
        <v>135</v>
      </c>
      <c r="E46" s="5">
        <v>90</v>
      </c>
      <c r="F46" s="5">
        <v>6</v>
      </c>
      <c r="G46" s="5">
        <v>1366</v>
      </c>
      <c r="H46" s="5" t="s">
        <v>340</v>
      </c>
      <c r="I46" s="5" t="s">
        <v>332</v>
      </c>
      <c r="J46" s="5" t="s">
        <v>352</v>
      </c>
      <c r="K46" s="5" t="s">
        <v>348</v>
      </c>
      <c r="L46" s="5">
        <v>0</v>
      </c>
      <c r="M46" s="5">
        <v>30</v>
      </c>
      <c r="T46" s="20"/>
      <c r="U46" s="20"/>
    </row>
    <row r="47" spans="1:21" x14ac:dyDescent="0.25">
      <c r="A47" s="5" t="s">
        <v>197</v>
      </c>
      <c r="B47" s="5" t="s">
        <v>400</v>
      </c>
      <c r="C47" s="5" t="s">
        <v>131</v>
      </c>
      <c r="D47" s="5" t="s">
        <v>135</v>
      </c>
      <c r="E47" s="5">
        <v>75</v>
      </c>
      <c r="F47" s="5">
        <v>17</v>
      </c>
      <c r="G47" s="5">
        <v>1390</v>
      </c>
      <c r="H47" s="5" t="s">
        <v>335</v>
      </c>
      <c r="I47" s="5" t="s">
        <v>332</v>
      </c>
      <c r="J47" s="5" t="s">
        <v>347</v>
      </c>
      <c r="K47" s="5" t="s">
        <v>348</v>
      </c>
      <c r="L47" s="5">
        <v>0</v>
      </c>
      <c r="M47" s="5" t="s">
        <v>133</v>
      </c>
      <c r="T47" s="20"/>
      <c r="U47" s="20"/>
    </row>
    <row r="48" spans="1:21" x14ac:dyDescent="0.25">
      <c r="A48" s="5" t="s">
        <v>200</v>
      </c>
      <c r="B48" s="5" t="s">
        <v>400</v>
      </c>
      <c r="C48" s="5" t="s">
        <v>131</v>
      </c>
      <c r="D48" s="5" t="s">
        <v>135</v>
      </c>
      <c r="E48" s="5">
        <v>43</v>
      </c>
      <c r="F48" s="5">
        <v>30.5</v>
      </c>
      <c r="G48" s="5">
        <v>1545</v>
      </c>
      <c r="H48" s="5" t="s">
        <v>335</v>
      </c>
      <c r="I48" s="5" t="s">
        <v>332</v>
      </c>
      <c r="J48" s="5" t="s">
        <v>349</v>
      </c>
      <c r="K48" s="5" t="s">
        <v>353</v>
      </c>
      <c r="L48" s="5">
        <v>0</v>
      </c>
      <c r="M48" s="5" t="s">
        <v>133</v>
      </c>
      <c r="T48" s="20"/>
      <c r="U48" s="20"/>
    </row>
    <row r="49" spans="1:21" x14ac:dyDescent="0.25">
      <c r="A49" s="5" t="s">
        <v>187</v>
      </c>
      <c r="B49" s="5" t="s">
        <v>400</v>
      </c>
      <c r="C49" s="5" t="s">
        <v>131</v>
      </c>
      <c r="D49" s="5" t="s">
        <v>135</v>
      </c>
      <c r="E49" s="5">
        <v>47</v>
      </c>
      <c r="F49" s="5">
        <v>12</v>
      </c>
      <c r="G49" s="5">
        <v>1383</v>
      </c>
      <c r="H49" s="5" t="s">
        <v>339</v>
      </c>
      <c r="I49" s="5" t="s">
        <v>344</v>
      </c>
      <c r="J49" s="5" t="s">
        <v>347</v>
      </c>
      <c r="K49" s="5" t="s">
        <v>348</v>
      </c>
      <c r="L49" s="5">
        <v>0</v>
      </c>
      <c r="M49" s="5" t="s">
        <v>133</v>
      </c>
      <c r="T49" s="20"/>
      <c r="U49" s="20"/>
    </row>
    <row r="50" spans="1:21" x14ac:dyDescent="0.25">
      <c r="A50" s="5" t="s">
        <v>192</v>
      </c>
      <c r="B50" s="5" t="s">
        <v>400</v>
      </c>
      <c r="C50" s="5" t="s">
        <v>131</v>
      </c>
      <c r="D50" s="5" t="s">
        <v>135</v>
      </c>
      <c r="E50" s="5">
        <v>69</v>
      </c>
      <c r="F50" s="5">
        <v>11</v>
      </c>
      <c r="G50" s="5">
        <v>1625</v>
      </c>
      <c r="H50" s="5" t="s">
        <v>335</v>
      </c>
      <c r="I50" s="5" t="s">
        <v>332</v>
      </c>
      <c r="J50" s="5" t="s">
        <v>347</v>
      </c>
      <c r="K50" s="5" t="s">
        <v>348</v>
      </c>
      <c r="L50" s="5">
        <v>0</v>
      </c>
      <c r="M50" s="5">
        <v>28</v>
      </c>
      <c r="T50" s="20"/>
      <c r="U50" s="20"/>
    </row>
    <row r="51" spans="1:21" x14ac:dyDescent="0.25">
      <c r="A51" s="5" t="s">
        <v>204</v>
      </c>
      <c r="B51" s="5" t="s">
        <v>401</v>
      </c>
      <c r="C51" s="5" t="s">
        <v>131</v>
      </c>
      <c r="D51" s="5" t="s">
        <v>135</v>
      </c>
      <c r="E51" s="5">
        <v>66</v>
      </c>
      <c r="F51" s="5">
        <v>10</v>
      </c>
      <c r="G51" s="5">
        <v>1380</v>
      </c>
      <c r="H51" s="5" t="s">
        <v>133</v>
      </c>
      <c r="I51" s="5" t="s">
        <v>133</v>
      </c>
      <c r="J51" s="5" t="s">
        <v>133</v>
      </c>
      <c r="K51" s="5" t="s">
        <v>348</v>
      </c>
      <c r="L51" s="29">
        <v>0</v>
      </c>
      <c r="M51" s="5" t="s">
        <v>133</v>
      </c>
      <c r="T51" s="20"/>
      <c r="U51" s="20"/>
    </row>
    <row r="52" spans="1:21" x14ac:dyDescent="0.25">
      <c r="A52" s="5" t="s">
        <v>209</v>
      </c>
      <c r="B52" s="5" t="s">
        <v>401</v>
      </c>
      <c r="C52" s="5" t="s">
        <v>210</v>
      </c>
      <c r="D52" s="5" t="s">
        <v>135</v>
      </c>
      <c r="E52" s="5">
        <v>79</v>
      </c>
      <c r="F52" s="5">
        <v>10</v>
      </c>
      <c r="G52" s="5">
        <v>1440</v>
      </c>
      <c r="H52" s="5" t="s">
        <v>133</v>
      </c>
      <c r="I52" s="5" t="s">
        <v>133</v>
      </c>
      <c r="J52" s="5" t="s">
        <v>133</v>
      </c>
      <c r="K52" s="5" t="s">
        <v>348</v>
      </c>
      <c r="L52" s="29">
        <v>0</v>
      </c>
      <c r="M52" s="5" t="s">
        <v>133</v>
      </c>
      <c r="T52" s="20"/>
      <c r="U52" s="20"/>
    </row>
    <row r="53" spans="1:21" x14ac:dyDescent="0.25">
      <c r="A53" s="5" t="s">
        <v>225</v>
      </c>
      <c r="B53" s="5" t="s">
        <v>401</v>
      </c>
      <c r="C53" s="5" t="s">
        <v>131</v>
      </c>
      <c r="D53" s="5" t="s">
        <v>135</v>
      </c>
      <c r="E53" s="5">
        <v>85</v>
      </c>
      <c r="F53" s="5">
        <v>6</v>
      </c>
      <c r="G53" s="5">
        <v>1120</v>
      </c>
      <c r="H53" s="5" t="s">
        <v>133</v>
      </c>
      <c r="I53" s="5" t="s">
        <v>133</v>
      </c>
      <c r="J53" s="5" t="s">
        <v>133</v>
      </c>
      <c r="K53" s="5" t="s">
        <v>348</v>
      </c>
      <c r="L53" s="29">
        <v>0</v>
      </c>
      <c r="M53" s="5" t="s">
        <v>133</v>
      </c>
      <c r="T53" s="20"/>
      <c r="U53" s="20"/>
    </row>
    <row r="54" spans="1:21" x14ac:dyDescent="0.25">
      <c r="A54" s="5" t="s">
        <v>168</v>
      </c>
      <c r="B54" s="5" t="s">
        <v>401</v>
      </c>
      <c r="C54" s="5" t="s">
        <v>131</v>
      </c>
      <c r="D54" s="5" t="s">
        <v>132</v>
      </c>
      <c r="E54" s="5">
        <v>58</v>
      </c>
      <c r="F54" s="5">
        <v>6</v>
      </c>
      <c r="G54" s="5">
        <v>1300</v>
      </c>
      <c r="H54" s="5" t="s">
        <v>133</v>
      </c>
      <c r="I54" s="5" t="s">
        <v>133</v>
      </c>
      <c r="J54" s="5" t="s">
        <v>133</v>
      </c>
      <c r="K54" s="5" t="s">
        <v>348</v>
      </c>
      <c r="L54" s="29">
        <v>0</v>
      </c>
      <c r="M54" s="5" t="s">
        <v>133</v>
      </c>
      <c r="T54" s="20"/>
      <c r="U54" s="20"/>
    </row>
    <row r="55" spans="1:21" x14ac:dyDescent="0.25">
      <c r="A55" s="5" t="s">
        <v>182</v>
      </c>
      <c r="B55" s="5" t="s">
        <v>401</v>
      </c>
      <c r="C55" s="5" t="s">
        <v>131</v>
      </c>
      <c r="D55" s="5" t="s">
        <v>135</v>
      </c>
      <c r="E55" s="5">
        <v>74</v>
      </c>
      <c r="F55" s="5">
        <v>4</v>
      </c>
      <c r="G55" s="5" t="s">
        <v>133</v>
      </c>
      <c r="H55" s="5" t="s">
        <v>133</v>
      </c>
      <c r="I55" s="5" t="s">
        <v>133</v>
      </c>
      <c r="J55" s="5" t="s">
        <v>133</v>
      </c>
      <c r="K55" s="5" t="s">
        <v>348</v>
      </c>
      <c r="L55" s="29">
        <v>0</v>
      </c>
      <c r="M55" s="5" t="s">
        <v>133</v>
      </c>
      <c r="T55" s="20"/>
      <c r="U55" s="20"/>
    </row>
    <row r="56" spans="1:21" x14ac:dyDescent="0.25">
      <c r="A56" s="5" t="s">
        <v>137</v>
      </c>
      <c r="B56" s="5" t="s">
        <v>402</v>
      </c>
      <c r="C56" s="5" t="s">
        <v>88</v>
      </c>
      <c r="D56" s="5" t="s">
        <v>135</v>
      </c>
      <c r="E56" s="5">
        <v>89</v>
      </c>
      <c r="F56" s="5">
        <v>30</v>
      </c>
      <c r="G56" s="5">
        <v>1465</v>
      </c>
      <c r="H56" s="5" t="s">
        <v>345</v>
      </c>
      <c r="I56" s="5" t="s">
        <v>332</v>
      </c>
      <c r="J56" s="5" t="s">
        <v>350</v>
      </c>
      <c r="K56" s="5" t="s">
        <v>381</v>
      </c>
      <c r="L56" s="5">
        <v>4</v>
      </c>
      <c r="M56" s="5">
        <v>28</v>
      </c>
      <c r="T56" s="20"/>
      <c r="U56" s="20"/>
    </row>
    <row r="57" spans="1:21" x14ac:dyDescent="0.25">
      <c r="A57" s="5" t="s">
        <v>163</v>
      </c>
      <c r="B57" s="5" t="s">
        <v>402</v>
      </c>
      <c r="C57" s="5" t="s">
        <v>88</v>
      </c>
      <c r="D57" s="5" t="s">
        <v>132</v>
      </c>
      <c r="E57" s="5">
        <v>80</v>
      </c>
      <c r="F57" s="5">
        <v>6.5</v>
      </c>
      <c r="G57" s="5" t="s">
        <v>133</v>
      </c>
      <c r="H57" s="5" t="s">
        <v>340</v>
      </c>
      <c r="I57" s="5" t="s">
        <v>332</v>
      </c>
      <c r="J57" s="5" t="s">
        <v>133</v>
      </c>
      <c r="K57" s="5" t="s">
        <v>381</v>
      </c>
      <c r="L57" s="5" t="s">
        <v>133</v>
      </c>
      <c r="M57" s="5" t="s">
        <v>133</v>
      </c>
      <c r="T57" s="20"/>
      <c r="U57" s="20"/>
    </row>
    <row r="58" spans="1:21" x14ac:dyDescent="0.25">
      <c r="A58" s="5" t="s">
        <v>194</v>
      </c>
      <c r="B58" s="5" t="s">
        <v>402</v>
      </c>
      <c r="C58" s="5" t="s">
        <v>88</v>
      </c>
      <c r="D58" s="5" t="s">
        <v>132</v>
      </c>
      <c r="E58" s="5">
        <v>89</v>
      </c>
      <c r="F58" s="5">
        <v>20.2</v>
      </c>
      <c r="G58" s="5" t="s">
        <v>133</v>
      </c>
      <c r="H58" s="5" t="s">
        <v>336</v>
      </c>
      <c r="I58" s="5" t="s">
        <v>332</v>
      </c>
      <c r="J58" s="5" t="s">
        <v>133</v>
      </c>
      <c r="K58" s="5" t="s">
        <v>381</v>
      </c>
      <c r="L58" s="5" t="s">
        <v>133</v>
      </c>
      <c r="M58" s="5" t="s">
        <v>133</v>
      </c>
      <c r="T58" s="20"/>
      <c r="U58" s="20"/>
    </row>
    <row r="59" spans="1:21" x14ac:dyDescent="0.25">
      <c r="A59" s="5" t="s">
        <v>157</v>
      </c>
      <c r="B59" s="5" t="s">
        <v>402</v>
      </c>
      <c r="C59" s="5" t="s">
        <v>88</v>
      </c>
      <c r="D59" s="5" t="s">
        <v>135</v>
      </c>
      <c r="E59" s="5">
        <v>83</v>
      </c>
      <c r="F59" s="5">
        <v>29.6</v>
      </c>
      <c r="G59" s="5" t="s">
        <v>133</v>
      </c>
      <c r="H59" s="5" t="s">
        <v>341</v>
      </c>
      <c r="I59" s="5" t="s">
        <v>382</v>
      </c>
      <c r="J59" s="5" t="s">
        <v>133</v>
      </c>
      <c r="K59" s="5" t="s">
        <v>381</v>
      </c>
      <c r="L59" s="5" t="s">
        <v>133</v>
      </c>
      <c r="M59" s="5" t="s">
        <v>133</v>
      </c>
      <c r="T59" s="20"/>
      <c r="U59" s="20"/>
    </row>
    <row r="60" spans="1:21" x14ac:dyDescent="0.25">
      <c r="A60" s="5" t="s">
        <v>184</v>
      </c>
      <c r="B60" s="5" t="s">
        <v>402</v>
      </c>
      <c r="C60" s="5" t="s">
        <v>88</v>
      </c>
      <c r="D60" s="5" t="s">
        <v>132</v>
      </c>
      <c r="E60" s="5">
        <v>77</v>
      </c>
      <c r="F60" s="5">
        <v>10.8</v>
      </c>
      <c r="G60" s="5" t="s">
        <v>133</v>
      </c>
      <c r="H60" s="5" t="s">
        <v>341</v>
      </c>
      <c r="I60" s="5" t="s">
        <v>332</v>
      </c>
      <c r="J60" s="5" t="s">
        <v>133</v>
      </c>
      <c r="K60" s="5" t="s">
        <v>381</v>
      </c>
      <c r="L60" s="5" t="s">
        <v>133</v>
      </c>
      <c r="M60" s="5" t="s">
        <v>133</v>
      </c>
      <c r="T60" s="20"/>
      <c r="U60" s="20"/>
    </row>
    <row r="61" spans="1:21" x14ac:dyDescent="0.25">
      <c r="A61" s="5" t="s">
        <v>144</v>
      </c>
      <c r="B61" s="5" t="s">
        <v>403</v>
      </c>
      <c r="C61" s="5" t="s">
        <v>88</v>
      </c>
      <c r="D61" s="5" t="s">
        <v>145</v>
      </c>
      <c r="E61" s="5">
        <v>89.2</v>
      </c>
      <c r="F61" s="5">
        <v>13.4</v>
      </c>
      <c r="G61" s="5">
        <v>1570</v>
      </c>
      <c r="H61" s="5" t="s">
        <v>362</v>
      </c>
      <c r="I61" s="5" t="s">
        <v>332</v>
      </c>
      <c r="J61" s="5" t="s">
        <v>384</v>
      </c>
      <c r="K61" s="5" t="s">
        <v>381</v>
      </c>
      <c r="L61" s="5" t="s">
        <v>133</v>
      </c>
      <c r="M61" s="5">
        <v>24</v>
      </c>
      <c r="T61" s="20"/>
      <c r="U61" s="20"/>
    </row>
    <row r="62" spans="1:21" x14ac:dyDescent="0.25">
      <c r="A62" s="5" t="s">
        <v>171</v>
      </c>
      <c r="B62" s="5" t="s">
        <v>403</v>
      </c>
      <c r="C62" s="5" t="s">
        <v>88</v>
      </c>
      <c r="D62" s="5" t="s">
        <v>172</v>
      </c>
      <c r="E62" s="5">
        <v>88.7</v>
      </c>
      <c r="F62" s="5">
        <v>3.6</v>
      </c>
      <c r="G62" s="5">
        <v>1110</v>
      </c>
      <c r="H62" s="5" t="s">
        <v>356</v>
      </c>
      <c r="I62" s="5" t="s">
        <v>332</v>
      </c>
      <c r="J62" s="5" t="s">
        <v>385</v>
      </c>
      <c r="K62" s="5" t="s">
        <v>381</v>
      </c>
      <c r="L62" s="5" t="s">
        <v>133</v>
      </c>
      <c r="M62" s="5">
        <v>29</v>
      </c>
      <c r="T62" s="20"/>
      <c r="U62" s="20"/>
    </row>
    <row r="63" spans="1:21" x14ac:dyDescent="0.25">
      <c r="A63" s="5" t="s">
        <v>178</v>
      </c>
      <c r="B63" s="5" t="s">
        <v>403</v>
      </c>
      <c r="C63" s="5" t="s">
        <v>88</v>
      </c>
      <c r="D63" s="5" t="s">
        <v>132</v>
      </c>
      <c r="E63" s="5">
        <v>91.5</v>
      </c>
      <c r="F63" s="5">
        <v>5.8</v>
      </c>
      <c r="G63" s="5">
        <v>1077</v>
      </c>
      <c r="H63" s="5" t="s">
        <v>356</v>
      </c>
      <c r="I63" s="5" t="s">
        <v>332</v>
      </c>
      <c r="J63" s="5" t="s">
        <v>386</v>
      </c>
      <c r="K63" s="5" t="s">
        <v>381</v>
      </c>
      <c r="L63" s="5" t="s">
        <v>133</v>
      </c>
      <c r="M63" s="5">
        <v>29</v>
      </c>
      <c r="T63" s="20"/>
      <c r="U63" s="20"/>
    </row>
    <row r="64" spans="1:21" x14ac:dyDescent="0.25">
      <c r="A64" s="5" t="s">
        <v>151</v>
      </c>
      <c r="B64" s="5" t="s">
        <v>403</v>
      </c>
      <c r="C64" s="5" t="s">
        <v>88</v>
      </c>
      <c r="D64" s="5" t="s">
        <v>135</v>
      </c>
      <c r="E64" s="5">
        <v>88.3</v>
      </c>
      <c r="F64" s="5">
        <v>4</v>
      </c>
      <c r="G64" s="5">
        <v>1220</v>
      </c>
      <c r="H64" s="5" t="s">
        <v>356</v>
      </c>
      <c r="I64" s="5" t="s">
        <v>332</v>
      </c>
      <c r="J64" s="5" t="s">
        <v>387</v>
      </c>
      <c r="K64" s="5" t="s">
        <v>381</v>
      </c>
      <c r="L64" s="5" t="s">
        <v>133</v>
      </c>
      <c r="M64" s="5">
        <v>25</v>
      </c>
      <c r="T64" s="20"/>
      <c r="U64" s="20"/>
    </row>
    <row r="65" spans="1:21" x14ac:dyDescent="0.25">
      <c r="A65" s="5" t="s">
        <v>189</v>
      </c>
      <c r="B65" s="5" t="s">
        <v>404</v>
      </c>
      <c r="C65" s="5" t="s">
        <v>88</v>
      </c>
      <c r="D65" s="5" t="s">
        <v>132</v>
      </c>
      <c r="E65" s="5">
        <v>80.5</v>
      </c>
      <c r="F65" s="5">
        <v>4.8</v>
      </c>
      <c r="G65" s="5">
        <v>990</v>
      </c>
      <c r="H65" s="5" t="s">
        <v>356</v>
      </c>
      <c r="I65" s="5" t="s">
        <v>332</v>
      </c>
      <c r="J65" s="5" t="s">
        <v>384</v>
      </c>
      <c r="K65" s="5" t="s">
        <v>381</v>
      </c>
      <c r="L65" s="5" t="s">
        <v>133</v>
      </c>
      <c r="M65" s="5">
        <v>26</v>
      </c>
      <c r="T65" s="20"/>
      <c r="U65" s="20"/>
    </row>
    <row r="66" spans="1:21" x14ac:dyDescent="0.25">
      <c r="A66" s="5" t="s">
        <v>354</v>
      </c>
      <c r="B66" s="5" t="s">
        <v>400</v>
      </c>
      <c r="C66" s="5" t="s">
        <v>355</v>
      </c>
      <c r="D66" s="5" t="s">
        <v>132</v>
      </c>
      <c r="E66" s="5">
        <v>64</v>
      </c>
      <c r="F66" s="5">
        <v>7</v>
      </c>
      <c r="G66" s="5">
        <v>1147</v>
      </c>
      <c r="H66" s="5" t="s">
        <v>356</v>
      </c>
      <c r="I66" s="5" t="s">
        <v>332</v>
      </c>
      <c r="J66" s="5" t="s">
        <v>347</v>
      </c>
      <c r="K66" s="5" t="s">
        <v>357</v>
      </c>
      <c r="L66" s="5">
        <v>16</v>
      </c>
      <c r="M66" s="5" t="s">
        <v>133</v>
      </c>
      <c r="T66" s="20"/>
      <c r="U66" s="20"/>
    </row>
    <row r="67" spans="1:21" x14ac:dyDescent="0.25">
      <c r="A67" s="5" t="s">
        <v>358</v>
      </c>
      <c r="B67" s="5" t="s">
        <v>400</v>
      </c>
      <c r="C67" s="5" t="s">
        <v>355</v>
      </c>
      <c r="D67" s="5" t="s">
        <v>135</v>
      </c>
      <c r="E67" s="5">
        <v>79</v>
      </c>
      <c r="F67" s="5">
        <v>5.5</v>
      </c>
      <c r="G67" s="5">
        <v>1340</v>
      </c>
      <c r="H67" s="5" t="s">
        <v>341</v>
      </c>
      <c r="I67" s="5" t="s">
        <v>332</v>
      </c>
      <c r="J67" s="5" t="s">
        <v>347</v>
      </c>
      <c r="K67" s="5" t="s">
        <v>357</v>
      </c>
      <c r="L67" s="5">
        <v>26</v>
      </c>
      <c r="M67" s="5" t="s">
        <v>133</v>
      </c>
      <c r="T67" s="20"/>
      <c r="U67" s="20"/>
    </row>
    <row r="68" spans="1:21" x14ac:dyDescent="0.25">
      <c r="A68" s="5" t="s">
        <v>359</v>
      </c>
      <c r="B68" s="5" t="s">
        <v>400</v>
      </c>
      <c r="C68" s="5" t="s">
        <v>355</v>
      </c>
      <c r="D68" s="5" t="s">
        <v>135</v>
      </c>
      <c r="E68" s="5">
        <v>67</v>
      </c>
      <c r="F68" s="5">
        <v>7</v>
      </c>
      <c r="G68" s="5">
        <v>1299</v>
      </c>
      <c r="H68" s="5" t="s">
        <v>341</v>
      </c>
      <c r="I68" s="5" t="s">
        <v>332</v>
      </c>
      <c r="J68" s="5" t="s">
        <v>352</v>
      </c>
      <c r="K68" s="5" t="s">
        <v>357</v>
      </c>
      <c r="L68" s="5">
        <v>20</v>
      </c>
      <c r="M68" s="5" t="s">
        <v>133</v>
      </c>
      <c r="T68" s="20"/>
      <c r="U68" s="20"/>
    </row>
    <row r="69" spans="1:21" x14ac:dyDescent="0.25">
      <c r="A69" s="5" t="s">
        <v>360</v>
      </c>
      <c r="B69" s="5" t="s">
        <v>400</v>
      </c>
      <c r="C69" s="5" t="s">
        <v>355</v>
      </c>
      <c r="D69" s="5" t="s">
        <v>135</v>
      </c>
      <c r="E69" s="5">
        <v>86</v>
      </c>
      <c r="F69" s="5">
        <v>12.5</v>
      </c>
      <c r="G69" s="5">
        <v>1280</v>
      </c>
      <c r="H69" s="5" t="s">
        <v>356</v>
      </c>
      <c r="I69" s="5" t="s">
        <v>332</v>
      </c>
      <c r="J69" s="5" t="s">
        <v>347</v>
      </c>
      <c r="K69" s="5" t="s">
        <v>357</v>
      </c>
      <c r="L69" s="5">
        <v>23</v>
      </c>
      <c r="M69" s="5">
        <v>30</v>
      </c>
      <c r="T69" s="20"/>
      <c r="U69" s="20"/>
    </row>
    <row r="70" spans="1:21" x14ac:dyDescent="0.25">
      <c r="A70" s="5" t="s">
        <v>361</v>
      </c>
      <c r="B70" s="5" t="s">
        <v>400</v>
      </c>
      <c r="C70" s="5" t="s">
        <v>355</v>
      </c>
      <c r="D70" s="5" t="s">
        <v>135</v>
      </c>
      <c r="E70" s="5">
        <v>73</v>
      </c>
      <c r="F70" s="5">
        <v>7</v>
      </c>
      <c r="G70" s="5">
        <v>1340</v>
      </c>
      <c r="H70" s="5" t="s">
        <v>362</v>
      </c>
      <c r="I70" s="5" t="s">
        <v>332</v>
      </c>
      <c r="J70" s="5" t="s">
        <v>347</v>
      </c>
      <c r="K70" s="5" t="s">
        <v>357</v>
      </c>
      <c r="L70" s="5">
        <v>16</v>
      </c>
      <c r="M70" s="5" t="s">
        <v>133</v>
      </c>
      <c r="T70" s="20"/>
      <c r="U70" s="20"/>
    </row>
    <row r="71" spans="1:21" x14ac:dyDescent="0.25">
      <c r="A71" s="5" t="s">
        <v>363</v>
      </c>
      <c r="B71" s="5" t="s">
        <v>400</v>
      </c>
      <c r="C71" s="5" t="s">
        <v>355</v>
      </c>
      <c r="D71" s="5" t="s">
        <v>135</v>
      </c>
      <c r="E71" s="5">
        <v>75</v>
      </c>
      <c r="F71" s="5">
        <v>6</v>
      </c>
      <c r="G71" s="5">
        <v>1360</v>
      </c>
      <c r="H71" s="5" t="s">
        <v>362</v>
      </c>
      <c r="I71" s="5" t="s">
        <v>332</v>
      </c>
      <c r="J71" s="5" t="s">
        <v>349</v>
      </c>
      <c r="K71" s="5" t="s">
        <v>357</v>
      </c>
      <c r="L71" s="5">
        <v>22</v>
      </c>
      <c r="M71" s="5" t="s">
        <v>133</v>
      </c>
      <c r="T71" s="20"/>
      <c r="U71" s="20"/>
    </row>
    <row r="72" spans="1:21" x14ac:dyDescent="0.25">
      <c r="A72" s="5" t="s">
        <v>364</v>
      </c>
      <c r="B72" s="5" t="s">
        <v>400</v>
      </c>
      <c r="C72" s="5" t="s">
        <v>355</v>
      </c>
      <c r="D72" s="5" t="s">
        <v>132</v>
      </c>
      <c r="E72" s="5">
        <v>72</v>
      </c>
      <c r="F72" s="5">
        <v>3</v>
      </c>
      <c r="G72" s="5">
        <v>1234</v>
      </c>
      <c r="H72" s="5" t="s">
        <v>362</v>
      </c>
      <c r="I72" s="5" t="s">
        <v>332</v>
      </c>
      <c r="J72" s="5" t="s">
        <v>347</v>
      </c>
      <c r="K72" s="5" t="s">
        <v>357</v>
      </c>
      <c r="L72" s="5">
        <v>12</v>
      </c>
      <c r="M72" s="5" t="s">
        <v>133</v>
      </c>
      <c r="T72" s="20"/>
      <c r="U72" s="20"/>
    </row>
    <row r="73" spans="1:21" x14ac:dyDescent="0.25">
      <c r="A73" s="5" t="s">
        <v>365</v>
      </c>
      <c r="B73" s="5" t="s">
        <v>400</v>
      </c>
      <c r="C73" s="5" t="s">
        <v>355</v>
      </c>
      <c r="D73" s="5" t="s">
        <v>132</v>
      </c>
      <c r="E73" s="5">
        <v>81</v>
      </c>
      <c r="F73" s="5">
        <v>8</v>
      </c>
      <c r="G73" s="5">
        <v>1212</v>
      </c>
      <c r="H73" s="5" t="s">
        <v>366</v>
      </c>
      <c r="I73" s="5" t="s">
        <v>332</v>
      </c>
      <c r="J73" s="5" t="s">
        <v>347</v>
      </c>
      <c r="K73" s="5" t="s">
        <v>357</v>
      </c>
      <c r="L73" s="5">
        <v>12</v>
      </c>
      <c r="M73" s="5">
        <v>29</v>
      </c>
      <c r="T73" s="20"/>
      <c r="U73" s="20"/>
    </row>
    <row r="74" spans="1:21" x14ac:dyDescent="0.25">
      <c r="A74" s="5" t="s">
        <v>367</v>
      </c>
      <c r="B74" s="5" t="s">
        <v>400</v>
      </c>
      <c r="C74" s="5" t="s">
        <v>355</v>
      </c>
      <c r="D74" s="5" t="s">
        <v>132</v>
      </c>
      <c r="E74" s="5">
        <v>81</v>
      </c>
      <c r="F74" s="5">
        <v>7</v>
      </c>
      <c r="G74" s="5">
        <v>1066</v>
      </c>
      <c r="H74" s="5" t="s">
        <v>356</v>
      </c>
      <c r="I74" s="5" t="s">
        <v>332</v>
      </c>
      <c r="J74" s="5" t="s">
        <v>347</v>
      </c>
      <c r="K74" s="5" t="s">
        <v>357</v>
      </c>
      <c r="L74" s="5">
        <v>12</v>
      </c>
      <c r="M74" s="5">
        <v>26</v>
      </c>
      <c r="T74" s="20"/>
      <c r="U74" s="20"/>
    </row>
    <row r="75" spans="1:21" x14ac:dyDescent="0.25">
      <c r="A75" s="5" t="s">
        <v>368</v>
      </c>
      <c r="B75" s="5" t="s">
        <v>400</v>
      </c>
      <c r="C75" s="5" t="s">
        <v>355</v>
      </c>
      <c r="D75" s="5" t="s">
        <v>135</v>
      </c>
      <c r="E75" s="5">
        <v>24</v>
      </c>
      <c r="F75" s="5">
        <v>15</v>
      </c>
      <c r="G75" s="5">
        <v>1420</v>
      </c>
      <c r="H75" s="5" t="s">
        <v>341</v>
      </c>
      <c r="I75" s="5" t="s">
        <v>332</v>
      </c>
      <c r="J75" s="5" t="s">
        <v>349</v>
      </c>
      <c r="K75" s="5" t="s">
        <v>357</v>
      </c>
      <c r="L75" s="5">
        <v>6</v>
      </c>
      <c r="M75" s="5" t="s">
        <v>133</v>
      </c>
      <c r="T75" s="20"/>
      <c r="U75" s="20"/>
    </row>
    <row r="76" spans="1:21" x14ac:dyDescent="0.25">
      <c r="A76" s="5" t="s">
        <v>369</v>
      </c>
      <c r="B76" s="5" t="s">
        <v>400</v>
      </c>
      <c r="C76" s="5" t="s">
        <v>355</v>
      </c>
      <c r="D76" s="5" t="s">
        <v>135</v>
      </c>
      <c r="E76" s="5">
        <v>68</v>
      </c>
      <c r="F76" s="5">
        <v>14</v>
      </c>
      <c r="G76" s="5">
        <v>1480</v>
      </c>
      <c r="H76" s="5" t="s">
        <v>341</v>
      </c>
      <c r="I76" s="5" t="s">
        <v>332</v>
      </c>
      <c r="J76" s="5" t="s">
        <v>347</v>
      </c>
      <c r="K76" s="5" t="s">
        <v>357</v>
      </c>
      <c r="L76" s="5">
        <v>26</v>
      </c>
      <c r="M76" s="5">
        <v>28</v>
      </c>
      <c r="T76" s="20"/>
      <c r="U76" s="20"/>
    </row>
    <row r="77" spans="1:21" x14ac:dyDescent="0.25">
      <c r="A77" s="5" t="s">
        <v>370</v>
      </c>
      <c r="B77" s="5" t="s">
        <v>400</v>
      </c>
      <c r="C77" s="5" t="s">
        <v>355</v>
      </c>
      <c r="D77" s="5" t="s">
        <v>135</v>
      </c>
      <c r="E77" s="5">
        <v>67</v>
      </c>
      <c r="F77" s="5">
        <v>12</v>
      </c>
      <c r="G77" s="5">
        <v>1380</v>
      </c>
      <c r="H77" s="5" t="s">
        <v>340</v>
      </c>
      <c r="I77" s="5" t="s">
        <v>332</v>
      </c>
      <c r="J77" s="5" t="s">
        <v>349</v>
      </c>
      <c r="K77" s="5" t="s">
        <v>357</v>
      </c>
      <c r="L77" s="5">
        <v>10</v>
      </c>
      <c r="M77" s="5">
        <v>30</v>
      </c>
      <c r="T77" s="20"/>
      <c r="U77" s="20"/>
    </row>
    <row r="78" spans="1:21" x14ac:dyDescent="0.25">
      <c r="A78" s="5" t="s">
        <v>371</v>
      </c>
      <c r="B78" s="5" t="s">
        <v>400</v>
      </c>
      <c r="C78" s="5" t="s">
        <v>355</v>
      </c>
      <c r="D78" s="5" t="s">
        <v>135</v>
      </c>
      <c r="E78" s="5">
        <v>79</v>
      </c>
      <c r="F78" s="5">
        <v>5</v>
      </c>
      <c r="G78" s="5">
        <v>1220</v>
      </c>
      <c r="H78" s="5" t="s">
        <v>341</v>
      </c>
      <c r="I78" s="5" t="s">
        <v>332</v>
      </c>
      <c r="J78" s="5" t="s">
        <v>347</v>
      </c>
      <c r="K78" s="5" t="s">
        <v>372</v>
      </c>
      <c r="L78" s="5">
        <v>10</v>
      </c>
      <c r="M78" s="5">
        <v>19</v>
      </c>
      <c r="T78" s="20"/>
      <c r="U78" s="20"/>
    </row>
    <row r="79" spans="1:21" x14ac:dyDescent="0.25">
      <c r="A79" s="5" t="s">
        <v>373</v>
      </c>
      <c r="B79" s="5" t="s">
        <v>400</v>
      </c>
      <c r="C79" s="5" t="s">
        <v>355</v>
      </c>
      <c r="D79" s="5" t="s">
        <v>132</v>
      </c>
      <c r="E79" s="5">
        <v>72</v>
      </c>
      <c r="F79" s="5">
        <v>6</v>
      </c>
      <c r="G79" s="5">
        <v>1177</v>
      </c>
      <c r="H79" s="5" t="s">
        <v>356</v>
      </c>
      <c r="I79" s="5" t="s">
        <v>332</v>
      </c>
      <c r="J79" s="5" t="s">
        <v>347</v>
      </c>
      <c r="K79" s="5" t="s">
        <v>357</v>
      </c>
      <c r="L79" s="5">
        <v>27</v>
      </c>
      <c r="M79" s="5" t="s">
        <v>133</v>
      </c>
      <c r="T79" s="20"/>
      <c r="U79" s="20"/>
    </row>
    <row r="80" spans="1:21" x14ac:dyDescent="0.25">
      <c r="A80" s="5" t="s">
        <v>374</v>
      </c>
      <c r="B80" s="5" t="s">
        <v>400</v>
      </c>
      <c r="C80" s="5" t="s">
        <v>355</v>
      </c>
      <c r="D80" s="5" t="s">
        <v>132</v>
      </c>
      <c r="E80" s="5">
        <v>59</v>
      </c>
      <c r="F80" s="5">
        <v>6.5</v>
      </c>
      <c r="G80" s="5">
        <v>1245</v>
      </c>
      <c r="H80" s="5" t="s">
        <v>356</v>
      </c>
      <c r="I80" s="5" t="s">
        <v>332</v>
      </c>
      <c r="J80" s="5" t="s">
        <v>347</v>
      </c>
      <c r="K80" s="5" t="s">
        <v>357</v>
      </c>
      <c r="L80" s="5">
        <v>18</v>
      </c>
      <c r="M80" s="5">
        <v>19</v>
      </c>
      <c r="T80" s="20"/>
      <c r="U80" s="20"/>
    </row>
    <row r="81" spans="1:21" x14ac:dyDescent="0.25">
      <c r="A81" s="5" t="s">
        <v>375</v>
      </c>
      <c r="B81" s="5" t="s">
        <v>400</v>
      </c>
      <c r="C81" s="5" t="s">
        <v>355</v>
      </c>
      <c r="D81" s="5" t="s">
        <v>132</v>
      </c>
      <c r="E81" s="5">
        <v>77</v>
      </c>
      <c r="F81" s="5">
        <v>7</v>
      </c>
      <c r="G81" s="5">
        <v>1180</v>
      </c>
      <c r="H81" s="5" t="s">
        <v>341</v>
      </c>
      <c r="I81" s="5" t="s">
        <v>332</v>
      </c>
      <c r="J81" s="5" t="s">
        <v>347</v>
      </c>
      <c r="K81" s="5" t="s">
        <v>372</v>
      </c>
      <c r="L81" s="5">
        <v>12</v>
      </c>
      <c r="M81" s="5" t="s">
        <v>133</v>
      </c>
      <c r="T81" s="20"/>
      <c r="U81" s="20"/>
    </row>
    <row r="82" spans="1:21" x14ac:dyDescent="0.25">
      <c r="A82" s="5" t="s">
        <v>376</v>
      </c>
      <c r="B82" s="5" t="s">
        <v>400</v>
      </c>
      <c r="C82" s="5" t="s">
        <v>377</v>
      </c>
      <c r="D82" s="5" t="s">
        <v>135</v>
      </c>
      <c r="E82" s="5">
        <v>75</v>
      </c>
      <c r="F82" s="5">
        <v>2.5</v>
      </c>
      <c r="G82" s="5">
        <v>1379</v>
      </c>
      <c r="H82" s="5" t="s">
        <v>366</v>
      </c>
      <c r="I82" s="5" t="s">
        <v>332</v>
      </c>
      <c r="J82" s="5" t="s">
        <v>350</v>
      </c>
      <c r="K82" s="5" t="s">
        <v>378</v>
      </c>
      <c r="L82" s="5" t="s">
        <v>133</v>
      </c>
      <c r="M82" s="5" t="s">
        <v>133</v>
      </c>
      <c r="T82" s="20"/>
      <c r="U82" s="20"/>
    </row>
    <row r="83" spans="1:21" x14ac:dyDescent="0.25">
      <c r="A83" s="5" t="s">
        <v>379</v>
      </c>
      <c r="B83" s="5" t="s">
        <v>400</v>
      </c>
      <c r="C83" s="5" t="s">
        <v>355</v>
      </c>
      <c r="D83" s="5" t="s">
        <v>132</v>
      </c>
      <c r="E83" s="5">
        <v>68</v>
      </c>
      <c r="F83" s="5">
        <v>7</v>
      </c>
      <c r="G83" s="5">
        <v>1230</v>
      </c>
      <c r="H83" s="5" t="s">
        <v>356</v>
      </c>
      <c r="I83" s="5" t="s">
        <v>332</v>
      </c>
      <c r="J83" s="5" t="s">
        <v>347</v>
      </c>
      <c r="K83" s="5" t="s">
        <v>357</v>
      </c>
      <c r="L83" s="5">
        <v>28</v>
      </c>
      <c r="M83" s="5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D3AF-85BB-452E-AB11-4A7529893935}">
  <dimension ref="A1:AF70"/>
  <sheetViews>
    <sheetView workbookViewId="0">
      <selection activeCell="F73" sqref="F73"/>
    </sheetView>
  </sheetViews>
  <sheetFormatPr defaultRowHeight="15" x14ac:dyDescent="0.25"/>
  <cols>
    <col min="2" max="2" width="11" customWidth="1"/>
    <col min="22" max="22" width="18.140625" customWidth="1"/>
    <col min="23" max="23" width="6.28515625" customWidth="1"/>
    <col min="24" max="24" width="5.85546875" customWidth="1"/>
    <col min="27" max="27" width="15.42578125" customWidth="1"/>
    <col min="29" max="29" width="22.140625" customWidth="1"/>
    <col min="31" max="31" width="13.7109375" customWidth="1"/>
  </cols>
  <sheetData>
    <row r="1" spans="1:32" x14ac:dyDescent="0.25">
      <c r="B1" s="3" t="s">
        <v>123</v>
      </c>
      <c r="C1" s="3" t="s">
        <v>124</v>
      </c>
      <c r="E1" s="3" t="s">
        <v>125</v>
      </c>
      <c r="F1" s="4" t="s">
        <v>126</v>
      </c>
      <c r="I1" t="s">
        <v>127</v>
      </c>
      <c r="L1" s="3" t="s">
        <v>123</v>
      </c>
      <c r="M1" s="3" t="s">
        <v>124</v>
      </c>
      <c r="O1" s="3" t="s">
        <v>125</v>
      </c>
      <c r="P1" s="4" t="s">
        <v>126</v>
      </c>
      <c r="S1" t="s">
        <v>128</v>
      </c>
      <c r="T1" t="s">
        <v>129</v>
      </c>
      <c r="V1" s="3" t="s">
        <v>123</v>
      </c>
      <c r="W1" s="3" t="s">
        <v>124</v>
      </c>
      <c r="Y1" s="3" t="s">
        <v>125</v>
      </c>
      <c r="Z1" s="4" t="s">
        <v>126</v>
      </c>
      <c r="AA1" s="3"/>
      <c r="AB1" s="18"/>
      <c r="AC1" s="18"/>
      <c r="AD1" s="18"/>
      <c r="AE1" s="18"/>
      <c r="AF1" s="18"/>
    </row>
    <row r="2" spans="1:32" x14ac:dyDescent="0.25">
      <c r="B2" s="5" t="s">
        <v>130</v>
      </c>
      <c r="C2" s="5" t="s">
        <v>131</v>
      </c>
      <c r="D2" s="5" t="s">
        <v>132</v>
      </c>
      <c r="E2" s="5" t="s">
        <v>133</v>
      </c>
      <c r="F2" s="6" t="s">
        <v>134</v>
      </c>
      <c r="H2" s="7" t="s">
        <v>135</v>
      </c>
      <c r="I2" t="s">
        <v>136</v>
      </c>
      <c r="J2" s="7">
        <v>1.7579999999999998</v>
      </c>
      <c r="L2" s="5" t="s">
        <v>137</v>
      </c>
      <c r="M2" s="5" t="s">
        <v>88</v>
      </c>
      <c r="N2" s="5" t="s">
        <v>135</v>
      </c>
      <c r="O2" s="5">
        <v>28</v>
      </c>
      <c r="P2" s="8" t="s">
        <v>138</v>
      </c>
      <c r="R2" s="7" t="s">
        <v>132</v>
      </c>
      <c r="S2" s="9" t="s">
        <v>139</v>
      </c>
      <c r="T2" s="7">
        <v>5.7</v>
      </c>
      <c r="V2" s="9" t="s">
        <v>140</v>
      </c>
      <c r="W2" s="5" t="s">
        <v>119</v>
      </c>
      <c r="X2" s="5" t="s">
        <v>132</v>
      </c>
      <c r="Y2" s="5">
        <v>8</v>
      </c>
      <c r="Z2" s="6" t="s">
        <v>141</v>
      </c>
      <c r="AB2" s="18"/>
      <c r="AC2" s="19"/>
      <c r="AD2" s="19"/>
      <c r="AE2" s="18"/>
      <c r="AF2" s="19"/>
    </row>
    <row r="3" spans="1:32" x14ac:dyDescent="0.25">
      <c r="B3" s="5" t="s">
        <v>142</v>
      </c>
      <c r="C3" s="5" t="s">
        <v>131</v>
      </c>
      <c r="D3" s="5" t="s">
        <v>132</v>
      </c>
      <c r="E3" s="5">
        <v>28</v>
      </c>
      <c r="F3" s="6" t="s">
        <v>134</v>
      </c>
      <c r="H3" s="7" t="s">
        <v>135</v>
      </c>
      <c r="I3" t="s">
        <v>143</v>
      </c>
      <c r="J3" s="7">
        <v>2.5315000000000003</v>
      </c>
      <c r="L3" s="5" t="s">
        <v>144</v>
      </c>
      <c r="M3" s="5" t="s">
        <v>88</v>
      </c>
      <c r="N3" s="5" t="s">
        <v>145</v>
      </c>
      <c r="O3" s="5">
        <v>24</v>
      </c>
      <c r="P3" s="8" t="s">
        <v>138</v>
      </c>
      <c r="R3" s="7" t="s">
        <v>132</v>
      </c>
      <c r="S3" s="9" t="s">
        <v>146</v>
      </c>
      <c r="T3" s="7">
        <v>2.6316239316239316</v>
      </c>
      <c r="V3" s="9" t="s">
        <v>147</v>
      </c>
      <c r="W3" s="5" t="s">
        <v>119</v>
      </c>
      <c r="X3" s="5" t="s">
        <v>132</v>
      </c>
      <c r="Y3" s="5">
        <v>24</v>
      </c>
      <c r="Z3" s="6" t="s">
        <v>135</v>
      </c>
      <c r="AB3" s="18"/>
      <c r="AC3" s="20"/>
      <c r="AD3" s="20"/>
      <c r="AE3" s="20"/>
      <c r="AF3" s="20"/>
    </row>
    <row r="4" spans="1:32" x14ac:dyDescent="0.25">
      <c r="B4" s="5" t="s">
        <v>149</v>
      </c>
      <c r="C4" s="5" t="s">
        <v>131</v>
      </c>
      <c r="D4" s="5" t="s">
        <v>132</v>
      </c>
      <c r="E4" s="5" t="s">
        <v>133</v>
      </c>
      <c r="F4" s="6" t="s">
        <v>134</v>
      </c>
      <c r="H4" s="7" t="s">
        <v>135</v>
      </c>
      <c r="I4" t="s">
        <v>150</v>
      </c>
      <c r="J4" s="7">
        <v>1.703125</v>
      </c>
      <c r="L4" s="5" t="s">
        <v>151</v>
      </c>
      <c r="M4" s="5" t="s">
        <v>88</v>
      </c>
      <c r="N4" s="5" t="s">
        <v>135</v>
      </c>
      <c r="O4" s="5">
        <v>25</v>
      </c>
      <c r="P4" s="8" t="s">
        <v>138</v>
      </c>
      <c r="R4" s="7" t="s">
        <v>132</v>
      </c>
      <c r="S4" s="9" t="s">
        <v>152</v>
      </c>
      <c r="T4" s="7">
        <v>5.2478632478632479</v>
      </c>
      <c r="V4" s="9" t="s">
        <v>153</v>
      </c>
      <c r="W4" s="5" t="s">
        <v>119</v>
      </c>
      <c r="X4" s="5" t="s">
        <v>132</v>
      </c>
      <c r="Y4" s="5">
        <v>24</v>
      </c>
      <c r="Z4" s="6" t="s">
        <v>141</v>
      </c>
      <c r="AB4" s="21"/>
      <c r="AC4" s="20"/>
      <c r="AD4" s="20"/>
      <c r="AE4" s="20"/>
      <c r="AF4" s="20"/>
    </row>
    <row r="5" spans="1:32" x14ac:dyDescent="0.25">
      <c r="B5" s="5" t="s">
        <v>155</v>
      </c>
      <c r="C5" s="5" t="s">
        <v>131</v>
      </c>
      <c r="D5" s="5" t="s">
        <v>132</v>
      </c>
      <c r="E5" s="5" t="s">
        <v>133</v>
      </c>
      <c r="F5" s="6" t="s">
        <v>134</v>
      </c>
      <c r="H5" s="7" t="s">
        <v>135</v>
      </c>
      <c r="I5" t="s">
        <v>156</v>
      </c>
      <c r="J5" s="7">
        <v>1.1302040816326531</v>
      </c>
      <c r="L5" s="5" t="s">
        <v>157</v>
      </c>
      <c r="M5" s="5" t="s">
        <v>88</v>
      </c>
      <c r="N5" s="5" t="s">
        <v>135</v>
      </c>
      <c r="O5" s="5" t="s">
        <v>133</v>
      </c>
      <c r="P5" s="8" t="s">
        <v>138</v>
      </c>
      <c r="R5" s="7" t="s">
        <v>132</v>
      </c>
      <c r="S5" s="9" t="s">
        <v>158</v>
      </c>
      <c r="T5" s="7">
        <v>4.029059829059829</v>
      </c>
      <c r="V5" s="9" t="s">
        <v>159</v>
      </c>
      <c r="W5" s="5" t="s">
        <v>119</v>
      </c>
      <c r="X5" s="5" t="s">
        <v>132</v>
      </c>
      <c r="Y5" s="5" t="s">
        <v>133</v>
      </c>
      <c r="Z5" s="6" t="s">
        <v>141</v>
      </c>
      <c r="AB5" s="21"/>
      <c r="AC5" s="20"/>
      <c r="AD5" s="20"/>
      <c r="AE5" s="20"/>
      <c r="AF5" s="20"/>
    </row>
    <row r="6" spans="1:32" x14ac:dyDescent="0.25">
      <c r="B6" s="5" t="s">
        <v>161</v>
      </c>
      <c r="C6" s="5" t="s">
        <v>131</v>
      </c>
      <c r="D6" s="5" t="s">
        <v>132</v>
      </c>
      <c r="E6" s="5" t="s">
        <v>133</v>
      </c>
      <c r="F6" s="6" t="s">
        <v>134</v>
      </c>
      <c r="H6" s="7" t="s">
        <v>132</v>
      </c>
      <c r="I6" t="s">
        <v>162</v>
      </c>
      <c r="J6" s="7">
        <v>0.82937499999999997</v>
      </c>
      <c r="L6" s="5" t="s">
        <v>163</v>
      </c>
      <c r="M6" s="5" t="s">
        <v>88</v>
      </c>
      <c r="N6" s="5" t="s">
        <v>132</v>
      </c>
      <c r="O6" s="5" t="s">
        <v>133</v>
      </c>
      <c r="P6" s="6" t="s">
        <v>138</v>
      </c>
      <c r="R6" s="7" t="s">
        <v>132</v>
      </c>
      <c r="S6" s="9" t="s">
        <v>164</v>
      </c>
      <c r="T6" s="7">
        <v>3.7710526315789474</v>
      </c>
      <c r="V6" s="9" t="s">
        <v>165</v>
      </c>
      <c r="W6" s="5" t="s">
        <v>119</v>
      </c>
      <c r="X6" s="5" t="s">
        <v>132</v>
      </c>
      <c r="Y6" s="5">
        <v>4</v>
      </c>
      <c r="Z6" s="6" t="s">
        <v>141</v>
      </c>
      <c r="AB6" s="21"/>
      <c r="AC6" s="20"/>
      <c r="AD6" s="20"/>
      <c r="AE6" s="20"/>
      <c r="AF6" s="20"/>
    </row>
    <row r="7" spans="1:32" x14ac:dyDescent="0.25">
      <c r="A7" t="s">
        <v>167</v>
      </c>
      <c r="B7" s="5" t="s">
        <v>168</v>
      </c>
      <c r="C7" s="5" t="s">
        <v>131</v>
      </c>
      <c r="D7" s="5" t="s">
        <v>132</v>
      </c>
      <c r="E7" s="5" t="s">
        <v>133</v>
      </c>
      <c r="F7" s="6" t="s">
        <v>169</v>
      </c>
      <c r="H7" s="7" t="s">
        <v>132</v>
      </c>
      <c r="I7" t="s">
        <v>170</v>
      </c>
      <c r="J7">
        <v>1.0634999999999999</v>
      </c>
      <c r="L7" s="5" t="s">
        <v>171</v>
      </c>
      <c r="M7" s="5" t="s">
        <v>88</v>
      </c>
      <c r="N7" s="5" t="s">
        <v>172</v>
      </c>
      <c r="O7" s="5">
        <v>29</v>
      </c>
      <c r="P7" s="6"/>
      <c r="R7" s="7" t="s">
        <v>132</v>
      </c>
      <c r="S7" s="9" t="s">
        <v>173</v>
      </c>
      <c r="T7" s="7">
        <v>6.7131578947368427</v>
      </c>
      <c r="V7" s="9" t="s">
        <v>174</v>
      </c>
      <c r="W7" s="5" t="s">
        <v>119</v>
      </c>
      <c r="X7" s="5" t="s">
        <v>132</v>
      </c>
      <c r="Y7" s="5" t="s">
        <v>133</v>
      </c>
      <c r="Z7" s="6" t="s">
        <v>141</v>
      </c>
      <c r="AB7" s="18"/>
      <c r="AC7" s="20"/>
      <c r="AD7" s="20"/>
      <c r="AE7" s="20"/>
      <c r="AF7" s="20"/>
    </row>
    <row r="8" spans="1:32" x14ac:dyDescent="0.25">
      <c r="B8" s="5" t="s">
        <v>176</v>
      </c>
      <c r="C8" s="5" t="s">
        <v>131</v>
      </c>
      <c r="D8" s="5" t="s">
        <v>132</v>
      </c>
      <c r="E8" s="5" t="s">
        <v>133</v>
      </c>
      <c r="F8" s="6" t="s">
        <v>134</v>
      </c>
      <c r="H8" s="7" t="s">
        <v>132</v>
      </c>
      <c r="I8" t="s">
        <v>177</v>
      </c>
      <c r="J8">
        <v>1.5402499999999999</v>
      </c>
      <c r="L8" s="5" t="s">
        <v>178</v>
      </c>
      <c r="M8" s="5" t="s">
        <v>88</v>
      </c>
      <c r="N8" s="5" t="s">
        <v>132</v>
      </c>
      <c r="O8" s="5">
        <v>29</v>
      </c>
      <c r="P8" s="6"/>
      <c r="R8" s="7" t="s">
        <v>132</v>
      </c>
      <c r="S8" s="9" t="s">
        <v>179</v>
      </c>
      <c r="T8" s="7">
        <v>4.2945945945945949</v>
      </c>
      <c r="V8" s="9" t="s">
        <v>180</v>
      </c>
      <c r="W8" s="5" t="s">
        <v>119</v>
      </c>
      <c r="X8" s="5" t="s">
        <v>132</v>
      </c>
      <c r="Y8" s="5" t="s">
        <v>133</v>
      </c>
      <c r="Z8" s="6" t="s">
        <v>141</v>
      </c>
      <c r="AB8" s="21"/>
      <c r="AC8" s="20"/>
      <c r="AD8" s="20"/>
      <c r="AE8" s="20"/>
      <c r="AF8" s="20"/>
    </row>
    <row r="9" spans="1:32" x14ac:dyDescent="0.25">
      <c r="B9" s="5" t="s">
        <v>182</v>
      </c>
      <c r="C9" s="5" t="s">
        <v>131</v>
      </c>
      <c r="D9" s="5" t="s">
        <v>135</v>
      </c>
      <c r="E9" s="5" t="s">
        <v>133</v>
      </c>
      <c r="F9" s="8" t="s">
        <v>134</v>
      </c>
      <c r="H9" s="7" t="s">
        <v>132</v>
      </c>
      <c r="I9" t="s">
        <v>183</v>
      </c>
      <c r="J9" s="7">
        <v>2.3487499999999999</v>
      </c>
      <c r="L9" s="5" t="s">
        <v>184</v>
      </c>
      <c r="M9" s="5" t="s">
        <v>88</v>
      </c>
      <c r="N9" s="5" t="s">
        <v>132</v>
      </c>
      <c r="O9" s="5" t="s">
        <v>133</v>
      </c>
      <c r="P9" s="6" t="s">
        <v>138</v>
      </c>
      <c r="R9" s="7" t="s">
        <v>132</v>
      </c>
      <c r="S9" s="9" t="s">
        <v>185</v>
      </c>
      <c r="T9" s="7">
        <v>3.3751020408163264</v>
      </c>
      <c r="V9" s="9" t="s">
        <v>186</v>
      </c>
      <c r="W9" s="5" t="s">
        <v>119</v>
      </c>
      <c r="X9" s="5" t="s">
        <v>132</v>
      </c>
      <c r="Y9" s="5">
        <v>0</v>
      </c>
      <c r="Z9" s="6" t="s">
        <v>141</v>
      </c>
      <c r="AB9" s="7"/>
    </row>
    <row r="10" spans="1:32" x14ac:dyDescent="0.25">
      <c r="B10" s="5" t="s">
        <v>187</v>
      </c>
      <c r="C10" s="5" t="s">
        <v>131</v>
      </c>
      <c r="D10" s="5" t="s">
        <v>135</v>
      </c>
      <c r="E10" s="5" t="s">
        <v>133</v>
      </c>
      <c r="F10" s="8" t="s">
        <v>134</v>
      </c>
      <c r="H10" s="7" t="s">
        <v>132</v>
      </c>
      <c r="I10" t="s">
        <v>188</v>
      </c>
      <c r="J10" s="7">
        <v>1.9312499999999999</v>
      </c>
      <c r="L10" s="5" t="s">
        <v>189</v>
      </c>
      <c r="M10" s="5" t="s">
        <v>88</v>
      </c>
      <c r="N10" s="5" t="s">
        <v>132</v>
      </c>
      <c r="O10" s="5">
        <v>26</v>
      </c>
      <c r="P10" s="6" t="s">
        <v>138</v>
      </c>
      <c r="R10" s="7" t="s">
        <v>132</v>
      </c>
      <c r="S10" s="9" t="s">
        <v>190</v>
      </c>
      <c r="T10" s="7">
        <v>2.3959183673469386</v>
      </c>
      <c r="V10" s="9" t="s">
        <v>191</v>
      </c>
      <c r="W10" s="5" t="s">
        <v>119</v>
      </c>
      <c r="X10" s="5" t="s">
        <v>132</v>
      </c>
      <c r="Y10" s="5" t="s">
        <v>133</v>
      </c>
      <c r="Z10" s="6" t="s">
        <v>138</v>
      </c>
      <c r="AB10" s="7"/>
    </row>
    <row r="11" spans="1:32" x14ac:dyDescent="0.25">
      <c r="B11" s="5" t="s">
        <v>192</v>
      </c>
      <c r="C11" s="5" t="s">
        <v>131</v>
      </c>
      <c r="D11" s="5" t="s">
        <v>135</v>
      </c>
      <c r="E11" s="5">
        <v>28</v>
      </c>
      <c r="F11" s="8" t="s">
        <v>134</v>
      </c>
      <c r="H11" s="7" t="s">
        <v>132</v>
      </c>
      <c r="I11" t="s">
        <v>193</v>
      </c>
      <c r="J11" s="7">
        <v>0.98979591836734693</v>
      </c>
      <c r="L11" s="5" t="s">
        <v>194</v>
      </c>
      <c r="M11" s="5" t="s">
        <v>88</v>
      </c>
      <c r="N11" s="5" t="s">
        <v>132</v>
      </c>
      <c r="O11" s="5" t="s">
        <v>133</v>
      </c>
      <c r="P11" s="6" t="s">
        <v>138</v>
      </c>
      <c r="R11" s="7" t="s">
        <v>132</v>
      </c>
      <c r="S11" s="9" t="s">
        <v>195</v>
      </c>
      <c r="T11" s="7">
        <v>6.7493506493506494</v>
      </c>
      <c r="V11" s="9" t="s">
        <v>196</v>
      </c>
      <c r="W11" s="5" t="s">
        <v>119</v>
      </c>
      <c r="X11" s="5" t="s">
        <v>132</v>
      </c>
      <c r="Y11" s="5">
        <v>3</v>
      </c>
      <c r="Z11" s="6" t="s">
        <v>141</v>
      </c>
      <c r="AB11" s="7"/>
    </row>
    <row r="12" spans="1:32" x14ac:dyDescent="0.25">
      <c r="B12" s="5" t="s">
        <v>197</v>
      </c>
      <c r="C12" s="5" t="s">
        <v>131</v>
      </c>
      <c r="D12" s="5" t="s">
        <v>135</v>
      </c>
      <c r="E12" s="5" t="s">
        <v>133</v>
      </c>
      <c r="F12" s="8" t="s">
        <v>134</v>
      </c>
      <c r="R12" s="7" t="s">
        <v>132</v>
      </c>
      <c r="S12" s="9" t="s">
        <v>198</v>
      </c>
      <c r="T12" s="7">
        <v>0.8125</v>
      </c>
      <c r="V12" s="9" t="s">
        <v>199</v>
      </c>
      <c r="W12" s="5" t="s">
        <v>119</v>
      </c>
      <c r="X12" s="5" t="s">
        <v>132</v>
      </c>
      <c r="Y12" s="5" t="s">
        <v>133</v>
      </c>
      <c r="Z12" s="6" t="s">
        <v>138</v>
      </c>
      <c r="AB12" s="7"/>
    </row>
    <row r="13" spans="1:32" x14ac:dyDescent="0.25">
      <c r="B13" s="5" t="s">
        <v>200</v>
      </c>
      <c r="C13" s="5" t="s">
        <v>131</v>
      </c>
      <c r="D13" s="5" t="s">
        <v>135</v>
      </c>
      <c r="E13" s="5" t="s">
        <v>133</v>
      </c>
      <c r="F13" s="8" t="s">
        <v>134</v>
      </c>
      <c r="I13" s="5" t="s">
        <v>201</v>
      </c>
      <c r="K13" s="7"/>
      <c r="R13" s="7" t="s">
        <v>132</v>
      </c>
      <c r="S13" s="9" t="s">
        <v>202</v>
      </c>
      <c r="T13" s="7">
        <v>5.5475000000000003</v>
      </c>
      <c r="V13" s="9" t="s">
        <v>203</v>
      </c>
      <c r="W13" s="5" t="s">
        <v>119</v>
      </c>
      <c r="X13" s="5" t="s">
        <v>132</v>
      </c>
      <c r="Y13" s="5">
        <v>0</v>
      </c>
      <c r="Z13" s="6" t="s">
        <v>141</v>
      </c>
    </row>
    <row r="14" spans="1:32" x14ac:dyDescent="0.25">
      <c r="B14" s="5" t="s">
        <v>204</v>
      </c>
      <c r="C14" s="5" t="s">
        <v>131</v>
      </c>
      <c r="D14" s="5" t="s">
        <v>135</v>
      </c>
      <c r="E14" s="5" t="s">
        <v>133</v>
      </c>
      <c r="F14" s="8" t="s">
        <v>134</v>
      </c>
      <c r="H14" s="7" t="s">
        <v>135</v>
      </c>
      <c r="I14" t="s">
        <v>205</v>
      </c>
      <c r="J14" s="10">
        <v>2.1324999999999998</v>
      </c>
      <c r="M14" t="s">
        <v>135</v>
      </c>
      <c r="N14" t="s">
        <v>205</v>
      </c>
      <c r="O14" s="2">
        <v>29</v>
      </c>
      <c r="P14" s="8" t="s">
        <v>138</v>
      </c>
      <c r="R14" s="7" t="s">
        <v>132</v>
      </c>
      <c r="S14" s="9" t="s">
        <v>206</v>
      </c>
      <c r="T14" s="11">
        <v>2.6729699999999998</v>
      </c>
      <c r="V14" s="9" t="s">
        <v>207</v>
      </c>
      <c r="W14" s="5" t="s">
        <v>119</v>
      </c>
      <c r="X14" s="5" t="s">
        <v>132</v>
      </c>
      <c r="Y14" s="5">
        <v>0</v>
      </c>
      <c r="Z14" s="6" t="s">
        <v>208</v>
      </c>
    </row>
    <row r="15" spans="1:32" x14ac:dyDescent="0.25">
      <c r="B15" s="5" t="s">
        <v>209</v>
      </c>
      <c r="C15" s="5" t="s">
        <v>210</v>
      </c>
      <c r="D15" s="5" t="s">
        <v>135</v>
      </c>
      <c r="E15" s="5" t="s">
        <v>133</v>
      </c>
      <c r="F15" s="8" t="s">
        <v>134</v>
      </c>
      <c r="H15" s="7" t="s">
        <v>135</v>
      </c>
      <c r="I15" t="s">
        <v>211</v>
      </c>
      <c r="J15" s="10">
        <f>AVERAGE(G43,K43)</f>
        <v>5.6342565359477117</v>
      </c>
      <c r="M15" t="s">
        <v>135</v>
      </c>
      <c r="N15" t="s">
        <v>211</v>
      </c>
      <c r="O15" s="2">
        <v>28</v>
      </c>
      <c r="P15" s="8" t="s">
        <v>141</v>
      </c>
      <c r="Q15" s="1"/>
      <c r="R15" s="7" t="s">
        <v>132</v>
      </c>
      <c r="S15" s="9" t="s">
        <v>212</v>
      </c>
      <c r="T15" s="7">
        <v>1.9920000000000002</v>
      </c>
      <c r="V15" s="9" t="s">
        <v>213</v>
      </c>
      <c r="W15" s="5" t="s">
        <v>119</v>
      </c>
      <c r="X15" s="5" t="s">
        <v>132</v>
      </c>
      <c r="Y15" s="5">
        <v>15</v>
      </c>
      <c r="Z15" s="6" t="s">
        <v>138</v>
      </c>
    </row>
    <row r="16" spans="1:32" x14ac:dyDescent="0.25">
      <c r="B16" s="5" t="s">
        <v>214</v>
      </c>
      <c r="C16" s="5" t="s">
        <v>131</v>
      </c>
      <c r="D16" s="5" t="s">
        <v>135</v>
      </c>
      <c r="E16" s="5" t="s">
        <v>133</v>
      </c>
      <c r="F16" s="8" t="s">
        <v>134</v>
      </c>
      <c r="H16" s="7" t="s">
        <v>135</v>
      </c>
      <c r="I16" t="s">
        <v>215</v>
      </c>
      <c r="J16" s="10">
        <v>3.4508333333333332</v>
      </c>
      <c r="M16" t="s">
        <v>135</v>
      </c>
      <c r="N16" t="s">
        <v>215</v>
      </c>
      <c r="O16" s="2">
        <v>27</v>
      </c>
      <c r="P16" s="8" t="s">
        <v>141</v>
      </c>
      <c r="R16" s="7" t="s">
        <v>132</v>
      </c>
      <c r="S16" s="9" t="s">
        <v>216</v>
      </c>
      <c r="T16" s="7">
        <v>3.5325000000000002</v>
      </c>
      <c r="V16" s="9" t="s">
        <v>217</v>
      </c>
      <c r="W16" s="5" t="s">
        <v>119</v>
      </c>
      <c r="X16" s="5" t="s">
        <v>132</v>
      </c>
      <c r="Y16" s="5">
        <v>0</v>
      </c>
      <c r="Z16" s="6" t="s">
        <v>141</v>
      </c>
    </row>
    <row r="17" spans="2:26" x14ac:dyDescent="0.25">
      <c r="B17" s="5" t="s">
        <v>218</v>
      </c>
      <c r="C17" s="5" t="s">
        <v>131</v>
      </c>
      <c r="D17" s="5" t="s">
        <v>135</v>
      </c>
      <c r="E17" s="5" t="s">
        <v>133</v>
      </c>
      <c r="F17" s="8" t="s">
        <v>134</v>
      </c>
      <c r="H17" s="7" t="s">
        <v>135</v>
      </c>
      <c r="I17" t="s">
        <v>219</v>
      </c>
      <c r="J17" s="10">
        <v>2.2392857142857143</v>
      </c>
      <c r="M17" t="s">
        <v>135</v>
      </c>
      <c r="N17" t="s">
        <v>219</v>
      </c>
      <c r="O17" s="2">
        <v>27</v>
      </c>
      <c r="P17" s="8" t="s">
        <v>138</v>
      </c>
      <c r="R17" s="7" t="s">
        <v>132</v>
      </c>
      <c r="S17" s="9" t="s">
        <v>220</v>
      </c>
      <c r="T17" s="7">
        <v>3.8549999999999995</v>
      </c>
      <c r="V17" s="9" t="s">
        <v>221</v>
      </c>
      <c r="W17" s="5" t="s">
        <v>119</v>
      </c>
      <c r="X17" s="5" t="s">
        <v>132</v>
      </c>
      <c r="Y17" s="5">
        <v>17</v>
      </c>
      <c r="Z17" s="6" t="s">
        <v>141</v>
      </c>
    </row>
    <row r="18" spans="2:26" x14ac:dyDescent="0.25">
      <c r="B18" s="5" t="s">
        <v>222</v>
      </c>
      <c r="C18" s="5" t="s">
        <v>131</v>
      </c>
      <c r="D18" s="5" t="s">
        <v>135</v>
      </c>
      <c r="E18" s="5">
        <v>30</v>
      </c>
      <c r="F18" s="8" t="s">
        <v>134</v>
      </c>
      <c r="H18" s="7" t="s">
        <v>135</v>
      </c>
      <c r="I18" t="s">
        <v>223</v>
      </c>
      <c r="J18" s="10">
        <v>3.0383928571428576</v>
      </c>
      <c r="M18" t="s">
        <v>135</v>
      </c>
      <c r="N18" t="s">
        <v>223</v>
      </c>
      <c r="O18" s="2">
        <v>23</v>
      </c>
      <c r="P18" s="8" t="s">
        <v>141</v>
      </c>
      <c r="R18" s="7" t="s">
        <v>132</v>
      </c>
      <c r="S18" s="9" t="s">
        <v>224</v>
      </c>
      <c r="T18" s="7">
        <v>5.1825210000000004</v>
      </c>
      <c r="V18" s="9" t="s">
        <v>181</v>
      </c>
      <c r="W18" s="5" t="s">
        <v>119</v>
      </c>
      <c r="X18" s="5" t="s">
        <v>132</v>
      </c>
      <c r="Y18" s="5">
        <v>6</v>
      </c>
      <c r="Z18" s="6" t="s">
        <v>141</v>
      </c>
    </row>
    <row r="19" spans="2:26" x14ac:dyDescent="0.25">
      <c r="B19" s="5" t="s">
        <v>225</v>
      </c>
      <c r="C19" s="5" t="s">
        <v>131</v>
      </c>
      <c r="D19" s="5" t="s">
        <v>135</v>
      </c>
      <c r="E19" s="5" t="s">
        <v>133</v>
      </c>
      <c r="F19" s="8" t="s">
        <v>134</v>
      </c>
      <c r="H19" s="7" t="s">
        <v>135</v>
      </c>
      <c r="I19" t="s">
        <v>226</v>
      </c>
      <c r="J19" s="10">
        <v>1.4615384615384615</v>
      </c>
      <c r="M19" t="s">
        <v>135</v>
      </c>
      <c r="N19" t="s">
        <v>226</v>
      </c>
      <c r="O19" s="2">
        <v>25</v>
      </c>
      <c r="P19" s="8" t="s">
        <v>138</v>
      </c>
      <c r="R19" s="7" t="s">
        <v>135</v>
      </c>
      <c r="S19" s="9" t="s">
        <v>227</v>
      </c>
      <c r="T19" s="7">
        <v>2.6887500000000002</v>
      </c>
      <c r="V19" s="9" t="s">
        <v>228</v>
      </c>
      <c r="W19" s="5" t="s">
        <v>119</v>
      </c>
      <c r="X19" s="5" t="s">
        <v>135</v>
      </c>
      <c r="Y19" s="5">
        <v>20</v>
      </c>
      <c r="Z19" s="8" t="s">
        <v>208</v>
      </c>
    </row>
    <row r="20" spans="2:26" x14ac:dyDescent="0.25">
      <c r="B20" s="5" t="s">
        <v>229</v>
      </c>
      <c r="C20" s="5" t="s">
        <v>131</v>
      </c>
      <c r="D20" s="5" t="s">
        <v>135</v>
      </c>
      <c r="E20" s="5" t="s">
        <v>133</v>
      </c>
      <c r="F20" s="8" t="s">
        <v>134</v>
      </c>
      <c r="H20" s="7" t="s">
        <v>135</v>
      </c>
      <c r="I20" t="s">
        <v>230</v>
      </c>
      <c r="J20" s="10">
        <v>0.86384615384615393</v>
      </c>
      <c r="M20" t="s">
        <v>135</v>
      </c>
      <c r="N20" t="s">
        <v>230</v>
      </c>
      <c r="O20" s="2">
        <v>22</v>
      </c>
      <c r="P20" s="8" t="s">
        <v>138</v>
      </c>
      <c r="R20" s="7" t="s">
        <v>135</v>
      </c>
      <c r="S20" s="9" t="s">
        <v>231</v>
      </c>
      <c r="T20" s="7">
        <v>1.6881250000000001</v>
      </c>
      <c r="V20" s="9" t="s">
        <v>232</v>
      </c>
      <c r="W20" s="5" t="s">
        <v>119</v>
      </c>
      <c r="X20" s="5" t="s">
        <v>135</v>
      </c>
      <c r="Y20" s="5" t="s">
        <v>133</v>
      </c>
      <c r="Z20" s="8" t="s">
        <v>138</v>
      </c>
    </row>
    <row r="21" spans="2:26" x14ac:dyDescent="0.25">
      <c r="H21" s="7" t="s">
        <v>135</v>
      </c>
      <c r="I21" t="s">
        <v>233</v>
      </c>
      <c r="J21" s="10">
        <v>3.7469999999999999</v>
      </c>
      <c r="M21" t="s">
        <v>135</v>
      </c>
      <c r="N21" t="s">
        <v>233</v>
      </c>
      <c r="O21" s="2">
        <v>25</v>
      </c>
      <c r="P21" s="8" t="s">
        <v>141</v>
      </c>
      <c r="R21" s="7" t="s">
        <v>135</v>
      </c>
      <c r="S21" s="9" t="s">
        <v>234</v>
      </c>
      <c r="T21" s="7">
        <v>3.3987755102040813</v>
      </c>
      <c r="V21" s="9" t="s">
        <v>235</v>
      </c>
      <c r="W21" s="5" t="s">
        <v>119</v>
      </c>
      <c r="X21" s="5" t="s">
        <v>135</v>
      </c>
      <c r="Y21" s="5" t="s">
        <v>133</v>
      </c>
      <c r="Z21" s="8" t="s">
        <v>141</v>
      </c>
    </row>
    <row r="22" spans="2:26" x14ac:dyDescent="0.25">
      <c r="H22" s="7" t="s">
        <v>132</v>
      </c>
      <c r="I22" t="s">
        <v>236</v>
      </c>
      <c r="J22" s="10">
        <v>1.9591666666666667</v>
      </c>
      <c r="M22" t="s">
        <v>132</v>
      </c>
      <c r="N22" t="s">
        <v>236</v>
      </c>
      <c r="O22" s="2">
        <v>26</v>
      </c>
      <c r="P22" s="6" t="s">
        <v>138</v>
      </c>
      <c r="R22" s="7" t="s">
        <v>135</v>
      </c>
      <c r="S22" s="9" t="s">
        <v>237</v>
      </c>
      <c r="T22" s="7">
        <v>1.3840816326530612</v>
      </c>
      <c r="V22" s="9" t="s">
        <v>238</v>
      </c>
      <c r="W22" s="5" t="s">
        <v>119</v>
      </c>
      <c r="X22" s="5" t="s">
        <v>135</v>
      </c>
      <c r="Y22" s="5">
        <v>6</v>
      </c>
      <c r="Z22" s="8" t="s">
        <v>138</v>
      </c>
    </row>
    <row r="23" spans="2:26" x14ac:dyDescent="0.25">
      <c r="C23" t="s">
        <v>239</v>
      </c>
      <c r="D23" s="12" t="s">
        <v>132</v>
      </c>
      <c r="E23" s="2">
        <v>27</v>
      </c>
      <c r="H23" s="7" t="s">
        <v>132</v>
      </c>
      <c r="I23" t="s">
        <v>240</v>
      </c>
      <c r="J23" s="10">
        <v>5.0866666666666669</v>
      </c>
      <c r="M23" t="s">
        <v>132</v>
      </c>
      <c r="N23" t="s">
        <v>240</v>
      </c>
      <c r="O23" s="2">
        <v>19</v>
      </c>
      <c r="P23" s="6" t="s">
        <v>141</v>
      </c>
      <c r="R23" s="7" t="s">
        <v>135</v>
      </c>
      <c r="S23" s="9" t="s">
        <v>241</v>
      </c>
      <c r="T23" s="7">
        <v>5.8789473684210529</v>
      </c>
      <c r="V23" s="9" t="s">
        <v>242</v>
      </c>
      <c r="W23" s="5" t="s">
        <v>119</v>
      </c>
      <c r="X23" s="5" t="s">
        <v>135</v>
      </c>
      <c r="Y23" s="5" t="s">
        <v>133</v>
      </c>
      <c r="Z23" s="8" t="s">
        <v>141</v>
      </c>
    </row>
    <row r="24" spans="2:26" x14ac:dyDescent="0.25">
      <c r="C24" s="13" t="s">
        <v>243</v>
      </c>
      <c r="D24" s="14" t="s">
        <v>132</v>
      </c>
      <c r="E24" s="15">
        <v>30</v>
      </c>
      <c r="H24" s="7" t="s">
        <v>132</v>
      </c>
      <c r="I24" t="s">
        <v>244</v>
      </c>
      <c r="J24" s="10">
        <v>2.5658333333333334</v>
      </c>
      <c r="M24" t="s">
        <v>132</v>
      </c>
      <c r="N24" t="s">
        <v>244</v>
      </c>
      <c r="O24" s="2">
        <v>23</v>
      </c>
      <c r="P24" s="6" t="s">
        <v>245</v>
      </c>
      <c r="R24" s="7" t="s">
        <v>135</v>
      </c>
      <c r="S24" s="9" t="s">
        <v>246</v>
      </c>
      <c r="T24" s="7">
        <v>1.5513513513513513</v>
      </c>
      <c r="V24" s="9" t="s">
        <v>247</v>
      </c>
      <c r="W24" s="5" t="s">
        <v>119</v>
      </c>
      <c r="X24" s="5" t="s">
        <v>135</v>
      </c>
      <c r="Y24" s="5">
        <v>17</v>
      </c>
      <c r="Z24" s="8" t="s">
        <v>138</v>
      </c>
    </row>
    <row r="25" spans="2:26" x14ac:dyDescent="0.25">
      <c r="C25" t="s">
        <v>248</v>
      </c>
      <c r="D25" s="12" t="s">
        <v>132</v>
      </c>
      <c r="E25" s="2">
        <v>30</v>
      </c>
      <c r="H25" s="7" t="s">
        <v>132</v>
      </c>
      <c r="I25" t="s">
        <v>249</v>
      </c>
      <c r="J25" s="10">
        <v>4.7292307692307691</v>
      </c>
      <c r="M25" t="s">
        <v>132</v>
      </c>
      <c r="N25" t="s">
        <v>249</v>
      </c>
      <c r="O25" s="2">
        <v>20</v>
      </c>
      <c r="P25" s="6" t="s">
        <v>141</v>
      </c>
      <c r="R25" s="7" t="s">
        <v>135</v>
      </c>
      <c r="S25" s="9" t="s">
        <v>250</v>
      </c>
      <c r="T25" s="7">
        <v>4.84935064935065</v>
      </c>
      <c r="V25" s="9" t="s">
        <v>251</v>
      </c>
      <c r="W25" s="5" t="s">
        <v>119</v>
      </c>
      <c r="X25" s="5" t="s">
        <v>135</v>
      </c>
      <c r="Y25" s="5">
        <v>15</v>
      </c>
      <c r="Z25" s="8" t="s">
        <v>141</v>
      </c>
    </row>
    <row r="26" spans="2:26" x14ac:dyDescent="0.25">
      <c r="C26" t="s">
        <v>252</v>
      </c>
      <c r="D26" s="12" t="s">
        <v>132</v>
      </c>
      <c r="E26" s="2">
        <v>29</v>
      </c>
      <c r="H26" s="7" t="s">
        <v>132</v>
      </c>
      <c r="I26" t="s">
        <v>253</v>
      </c>
      <c r="J26" s="10">
        <v>4.8508333333333331</v>
      </c>
      <c r="M26" t="s">
        <v>132</v>
      </c>
      <c r="N26" t="s">
        <v>253</v>
      </c>
      <c r="O26" s="2">
        <v>23</v>
      </c>
      <c r="P26" s="6" t="s">
        <v>141</v>
      </c>
      <c r="R26" s="7" t="s">
        <v>135</v>
      </c>
      <c r="S26" s="9" t="s">
        <v>254</v>
      </c>
      <c r="T26" s="7">
        <v>3.31</v>
      </c>
      <c r="V26" s="9" t="s">
        <v>255</v>
      </c>
      <c r="W26" s="5" t="s">
        <v>119</v>
      </c>
      <c r="X26" s="5" t="s">
        <v>135</v>
      </c>
      <c r="Y26" s="5" t="s">
        <v>133</v>
      </c>
      <c r="Z26" s="8" t="s">
        <v>141</v>
      </c>
    </row>
    <row r="27" spans="2:26" x14ac:dyDescent="0.25">
      <c r="C27" t="s">
        <v>256</v>
      </c>
      <c r="D27" s="12" t="s">
        <v>132</v>
      </c>
      <c r="E27" s="2">
        <v>29</v>
      </c>
      <c r="H27" s="7" t="s">
        <v>132</v>
      </c>
      <c r="I27" t="s">
        <v>257</v>
      </c>
      <c r="J27" s="10">
        <v>1.2524999999999999</v>
      </c>
      <c r="M27" t="s">
        <v>132</v>
      </c>
      <c r="N27" t="s">
        <v>257</v>
      </c>
      <c r="O27" s="2">
        <v>21</v>
      </c>
      <c r="P27" s="6" t="s">
        <v>138</v>
      </c>
      <c r="R27" s="7" t="s">
        <v>135</v>
      </c>
      <c r="S27" s="9" t="s">
        <v>258</v>
      </c>
      <c r="T27" s="7">
        <v>3.2306249999999999</v>
      </c>
      <c r="V27" s="9" t="s">
        <v>259</v>
      </c>
      <c r="W27" s="5" t="s">
        <v>119</v>
      </c>
      <c r="X27" s="5" t="s">
        <v>135</v>
      </c>
      <c r="Y27" s="5">
        <v>4</v>
      </c>
      <c r="Z27" s="8" t="s">
        <v>141</v>
      </c>
    </row>
    <row r="28" spans="2:26" x14ac:dyDescent="0.25">
      <c r="C28" t="s">
        <v>260</v>
      </c>
      <c r="D28" s="12" t="s">
        <v>132</v>
      </c>
      <c r="E28" s="2">
        <v>29</v>
      </c>
      <c r="H28" s="7" t="s">
        <v>132</v>
      </c>
      <c r="I28" t="s">
        <v>261</v>
      </c>
      <c r="J28" s="10">
        <v>0.32</v>
      </c>
      <c r="M28" t="s">
        <v>132</v>
      </c>
      <c r="N28" t="s">
        <v>261</v>
      </c>
      <c r="O28" s="2">
        <v>22</v>
      </c>
      <c r="P28" s="6" t="s">
        <v>138</v>
      </c>
      <c r="R28" s="7" t="s">
        <v>135</v>
      </c>
      <c r="S28" s="9" t="s">
        <v>262</v>
      </c>
      <c r="T28" s="7">
        <v>3.6418803418803423</v>
      </c>
      <c r="V28" s="9" t="s">
        <v>263</v>
      </c>
      <c r="W28" s="5" t="s">
        <v>119</v>
      </c>
      <c r="X28" s="5" t="s">
        <v>135</v>
      </c>
      <c r="Y28" s="5">
        <v>16</v>
      </c>
      <c r="Z28" s="8" t="s">
        <v>141</v>
      </c>
    </row>
    <row r="29" spans="2:26" x14ac:dyDescent="0.25">
      <c r="C29" t="s">
        <v>264</v>
      </c>
      <c r="D29" s="12" t="s">
        <v>132</v>
      </c>
      <c r="E29" s="2">
        <v>29</v>
      </c>
      <c r="H29" s="7" t="s">
        <v>132</v>
      </c>
      <c r="I29" t="s">
        <v>265</v>
      </c>
      <c r="J29" s="10">
        <v>2.0962499999999999</v>
      </c>
      <c r="M29" t="s">
        <v>132</v>
      </c>
      <c r="N29" t="s">
        <v>265</v>
      </c>
      <c r="O29" s="2">
        <v>30</v>
      </c>
      <c r="P29" s="6" t="s">
        <v>138</v>
      </c>
      <c r="R29" s="7" t="s">
        <v>135</v>
      </c>
      <c r="S29" s="9" t="s">
        <v>266</v>
      </c>
      <c r="T29" s="7">
        <v>5.0162393162393162</v>
      </c>
      <c r="V29" s="9" t="s">
        <v>267</v>
      </c>
      <c r="W29" s="5" t="s">
        <v>119</v>
      </c>
      <c r="X29" s="5" t="s">
        <v>135</v>
      </c>
      <c r="Y29" s="5">
        <v>5</v>
      </c>
      <c r="Z29" s="8" t="s">
        <v>141</v>
      </c>
    </row>
    <row r="30" spans="2:26" x14ac:dyDescent="0.25">
      <c r="C30" t="s">
        <v>268</v>
      </c>
      <c r="D30" s="12" t="s">
        <v>132</v>
      </c>
      <c r="E30" s="2">
        <v>27</v>
      </c>
      <c r="H30" s="7" t="s">
        <v>132</v>
      </c>
      <c r="I30" t="s">
        <v>269</v>
      </c>
      <c r="J30" s="10">
        <v>0.67874999999999996</v>
      </c>
      <c r="M30" t="s">
        <v>132</v>
      </c>
      <c r="N30" t="s">
        <v>269</v>
      </c>
      <c r="O30" s="2">
        <v>25</v>
      </c>
      <c r="P30" s="6" t="s">
        <v>138</v>
      </c>
    </row>
    <row r="31" spans="2:26" x14ac:dyDescent="0.25">
      <c r="C31" t="s">
        <v>270</v>
      </c>
      <c r="D31" s="12" t="s">
        <v>132</v>
      </c>
      <c r="E31" s="2">
        <v>27</v>
      </c>
      <c r="H31" s="7" t="s">
        <v>132</v>
      </c>
      <c r="I31" t="s">
        <v>271</v>
      </c>
      <c r="J31" s="10">
        <f>AVERAGE(G38,K38)</f>
        <v>2.9461785714285718</v>
      </c>
      <c r="M31" t="s">
        <v>132</v>
      </c>
      <c r="N31" t="s">
        <v>271</v>
      </c>
      <c r="O31" s="2">
        <v>1</v>
      </c>
      <c r="P31" s="6" t="s">
        <v>141</v>
      </c>
    </row>
    <row r="32" spans="2:26" x14ac:dyDescent="0.25">
      <c r="C32" t="s">
        <v>272</v>
      </c>
      <c r="D32" s="12" t="s">
        <v>132</v>
      </c>
      <c r="E32" s="2">
        <v>28</v>
      </c>
      <c r="H32" s="7" t="s">
        <v>132</v>
      </c>
      <c r="I32" t="s">
        <v>273</v>
      </c>
      <c r="J32" s="10">
        <f>AVERAGE(G41,K41)</f>
        <v>3.5377124183006536</v>
      </c>
      <c r="M32" t="s">
        <v>132</v>
      </c>
      <c r="N32" t="s">
        <v>273</v>
      </c>
      <c r="O32" s="2">
        <v>28</v>
      </c>
      <c r="P32" s="6" t="s">
        <v>141</v>
      </c>
      <c r="S32" t="s">
        <v>274</v>
      </c>
    </row>
    <row r="33" spans="3:31" x14ac:dyDescent="0.25">
      <c r="C33" t="s">
        <v>275</v>
      </c>
      <c r="D33" s="12" t="s">
        <v>135</v>
      </c>
      <c r="E33" s="2">
        <v>29</v>
      </c>
      <c r="H33" s="7" t="s">
        <v>132</v>
      </c>
      <c r="I33" t="s">
        <v>276</v>
      </c>
      <c r="J33" s="10">
        <f>AVERAGE(G42,K42)</f>
        <v>3.4118137254901963</v>
      </c>
      <c r="M33" t="s">
        <v>132</v>
      </c>
      <c r="N33" t="s">
        <v>276</v>
      </c>
      <c r="O33" s="2">
        <v>30</v>
      </c>
      <c r="P33" s="6" t="s">
        <v>141</v>
      </c>
      <c r="R33" s="7" t="s">
        <v>132</v>
      </c>
      <c r="S33" t="s">
        <v>224</v>
      </c>
      <c r="T33" s="10">
        <v>4.2024999999999997</v>
      </c>
      <c r="W33" t="s">
        <v>132</v>
      </c>
      <c r="X33" t="s">
        <v>224</v>
      </c>
      <c r="Y33" s="2">
        <v>3</v>
      </c>
      <c r="Z33" s="6" t="s">
        <v>141</v>
      </c>
      <c r="AB33" s="10">
        <v>4.2024999999999997</v>
      </c>
      <c r="AC33" s="16" t="s">
        <v>132</v>
      </c>
      <c r="AD33" s="16" t="s">
        <v>224</v>
      </c>
      <c r="AE33" s="16" t="s">
        <v>141</v>
      </c>
    </row>
    <row r="34" spans="3:31" x14ac:dyDescent="0.25">
      <c r="C34" t="s">
        <v>277</v>
      </c>
      <c r="D34" s="12" t="s">
        <v>135</v>
      </c>
      <c r="E34" s="2">
        <v>29</v>
      </c>
      <c r="H34" s="5"/>
      <c r="R34" s="7" t="s">
        <v>132</v>
      </c>
      <c r="S34" t="s">
        <v>250</v>
      </c>
      <c r="T34" s="10">
        <v>2.7669642857142858</v>
      </c>
      <c r="W34" t="s">
        <v>132</v>
      </c>
      <c r="X34" t="s">
        <v>250</v>
      </c>
      <c r="Y34" s="2">
        <v>7</v>
      </c>
      <c r="Z34" s="6" t="s">
        <v>245</v>
      </c>
      <c r="AB34" s="10">
        <v>3.7537500000000001</v>
      </c>
      <c r="AC34" s="16" t="s">
        <v>135</v>
      </c>
      <c r="AD34" s="16" t="s">
        <v>195</v>
      </c>
      <c r="AE34" s="16" t="s">
        <v>141</v>
      </c>
    </row>
    <row r="35" spans="3:31" x14ac:dyDescent="0.25">
      <c r="C35" t="s">
        <v>278</v>
      </c>
      <c r="D35" s="12" t="s">
        <v>135</v>
      </c>
      <c r="E35" s="2">
        <v>27</v>
      </c>
      <c r="G35" s="10">
        <v>2.1324999999999998</v>
      </c>
      <c r="H35" s="16" t="s">
        <v>135</v>
      </c>
      <c r="I35" s="16" t="s">
        <v>205</v>
      </c>
      <c r="J35" s="16" t="s">
        <v>138</v>
      </c>
      <c r="R35" s="7" t="s">
        <v>132</v>
      </c>
      <c r="S35" t="s">
        <v>139</v>
      </c>
      <c r="T35" s="10">
        <v>4.3607142857142867</v>
      </c>
      <c r="W35" t="s">
        <v>132</v>
      </c>
      <c r="X35" t="s">
        <v>139</v>
      </c>
      <c r="Y35" s="2">
        <v>15</v>
      </c>
      <c r="Z35" s="6" t="s">
        <v>141</v>
      </c>
      <c r="AB35" s="10">
        <v>3.1850000000000001</v>
      </c>
      <c r="AC35" s="16" t="s">
        <v>135</v>
      </c>
      <c r="AD35" s="16" t="s">
        <v>279</v>
      </c>
      <c r="AE35" s="16" t="s">
        <v>141</v>
      </c>
    </row>
    <row r="36" spans="3:31" x14ac:dyDescent="0.25">
      <c r="C36" t="s">
        <v>280</v>
      </c>
      <c r="D36" s="12" t="s">
        <v>135</v>
      </c>
      <c r="E36" s="2">
        <v>27</v>
      </c>
      <c r="G36" s="10">
        <v>2.0962499999999999</v>
      </c>
      <c r="H36" s="16" t="s">
        <v>132</v>
      </c>
      <c r="I36" s="16" t="s">
        <v>265</v>
      </c>
      <c r="J36" s="16" t="s">
        <v>138</v>
      </c>
      <c r="R36" s="7" t="s">
        <v>132</v>
      </c>
      <c r="S36" t="s">
        <v>281</v>
      </c>
      <c r="T36" s="10">
        <v>7.3535714285714286</v>
      </c>
      <c r="W36" t="s">
        <v>132</v>
      </c>
      <c r="X36" t="s">
        <v>281</v>
      </c>
      <c r="Y36" s="2">
        <v>0</v>
      </c>
      <c r="Z36" s="6" t="s">
        <v>141</v>
      </c>
      <c r="AB36" s="10">
        <v>2.7669642857142858</v>
      </c>
      <c r="AC36" s="16" t="s">
        <v>132</v>
      </c>
      <c r="AD36" s="16" t="s">
        <v>250</v>
      </c>
      <c r="AE36" s="16" t="s">
        <v>138</v>
      </c>
    </row>
    <row r="37" spans="3:31" x14ac:dyDescent="0.25">
      <c r="C37" t="s">
        <v>282</v>
      </c>
      <c r="D37" s="12" t="s">
        <v>135</v>
      </c>
      <c r="E37" s="2">
        <v>25</v>
      </c>
      <c r="G37" s="10">
        <v>0.67874999999999996</v>
      </c>
      <c r="H37" s="16" t="s">
        <v>132</v>
      </c>
      <c r="I37" s="16" t="s">
        <v>269</v>
      </c>
      <c r="J37" s="16" t="s">
        <v>138</v>
      </c>
      <c r="R37" s="7" t="s">
        <v>132</v>
      </c>
      <c r="S37" t="s">
        <v>283</v>
      </c>
      <c r="T37" s="10">
        <f>AVERAGE(AB42,AB45)</f>
        <v>4.45484477124183</v>
      </c>
      <c r="W37" t="s">
        <v>132</v>
      </c>
      <c r="X37" t="s">
        <v>283</v>
      </c>
      <c r="Y37" s="2">
        <v>16</v>
      </c>
      <c r="Z37" s="6" t="s">
        <v>141</v>
      </c>
      <c r="AB37" s="10">
        <v>4.3607142857142867</v>
      </c>
      <c r="AC37" s="16" t="s">
        <v>132</v>
      </c>
      <c r="AD37" s="16" t="s">
        <v>139</v>
      </c>
      <c r="AE37" s="16" t="s">
        <v>135</v>
      </c>
    </row>
    <row r="38" spans="3:31" x14ac:dyDescent="0.25">
      <c r="C38" t="s">
        <v>284</v>
      </c>
      <c r="D38" s="12" t="s">
        <v>135</v>
      </c>
      <c r="E38" s="2">
        <v>29</v>
      </c>
      <c r="G38" s="10">
        <v>2.7678571428571432</v>
      </c>
      <c r="H38" s="16" t="s">
        <v>132</v>
      </c>
      <c r="I38" s="16" t="s">
        <v>271</v>
      </c>
      <c r="J38" s="16" t="s">
        <v>141</v>
      </c>
      <c r="K38" s="10">
        <v>3.1245000000000003</v>
      </c>
      <c r="L38" s="16" t="s">
        <v>132</v>
      </c>
      <c r="M38" s="16" t="s">
        <v>271</v>
      </c>
      <c r="N38" s="16" t="s">
        <v>141</v>
      </c>
      <c r="Q38" s="2"/>
      <c r="R38" s="7" t="s">
        <v>132</v>
      </c>
      <c r="S38" t="s">
        <v>285</v>
      </c>
      <c r="T38" s="10">
        <v>5.2091666666666665</v>
      </c>
      <c r="W38" t="s">
        <v>132</v>
      </c>
      <c r="X38" t="s">
        <v>285</v>
      </c>
      <c r="Y38" s="2">
        <v>1</v>
      </c>
      <c r="Z38" s="6" t="s">
        <v>141</v>
      </c>
      <c r="AB38" s="10">
        <v>7.3535714285714286</v>
      </c>
      <c r="AC38" s="16" t="s">
        <v>132</v>
      </c>
      <c r="AD38" s="16" t="s">
        <v>281</v>
      </c>
      <c r="AE38" s="16" t="s">
        <v>135</v>
      </c>
    </row>
    <row r="39" spans="3:31" x14ac:dyDescent="0.25">
      <c r="G39" s="10">
        <v>2.2392857142857143</v>
      </c>
      <c r="H39" s="16" t="s">
        <v>135</v>
      </c>
      <c r="I39" s="16" t="s">
        <v>219</v>
      </c>
      <c r="J39" s="16" t="s">
        <v>138</v>
      </c>
      <c r="R39" s="7" t="s">
        <v>132</v>
      </c>
      <c r="S39" t="s">
        <v>286</v>
      </c>
      <c r="T39" s="10">
        <v>3.0416666666666665</v>
      </c>
      <c r="W39" t="s">
        <v>132</v>
      </c>
      <c r="X39" t="s">
        <v>286</v>
      </c>
      <c r="Y39" s="2">
        <v>21</v>
      </c>
      <c r="Z39" s="6" t="s">
        <v>141</v>
      </c>
      <c r="AB39" s="10">
        <v>1.526</v>
      </c>
      <c r="AC39" s="16" t="s">
        <v>132</v>
      </c>
      <c r="AD39" s="16" t="s">
        <v>250</v>
      </c>
      <c r="AE39" s="16" t="s">
        <v>138</v>
      </c>
    </row>
    <row r="40" spans="3:31" x14ac:dyDescent="0.25">
      <c r="G40" s="10">
        <v>3.0383928571428576</v>
      </c>
      <c r="H40" s="16" t="s">
        <v>135</v>
      </c>
      <c r="I40" s="16" t="s">
        <v>223</v>
      </c>
      <c r="J40" s="16" t="s">
        <v>141</v>
      </c>
      <c r="Q40" s="2"/>
      <c r="R40" s="7" t="s">
        <v>132</v>
      </c>
      <c r="S40" t="s">
        <v>287</v>
      </c>
      <c r="T40" s="10">
        <v>2.8408333333333338</v>
      </c>
      <c r="W40" t="s">
        <v>132</v>
      </c>
      <c r="X40" t="s">
        <v>287</v>
      </c>
      <c r="Y40" s="2">
        <v>12</v>
      </c>
      <c r="Z40" s="6" t="s">
        <v>208</v>
      </c>
      <c r="AB40" s="10">
        <v>3.9295</v>
      </c>
      <c r="AC40" s="16" t="s">
        <v>132</v>
      </c>
      <c r="AD40" s="16" t="s">
        <v>139</v>
      </c>
      <c r="AE40" s="16" t="s">
        <v>141</v>
      </c>
    </row>
    <row r="41" spans="3:31" x14ac:dyDescent="0.25">
      <c r="G41" s="10">
        <v>3.4676470588235291</v>
      </c>
      <c r="H41" s="16" t="s">
        <v>132</v>
      </c>
      <c r="I41" s="16" t="s">
        <v>273</v>
      </c>
      <c r="J41" s="16" t="s">
        <v>141</v>
      </c>
      <c r="K41" s="10">
        <v>3.6077777777777778</v>
      </c>
      <c r="L41" s="16" t="s">
        <v>132</v>
      </c>
      <c r="M41" s="16" t="s">
        <v>273</v>
      </c>
      <c r="N41" s="16" t="s">
        <v>141</v>
      </c>
      <c r="R41" s="7" t="s">
        <v>132</v>
      </c>
      <c r="S41" t="s">
        <v>288</v>
      </c>
      <c r="T41" s="10">
        <v>5.5241666666666669</v>
      </c>
      <c r="W41" t="s">
        <v>132</v>
      </c>
      <c r="X41" t="s">
        <v>288</v>
      </c>
      <c r="Y41" s="2">
        <v>0</v>
      </c>
      <c r="Z41" s="6" t="s">
        <v>141</v>
      </c>
      <c r="AB41" s="10">
        <v>4.3875000000000002</v>
      </c>
      <c r="AC41" s="16" t="s">
        <v>132</v>
      </c>
      <c r="AD41" s="16" t="s">
        <v>281</v>
      </c>
      <c r="AE41" s="16" t="s">
        <v>141</v>
      </c>
    </row>
    <row r="42" spans="3:31" x14ac:dyDescent="0.25">
      <c r="G42" s="10">
        <v>3.3102941176470591</v>
      </c>
      <c r="H42" s="16" t="s">
        <v>132</v>
      </c>
      <c r="I42" s="16" t="s">
        <v>276</v>
      </c>
      <c r="J42" s="16" t="s">
        <v>141</v>
      </c>
      <c r="K42" s="10">
        <v>3.5133333333333336</v>
      </c>
      <c r="L42" s="16" t="s">
        <v>132</v>
      </c>
      <c r="M42" s="16" t="s">
        <v>276</v>
      </c>
      <c r="N42" s="16" t="s">
        <v>141</v>
      </c>
      <c r="R42" s="7" t="s">
        <v>132</v>
      </c>
      <c r="S42" t="s">
        <v>152</v>
      </c>
      <c r="T42" s="10">
        <v>2.9538461538461536</v>
      </c>
      <c r="W42" t="s">
        <v>132</v>
      </c>
      <c r="X42" t="s">
        <v>152</v>
      </c>
      <c r="Y42" s="2">
        <v>25</v>
      </c>
      <c r="Z42" s="6" t="s">
        <v>208</v>
      </c>
      <c r="AB42" s="10">
        <v>3.6419117647058825</v>
      </c>
      <c r="AC42" s="16" t="s">
        <v>132</v>
      </c>
      <c r="AD42" s="16" t="s">
        <v>283</v>
      </c>
      <c r="AE42" s="16" t="s">
        <v>141</v>
      </c>
    </row>
    <row r="43" spans="3:31" x14ac:dyDescent="0.25">
      <c r="G43" s="10">
        <v>4.7507352941176473</v>
      </c>
      <c r="H43" s="16" t="s">
        <v>135</v>
      </c>
      <c r="I43" s="16" t="s">
        <v>211</v>
      </c>
      <c r="J43" s="16" t="s">
        <v>141</v>
      </c>
      <c r="K43" s="10">
        <v>6.517777777777777</v>
      </c>
      <c r="L43" s="16" t="s">
        <v>135</v>
      </c>
      <c r="M43" s="16" t="s">
        <v>211</v>
      </c>
      <c r="N43" s="16" t="s">
        <v>141</v>
      </c>
      <c r="R43" s="7" t="s">
        <v>132</v>
      </c>
      <c r="S43" t="s">
        <v>289</v>
      </c>
      <c r="T43" s="10">
        <v>0.8092307692307692</v>
      </c>
      <c r="W43" t="s">
        <v>132</v>
      </c>
      <c r="X43" t="s">
        <v>289</v>
      </c>
      <c r="Y43" s="2">
        <v>0</v>
      </c>
      <c r="Z43" s="6" t="s">
        <v>138</v>
      </c>
      <c r="AB43" s="10">
        <v>5.4080882352941178</v>
      </c>
      <c r="AC43" s="16" t="s">
        <v>135</v>
      </c>
      <c r="AD43" s="16" t="s">
        <v>290</v>
      </c>
      <c r="AE43" s="16" t="s">
        <v>141</v>
      </c>
    </row>
    <row r="44" spans="3:31" x14ac:dyDescent="0.25">
      <c r="G44" s="10">
        <v>5.0866666666666669</v>
      </c>
      <c r="H44" s="16" t="s">
        <v>132</v>
      </c>
      <c r="I44" s="16" t="s">
        <v>240</v>
      </c>
      <c r="J44" s="16" t="s">
        <v>141</v>
      </c>
      <c r="R44" s="7" t="s">
        <v>132</v>
      </c>
      <c r="S44" t="s">
        <v>291</v>
      </c>
      <c r="T44" s="10">
        <v>4.0909999999999993</v>
      </c>
      <c r="W44" t="s">
        <v>132</v>
      </c>
      <c r="X44" t="s">
        <v>291</v>
      </c>
      <c r="Y44" s="2">
        <v>16</v>
      </c>
      <c r="Z44" s="6" t="s">
        <v>141</v>
      </c>
      <c r="AB44" s="10">
        <v>4.2816176470588232</v>
      </c>
      <c r="AC44" s="16" t="s">
        <v>135</v>
      </c>
      <c r="AD44" s="16" t="s">
        <v>292</v>
      </c>
      <c r="AE44" s="16" t="s">
        <v>141</v>
      </c>
    </row>
    <row r="45" spans="3:31" x14ac:dyDescent="0.25">
      <c r="G45" s="10">
        <v>2.5658333333333334</v>
      </c>
      <c r="H45" s="16" t="s">
        <v>132</v>
      </c>
      <c r="I45" s="16" t="s">
        <v>244</v>
      </c>
      <c r="J45" s="16" t="s">
        <v>245</v>
      </c>
      <c r="R45" s="7" t="s">
        <v>132</v>
      </c>
      <c r="S45" t="s">
        <v>293</v>
      </c>
      <c r="T45" s="10">
        <v>1.5509999999999999</v>
      </c>
      <c r="W45" t="s">
        <v>132</v>
      </c>
      <c r="X45" t="s">
        <v>293</v>
      </c>
      <c r="Y45" s="2">
        <v>4</v>
      </c>
      <c r="Z45" s="6" t="s">
        <v>138</v>
      </c>
      <c r="AB45" s="10">
        <v>5.267777777777777</v>
      </c>
      <c r="AC45" s="16" t="s">
        <v>132</v>
      </c>
      <c r="AD45" s="16" t="s">
        <v>283</v>
      </c>
      <c r="AE45" s="16" t="s">
        <v>141</v>
      </c>
    </row>
    <row r="46" spans="3:31" x14ac:dyDescent="0.25">
      <c r="G46" s="10">
        <v>1.9591666666666667</v>
      </c>
      <c r="H46" s="16" t="s">
        <v>135</v>
      </c>
      <c r="I46" s="16" t="s">
        <v>236</v>
      </c>
      <c r="J46" s="16" t="s">
        <v>138</v>
      </c>
      <c r="R46" s="7" t="s">
        <v>135</v>
      </c>
      <c r="S46" t="s">
        <v>290</v>
      </c>
      <c r="T46" s="10">
        <v>5.4080882352941178</v>
      </c>
      <c r="W46" t="s">
        <v>135</v>
      </c>
      <c r="X46" t="s">
        <v>290</v>
      </c>
      <c r="Y46" s="2">
        <v>24</v>
      </c>
      <c r="Z46" s="8" t="s">
        <v>141</v>
      </c>
      <c r="AB46" s="10">
        <v>9.6155555555555559</v>
      </c>
      <c r="AC46" s="16" t="s">
        <v>135</v>
      </c>
      <c r="AD46" s="16" t="s">
        <v>294</v>
      </c>
      <c r="AE46" s="16" t="s">
        <v>141</v>
      </c>
    </row>
    <row r="47" spans="3:31" x14ac:dyDescent="0.25">
      <c r="G47" s="10">
        <v>4.8508333333333331</v>
      </c>
      <c r="H47" s="16" t="s">
        <v>132</v>
      </c>
      <c r="I47" s="16" t="s">
        <v>253</v>
      </c>
      <c r="J47" s="16" t="s">
        <v>141</v>
      </c>
      <c r="R47" s="7" t="s">
        <v>135</v>
      </c>
      <c r="S47" t="s">
        <v>292</v>
      </c>
      <c r="T47" s="10">
        <v>6.8822222222222216</v>
      </c>
      <c r="W47" t="s">
        <v>135</v>
      </c>
      <c r="X47" t="s">
        <v>292</v>
      </c>
      <c r="Y47" s="2">
        <v>23</v>
      </c>
      <c r="Z47" s="8" t="s">
        <v>141</v>
      </c>
      <c r="AB47" s="10">
        <v>6.8822222222222216</v>
      </c>
      <c r="AC47" s="16" t="s">
        <v>135</v>
      </c>
      <c r="AD47" s="16" t="s">
        <v>292</v>
      </c>
      <c r="AE47" s="16" t="s">
        <v>141</v>
      </c>
    </row>
    <row r="48" spans="3:31" x14ac:dyDescent="0.25">
      <c r="G48" s="10">
        <v>1.2524999999999999</v>
      </c>
      <c r="H48" s="16" t="s">
        <v>132</v>
      </c>
      <c r="I48" s="16" t="s">
        <v>257</v>
      </c>
      <c r="J48" s="16" t="s">
        <v>138</v>
      </c>
      <c r="R48" s="7" t="s">
        <v>135</v>
      </c>
      <c r="S48" t="s">
        <v>195</v>
      </c>
      <c r="T48" s="10">
        <v>3.7537500000000001</v>
      </c>
      <c r="W48" t="s">
        <v>135</v>
      </c>
      <c r="X48" t="s">
        <v>195</v>
      </c>
      <c r="Y48" s="2">
        <v>12</v>
      </c>
      <c r="Z48" s="8" t="s">
        <v>141</v>
      </c>
      <c r="AB48" s="10">
        <v>5.2091666666666665</v>
      </c>
      <c r="AC48" s="16" t="s">
        <v>132</v>
      </c>
      <c r="AD48" s="16" t="s">
        <v>285</v>
      </c>
      <c r="AE48" s="16" t="s">
        <v>141</v>
      </c>
    </row>
    <row r="49" spans="1:32" x14ac:dyDescent="0.25">
      <c r="G49" s="10">
        <v>3.4508333333333332</v>
      </c>
      <c r="H49" s="16" t="s">
        <v>135</v>
      </c>
      <c r="I49" s="16" t="s">
        <v>215</v>
      </c>
      <c r="J49" s="16" t="s">
        <v>141</v>
      </c>
      <c r="R49" s="7" t="s">
        <v>135</v>
      </c>
      <c r="S49" t="s">
        <v>279</v>
      </c>
      <c r="T49" s="10">
        <v>3.1850000000000001</v>
      </c>
      <c r="W49" t="s">
        <v>135</v>
      </c>
      <c r="X49" t="s">
        <v>279</v>
      </c>
      <c r="Y49" s="2">
        <v>1</v>
      </c>
      <c r="Z49" s="8" t="s">
        <v>141</v>
      </c>
      <c r="AB49" s="10">
        <v>4.5441666666666665</v>
      </c>
      <c r="AC49" s="16" t="s">
        <v>135</v>
      </c>
      <c r="AD49" s="16" t="s">
        <v>146</v>
      </c>
      <c r="AE49" s="16" t="s">
        <v>141</v>
      </c>
    </row>
    <row r="50" spans="1:32" x14ac:dyDescent="0.25">
      <c r="G50" s="10">
        <v>4.7292307692307691</v>
      </c>
      <c r="H50" s="16" t="s">
        <v>132</v>
      </c>
      <c r="I50" s="16" t="s">
        <v>249</v>
      </c>
      <c r="J50" s="16" t="s">
        <v>141</v>
      </c>
      <c r="R50" s="7" t="s">
        <v>135</v>
      </c>
      <c r="S50" t="s">
        <v>146</v>
      </c>
      <c r="T50" s="10">
        <v>4.5441666666666665</v>
      </c>
      <c r="W50" t="s">
        <v>135</v>
      </c>
      <c r="X50" t="s">
        <v>146</v>
      </c>
      <c r="Y50" s="2">
        <v>16</v>
      </c>
      <c r="Z50" s="8" t="s">
        <v>141</v>
      </c>
      <c r="AB50" s="10">
        <v>3.0416666666666665</v>
      </c>
      <c r="AC50" s="16" t="s">
        <v>132</v>
      </c>
      <c r="AD50" s="16" t="s">
        <v>286</v>
      </c>
      <c r="AE50" s="16" t="s">
        <v>141</v>
      </c>
    </row>
    <row r="51" spans="1:32" x14ac:dyDescent="0.25">
      <c r="G51" s="10">
        <v>1.4615384615384615</v>
      </c>
      <c r="H51" s="16" t="s">
        <v>135</v>
      </c>
      <c r="I51" s="16" t="s">
        <v>226</v>
      </c>
      <c r="J51" s="16" t="s">
        <v>138</v>
      </c>
      <c r="R51" s="7" t="s">
        <v>135</v>
      </c>
      <c r="S51" t="s">
        <v>262</v>
      </c>
      <c r="T51" s="10">
        <v>5.2616666666666667</v>
      </c>
      <c r="W51" t="s">
        <v>135</v>
      </c>
      <c r="X51" t="s">
        <v>262</v>
      </c>
      <c r="Y51" s="2">
        <v>6</v>
      </c>
      <c r="Z51" s="8" t="s">
        <v>141</v>
      </c>
      <c r="AB51" s="10">
        <v>2.8408333333333338</v>
      </c>
      <c r="AC51" s="16" t="s">
        <v>132</v>
      </c>
      <c r="AD51" s="16" t="s">
        <v>287</v>
      </c>
      <c r="AE51" s="16" t="s">
        <v>208</v>
      </c>
    </row>
    <row r="52" spans="1:32" x14ac:dyDescent="0.25">
      <c r="G52" s="10">
        <v>0.86384615384615393</v>
      </c>
      <c r="H52" s="16" t="s">
        <v>135</v>
      </c>
      <c r="I52" s="16" t="s">
        <v>230</v>
      </c>
      <c r="J52" s="16" t="s">
        <v>138</v>
      </c>
      <c r="R52" s="7" t="s">
        <v>135</v>
      </c>
      <c r="S52" t="s">
        <v>295</v>
      </c>
      <c r="T52" s="10">
        <v>4.6969230769230768</v>
      </c>
      <c r="W52" t="s">
        <v>135</v>
      </c>
      <c r="X52" t="s">
        <v>295</v>
      </c>
      <c r="Y52" s="2">
        <v>5</v>
      </c>
      <c r="Z52" s="8" t="s">
        <v>141</v>
      </c>
      <c r="AB52" s="10">
        <v>5.5241666666666669</v>
      </c>
      <c r="AC52" s="16" t="s">
        <v>132</v>
      </c>
      <c r="AD52" s="16" t="s">
        <v>288</v>
      </c>
      <c r="AE52" s="16" t="s">
        <v>141</v>
      </c>
    </row>
    <row r="53" spans="1:32" x14ac:dyDescent="0.25">
      <c r="G53" s="10">
        <v>0.32</v>
      </c>
      <c r="H53" s="16" t="s">
        <v>132</v>
      </c>
      <c r="I53" s="16" t="s">
        <v>261</v>
      </c>
      <c r="J53" s="16" t="s">
        <v>138</v>
      </c>
      <c r="AB53" s="10">
        <v>5.2616666666666667</v>
      </c>
      <c r="AC53" s="16" t="s">
        <v>135</v>
      </c>
      <c r="AD53" s="16" t="s">
        <v>262</v>
      </c>
      <c r="AE53" s="16" t="s">
        <v>141</v>
      </c>
    </row>
    <row r="54" spans="1:32" x14ac:dyDescent="0.25">
      <c r="G54" s="10">
        <v>3.7469999999999999</v>
      </c>
      <c r="H54" s="16" t="s">
        <v>135</v>
      </c>
      <c r="I54" s="16" t="s">
        <v>233</v>
      </c>
      <c r="J54" s="16" t="s">
        <v>141</v>
      </c>
      <c r="R54" t="s">
        <v>296</v>
      </c>
      <c r="AB54" s="10">
        <v>4.6969230769230768</v>
      </c>
      <c r="AC54" s="16" t="s">
        <v>135</v>
      </c>
      <c r="AD54" s="16" t="s">
        <v>295</v>
      </c>
      <c r="AE54" s="16" t="s">
        <v>141</v>
      </c>
    </row>
    <row r="55" spans="1:32" x14ac:dyDescent="0.25">
      <c r="R55" s="7" t="s">
        <v>132</v>
      </c>
      <c r="S55" t="s">
        <v>283</v>
      </c>
      <c r="T55">
        <f>AVERAGE(U55:V55)</f>
        <v>4.6769799787384834</v>
      </c>
      <c r="U55">
        <v>3.6419117647058825</v>
      </c>
      <c r="V55">
        <v>5.7120481927710838</v>
      </c>
      <c r="AB55" s="10">
        <v>2.9538461538461536</v>
      </c>
      <c r="AC55" s="16" t="s">
        <v>132</v>
      </c>
      <c r="AD55" s="16" t="s">
        <v>152</v>
      </c>
      <c r="AE55" s="16" t="s">
        <v>208</v>
      </c>
    </row>
    <row r="56" spans="1:32" x14ac:dyDescent="0.25">
      <c r="A56" t="s">
        <v>297</v>
      </c>
      <c r="R56" s="7" t="s">
        <v>135</v>
      </c>
      <c r="S56" t="s">
        <v>290</v>
      </c>
      <c r="T56">
        <f>AVERAGE(U56:V56)</f>
        <v>7.9172971296952515</v>
      </c>
      <c r="U56">
        <v>5.4080882352941178</v>
      </c>
      <c r="V56">
        <v>10.426506024096385</v>
      </c>
      <c r="AB56" s="10">
        <v>0.8092307692307692</v>
      </c>
      <c r="AC56" s="16" t="s">
        <v>132</v>
      </c>
      <c r="AD56" s="16" t="s">
        <v>289</v>
      </c>
      <c r="AE56" s="16" t="s">
        <v>138</v>
      </c>
    </row>
    <row r="57" spans="1:32" x14ac:dyDescent="0.25">
      <c r="A57" t="s">
        <v>298</v>
      </c>
      <c r="R57" s="7" t="s">
        <v>135</v>
      </c>
      <c r="S57" t="s">
        <v>292</v>
      </c>
      <c r="T57">
        <f>AVERAGE(U57:V57)</f>
        <v>5.8721341247342309</v>
      </c>
      <c r="U57">
        <v>4.2816176470588232</v>
      </c>
      <c r="V57">
        <v>7.4626506024096377</v>
      </c>
      <c r="AB57" s="10">
        <v>4.0909999999999993</v>
      </c>
      <c r="AC57" s="16" t="s">
        <v>132</v>
      </c>
      <c r="AD57" s="16" t="s">
        <v>291</v>
      </c>
      <c r="AE57" s="16" t="s">
        <v>141</v>
      </c>
    </row>
    <row r="58" spans="1:32" x14ac:dyDescent="0.25">
      <c r="A58" t="s">
        <v>299</v>
      </c>
      <c r="AB58" s="10">
        <v>1.5509999999999999</v>
      </c>
      <c r="AC58" s="16" t="s">
        <v>132</v>
      </c>
      <c r="AD58" s="16" t="s">
        <v>293</v>
      </c>
      <c r="AE58" s="16" t="s">
        <v>138</v>
      </c>
    </row>
    <row r="59" spans="1:32" x14ac:dyDescent="0.25">
      <c r="A59" t="s">
        <v>300</v>
      </c>
      <c r="AB59" s="10">
        <v>4.5020000000000007</v>
      </c>
      <c r="AC59" s="16" t="s">
        <v>135</v>
      </c>
      <c r="AD59" s="16" t="s">
        <v>250</v>
      </c>
      <c r="AE59" s="16" t="s">
        <v>141</v>
      </c>
    </row>
    <row r="60" spans="1:32" ht="15.75" x14ac:dyDescent="0.25">
      <c r="A60" t="s">
        <v>309</v>
      </c>
      <c r="G60" s="23"/>
    </row>
    <row r="61" spans="1:32" ht="18" x14ac:dyDescent="0.25">
      <c r="A61" t="s">
        <v>301</v>
      </c>
      <c r="G61" s="22" t="s">
        <v>313</v>
      </c>
    </row>
    <row r="62" spans="1:32" x14ac:dyDescent="0.25">
      <c r="A62" t="s">
        <v>302</v>
      </c>
      <c r="G62" s="24" t="s">
        <v>310</v>
      </c>
    </row>
    <row r="63" spans="1:32" x14ac:dyDescent="0.25">
      <c r="A63" t="s">
        <v>303</v>
      </c>
      <c r="G63" s="25" t="s">
        <v>311</v>
      </c>
      <c r="AE63" s="17"/>
      <c r="AF63" s="17"/>
    </row>
    <row r="64" spans="1:32" x14ac:dyDescent="0.25">
      <c r="G64" s="25" t="s">
        <v>312</v>
      </c>
    </row>
    <row r="66" spans="1:2" x14ac:dyDescent="0.25">
      <c r="A66">
        <v>0.81376266891891902</v>
      </c>
      <c r="B66" t="s">
        <v>304</v>
      </c>
    </row>
    <row r="67" spans="1:2" x14ac:dyDescent="0.25">
      <c r="A67">
        <v>1.5001041666666666</v>
      </c>
      <c r="B67" t="s">
        <v>305</v>
      </c>
    </row>
    <row r="68" spans="1:2" x14ac:dyDescent="0.25">
      <c r="A68">
        <v>0.68634149774774755</v>
      </c>
      <c r="B68" t="s">
        <v>306</v>
      </c>
    </row>
    <row r="69" spans="1:2" x14ac:dyDescent="0.25">
      <c r="A69">
        <v>2.5296164132882879</v>
      </c>
      <c r="B69" t="s">
        <v>307</v>
      </c>
    </row>
    <row r="70" spans="1:2" x14ac:dyDescent="0.25">
      <c r="A70">
        <v>-0.21574957770270231</v>
      </c>
      <c r="B70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B052-F4EF-4B76-B8BA-460796F12E05}">
  <dimension ref="A1:AD86"/>
  <sheetViews>
    <sheetView workbookViewId="0">
      <selection activeCell="P11" sqref="P11"/>
    </sheetView>
  </sheetViews>
  <sheetFormatPr defaultRowHeight="15" x14ac:dyDescent="0.25"/>
  <cols>
    <col min="1" max="5" width="9.140625" style="31"/>
    <col min="6" max="6" width="9.140625" style="13"/>
    <col min="7" max="24" width="9.140625" style="31"/>
    <col min="25" max="30" width="9.140625" style="35"/>
    <col min="31" max="16384" width="9.140625" style="31"/>
  </cols>
  <sheetData>
    <row r="1" spans="1:29" x14ac:dyDescent="0.25">
      <c r="A1" s="7" t="s">
        <v>314</v>
      </c>
      <c r="B1" s="31" t="s">
        <v>127</v>
      </c>
      <c r="C1" s="31" t="s">
        <v>388</v>
      </c>
      <c r="E1" s="32" t="s">
        <v>125</v>
      </c>
      <c r="F1" s="14" t="s">
        <v>390</v>
      </c>
      <c r="I1" s="31" t="s">
        <v>389</v>
      </c>
      <c r="J1" s="31" t="s">
        <v>388</v>
      </c>
      <c r="L1" s="14" t="s">
        <v>390</v>
      </c>
      <c r="M1" s="31" t="s">
        <v>315</v>
      </c>
      <c r="N1" s="33">
        <v>2.5528049159685002</v>
      </c>
      <c r="O1" s="33" t="s">
        <v>316</v>
      </c>
      <c r="P1" s="33" t="s">
        <v>317</v>
      </c>
      <c r="Q1" s="33"/>
      <c r="S1" s="31" t="s">
        <v>389</v>
      </c>
      <c r="T1" s="31" t="s">
        <v>388</v>
      </c>
      <c r="V1" s="14" t="s">
        <v>390</v>
      </c>
      <c r="W1" s="31" t="s">
        <v>315</v>
      </c>
      <c r="X1" s="34"/>
    </row>
    <row r="2" spans="1:29" x14ac:dyDescent="0.25">
      <c r="A2" s="7" t="s">
        <v>135</v>
      </c>
      <c r="B2" s="31" t="s">
        <v>136</v>
      </c>
      <c r="C2" s="10">
        <v>1.7579999999999998</v>
      </c>
      <c r="E2" s="14">
        <v>28</v>
      </c>
      <c r="F2" s="36" t="s">
        <v>138</v>
      </c>
      <c r="G2" s="14"/>
      <c r="H2" s="7" t="s">
        <v>135</v>
      </c>
      <c r="I2" s="9" t="s">
        <v>136</v>
      </c>
      <c r="J2" s="10">
        <v>1.7579999999999998</v>
      </c>
      <c r="K2" s="14">
        <v>28</v>
      </c>
      <c r="L2" s="36" t="s">
        <v>138</v>
      </c>
      <c r="M2" s="31" t="b">
        <f>J2&lt;2.55</f>
        <v>1</v>
      </c>
      <c r="Q2" s="14"/>
      <c r="R2" s="7" t="s">
        <v>135</v>
      </c>
      <c r="S2" s="31" t="s">
        <v>211</v>
      </c>
      <c r="T2" s="10">
        <v>5.6342565359477117</v>
      </c>
      <c r="U2" s="37">
        <v>28</v>
      </c>
      <c r="V2" s="36" t="s">
        <v>141</v>
      </c>
      <c r="W2" s="31" t="b">
        <f t="shared" ref="W2:W65" si="0">T2&lt;2.55</f>
        <v>0</v>
      </c>
      <c r="X2" s="34"/>
      <c r="Y2" s="27"/>
      <c r="AA2" s="27"/>
      <c r="AB2" s="38"/>
      <c r="AC2" s="39"/>
    </row>
    <row r="3" spans="1:29" x14ac:dyDescent="0.25">
      <c r="A3" s="7" t="s">
        <v>135</v>
      </c>
      <c r="B3" s="31" t="s">
        <v>143</v>
      </c>
      <c r="C3" s="10">
        <v>2.5315000000000003</v>
      </c>
      <c r="E3" s="14">
        <v>24</v>
      </c>
      <c r="F3" s="36" t="s">
        <v>138</v>
      </c>
      <c r="G3" s="14"/>
      <c r="H3" s="7" t="s">
        <v>135</v>
      </c>
      <c r="I3" s="9" t="s">
        <v>143</v>
      </c>
      <c r="J3" s="10">
        <v>2.5315000000000003</v>
      </c>
      <c r="K3" s="14">
        <v>24</v>
      </c>
      <c r="L3" s="36" t="s">
        <v>138</v>
      </c>
      <c r="M3" s="31" t="b">
        <f t="shared" ref="M3:M66" si="1">J3&lt;2.55</f>
        <v>1</v>
      </c>
      <c r="Q3" s="14"/>
      <c r="R3" s="7" t="s">
        <v>135</v>
      </c>
      <c r="S3" s="31" t="s">
        <v>215</v>
      </c>
      <c r="T3" s="10">
        <v>3.4508333333333332</v>
      </c>
      <c r="U3" s="37">
        <v>27</v>
      </c>
      <c r="V3" s="36" t="s">
        <v>141</v>
      </c>
      <c r="W3" s="31" t="b">
        <f t="shared" si="0"/>
        <v>0</v>
      </c>
      <c r="X3" s="34"/>
      <c r="Y3" s="40" t="s">
        <v>318</v>
      </c>
      <c r="Z3" s="40"/>
      <c r="AA3" s="40"/>
      <c r="AB3" s="38"/>
      <c r="AC3" s="39"/>
    </row>
    <row r="4" spans="1:29" x14ac:dyDescent="0.25">
      <c r="A4" s="7" t="s">
        <v>135</v>
      </c>
      <c r="B4" s="31" t="s">
        <v>150</v>
      </c>
      <c r="C4" s="10">
        <v>1.703125</v>
      </c>
      <c r="E4" s="14">
        <v>25</v>
      </c>
      <c r="F4" s="36" t="s">
        <v>138</v>
      </c>
      <c r="G4" s="14"/>
      <c r="H4" s="7" t="s">
        <v>135</v>
      </c>
      <c r="I4" s="9" t="s">
        <v>150</v>
      </c>
      <c r="J4" s="10">
        <v>1.703125</v>
      </c>
      <c r="K4" s="14">
        <v>25</v>
      </c>
      <c r="L4" s="36" t="s">
        <v>138</v>
      </c>
      <c r="M4" s="31" t="b">
        <f t="shared" si="1"/>
        <v>1</v>
      </c>
      <c r="Q4" s="37"/>
      <c r="R4" s="7" t="s">
        <v>135</v>
      </c>
      <c r="S4" s="31" t="s">
        <v>223</v>
      </c>
      <c r="T4" s="10">
        <v>3.0383928571428576</v>
      </c>
      <c r="U4" s="37">
        <v>23</v>
      </c>
      <c r="V4" s="36" t="s">
        <v>141</v>
      </c>
      <c r="W4" s="31" t="b">
        <f t="shared" si="0"/>
        <v>0</v>
      </c>
      <c r="Y4" s="40" t="s">
        <v>319</v>
      </c>
      <c r="Z4" s="40">
        <f>51/78*100</f>
        <v>65.384615384615387</v>
      </c>
      <c r="AA4" s="40"/>
      <c r="AB4" s="38"/>
      <c r="AC4" s="39"/>
    </row>
    <row r="5" spans="1:29" x14ac:dyDescent="0.25">
      <c r="A5" s="7" t="s">
        <v>135</v>
      </c>
      <c r="B5" s="31" t="s">
        <v>156</v>
      </c>
      <c r="C5" s="10">
        <v>1.1302040816326531</v>
      </c>
      <c r="E5" s="14" t="s">
        <v>133</v>
      </c>
      <c r="F5" s="36" t="s">
        <v>138</v>
      </c>
      <c r="G5" s="14"/>
      <c r="H5" s="7" t="s">
        <v>135</v>
      </c>
      <c r="I5" s="9" t="s">
        <v>156</v>
      </c>
      <c r="J5" s="10">
        <v>1.1302040816326531</v>
      </c>
      <c r="K5" s="14" t="s">
        <v>133</v>
      </c>
      <c r="L5" s="36" t="s">
        <v>138</v>
      </c>
      <c r="M5" s="31" t="b">
        <f t="shared" si="1"/>
        <v>1</v>
      </c>
      <c r="Q5" s="37"/>
      <c r="R5" s="7" t="s">
        <v>135</v>
      </c>
      <c r="S5" s="31" t="s">
        <v>233</v>
      </c>
      <c r="T5" s="10">
        <v>3.7469999999999999</v>
      </c>
      <c r="U5" s="37">
        <v>25</v>
      </c>
      <c r="V5" s="36" t="s">
        <v>141</v>
      </c>
      <c r="W5" s="31" t="b">
        <f t="shared" si="0"/>
        <v>0</v>
      </c>
      <c r="Y5" s="40" t="s">
        <v>320</v>
      </c>
      <c r="Z5" s="40">
        <f>27/78*100</f>
        <v>34.615384615384613</v>
      </c>
      <c r="AA5" s="40"/>
      <c r="AB5" s="38"/>
      <c r="AC5" s="39"/>
    </row>
    <row r="6" spans="1:29" x14ac:dyDescent="0.25">
      <c r="A6" s="7" t="s">
        <v>132</v>
      </c>
      <c r="B6" s="31" t="s">
        <v>162</v>
      </c>
      <c r="C6" s="10">
        <v>0.82937499999999997</v>
      </c>
      <c r="E6" s="14" t="s">
        <v>133</v>
      </c>
      <c r="F6" s="41" t="s">
        <v>138</v>
      </c>
      <c r="G6" s="14"/>
      <c r="H6" s="7" t="s">
        <v>132</v>
      </c>
      <c r="I6" s="9" t="s">
        <v>162</v>
      </c>
      <c r="J6" s="10">
        <v>0.82937499999999997</v>
      </c>
      <c r="K6" s="14" t="s">
        <v>133</v>
      </c>
      <c r="L6" s="41" t="s">
        <v>138</v>
      </c>
      <c r="M6" s="31" t="b">
        <f t="shared" si="1"/>
        <v>1</v>
      </c>
      <c r="Q6" s="37"/>
      <c r="R6" s="7" t="s">
        <v>132</v>
      </c>
      <c r="S6" s="31" t="s">
        <v>240</v>
      </c>
      <c r="T6" s="10">
        <v>5.0866666666666669</v>
      </c>
      <c r="U6" s="37">
        <v>19</v>
      </c>
      <c r="V6" s="41" t="s">
        <v>141</v>
      </c>
      <c r="W6" s="31" t="b">
        <f t="shared" si="0"/>
        <v>0</v>
      </c>
      <c r="Y6" s="27"/>
      <c r="Z6" s="43" t="s">
        <v>391</v>
      </c>
      <c r="AA6" s="27"/>
      <c r="AB6" s="38"/>
      <c r="AC6" s="39"/>
    </row>
    <row r="7" spans="1:29" x14ac:dyDescent="0.25">
      <c r="A7" s="7" t="s">
        <v>132</v>
      </c>
      <c r="B7" s="31" t="s">
        <v>170</v>
      </c>
      <c r="C7" s="42">
        <v>1.0634999999999999</v>
      </c>
      <c r="E7" s="14">
        <v>29</v>
      </c>
      <c r="F7" s="41" t="s">
        <v>321</v>
      </c>
      <c r="G7" s="14"/>
      <c r="H7" s="7" t="s">
        <v>132</v>
      </c>
      <c r="I7" s="9" t="s">
        <v>170</v>
      </c>
      <c r="J7" s="42">
        <v>1.0634999999999999</v>
      </c>
      <c r="K7" s="14">
        <v>29</v>
      </c>
      <c r="L7" s="41" t="s">
        <v>321</v>
      </c>
      <c r="M7" s="31" t="b">
        <f t="shared" si="1"/>
        <v>1</v>
      </c>
      <c r="Q7" s="37"/>
      <c r="R7" s="7" t="s">
        <v>132</v>
      </c>
      <c r="S7" s="31" t="s">
        <v>244</v>
      </c>
      <c r="T7" s="10">
        <v>2.5658333333333334</v>
      </c>
      <c r="U7" s="37">
        <v>23</v>
      </c>
      <c r="V7" s="41" t="s">
        <v>245</v>
      </c>
      <c r="W7" s="31" t="b">
        <f t="shared" si="0"/>
        <v>0</v>
      </c>
      <c r="Y7" s="27"/>
      <c r="AA7" s="27"/>
      <c r="AB7" s="38"/>
      <c r="AC7" s="39"/>
    </row>
    <row r="8" spans="1:29" x14ac:dyDescent="0.25">
      <c r="A8" s="7" t="s">
        <v>132</v>
      </c>
      <c r="B8" s="31" t="s">
        <v>177</v>
      </c>
      <c r="C8" s="42">
        <v>1.5402499999999999</v>
      </c>
      <c r="E8" s="14">
        <v>29</v>
      </c>
      <c r="F8" s="41" t="s">
        <v>321</v>
      </c>
      <c r="G8" s="14"/>
      <c r="H8" s="7" t="s">
        <v>132</v>
      </c>
      <c r="I8" s="9" t="s">
        <v>177</v>
      </c>
      <c r="J8" s="42">
        <v>1.5402499999999999</v>
      </c>
      <c r="K8" s="14">
        <v>29</v>
      </c>
      <c r="L8" s="41" t="s">
        <v>321</v>
      </c>
      <c r="M8" s="31" t="b">
        <f t="shared" si="1"/>
        <v>1</v>
      </c>
      <c r="Q8" s="37"/>
      <c r="R8" s="7" t="s">
        <v>132</v>
      </c>
      <c r="S8" s="31" t="s">
        <v>249</v>
      </c>
      <c r="T8" s="10">
        <v>4.7292307692307691</v>
      </c>
      <c r="U8" s="37">
        <v>20</v>
      </c>
      <c r="V8" s="41" t="s">
        <v>141</v>
      </c>
      <c r="W8" s="31" t="b">
        <f t="shared" si="0"/>
        <v>0</v>
      </c>
      <c r="Y8" s="27"/>
      <c r="AA8" s="27"/>
      <c r="AB8" s="38"/>
      <c r="AC8" s="39"/>
    </row>
    <row r="9" spans="1:29" x14ac:dyDescent="0.25">
      <c r="A9" s="7" t="s">
        <v>132</v>
      </c>
      <c r="B9" s="31" t="s">
        <v>183</v>
      </c>
      <c r="C9" s="10">
        <v>2.3487499999999999</v>
      </c>
      <c r="E9" s="14" t="s">
        <v>133</v>
      </c>
      <c r="F9" s="41" t="s">
        <v>138</v>
      </c>
      <c r="G9" s="14"/>
      <c r="H9" s="7" t="s">
        <v>132</v>
      </c>
      <c r="I9" s="9" t="s">
        <v>183</v>
      </c>
      <c r="J9" s="10">
        <v>2.3487499999999999</v>
      </c>
      <c r="K9" s="14" t="s">
        <v>133</v>
      </c>
      <c r="L9" s="41" t="s">
        <v>138</v>
      </c>
      <c r="M9" s="31" t="b">
        <f t="shared" si="1"/>
        <v>1</v>
      </c>
      <c r="Q9" s="37"/>
      <c r="R9" s="7" t="s">
        <v>132</v>
      </c>
      <c r="S9" s="31" t="s">
        <v>253</v>
      </c>
      <c r="T9" s="10">
        <v>4.8508333333333331</v>
      </c>
      <c r="U9" s="37">
        <v>23</v>
      </c>
      <c r="V9" s="41" t="s">
        <v>141</v>
      </c>
      <c r="W9" s="31" t="b">
        <f t="shared" si="0"/>
        <v>0</v>
      </c>
      <c r="Y9" s="27"/>
      <c r="AA9" s="27"/>
      <c r="AB9" s="38"/>
      <c r="AC9" s="39"/>
    </row>
    <row r="10" spans="1:29" x14ac:dyDescent="0.25">
      <c r="A10" s="7" t="s">
        <v>132</v>
      </c>
      <c r="B10" s="31" t="s">
        <v>188</v>
      </c>
      <c r="C10" s="10">
        <v>1.9312499999999999</v>
      </c>
      <c r="E10" s="14">
        <v>26</v>
      </c>
      <c r="F10" s="41" t="s">
        <v>138</v>
      </c>
      <c r="G10" s="14"/>
      <c r="H10" s="7" t="s">
        <v>132</v>
      </c>
      <c r="I10" s="9" t="s">
        <v>188</v>
      </c>
      <c r="J10" s="10">
        <v>1.9312499999999999</v>
      </c>
      <c r="K10" s="14">
        <v>26</v>
      </c>
      <c r="L10" s="41" t="s">
        <v>138</v>
      </c>
      <c r="M10" s="31" t="b">
        <f t="shared" si="1"/>
        <v>1</v>
      </c>
      <c r="Q10" s="37"/>
      <c r="R10" s="7" t="s">
        <v>132</v>
      </c>
      <c r="S10" s="31" t="s">
        <v>271</v>
      </c>
      <c r="T10" s="10">
        <v>2.9461785714285718</v>
      </c>
      <c r="U10" s="37">
        <v>1</v>
      </c>
      <c r="V10" s="41" t="s">
        <v>141</v>
      </c>
      <c r="W10" s="31" t="b">
        <f t="shared" si="0"/>
        <v>0</v>
      </c>
      <c r="Y10" s="27"/>
      <c r="AA10" s="27"/>
      <c r="AB10" s="38"/>
      <c r="AC10" s="39"/>
    </row>
    <row r="11" spans="1:29" x14ac:dyDescent="0.25">
      <c r="A11" s="7" t="s">
        <v>132</v>
      </c>
      <c r="B11" s="31" t="s">
        <v>193</v>
      </c>
      <c r="C11" s="10">
        <v>0.98979591836734693</v>
      </c>
      <c r="E11" s="14" t="s">
        <v>133</v>
      </c>
      <c r="F11" s="41" t="s">
        <v>138</v>
      </c>
      <c r="G11" s="14"/>
      <c r="H11" s="7" t="s">
        <v>132</v>
      </c>
      <c r="I11" s="9" t="s">
        <v>193</v>
      </c>
      <c r="J11" s="10">
        <v>0.98979591836734693</v>
      </c>
      <c r="K11" s="14" t="s">
        <v>133</v>
      </c>
      <c r="L11" s="41" t="s">
        <v>138</v>
      </c>
      <c r="M11" s="31" t="b">
        <f t="shared" si="1"/>
        <v>1</v>
      </c>
      <c r="Q11" s="37"/>
      <c r="R11" s="7" t="s">
        <v>132</v>
      </c>
      <c r="S11" s="31" t="s">
        <v>273</v>
      </c>
      <c r="T11" s="10">
        <v>3.5377124183006536</v>
      </c>
      <c r="U11" s="37">
        <v>28</v>
      </c>
      <c r="V11" s="41" t="s">
        <v>141</v>
      </c>
      <c r="W11" s="31" t="b">
        <f t="shared" si="0"/>
        <v>0</v>
      </c>
      <c r="Y11" s="27"/>
      <c r="AA11" s="27"/>
      <c r="AB11" s="38"/>
      <c r="AC11" s="39"/>
    </row>
    <row r="12" spans="1:29" x14ac:dyDescent="0.25">
      <c r="H12" s="7" t="s">
        <v>135</v>
      </c>
      <c r="I12" s="31" t="s">
        <v>205</v>
      </c>
      <c r="J12" s="10">
        <v>2.1324999999999998</v>
      </c>
      <c r="K12" s="37">
        <v>29</v>
      </c>
      <c r="L12" s="36" t="s">
        <v>138</v>
      </c>
      <c r="M12" s="31" t="b">
        <f t="shared" si="1"/>
        <v>1</v>
      </c>
      <c r="Q12" s="14"/>
      <c r="R12" s="7" t="s">
        <v>132</v>
      </c>
      <c r="S12" s="31" t="s">
        <v>276</v>
      </c>
      <c r="T12" s="10">
        <v>3.4118137254901963</v>
      </c>
      <c r="U12" s="37">
        <v>30</v>
      </c>
      <c r="V12" s="41" t="s">
        <v>141</v>
      </c>
      <c r="W12" s="31" t="b">
        <f t="shared" si="0"/>
        <v>0</v>
      </c>
      <c r="Y12" s="27"/>
      <c r="AA12" s="27"/>
      <c r="AB12" s="38"/>
      <c r="AC12" s="39"/>
    </row>
    <row r="13" spans="1:29" x14ac:dyDescent="0.25">
      <c r="B13" s="14" t="s">
        <v>201</v>
      </c>
      <c r="D13" s="7"/>
      <c r="H13" s="7" t="s">
        <v>135</v>
      </c>
      <c r="I13" s="31" t="s">
        <v>211</v>
      </c>
      <c r="J13" s="10">
        <v>5.6342565359477117</v>
      </c>
      <c r="K13" s="37">
        <v>28</v>
      </c>
      <c r="L13" s="36" t="s">
        <v>141</v>
      </c>
      <c r="M13" s="31" t="b">
        <f t="shared" si="1"/>
        <v>0</v>
      </c>
      <c r="Q13" s="14"/>
      <c r="R13" s="7" t="s">
        <v>132</v>
      </c>
      <c r="S13" s="9" t="s">
        <v>139</v>
      </c>
      <c r="T13" s="10">
        <v>5.7</v>
      </c>
      <c r="U13" s="14">
        <v>8</v>
      </c>
      <c r="V13" s="41" t="s">
        <v>141</v>
      </c>
      <c r="W13" s="31" t="b">
        <f t="shared" si="0"/>
        <v>0</v>
      </c>
      <c r="Y13" s="27"/>
      <c r="Z13" s="21"/>
      <c r="AA13" s="27"/>
      <c r="AB13" s="39"/>
      <c r="AC13" s="39"/>
    </row>
    <row r="14" spans="1:29" x14ac:dyDescent="0.25">
      <c r="A14" s="7" t="s">
        <v>135</v>
      </c>
      <c r="B14" s="31" t="s">
        <v>205</v>
      </c>
      <c r="C14" s="10">
        <v>2.1324999999999998</v>
      </c>
      <c r="E14" s="37">
        <v>29</v>
      </c>
      <c r="F14" s="36" t="s">
        <v>138</v>
      </c>
      <c r="H14" s="7" t="s">
        <v>135</v>
      </c>
      <c r="I14" s="31" t="s">
        <v>215</v>
      </c>
      <c r="J14" s="10">
        <v>3.4508333333333332</v>
      </c>
      <c r="K14" s="37">
        <v>27</v>
      </c>
      <c r="L14" s="36" t="s">
        <v>141</v>
      </c>
      <c r="M14" s="31" t="b">
        <f t="shared" si="1"/>
        <v>0</v>
      </c>
      <c r="Q14" s="14"/>
      <c r="R14" s="7" t="s">
        <v>132</v>
      </c>
      <c r="S14" s="9" t="s">
        <v>146</v>
      </c>
      <c r="T14" s="10">
        <v>2.6316239316239316</v>
      </c>
      <c r="U14" s="14">
        <v>24</v>
      </c>
      <c r="V14" s="41" t="s">
        <v>135</v>
      </c>
      <c r="W14" s="31" t="b">
        <f t="shared" si="0"/>
        <v>0</v>
      </c>
      <c r="Y14" s="27"/>
      <c r="Z14" s="21"/>
      <c r="AA14" s="27"/>
      <c r="AB14" s="39"/>
      <c r="AC14" s="39"/>
    </row>
    <row r="15" spans="1:29" x14ac:dyDescent="0.25">
      <c r="A15" s="7" t="s">
        <v>135</v>
      </c>
      <c r="B15" s="31" t="s">
        <v>211</v>
      </c>
      <c r="C15" s="10">
        <v>5.6342565359477117</v>
      </c>
      <c r="E15" s="37">
        <v>28</v>
      </c>
      <c r="F15" s="36" t="s">
        <v>141</v>
      </c>
      <c r="H15" s="7" t="s">
        <v>135</v>
      </c>
      <c r="I15" s="31" t="s">
        <v>219</v>
      </c>
      <c r="J15" s="10">
        <v>2.2392857142857143</v>
      </c>
      <c r="K15" s="37">
        <v>27</v>
      </c>
      <c r="L15" s="36" t="s">
        <v>138</v>
      </c>
      <c r="M15" s="31" t="b">
        <f t="shared" si="1"/>
        <v>1</v>
      </c>
      <c r="Q15" s="14"/>
      <c r="R15" s="7" t="s">
        <v>132</v>
      </c>
      <c r="S15" s="9" t="s">
        <v>152</v>
      </c>
      <c r="T15" s="10">
        <v>5.2478632478632479</v>
      </c>
      <c r="U15" s="14">
        <v>24</v>
      </c>
      <c r="V15" s="41" t="s">
        <v>141</v>
      </c>
      <c r="W15" s="31" t="b">
        <f t="shared" si="0"/>
        <v>0</v>
      </c>
      <c r="Y15" s="27"/>
      <c r="Z15" s="21"/>
      <c r="AA15" s="27"/>
      <c r="AB15" s="39"/>
      <c r="AC15" s="39"/>
    </row>
    <row r="16" spans="1:29" x14ac:dyDescent="0.25">
      <c r="A16" s="7" t="s">
        <v>135</v>
      </c>
      <c r="B16" s="31" t="s">
        <v>215</v>
      </c>
      <c r="C16" s="10">
        <v>3.4508333333333332</v>
      </c>
      <c r="E16" s="37">
        <v>27</v>
      </c>
      <c r="F16" s="36" t="s">
        <v>141</v>
      </c>
      <c r="H16" s="7" t="s">
        <v>135</v>
      </c>
      <c r="I16" s="31" t="s">
        <v>223</v>
      </c>
      <c r="J16" s="10">
        <v>3.0383928571428576</v>
      </c>
      <c r="K16" s="37">
        <v>23</v>
      </c>
      <c r="L16" s="36" t="s">
        <v>141</v>
      </c>
      <c r="M16" s="31" t="b">
        <f t="shared" si="1"/>
        <v>0</v>
      </c>
      <c r="Q16" s="14"/>
      <c r="R16" s="7" t="s">
        <v>132</v>
      </c>
      <c r="S16" s="9" t="s">
        <v>158</v>
      </c>
      <c r="T16" s="10">
        <v>4.029059829059829</v>
      </c>
      <c r="U16" s="14" t="s">
        <v>133</v>
      </c>
      <c r="V16" s="41" t="s">
        <v>141</v>
      </c>
      <c r="W16" s="31" t="b">
        <f t="shared" si="0"/>
        <v>0</v>
      </c>
      <c r="Y16" s="27"/>
      <c r="Z16" s="21"/>
      <c r="AA16" s="27"/>
      <c r="AB16" s="39"/>
      <c r="AC16" s="39"/>
    </row>
    <row r="17" spans="1:29" x14ac:dyDescent="0.25">
      <c r="A17" s="7" t="s">
        <v>135</v>
      </c>
      <c r="B17" s="31" t="s">
        <v>219</v>
      </c>
      <c r="C17" s="10">
        <v>2.2392857142857143</v>
      </c>
      <c r="E17" s="37">
        <v>27</v>
      </c>
      <c r="F17" s="36" t="s">
        <v>138</v>
      </c>
      <c r="H17" s="7" t="s">
        <v>135</v>
      </c>
      <c r="I17" s="31" t="s">
        <v>226</v>
      </c>
      <c r="J17" s="10">
        <v>1.4615384615384615</v>
      </c>
      <c r="K17" s="37">
        <v>25</v>
      </c>
      <c r="L17" s="36" t="s">
        <v>138</v>
      </c>
      <c r="M17" s="31" t="b">
        <f t="shared" si="1"/>
        <v>1</v>
      </c>
      <c r="Q17" s="14"/>
      <c r="R17" s="7" t="s">
        <v>132</v>
      </c>
      <c r="S17" s="9" t="s">
        <v>164</v>
      </c>
      <c r="T17" s="10">
        <v>3.7710526315789474</v>
      </c>
      <c r="U17" s="14">
        <v>4</v>
      </c>
      <c r="V17" s="41" t="s">
        <v>141</v>
      </c>
      <c r="W17" s="31" t="b">
        <f t="shared" si="0"/>
        <v>0</v>
      </c>
      <c r="Y17" s="27"/>
      <c r="Z17" s="21"/>
      <c r="AA17" s="27"/>
      <c r="AB17" s="39"/>
      <c r="AC17" s="39"/>
    </row>
    <row r="18" spans="1:29" x14ac:dyDescent="0.25">
      <c r="A18" s="7" t="s">
        <v>135</v>
      </c>
      <c r="B18" s="31" t="s">
        <v>223</v>
      </c>
      <c r="C18" s="10">
        <v>3.0383928571428576</v>
      </c>
      <c r="E18" s="37">
        <v>23</v>
      </c>
      <c r="F18" s="36" t="s">
        <v>141</v>
      </c>
      <c r="H18" s="7" t="s">
        <v>135</v>
      </c>
      <c r="I18" s="31" t="s">
        <v>230</v>
      </c>
      <c r="J18" s="10">
        <v>0.86384615384615393</v>
      </c>
      <c r="K18" s="37">
        <v>22</v>
      </c>
      <c r="L18" s="36" t="s">
        <v>138</v>
      </c>
      <c r="M18" s="31" t="b">
        <f t="shared" si="1"/>
        <v>1</v>
      </c>
      <c r="Q18" s="14"/>
      <c r="R18" s="7" t="s">
        <v>132</v>
      </c>
      <c r="S18" s="9" t="s">
        <v>173</v>
      </c>
      <c r="T18" s="10">
        <v>6.7131578947368427</v>
      </c>
      <c r="U18" s="14" t="s">
        <v>133</v>
      </c>
      <c r="V18" s="41" t="s">
        <v>141</v>
      </c>
      <c r="W18" s="31" t="b">
        <f t="shared" si="0"/>
        <v>0</v>
      </c>
      <c r="Y18" s="27"/>
      <c r="Z18" s="21"/>
      <c r="AA18" s="27"/>
      <c r="AB18" s="39"/>
      <c r="AC18" s="39"/>
    </row>
    <row r="19" spans="1:29" x14ac:dyDescent="0.25">
      <c r="A19" s="7" t="s">
        <v>135</v>
      </c>
      <c r="B19" s="31" t="s">
        <v>226</v>
      </c>
      <c r="C19" s="10">
        <v>1.4615384615384615</v>
      </c>
      <c r="E19" s="37">
        <v>25</v>
      </c>
      <c r="F19" s="36" t="s">
        <v>138</v>
      </c>
      <c r="H19" s="7" t="s">
        <v>135</v>
      </c>
      <c r="I19" s="31" t="s">
        <v>233</v>
      </c>
      <c r="J19" s="10">
        <v>3.7469999999999999</v>
      </c>
      <c r="K19" s="37">
        <v>25</v>
      </c>
      <c r="L19" s="36" t="s">
        <v>141</v>
      </c>
      <c r="M19" s="31" t="b">
        <f t="shared" si="1"/>
        <v>0</v>
      </c>
      <c r="Q19" s="14"/>
      <c r="R19" s="7" t="s">
        <v>132</v>
      </c>
      <c r="S19" s="9" t="s">
        <v>179</v>
      </c>
      <c r="T19" s="10">
        <v>4.2945945945945949</v>
      </c>
      <c r="U19" s="14" t="s">
        <v>133</v>
      </c>
      <c r="V19" s="41" t="s">
        <v>141</v>
      </c>
      <c r="W19" s="31" t="b">
        <f t="shared" si="0"/>
        <v>0</v>
      </c>
      <c r="Y19" s="27"/>
      <c r="Z19" s="21"/>
      <c r="AA19" s="27"/>
      <c r="AB19" s="39"/>
      <c r="AC19" s="39"/>
    </row>
    <row r="20" spans="1:29" x14ac:dyDescent="0.25">
      <c r="A20" s="7" t="s">
        <v>135</v>
      </c>
      <c r="B20" s="31" t="s">
        <v>230</v>
      </c>
      <c r="C20" s="10">
        <v>0.86384615384615393</v>
      </c>
      <c r="E20" s="37">
        <v>22</v>
      </c>
      <c r="F20" s="36" t="s">
        <v>138</v>
      </c>
      <c r="H20" s="7" t="s">
        <v>132</v>
      </c>
      <c r="I20" s="31" t="s">
        <v>236</v>
      </c>
      <c r="J20" s="10">
        <v>1.9591666666666667</v>
      </c>
      <c r="K20" s="37">
        <v>26</v>
      </c>
      <c r="L20" s="41" t="s">
        <v>138</v>
      </c>
      <c r="M20" s="31" t="b">
        <f t="shared" si="1"/>
        <v>1</v>
      </c>
      <c r="Q20" s="14"/>
      <c r="R20" s="7" t="s">
        <v>132</v>
      </c>
      <c r="S20" s="9" t="s">
        <v>185</v>
      </c>
      <c r="T20" s="10">
        <v>3.3751020408163264</v>
      </c>
      <c r="U20" s="14">
        <v>0</v>
      </c>
      <c r="V20" s="41" t="s">
        <v>141</v>
      </c>
      <c r="W20" s="31" t="b">
        <f t="shared" si="0"/>
        <v>0</v>
      </c>
      <c r="Y20" s="27"/>
      <c r="Z20" s="21"/>
      <c r="AA20" s="27"/>
      <c r="AB20" s="39"/>
      <c r="AC20" s="39"/>
    </row>
    <row r="21" spans="1:29" x14ac:dyDescent="0.25">
      <c r="A21" s="7" t="s">
        <v>135</v>
      </c>
      <c r="B21" s="31" t="s">
        <v>233</v>
      </c>
      <c r="C21" s="10">
        <v>3.7469999999999999</v>
      </c>
      <c r="E21" s="37">
        <v>25</v>
      </c>
      <c r="F21" s="36" t="s">
        <v>141</v>
      </c>
      <c r="H21" s="7" t="s">
        <v>132</v>
      </c>
      <c r="I21" s="31" t="s">
        <v>240</v>
      </c>
      <c r="J21" s="10">
        <v>5.0866666666666669</v>
      </c>
      <c r="K21" s="37">
        <v>19</v>
      </c>
      <c r="L21" s="41" t="s">
        <v>141</v>
      </c>
      <c r="M21" s="31" t="b">
        <f t="shared" si="1"/>
        <v>0</v>
      </c>
      <c r="Q21" s="14"/>
      <c r="R21" s="7" t="s">
        <v>132</v>
      </c>
      <c r="S21" s="9" t="s">
        <v>195</v>
      </c>
      <c r="T21" s="10">
        <v>6.7493506493506494</v>
      </c>
      <c r="U21" s="14">
        <v>3</v>
      </c>
      <c r="V21" s="41" t="s">
        <v>141</v>
      </c>
      <c r="W21" s="31" t="b">
        <f t="shared" si="0"/>
        <v>0</v>
      </c>
      <c r="Y21" s="27"/>
      <c r="Z21" s="21"/>
      <c r="AA21" s="27"/>
      <c r="AB21" s="39"/>
      <c r="AC21" s="39"/>
    </row>
    <row r="22" spans="1:29" x14ac:dyDescent="0.25">
      <c r="A22" s="7" t="s">
        <v>132</v>
      </c>
      <c r="B22" s="31" t="s">
        <v>236</v>
      </c>
      <c r="C22" s="10">
        <v>1.9591666666666667</v>
      </c>
      <c r="E22" s="37">
        <v>26</v>
      </c>
      <c r="F22" s="41" t="s">
        <v>138</v>
      </c>
      <c r="H22" s="7" t="s">
        <v>132</v>
      </c>
      <c r="I22" s="31" t="s">
        <v>244</v>
      </c>
      <c r="J22" s="10">
        <v>2.5658333333333334</v>
      </c>
      <c r="K22" s="37">
        <v>23</v>
      </c>
      <c r="L22" s="41" t="s">
        <v>245</v>
      </c>
      <c r="M22" s="31" t="b">
        <f t="shared" si="1"/>
        <v>0</v>
      </c>
      <c r="Q22" s="14"/>
      <c r="R22" s="7" t="s">
        <v>132</v>
      </c>
      <c r="S22" s="9" t="s">
        <v>202</v>
      </c>
      <c r="T22" s="10">
        <v>5.5475000000000003</v>
      </c>
      <c r="U22" s="14">
        <v>0</v>
      </c>
      <c r="V22" s="41" t="s">
        <v>141</v>
      </c>
      <c r="W22" s="31" t="b">
        <f t="shared" si="0"/>
        <v>0</v>
      </c>
      <c r="Y22" s="27"/>
      <c r="Z22" s="21"/>
      <c r="AA22" s="27"/>
      <c r="AB22" s="39"/>
      <c r="AC22" s="39"/>
    </row>
    <row r="23" spans="1:29" x14ac:dyDescent="0.25">
      <c r="A23" s="7" t="s">
        <v>132</v>
      </c>
      <c r="B23" s="31" t="s">
        <v>240</v>
      </c>
      <c r="C23" s="10">
        <v>5.0866666666666669</v>
      </c>
      <c r="E23" s="37">
        <v>19</v>
      </c>
      <c r="F23" s="41" t="s">
        <v>141</v>
      </c>
      <c r="H23" s="7" t="s">
        <v>132</v>
      </c>
      <c r="I23" s="31" t="s">
        <v>249</v>
      </c>
      <c r="J23" s="10">
        <v>4.7292307692307691</v>
      </c>
      <c r="K23" s="37">
        <v>20</v>
      </c>
      <c r="L23" s="41" t="s">
        <v>141</v>
      </c>
      <c r="M23" s="31" t="b">
        <f t="shared" si="1"/>
        <v>0</v>
      </c>
      <c r="Q23" s="37"/>
      <c r="R23" s="7" t="s">
        <v>132</v>
      </c>
      <c r="S23" s="9" t="s">
        <v>206</v>
      </c>
      <c r="T23" s="26">
        <v>2.6729699999999998</v>
      </c>
      <c r="U23" s="14">
        <v>0</v>
      </c>
      <c r="V23" s="41" t="s">
        <v>208</v>
      </c>
      <c r="W23" s="31" t="b">
        <f t="shared" si="0"/>
        <v>0</v>
      </c>
      <c r="Y23" s="27"/>
      <c r="Z23" s="21"/>
      <c r="AA23" s="28"/>
      <c r="AB23" s="39"/>
      <c r="AC23" s="39"/>
    </row>
    <row r="24" spans="1:29" x14ac:dyDescent="0.25">
      <c r="A24" s="7" t="s">
        <v>132</v>
      </c>
      <c r="B24" s="31" t="s">
        <v>244</v>
      </c>
      <c r="C24" s="10">
        <v>2.5658333333333334</v>
      </c>
      <c r="E24" s="37">
        <v>23</v>
      </c>
      <c r="F24" s="41" t="s">
        <v>245</v>
      </c>
      <c r="H24" s="7" t="s">
        <v>132</v>
      </c>
      <c r="I24" s="31" t="s">
        <v>253</v>
      </c>
      <c r="J24" s="10">
        <v>4.8508333333333331</v>
      </c>
      <c r="K24" s="37">
        <v>23</v>
      </c>
      <c r="L24" s="41" t="s">
        <v>141</v>
      </c>
      <c r="M24" s="31" t="b">
        <f t="shared" si="1"/>
        <v>0</v>
      </c>
      <c r="Q24" s="37"/>
      <c r="R24" s="7" t="s">
        <v>132</v>
      </c>
      <c r="S24" s="9" t="s">
        <v>216</v>
      </c>
      <c r="T24" s="10">
        <v>3.5325000000000002</v>
      </c>
      <c r="U24" s="14">
        <v>0</v>
      </c>
      <c r="V24" s="41" t="s">
        <v>141</v>
      </c>
      <c r="W24" s="31" t="b">
        <f t="shared" si="0"/>
        <v>0</v>
      </c>
      <c r="Y24" s="27"/>
      <c r="Z24" s="21"/>
      <c r="AA24" s="27"/>
      <c r="AB24" s="39"/>
      <c r="AC24" s="39"/>
    </row>
    <row r="25" spans="1:29" x14ac:dyDescent="0.25">
      <c r="A25" s="7" t="s">
        <v>132</v>
      </c>
      <c r="B25" s="31" t="s">
        <v>249</v>
      </c>
      <c r="C25" s="10">
        <v>4.7292307692307691</v>
      </c>
      <c r="E25" s="37">
        <v>20</v>
      </c>
      <c r="F25" s="41" t="s">
        <v>141</v>
      </c>
      <c r="H25" s="7" t="s">
        <v>132</v>
      </c>
      <c r="I25" s="31" t="s">
        <v>257</v>
      </c>
      <c r="J25" s="10">
        <v>1.2524999999999999</v>
      </c>
      <c r="K25" s="37">
        <v>21</v>
      </c>
      <c r="L25" s="41" t="s">
        <v>138</v>
      </c>
      <c r="M25" s="31" t="b">
        <f t="shared" si="1"/>
        <v>1</v>
      </c>
      <c r="Q25" s="37"/>
      <c r="R25" s="7" t="s">
        <v>132</v>
      </c>
      <c r="S25" s="9" t="s">
        <v>220</v>
      </c>
      <c r="T25" s="10">
        <v>3.8549999999999995</v>
      </c>
      <c r="U25" s="14">
        <v>17</v>
      </c>
      <c r="V25" s="41" t="s">
        <v>141</v>
      </c>
      <c r="W25" s="31" t="b">
        <f t="shared" si="0"/>
        <v>0</v>
      </c>
      <c r="Y25" s="27"/>
      <c r="Z25" s="21"/>
      <c r="AA25" s="27"/>
      <c r="AB25" s="39"/>
      <c r="AC25" s="39"/>
    </row>
    <row r="26" spans="1:29" x14ac:dyDescent="0.25">
      <c r="A26" s="7" t="s">
        <v>132</v>
      </c>
      <c r="B26" s="31" t="s">
        <v>253</v>
      </c>
      <c r="C26" s="10">
        <v>4.8508333333333331</v>
      </c>
      <c r="E26" s="37">
        <v>23</v>
      </c>
      <c r="F26" s="41" t="s">
        <v>141</v>
      </c>
      <c r="H26" s="7" t="s">
        <v>132</v>
      </c>
      <c r="I26" s="31" t="s">
        <v>261</v>
      </c>
      <c r="J26" s="10">
        <v>0.32</v>
      </c>
      <c r="K26" s="37">
        <v>22</v>
      </c>
      <c r="L26" s="41" t="s">
        <v>138</v>
      </c>
      <c r="M26" s="31" t="b">
        <f t="shared" si="1"/>
        <v>1</v>
      </c>
      <c r="Q26" s="37"/>
      <c r="R26" s="7" t="s">
        <v>132</v>
      </c>
      <c r="S26" s="9" t="s">
        <v>224</v>
      </c>
      <c r="T26" s="10">
        <v>5.1825210000000004</v>
      </c>
      <c r="U26" s="14">
        <v>6</v>
      </c>
      <c r="V26" s="41" t="s">
        <v>141</v>
      </c>
      <c r="W26" s="31" t="b">
        <f t="shared" si="0"/>
        <v>0</v>
      </c>
      <c r="Y26" s="27"/>
      <c r="Z26" s="21"/>
      <c r="AA26" s="27"/>
      <c r="AB26" s="39"/>
      <c r="AC26" s="39"/>
    </row>
    <row r="27" spans="1:29" x14ac:dyDescent="0.25">
      <c r="A27" s="7" t="s">
        <v>132</v>
      </c>
      <c r="B27" s="31" t="s">
        <v>257</v>
      </c>
      <c r="C27" s="10">
        <v>1.2524999999999999</v>
      </c>
      <c r="E27" s="37">
        <v>21</v>
      </c>
      <c r="F27" s="41" t="s">
        <v>138</v>
      </c>
      <c r="H27" s="7" t="s">
        <v>132</v>
      </c>
      <c r="I27" s="31" t="s">
        <v>265</v>
      </c>
      <c r="J27" s="10">
        <v>2.0962499999999999</v>
      </c>
      <c r="K27" s="37">
        <v>30</v>
      </c>
      <c r="L27" s="41" t="s">
        <v>138</v>
      </c>
      <c r="M27" s="31" t="b">
        <f t="shared" si="1"/>
        <v>1</v>
      </c>
      <c r="Q27" s="37"/>
      <c r="R27" s="7" t="s">
        <v>135</v>
      </c>
      <c r="S27" s="9" t="s">
        <v>227</v>
      </c>
      <c r="T27" s="10">
        <v>2.6887500000000002</v>
      </c>
      <c r="U27" s="14">
        <v>20</v>
      </c>
      <c r="V27" s="36" t="s">
        <v>208</v>
      </c>
      <c r="W27" s="31" t="b">
        <f t="shared" si="0"/>
        <v>0</v>
      </c>
      <c r="Y27" s="27"/>
      <c r="Z27" s="21"/>
      <c r="AA27" s="27"/>
      <c r="AB27" s="39"/>
      <c r="AC27" s="39"/>
    </row>
    <row r="28" spans="1:29" x14ac:dyDescent="0.25">
      <c r="A28" s="7" t="s">
        <v>132</v>
      </c>
      <c r="B28" s="31" t="s">
        <v>261</v>
      </c>
      <c r="C28" s="10">
        <v>0.32</v>
      </c>
      <c r="E28" s="37">
        <v>22</v>
      </c>
      <c r="F28" s="41" t="s">
        <v>138</v>
      </c>
      <c r="H28" s="7" t="s">
        <v>132</v>
      </c>
      <c r="I28" s="31" t="s">
        <v>269</v>
      </c>
      <c r="J28" s="10">
        <v>0.67874999999999996</v>
      </c>
      <c r="K28" s="37">
        <v>25</v>
      </c>
      <c r="L28" s="41" t="s">
        <v>138</v>
      </c>
      <c r="M28" s="31" t="b">
        <f t="shared" si="1"/>
        <v>1</v>
      </c>
      <c r="Q28" s="37"/>
      <c r="R28" s="7" t="s">
        <v>135</v>
      </c>
      <c r="S28" s="9" t="s">
        <v>234</v>
      </c>
      <c r="T28" s="10">
        <v>3.3987755102040813</v>
      </c>
      <c r="U28" s="14" t="s">
        <v>133</v>
      </c>
      <c r="V28" s="36" t="s">
        <v>141</v>
      </c>
      <c r="W28" s="31" t="b">
        <f t="shared" si="0"/>
        <v>0</v>
      </c>
      <c r="Y28" s="27"/>
      <c r="Z28" s="21"/>
      <c r="AA28" s="27"/>
      <c r="AB28" s="39"/>
      <c r="AC28" s="39"/>
    </row>
    <row r="29" spans="1:29" x14ac:dyDescent="0.25">
      <c r="A29" s="7" t="s">
        <v>132</v>
      </c>
      <c r="B29" s="31" t="s">
        <v>265</v>
      </c>
      <c r="C29" s="10">
        <v>2.0962499999999999</v>
      </c>
      <c r="E29" s="37">
        <v>30</v>
      </c>
      <c r="F29" s="41" t="s">
        <v>138</v>
      </c>
      <c r="H29" s="7" t="s">
        <v>132</v>
      </c>
      <c r="I29" s="31" t="s">
        <v>271</v>
      </c>
      <c r="J29" s="10">
        <v>2.9461785714285718</v>
      </c>
      <c r="K29" s="37">
        <v>1</v>
      </c>
      <c r="L29" s="41" t="s">
        <v>141</v>
      </c>
      <c r="M29" s="31" t="b">
        <f t="shared" si="1"/>
        <v>0</v>
      </c>
      <c r="Q29" s="37"/>
      <c r="R29" s="7" t="s">
        <v>135</v>
      </c>
      <c r="S29" s="9" t="s">
        <v>241</v>
      </c>
      <c r="T29" s="10">
        <v>5.8789473684210529</v>
      </c>
      <c r="U29" s="14" t="s">
        <v>133</v>
      </c>
      <c r="V29" s="36" t="s">
        <v>141</v>
      </c>
      <c r="W29" s="31" t="b">
        <f t="shared" si="0"/>
        <v>0</v>
      </c>
      <c r="Y29" s="27"/>
      <c r="Z29" s="21"/>
      <c r="AA29" s="27"/>
      <c r="AB29" s="39"/>
      <c r="AC29" s="39"/>
    </row>
    <row r="30" spans="1:29" x14ac:dyDescent="0.25">
      <c r="A30" s="7" t="s">
        <v>132</v>
      </c>
      <c r="B30" s="31" t="s">
        <v>269</v>
      </c>
      <c r="C30" s="10">
        <v>0.67874999999999996</v>
      </c>
      <c r="E30" s="37">
        <v>25</v>
      </c>
      <c r="F30" s="41" t="s">
        <v>138</v>
      </c>
      <c r="H30" s="7" t="s">
        <v>132</v>
      </c>
      <c r="I30" s="31" t="s">
        <v>273</v>
      </c>
      <c r="J30" s="10">
        <v>3.5377124183006536</v>
      </c>
      <c r="K30" s="37">
        <v>28</v>
      </c>
      <c r="L30" s="41" t="s">
        <v>141</v>
      </c>
      <c r="M30" s="31" t="b">
        <f t="shared" si="1"/>
        <v>0</v>
      </c>
      <c r="Q30" s="37"/>
      <c r="R30" s="7" t="s">
        <v>135</v>
      </c>
      <c r="S30" s="9" t="s">
        <v>250</v>
      </c>
      <c r="T30" s="10">
        <v>4.84935064935065</v>
      </c>
      <c r="U30" s="14">
        <v>15</v>
      </c>
      <c r="V30" s="36" t="s">
        <v>141</v>
      </c>
      <c r="W30" s="31" t="b">
        <f t="shared" si="0"/>
        <v>0</v>
      </c>
      <c r="Y30" s="27"/>
      <c r="Z30" s="21"/>
      <c r="AA30" s="27"/>
      <c r="AB30" s="39"/>
      <c r="AC30" s="39"/>
    </row>
    <row r="31" spans="1:29" x14ac:dyDescent="0.25">
      <c r="A31" s="7" t="s">
        <v>132</v>
      </c>
      <c r="B31" s="31" t="s">
        <v>271</v>
      </c>
      <c r="C31" s="10">
        <v>2.9461785714285718</v>
      </c>
      <c r="E31" s="37">
        <v>1</v>
      </c>
      <c r="F31" s="41" t="s">
        <v>141</v>
      </c>
      <c r="H31" s="7" t="s">
        <v>132</v>
      </c>
      <c r="I31" s="31" t="s">
        <v>276</v>
      </c>
      <c r="J31" s="10">
        <v>3.4118137254901963</v>
      </c>
      <c r="K31" s="37">
        <v>30</v>
      </c>
      <c r="L31" s="41" t="s">
        <v>141</v>
      </c>
      <c r="M31" s="31" t="b">
        <f t="shared" si="1"/>
        <v>0</v>
      </c>
      <c r="Q31" s="37"/>
      <c r="R31" s="7" t="s">
        <v>135</v>
      </c>
      <c r="S31" s="9" t="s">
        <v>254</v>
      </c>
      <c r="T31" s="10">
        <v>3.31</v>
      </c>
      <c r="U31" s="14" t="s">
        <v>133</v>
      </c>
      <c r="V31" s="36" t="s">
        <v>141</v>
      </c>
      <c r="W31" s="31" t="b">
        <f t="shared" si="0"/>
        <v>0</v>
      </c>
      <c r="Y31" s="27"/>
      <c r="Z31" s="21"/>
      <c r="AA31" s="27"/>
      <c r="AB31" s="39"/>
      <c r="AC31" s="39"/>
    </row>
    <row r="32" spans="1:29" x14ac:dyDescent="0.25">
      <c r="A32" s="7" t="s">
        <v>132</v>
      </c>
      <c r="B32" s="31" t="s">
        <v>273</v>
      </c>
      <c r="C32" s="10">
        <v>3.5377124183006536</v>
      </c>
      <c r="E32" s="37">
        <v>28</v>
      </c>
      <c r="F32" s="41" t="s">
        <v>141</v>
      </c>
      <c r="H32" s="7" t="s">
        <v>132</v>
      </c>
      <c r="I32" s="9" t="s">
        <v>139</v>
      </c>
      <c r="J32" s="10">
        <v>5.7</v>
      </c>
      <c r="K32" s="14">
        <v>8</v>
      </c>
      <c r="L32" s="41" t="s">
        <v>141</v>
      </c>
      <c r="M32" s="31" t="b">
        <f t="shared" si="1"/>
        <v>0</v>
      </c>
      <c r="Q32" s="37"/>
      <c r="R32" s="7" t="s">
        <v>135</v>
      </c>
      <c r="S32" s="9" t="s">
        <v>258</v>
      </c>
      <c r="T32" s="10">
        <v>3.2306249999999999</v>
      </c>
      <c r="U32" s="14">
        <v>4</v>
      </c>
      <c r="V32" s="36" t="s">
        <v>141</v>
      </c>
      <c r="W32" s="31" t="b">
        <f t="shared" si="0"/>
        <v>0</v>
      </c>
      <c r="Y32" s="27"/>
      <c r="Z32" s="21"/>
      <c r="AA32" s="27"/>
      <c r="AB32" s="39"/>
      <c r="AC32" s="39"/>
    </row>
    <row r="33" spans="1:29" x14ac:dyDescent="0.25">
      <c r="A33" s="7" t="s">
        <v>132</v>
      </c>
      <c r="B33" s="31" t="s">
        <v>276</v>
      </c>
      <c r="C33" s="10">
        <v>3.4118137254901963</v>
      </c>
      <c r="E33" s="37">
        <v>30</v>
      </c>
      <c r="F33" s="41" t="s">
        <v>141</v>
      </c>
      <c r="H33" s="7" t="s">
        <v>132</v>
      </c>
      <c r="I33" s="9" t="s">
        <v>146</v>
      </c>
      <c r="J33" s="10">
        <v>2.6316239316239316</v>
      </c>
      <c r="K33" s="14">
        <v>24</v>
      </c>
      <c r="L33" s="41" t="s">
        <v>135</v>
      </c>
      <c r="M33" s="31" t="b">
        <f t="shared" si="1"/>
        <v>0</v>
      </c>
      <c r="Q33" s="37"/>
      <c r="R33" s="7" t="s">
        <v>135</v>
      </c>
      <c r="S33" s="9" t="s">
        <v>262</v>
      </c>
      <c r="T33" s="10">
        <v>3.6418803418803423</v>
      </c>
      <c r="U33" s="14">
        <v>16</v>
      </c>
      <c r="V33" s="36" t="s">
        <v>141</v>
      </c>
      <c r="W33" s="31" t="b">
        <f t="shared" si="0"/>
        <v>0</v>
      </c>
      <c r="Y33" s="27"/>
      <c r="Z33" s="21"/>
      <c r="AA33" s="27"/>
      <c r="AB33" s="39"/>
      <c r="AC33" s="39"/>
    </row>
    <row r="34" spans="1:29" x14ac:dyDescent="0.25">
      <c r="G34" s="37"/>
      <c r="H34" s="7" t="s">
        <v>132</v>
      </c>
      <c r="I34" s="9" t="s">
        <v>152</v>
      </c>
      <c r="J34" s="10">
        <v>5.2478632478632479</v>
      </c>
      <c r="K34" s="14">
        <v>24</v>
      </c>
      <c r="L34" s="41" t="s">
        <v>141</v>
      </c>
      <c r="M34" s="31" t="b">
        <f t="shared" si="1"/>
        <v>0</v>
      </c>
      <c r="Q34" s="37"/>
      <c r="R34" s="7" t="s">
        <v>135</v>
      </c>
      <c r="S34" s="9" t="s">
        <v>266</v>
      </c>
      <c r="T34" s="10">
        <v>5.0162393162393162</v>
      </c>
      <c r="U34" s="14">
        <v>5</v>
      </c>
      <c r="V34" s="36" t="s">
        <v>141</v>
      </c>
      <c r="W34" s="31" t="b">
        <f t="shared" si="0"/>
        <v>0</v>
      </c>
      <c r="Y34" s="27"/>
      <c r="Z34" s="21"/>
      <c r="AA34" s="27"/>
      <c r="AB34" s="39"/>
      <c r="AC34" s="39"/>
    </row>
    <row r="35" spans="1:29" x14ac:dyDescent="0.25">
      <c r="B35" s="31" t="s">
        <v>128</v>
      </c>
      <c r="C35" s="31" t="s">
        <v>129</v>
      </c>
      <c r="E35" s="32" t="s">
        <v>125</v>
      </c>
      <c r="F35" s="14" t="s">
        <v>126</v>
      </c>
      <c r="H35" s="7" t="s">
        <v>132</v>
      </c>
      <c r="I35" s="9" t="s">
        <v>158</v>
      </c>
      <c r="J35" s="10">
        <v>4.029059829059829</v>
      </c>
      <c r="K35" s="14" t="s">
        <v>133</v>
      </c>
      <c r="L35" s="41" t="s">
        <v>141</v>
      </c>
      <c r="M35" s="31" t="b">
        <f t="shared" si="1"/>
        <v>0</v>
      </c>
      <c r="Q35" s="37"/>
      <c r="R35" s="7" t="s">
        <v>132</v>
      </c>
      <c r="S35" s="31" t="s">
        <v>224</v>
      </c>
      <c r="T35" s="10">
        <v>4.2024999999999997</v>
      </c>
      <c r="U35" s="37">
        <v>3</v>
      </c>
      <c r="V35" s="41" t="s">
        <v>141</v>
      </c>
      <c r="W35" s="31" t="b">
        <f t="shared" si="0"/>
        <v>0</v>
      </c>
      <c r="Y35" s="27"/>
      <c r="AA35" s="27"/>
      <c r="AB35" s="38"/>
      <c r="AC35" s="39"/>
    </row>
    <row r="36" spans="1:29" x14ac:dyDescent="0.25">
      <c r="A36" s="7" t="s">
        <v>132</v>
      </c>
      <c r="B36" s="9" t="s">
        <v>139</v>
      </c>
      <c r="C36" s="7">
        <v>5.7</v>
      </c>
      <c r="E36" s="14">
        <v>8</v>
      </c>
      <c r="F36" s="41" t="s">
        <v>141</v>
      </c>
      <c r="G36" s="14"/>
      <c r="H36" s="7" t="s">
        <v>132</v>
      </c>
      <c r="I36" s="9" t="s">
        <v>164</v>
      </c>
      <c r="J36" s="10">
        <v>3.7710526315789474</v>
      </c>
      <c r="K36" s="14">
        <v>4</v>
      </c>
      <c r="L36" s="41" t="s">
        <v>141</v>
      </c>
      <c r="M36" s="31" t="b">
        <f t="shared" si="1"/>
        <v>0</v>
      </c>
      <c r="Q36" s="37"/>
      <c r="R36" s="7" t="s">
        <v>132</v>
      </c>
      <c r="S36" s="31" t="s">
        <v>250</v>
      </c>
      <c r="T36" s="10">
        <v>2.7669642857142858</v>
      </c>
      <c r="U36" s="37">
        <v>7</v>
      </c>
      <c r="V36" s="41" t="s">
        <v>245</v>
      </c>
      <c r="W36" s="31" t="b">
        <f t="shared" si="0"/>
        <v>0</v>
      </c>
      <c r="Y36" s="27"/>
      <c r="AA36" s="27"/>
      <c r="AB36" s="38"/>
      <c r="AC36" s="39"/>
    </row>
    <row r="37" spans="1:29" x14ac:dyDescent="0.25">
      <c r="A37" s="7" t="s">
        <v>132</v>
      </c>
      <c r="B37" s="9" t="s">
        <v>146</v>
      </c>
      <c r="C37" s="7">
        <v>2.6316239316239316</v>
      </c>
      <c r="E37" s="14">
        <v>24</v>
      </c>
      <c r="F37" s="41" t="s">
        <v>135</v>
      </c>
      <c r="G37" s="14"/>
      <c r="H37" s="7" t="s">
        <v>132</v>
      </c>
      <c r="I37" s="9" t="s">
        <v>173</v>
      </c>
      <c r="J37" s="10">
        <v>6.7131578947368427</v>
      </c>
      <c r="K37" s="14" t="s">
        <v>133</v>
      </c>
      <c r="L37" s="41" t="s">
        <v>141</v>
      </c>
      <c r="M37" s="31" t="b">
        <f t="shared" si="1"/>
        <v>0</v>
      </c>
      <c r="Q37" s="14"/>
      <c r="R37" s="7" t="s">
        <v>132</v>
      </c>
      <c r="S37" s="31" t="s">
        <v>139</v>
      </c>
      <c r="T37" s="10">
        <v>4.3607142857142867</v>
      </c>
      <c r="U37" s="37">
        <v>15</v>
      </c>
      <c r="V37" s="41" t="s">
        <v>141</v>
      </c>
      <c r="W37" s="31" t="b">
        <f t="shared" si="0"/>
        <v>0</v>
      </c>
      <c r="Y37" s="27"/>
      <c r="AA37" s="27"/>
      <c r="AB37" s="38"/>
      <c r="AC37" s="39"/>
    </row>
    <row r="38" spans="1:29" x14ac:dyDescent="0.25">
      <c r="A38" s="7" t="s">
        <v>132</v>
      </c>
      <c r="B38" s="9" t="s">
        <v>152</v>
      </c>
      <c r="C38" s="7">
        <v>5.2478632478632479</v>
      </c>
      <c r="E38" s="14">
        <v>24</v>
      </c>
      <c r="F38" s="41" t="s">
        <v>141</v>
      </c>
      <c r="G38" s="14"/>
      <c r="H38" s="7" t="s">
        <v>132</v>
      </c>
      <c r="I38" s="9" t="s">
        <v>179</v>
      </c>
      <c r="J38" s="10">
        <v>4.2945945945945949</v>
      </c>
      <c r="K38" s="14" t="s">
        <v>133</v>
      </c>
      <c r="L38" s="41" t="s">
        <v>141</v>
      </c>
      <c r="M38" s="31" t="b">
        <f t="shared" si="1"/>
        <v>0</v>
      </c>
      <c r="Q38" s="14"/>
      <c r="R38" s="7" t="s">
        <v>132</v>
      </c>
      <c r="S38" s="31" t="s">
        <v>281</v>
      </c>
      <c r="T38" s="10">
        <v>7.3535714285714286</v>
      </c>
      <c r="U38" s="37">
        <v>0</v>
      </c>
      <c r="V38" s="41" t="s">
        <v>141</v>
      </c>
      <c r="W38" s="31" t="b">
        <f t="shared" si="0"/>
        <v>0</v>
      </c>
      <c r="Y38" s="27"/>
      <c r="AA38" s="27"/>
      <c r="AB38" s="38"/>
      <c r="AC38" s="39"/>
    </row>
    <row r="39" spans="1:29" x14ac:dyDescent="0.25">
      <c r="A39" s="7" t="s">
        <v>132</v>
      </c>
      <c r="B39" s="9" t="s">
        <v>158</v>
      </c>
      <c r="C39" s="7">
        <v>4.029059829059829</v>
      </c>
      <c r="E39" s="14" t="s">
        <v>133</v>
      </c>
      <c r="F39" s="41" t="s">
        <v>141</v>
      </c>
      <c r="G39" s="14"/>
      <c r="H39" s="7" t="s">
        <v>132</v>
      </c>
      <c r="I39" s="9" t="s">
        <v>185</v>
      </c>
      <c r="J39" s="10">
        <v>3.3751020408163264</v>
      </c>
      <c r="K39" s="14">
        <v>0</v>
      </c>
      <c r="L39" s="41" t="s">
        <v>141</v>
      </c>
      <c r="M39" s="31" t="b">
        <f t="shared" si="1"/>
        <v>0</v>
      </c>
      <c r="Q39" s="37"/>
      <c r="R39" s="7" t="s">
        <v>132</v>
      </c>
      <c r="S39" s="31" t="s">
        <v>283</v>
      </c>
      <c r="T39" s="10">
        <v>4.45484477124183</v>
      </c>
      <c r="U39" s="37">
        <v>16</v>
      </c>
      <c r="V39" s="41" t="s">
        <v>141</v>
      </c>
      <c r="W39" s="31" t="b">
        <f t="shared" si="0"/>
        <v>0</v>
      </c>
      <c r="Y39" s="27"/>
      <c r="AA39" s="27"/>
      <c r="AB39" s="38"/>
      <c r="AC39" s="39"/>
    </row>
    <row r="40" spans="1:29" x14ac:dyDescent="0.25">
      <c r="A40" s="7" t="s">
        <v>132</v>
      </c>
      <c r="B40" s="9" t="s">
        <v>164</v>
      </c>
      <c r="C40" s="7">
        <v>3.7710526315789474</v>
      </c>
      <c r="E40" s="14">
        <v>4</v>
      </c>
      <c r="F40" s="41" t="s">
        <v>141</v>
      </c>
      <c r="G40" s="14"/>
      <c r="H40" s="7" t="s">
        <v>132</v>
      </c>
      <c r="I40" s="9" t="s">
        <v>190</v>
      </c>
      <c r="J40" s="10">
        <v>2.3959183673469386</v>
      </c>
      <c r="K40" s="14" t="s">
        <v>133</v>
      </c>
      <c r="L40" s="41" t="s">
        <v>138</v>
      </c>
      <c r="M40" s="31" t="b">
        <f t="shared" si="1"/>
        <v>1</v>
      </c>
      <c r="Q40" s="37"/>
      <c r="R40" s="7" t="s">
        <v>132</v>
      </c>
      <c r="S40" s="31" t="s">
        <v>285</v>
      </c>
      <c r="T40" s="10">
        <v>5.2091666666666665</v>
      </c>
      <c r="U40" s="37">
        <v>1</v>
      </c>
      <c r="V40" s="41" t="s">
        <v>141</v>
      </c>
      <c r="W40" s="31" t="b">
        <f t="shared" si="0"/>
        <v>0</v>
      </c>
      <c r="Y40" s="27"/>
      <c r="AA40" s="27"/>
      <c r="AB40" s="38"/>
      <c r="AC40" s="39"/>
    </row>
    <row r="41" spans="1:29" x14ac:dyDescent="0.25">
      <c r="A41" s="7" t="s">
        <v>132</v>
      </c>
      <c r="B41" s="9" t="s">
        <v>173</v>
      </c>
      <c r="C41" s="7">
        <v>6.7131578947368427</v>
      </c>
      <c r="E41" s="14" t="s">
        <v>133</v>
      </c>
      <c r="F41" s="41" t="s">
        <v>141</v>
      </c>
      <c r="G41" s="14"/>
      <c r="H41" s="7" t="s">
        <v>132</v>
      </c>
      <c r="I41" s="9" t="s">
        <v>195</v>
      </c>
      <c r="J41" s="10">
        <v>6.7493506493506494</v>
      </c>
      <c r="K41" s="14">
        <v>3</v>
      </c>
      <c r="L41" s="41" t="s">
        <v>141</v>
      </c>
      <c r="M41" s="31" t="b">
        <f t="shared" si="1"/>
        <v>0</v>
      </c>
      <c r="Q41" s="37"/>
      <c r="R41" s="7" t="s">
        <v>132</v>
      </c>
      <c r="S41" s="31" t="s">
        <v>286</v>
      </c>
      <c r="T41" s="10">
        <v>3.0416666666666665</v>
      </c>
      <c r="U41" s="37">
        <v>21</v>
      </c>
      <c r="V41" s="41" t="s">
        <v>141</v>
      </c>
      <c r="W41" s="31" t="b">
        <f t="shared" si="0"/>
        <v>0</v>
      </c>
      <c r="Y41" s="27"/>
      <c r="AA41" s="27"/>
      <c r="AB41" s="38"/>
      <c r="AC41" s="39"/>
    </row>
    <row r="42" spans="1:29" x14ac:dyDescent="0.25">
      <c r="A42" s="7" t="s">
        <v>132</v>
      </c>
      <c r="B42" s="9" t="s">
        <v>179</v>
      </c>
      <c r="C42" s="7">
        <v>4.2945945945945949</v>
      </c>
      <c r="E42" s="14" t="s">
        <v>133</v>
      </c>
      <c r="F42" s="41" t="s">
        <v>141</v>
      </c>
      <c r="G42" s="14"/>
      <c r="H42" s="7" t="s">
        <v>132</v>
      </c>
      <c r="I42" s="9" t="s">
        <v>198</v>
      </c>
      <c r="J42" s="10">
        <v>0.8125</v>
      </c>
      <c r="K42" s="14" t="s">
        <v>133</v>
      </c>
      <c r="L42" s="41" t="s">
        <v>138</v>
      </c>
      <c r="M42" s="31" t="b">
        <f t="shared" si="1"/>
        <v>1</v>
      </c>
      <c r="Q42" s="14"/>
      <c r="R42" s="7" t="s">
        <v>132</v>
      </c>
      <c r="S42" s="31" t="s">
        <v>287</v>
      </c>
      <c r="T42" s="10">
        <v>2.8408333333333338</v>
      </c>
      <c r="U42" s="37">
        <v>12</v>
      </c>
      <c r="V42" s="41" t="s">
        <v>208</v>
      </c>
      <c r="W42" s="31" t="b">
        <f t="shared" si="0"/>
        <v>0</v>
      </c>
      <c r="Y42" s="27"/>
      <c r="AA42" s="27"/>
      <c r="AB42" s="38"/>
      <c r="AC42" s="39"/>
    </row>
    <row r="43" spans="1:29" x14ac:dyDescent="0.25">
      <c r="A43" s="7" t="s">
        <v>132</v>
      </c>
      <c r="B43" s="9" t="s">
        <v>185</v>
      </c>
      <c r="C43" s="7">
        <v>3.3751020408163264</v>
      </c>
      <c r="E43" s="14">
        <v>0</v>
      </c>
      <c r="F43" s="41" t="s">
        <v>141</v>
      </c>
      <c r="G43" s="14"/>
      <c r="H43" s="7" t="s">
        <v>132</v>
      </c>
      <c r="I43" s="9" t="s">
        <v>202</v>
      </c>
      <c r="J43" s="10">
        <v>5.5475000000000003</v>
      </c>
      <c r="K43" s="14">
        <v>0</v>
      </c>
      <c r="L43" s="41" t="s">
        <v>141</v>
      </c>
      <c r="M43" s="31" t="b">
        <f t="shared" si="1"/>
        <v>0</v>
      </c>
      <c r="Q43" s="14"/>
      <c r="R43" s="7" t="s">
        <v>132</v>
      </c>
      <c r="S43" s="31" t="s">
        <v>288</v>
      </c>
      <c r="T43" s="10">
        <v>5.5241666666666669</v>
      </c>
      <c r="U43" s="37">
        <v>0</v>
      </c>
      <c r="V43" s="41" t="s">
        <v>141</v>
      </c>
      <c r="W43" s="31" t="b">
        <f t="shared" si="0"/>
        <v>0</v>
      </c>
      <c r="Y43" s="27"/>
      <c r="AA43" s="27"/>
      <c r="AB43" s="38"/>
      <c r="AC43" s="39"/>
    </row>
    <row r="44" spans="1:29" x14ac:dyDescent="0.25">
      <c r="A44" s="7" t="s">
        <v>132</v>
      </c>
      <c r="B44" s="9" t="s">
        <v>190</v>
      </c>
      <c r="C44" s="7">
        <v>2.3959183673469386</v>
      </c>
      <c r="E44" s="14" t="s">
        <v>133</v>
      </c>
      <c r="F44" s="41" t="s">
        <v>138</v>
      </c>
      <c r="G44" s="14"/>
      <c r="H44" s="7" t="s">
        <v>132</v>
      </c>
      <c r="I44" s="9" t="s">
        <v>206</v>
      </c>
      <c r="J44" s="26">
        <v>2.6729699999999998</v>
      </c>
      <c r="K44" s="14">
        <v>0</v>
      </c>
      <c r="L44" s="41" t="s">
        <v>208</v>
      </c>
      <c r="M44" s="31" t="b">
        <f t="shared" si="1"/>
        <v>0</v>
      </c>
      <c r="Q44" s="14"/>
      <c r="R44" s="7" t="s">
        <v>132</v>
      </c>
      <c r="S44" s="31" t="s">
        <v>152</v>
      </c>
      <c r="T44" s="10">
        <v>2.9538461538461536</v>
      </c>
      <c r="U44" s="37">
        <v>25</v>
      </c>
      <c r="V44" s="41" t="s">
        <v>208</v>
      </c>
      <c r="W44" s="31" t="b">
        <f t="shared" si="0"/>
        <v>0</v>
      </c>
      <c r="Y44" s="27"/>
      <c r="AA44" s="27"/>
      <c r="AB44" s="38"/>
      <c r="AC44" s="39"/>
    </row>
    <row r="45" spans="1:29" x14ac:dyDescent="0.25">
      <c r="A45" s="7" t="s">
        <v>132</v>
      </c>
      <c r="B45" s="9" t="s">
        <v>195</v>
      </c>
      <c r="C45" s="7">
        <v>6.7493506493506494</v>
      </c>
      <c r="E45" s="14">
        <v>3</v>
      </c>
      <c r="F45" s="41" t="s">
        <v>141</v>
      </c>
      <c r="G45" s="14"/>
      <c r="H45" s="7" t="s">
        <v>132</v>
      </c>
      <c r="I45" s="9" t="s">
        <v>212</v>
      </c>
      <c r="J45" s="10">
        <v>1.9920000000000002</v>
      </c>
      <c r="K45" s="14">
        <v>15</v>
      </c>
      <c r="L45" s="41" t="s">
        <v>138</v>
      </c>
      <c r="M45" s="31" t="b">
        <f t="shared" si="1"/>
        <v>1</v>
      </c>
      <c r="Q45" s="14"/>
      <c r="R45" s="7" t="s">
        <v>132</v>
      </c>
      <c r="S45" s="31" t="s">
        <v>291</v>
      </c>
      <c r="T45" s="10">
        <v>4.0909999999999993</v>
      </c>
      <c r="U45" s="37">
        <v>16</v>
      </c>
      <c r="V45" s="41" t="s">
        <v>141</v>
      </c>
      <c r="W45" s="31" t="b">
        <f t="shared" si="0"/>
        <v>0</v>
      </c>
      <c r="Y45" s="27"/>
      <c r="AA45" s="27"/>
      <c r="AB45" s="38"/>
      <c r="AC45" s="39"/>
    </row>
    <row r="46" spans="1:29" x14ac:dyDescent="0.25">
      <c r="A46" s="7" t="s">
        <v>132</v>
      </c>
      <c r="B46" s="9" t="s">
        <v>198</v>
      </c>
      <c r="C46" s="7">
        <v>0.8125</v>
      </c>
      <c r="E46" s="14" t="s">
        <v>133</v>
      </c>
      <c r="F46" s="41" t="s">
        <v>138</v>
      </c>
      <c r="G46" s="14"/>
      <c r="H46" s="7" t="s">
        <v>132</v>
      </c>
      <c r="I46" s="9" t="s">
        <v>216</v>
      </c>
      <c r="J46" s="10">
        <v>3.5325000000000002</v>
      </c>
      <c r="K46" s="14">
        <v>0</v>
      </c>
      <c r="L46" s="41" t="s">
        <v>141</v>
      </c>
      <c r="M46" s="31" t="b">
        <f t="shared" si="1"/>
        <v>0</v>
      </c>
      <c r="Q46" s="14"/>
      <c r="R46" s="7" t="s">
        <v>135</v>
      </c>
      <c r="S46" s="31" t="s">
        <v>290</v>
      </c>
      <c r="T46" s="10">
        <v>5.4080882352941178</v>
      </c>
      <c r="U46" s="37">
        <v>24</v>
      </c>
      <c r="V46" s="36" t="s">
        <v>141</v>
      </c>
      <c r="W46" s="31" t="b">
        <f t="shared" si="0"/>
        <v>0</v>
      </c>
      <c r="Y46" s="27"/>
      <c r="AA46" s="27"/>
      <c r="AB46" s="38"/>
      <c r="AC46" s="39"/>
    </row>
    <row r="47" spans="1:29" x14ac:dyDescent="0.25">
      <c r="A47" s="7" t="s">
        <v>132</v>
      </c>
      <c r="B47" s="9" t="s">
        <v>202</v>
      </c>
      <c r="C47" s="7">
        <v>5.5475000000000003</v>
      </c>
      <c r="E47" s="14">
        <v>0</v>
      </c>
      <c r="F47" s="41" t="s">
        <v>141</v>
      </c>
      <c r="G47" s="14"/>
      <c r="H47" s="7" t="s">
        <v>132</v>
      </c>
      <c r="I47" s="9" t="s">
        <v>220</v>
      </c>
      <c r="J47" s="10">
        <v>3.8549999999999995</v>
      </c>
      <c r="K47" s="14">
        <v>17</v>
      </c>
      <c r="L47" s="41" t="s">
        <v>141</v>
      </c>
      <c r="M47" s="31" t="b">
        <f t="shared" si="1"/>
        <v>0</v>
      </c>
      <c r="Q47" s="37"/>
      <c r="R47" s="7" t="s">
        <v>135</v>
      </c>
      <c r="S47" s="31" t="s">
        <v>292</v>
      </c>
      <c r="T47" s="10">
        <v>6.8822222222222216</v>
      </c>
      <c r="U47" s="37">
        <v>23</v>
      </c>
      <c r="V47" s="36" t="s">
        <v>141</v>
      </c>
      <c r="W47" s="31" t="b">
        <f t="shared" si="0"/>
        <v>0</v>
      </c>
      <c r="Y47" s="27"/>
      <c r="AA47" s="27"/>
      <c r="AB47" s="38"/>
      <c r="AC47" s="39"/>
    </row>
    <row r="48" spans="1:29" x14ac:dyDescent="0.25">
      <c r="A48" s="7" t="s">
        <v>132</v>
      </c>
      <c r="B48" s="9" t="s">
        <v>206</v>
      </c>
      <c r="C48" s="11">
        <v>2.6729699999999998</v>
      </c>
      <c r="E48" s="14">
        <v>0</v>
      </c>
      <c r="F48" s="41" t="s">
        <v>208</v>
      </c>
      <c r="G48" s="14"/>
      <c r="H48" s="7" t="s">
        <v>132</v>
      </c>
      <c r="I48" s="9" t="s">
        <v>224</v>
      </c>
      <c r="J48" s="10">
        <v>5.1825210000000004</v>
      </c>
      <c r="K48" s="14">
        <v>6</v>
      </c>
      <c r="L48" s="41" t="s">
        <v>141</v>
      </c>
      <c r="M48" s="31" t="b">
        <f t="shared" si="1"/>
        <v>0</v>
      </c>
      <c r="Q48" s="37"/>
      <c r="R48" s="7" t="s">
        <v>135</v>
      </c>
      <c r="S48" s="31" t="s">
        <v>195</v>
      </c>
      <c r="T48" s="10">
        <v>3.7537500000000001</v>
      </c>
      <c r="U48" s="37">
        <v>12</v>
      </c>
      <c r="V48" s="36" t="s">
        <v>141</v>
      </c>
      <c r="W48" s="31" t="b">
        <f t="shared" si="0"/>
        <v>0</v>
      </c>
      <c r="Y48" s="27"/>
      <c r="AA48" s="27"/>
      <c r="AB48" s="38"/>
      <c r="AC48" s="39"/>
    </row>
    <row r="49" spans="1:29" x14ac:dyDescent="0.25">
      <c r="A49" s="7" t="s">
        <v>132</v>
      </c>
      <c r="B49" s="9" t="s">
        <v>212</v>
      </c>
      <c r="C49" s="7">
        <v>1.9920000000000002</v>
      </c>
      <c r="E49" s="14">
        <v>15</v>
      </c>
      <c r="F49" s="41" t="s">
        <v>138</v>
      </c>
      <c r="G49" s="14"/>
      <c r="H49" s="7" t="s">
        <v>135</v>
      </c>
      <c r="I49" s="9" t="s">
        <v>227</v>
      </c>
      <c r="J49" s="10">
        <v>2.6887500000000002</v>
      </c>
      <c r="K49" s="14">
        <v>20</v>
      </c>
      <c r="L49" s="36" t="s">
        <v>208</v>
      </c>
      <c r="M49" s="31" t="b">
        <f t="shared" si="1"/>
        <v>0</v>
      </c>
      <c r="Q49" s="37"/>
      <c r="R49" s="7" t="s">
        <v>135</v>
      </c>
      <c r="S49" s="31" t="s">
        <v>279</v>
      </c>
      <c r="T49" s="10">
        <v>3.1850000000000001</v>
      </c>
      <c r="U49" s="37">
        <v>1</v>
      </c>
      <c r="V49" s="36" t="s">
        <v>141</v>
      </c>
      <c r="W49" s="31" t="b">
        <f t="shared" si="0"/>
        <v>0</v>
      </c>
      <c r="Y49" s="27"/>
      <c r="AA49" s="27"/>
      <c r="AB49" s="38"/>
      <c r="AC49" s="39"/>
    </row>
    <row r="50" spans="1:29" x14ac:dyDescent="0.25">
      <c r="A50" s="7" t="s">
        <v>132</v>
      </c>
      <c r="B50" s="9" t="s">
        <v>216</v>
      </c>
      <c r="C50" s="7">
        <v>3.5325000000000002</v>
      </c>
      <c r="E50" s="14">
        <v>0</v>
      </c>
      <c r="F50" s="41" t="s">
        <v>141</v>
      </c>
      <c r="G50" s="14"/>
      <c r="H50" s="7" t="s">
        <v>135</v>
      </c>
      <c r="I50" s="9" t="s">
        <v>231</v>
      </c>
      <c r="J50" s="10">
        <v>1.6881250000000001</v>
      </c>
      <c r="K50" s="14" t="s">
        <v>133</v>
      </c>
      <c r="L50" s="36" t="s">
        <v>138</v>
      </c>
      <c r="M50" s="31" t="b">
        <f t="shared" si="1"/>
        <v>1</v>
      </c>
      <c r="Q50" s="37"/>
      <c r="R50" s="7" t="s">
        <v>135</v>
      </c>
      <c r="S50" s="31" t="s">
        <v>146</v>
      </c>
      <c r="T50" s="10">
        <v>4.5441666666666665</v>
      </c>
      <c r="U50" s="37">
        <v>16</v>
      </c>
      <c r="V50" s="36" t="s">
        <v>141</v>
      </c>
      <c r="W50" s="31" t="b">
        <f t="shared" si="0"/>
        <v>0</v>
      </c>
      <c r="Y50" s="27"/>
      <c r="AA50" s="27"/>
      <c r="AB50" s="38"/>
      <c r="AC50" s="39"/>
    </row>
    <row r="51" spans="1:29" x14ac:dyDescent="0.25">
      <c r="A51" s="7" t="s">
        <v>132</v>
      </c>
      <c r="B51" s="9" t="s">
        <v>220</v>
      </c>
      <c r="C51" s="7">
        <v>3.8549999999999995</v>
      </c>
      <c r="E51" s="14">
        <v>17</v>
      </c>
      <c r="F51" s="41" t="s">
        <v>141</v>
      </c>
      <c r="G51" s="14"/>
      <c r="H51" s="7" t="s">
        <v>135</v>
      </c>
      <c r="I51" s="9" t="s">
        <v>234</v>
      </c>
      <c r="J51" s="10">
        <v>3.3987755102040813</v>
      </c>
      <c r="K51" s="14" t="s">
        <v>133</v>
      </c>
      <c r="L51" s="36" t="s">
        <v>141</v>
      </c>
      <c r="M51" s="31" t="b">
        <f t="shared" si="1"/>
        <v>0</v>
      </c>
      <c r="Q51" s="14"/>
      <c r="R51" s="7" t="s">
        <v>135</v>
      </c>
      <c r="S51" s="31" t="s">
        <v>262</v>
      </c>
      <c r="T51" s="10">
        <v>5.2616666666666667</v>
      </c>
      <c r="U51" s="37">
        <v>6</v>
      </c>
      <c r="V51" s="36" t="s">
        <v>141</v>
      </c>
      <c r="W51" s="31" t="b">
        <f t="shared" si="0"/>
        <v>0</v>
      </c>
      <c r="Y51" s="27"/>
      <c r="AA51" s="27"/>
      <c r="AB51" s="38"/>
      <c r="AC51" s="39"/>
    </row>
    <row r="52" spans="1:29" x14ac:dyDescent="0.25">
      <c r="A52" s="7" t="s">
        <v>132</v>
      </c>
      <c r="B52" s="9" t="s">
        <v>224</v>
      </c>
      <c r="C52" s="7">
        <v>5.1825210000000004</v>
      </c>
      <c r="E52" s="14">
        <v>6</v>
      </c>
      <c r="F52" s="41" t="s">
        <v>141</v>
      </c>
      <c r="G52" s="14"/>
      <c r="H52" s="7" t="s">
        <v>135</v>
      </c>
      <c r="I52" s="9" t="s">
        <v>237</v>
      </c>
      <c r="J52" s="10">
        <v>1.3840816326530612</v>
      </c>
      <c r="K52" s="14">
        <v>6</v>
      </c>
      <c r="L52" s="36" t="s">
        <v>138</v>
      </c>
      <c r="M52" s="31" t="b">
        <f t="shared" si="1"/>
        <v>1</v>
      </c>
      <c r="Q52" s="14"/>
      <c r="R52" s="7" t="s">
        <v>135</v>
      </c>
      <c r="S52" s="31" t="s">
        <v>295</v>
      </c>
      <c r="T52" s="10">
        <v>4.6969230769230768</v>
      </c>
      <c r="U52" s="37">
        <v>5</v>
      </c>
      <c r="V52" s="36" t="s">
        <v>141</v>
      </c>
      <c r="W52" s="31" t="b">
        <f t="shared" si="0"/>
        <v>0</v>
      </c>
      <c r="Y52" s="27"/>
      <c r="AA52" s="27"/>
      <c r="AB52" s="38"/>
      <c r="AC52" s="39"/>
    </row>
    <row r="53" spans="1:29" x14ac:dyDescent="0.25">
      <c r="A53" s="7" t="s">
        <v>135</v>
      </c>
      <c r="B53" s="9" t="s">
        <v>227</v>
      </c>
      <c r="C53" s="7">
        <v>2.6887500000000002</v>
      </c>
      <c r="E53" s="14">
        <v>20</v>
      </c>
      <c r="F53" s="36" t="s">
        <v>208</v>
      </c>
      <c r="G53" s="14"/>
      <c r="H53" s="7" t="s">
        <v>135</v>
      </c>
      <c r="I53" s="9" t="s">
        <v>241</v>
      </c>
      <c r="J53" s="10">
        <v>5.8789473684210529</v>
      </c>
      <c r="K53" s="14" t="s">
        <v>133</v>
      </c>
      <c r="L53" s="36" t="s">
        <v>141</v>
      </c>
      <c r="M53" s="31" t="b">
        <f t="shared" si="1"/>
        <v>0</v>
      </c>
      <c r="Q53" s="37"/>
      <c r="R53" s="7" t="s">
        <v>135</v>
      </c>
      <c r="S53" s="9" t="s">
        <v>136</v>
      </c>
      <c r="T53" s="10">
        <v>1.7579999999999998</v>
      </c>
      <c r="U53" s="14">
        <v>28</v>
      </c>
      <c r="V53" s="36" t="s">
        <v>138</v>
      </c>
      <c r="W53" s="31" t="b">
        <f t="shared" si="0"/>
        <v>1</v>
      </c>
      <c r="Y53" s="27"/>
      <c r="Z53" s="21"/>
      <c r="AA53" s="27"/>
      <c r="AB53" s="39"/>
      <c r="AC53" s="39"/>
    </row>
    <row r="54" spans="1:29" x14ac:dyDescent="0.25">
      <c r="A54" s="7" t="s">
        <v>135</v>
      </c>
      <c r="B54" s="9" t="s">
        <v>231</v>
      </c>
      <c r="C54" s="7">
        <v>1.6881250000000001</v>
      </c>
      <c r="E54" s="14" t="s">
        <v>133</v>
      </c>
      <c r="F54" s="36" t="s">
        <v>138</v>
      </c>
      <c r="G54" s="14"/>
      <c r="H54" s="7" t="s">
        <v>135</v>
      </c>
      <c r="I54" s="9" t="s">
        <v>246</v>
      </c>
      <c r="J54" s="10">
        <v>1.5513513513513513</v>
      </c>
      <c r="K54" s="14">
        <v>17</v>
      </c>
      <c r="L54" s="36" t="s">
        <v>138</v>
      </c>
      <c r="M54" s="31" t="b">
        <f t="shared" si="1"/>
        <v>1</v>
      </c>
      <c r="Q54" s="37"/>
      <c r="R54" s="7" t="s">
        <v>135</v>
      </c>
      <c r="S54" s="9" t="s">
        <v>143</v>
      </c>
      <c r="T54" s="10">
        <v>2.5315000000000003</v>
      </c>
      <c r="U54" s="14">
        <v>24</v>
      </c>
      <c r="V54" s="36" t="s">
        <v>138</v>
      </c>
      <c r="W54" s="31" t="b">
        <f t="shared" si="0"/>
        <v>1</v>
      </c>
      <c r="Y54" s="27"/>
      <c r="Z54" s="21"/>
      <c r="AA54" s="27"/>
      <c r="AB54" s="39"/>
      <c r="AC54" s="39"/>
    </row>
    <row r="55" spans="1:29" x14ac:dyDescent="0.25">
      <c r="A55" s="7" t="s">
        <v>135</v>
      </c>
      <c r="B55" s="9" t="s">
        <v>234</v>
      </c>
      <c r="C55" s="7">
        <v>3.3987755102040813</v>
      </c>
      <c r="E55" s="14" t="s">
        <v>133</v>
      </c>
      <c r="F55" s="36" t="s">
        <v>141</v>
      </c>
      <c r="G55" s="14"/>
      <c r="H55" s="7" t="s">
        <v>135</v>
      </c>
      <c r="I55" s="9" t="s">
        <v>250</v>
      </c>
      <c r="J55" s="10">
        <v>4.84935064935065</v>
      </c>
      <c r="K55" s="14">
        <v>15</v>
      </c>
      <c r="L55" s="36" t="s">
        <v>141</v>
      </c>
      <c r="M55" s="31" t="b">
        <f t="shared" si="1"/>
        <v>0</v>
      </c>
      <c r="Q55" s="37"/>
      <c r="R55" s="7" t="s">
        <v>135</v>
      </c>
      <c r="S55" s="9" t="s">
        <v>150</v>
      </c>
      <c r="T55" s="10">
        <v>1.703125</v>
      </c>
      <c r="U55" s="14">
        <v>25</v>
      </c>
      <c r="V55" s="36" t="s">
        <v>138</v>
      </c>
      <c r="W55" s="31" t="b">
        <f t="shared" si="0"/>
        <v>1</v>
      </c>
      <c r="Y55" s="27"/>
      <c r="Z55" s="21"/>
      <c r="AA55" s="27"/>
      <c r="AB55" s="39"/>
      <c r="AC55" s="39"/>
    </row>
    <row r="56" spans="1:29" x14ac:dyDescent="0.25">
      <c r="A56" s="7" t="s">
        <v>135</v>
      </c>
      <c r="B56" s="9" t="s">
        <v>237</v>
      </c>
      <c r="C56" s="7">
        <v>1.3840816326530612</v>
      </c>
      <c r="E56" s="14">
        <v>6</v>
      </c>
      <c r="F56" s="36" t="s">
        <v>138</v>
      </c>
      <c r="G56" s="14"/>
      <c r="H56" s="7" t="s">
        <v>135</v>
      </c>
      <c r="I56" s="9" t="s">
        <v>254</v>
      </c>
      <c r="J56" s="10">
        <v>3.31</v>
      </c>
      <c r="K56" s="14" t="s">
        <v>133</v>
      </c>
      <c r="L56" s="36" t="s">
        <v>141</v>
      </c>
      <c r="M56" s="31" t="b">
        <f t="shared" si="1"/>
        <v>0</v>
      </c>
      <c r="Q56" s="37"/>
      <c r="R56" s="7" t="s">
        <v>135</v>
      </c>
      <c r="S56" s="9" t="s">
        <v>156</v>
      </c>
      <c r="T56" s="10">
        <v>1.1302040816326531</v>
      </c>
      <c r="U56" s="14" t="s">
        <v>133</v>
      </c>
      <c r="V56" s="36" t="s">
        <v>138</v>
      </c>
      <c r="W56" s="31" t="b">
        <f t="shared" si="0"/>
        <v>1</v>
      </c>
      <c r="Y56" s="27"/>
      <c r="Z56" s="21"/>
      <c r="AA56" s="27"/>
      <c r="AB56" s="39"/>
      <c r="AC56" s="39"/>
    </row>
    <row r="57" spans="1:29" x14ac:dyDescent="0.25">
      <c r="A57" s="7" t="s">
        <v>135</v>
      </c>
      <c r="B57" s="9" t="s">
        <v>241</v>
      </c>
      <c r="C57" s="7">
        <v>5.8789473684210529</v>
      </c>
      <c r="E57" s="14" t="s">
        <v>133</v>
      </c>
      <c r="F57" s="36" t="s">
        <v>141</v>
      </c>
      <c r="G57" s="14"/>
      <c r="H57" s="7" t="s">
        <v>135</v>
      </c>
      <c r="I57" s="9" t="s">
        <v>258</v>
      </c>
      <c r="J57" s="10">
        <v>3.2306249999999999</v>
      </c>
      <c r="K57" s="14">
        <v>4</v>
      </c>
      <c r="L57" s="36" t="s">
        <v>141</v>
      </c>
      <c r="M57" s="31" t="b">
        <f t="shared" si="1"/>
        <v>0</v>
      </c>
      <c r="Q57" s="37"/>
      <c r="R57" s="7" t="s">
        <v>132</v>
      </c>
      <c r="S57" s="9" t="s">
        <v>162</v>
      </c>
      <c r="T57" s="10">
        <v>0.82937499999999997</v>
      </c>
      <c r="U57" s="14" t="s">
        <v>133</v>
      </c>
      <c r="V57" s="41" t="s">
        <v>138</v>
      </c>
      <c r="W57" s="31" t="b">
        <f t="shared" si="0"/>
        <v>1</v>
      </c>
      <c r="Y57" s="27"/>
      <c r="Z57" s="21"/>
      <c r="AA57" s="27"/>
      <c r="AB57" s="39"/>
      <c r="AC57" s="39"/>
    </row>
    <row r="58" spans="1:29" x14ac:dyDescent="0.25">
      <c r="A58" s="7" t="s">
        <v>135</v>
      </c>
      <c r="B58" s="9" t="s">
        <v>246</v>
      </c>
      <c r="C58" s="7">
        <v>1.5513513513513513</v>
      </c>
      <c r="E58" s="14">
        <v>17</v>
      </c>
      <c r="F58" s="36" t="s">
        <v>138</v>
      </c>
      <c r="G58" s="14"/>
      <c r="H58" s="7" t="s">
        <v>135</v>
      </c>
      <c r="I58" s="9" t="s">
        <v>262</v>
      </c>
      <c r="J58" s="10">
        <v>3.6418803418803423</v>
      </c>
      <c r="K58" s="14">
        <v>16</v>
      </c>
      <c r="L58" s="36" t="s">
        <v>141</v>
      </c>
      <c r="M58" s="31" t="b">
        <f t="shared" si="1"/>
        <v>0</v>
      </c>
      <c r="Q58" s="37"/>
      <c r="R58" s="7" t="s">
        <v>132</v>
      </c>
      <c r="S58" s="9" t="s">
        <v>170</v>
      </c>
      <c r="T58" s="42">
        <v>1.0634999999999999</v>
      </c>
      <c r="U58" s="14">
        <v>29</v>
      </c>
      <c r="V58" s="41" t="s">
        <v>321</v>
      </c>
      <c r="W58" s="31" t="b">
        <f t="shared" si="0"/>
        <v>1</v>
      </c>
      <c r="Y58" s="27"/>
      <c r="Z58" s="21"/>
      <c r="AA58" s="43"/>
      <c r="AB58" s="39"/>
      <c r="AC58" s="39"/>
    </row>
    <row r="59" spans="1:29" x14ac:dyDescent="0.25">
      <c r="A59" s="7" t="s">
        <v>135</v>
      </c>
      <c r="B59" s="9" t="s">
        <v>250</v>
      </c>
      <c r="C59" s="7">
        <v>4.84935064935065</v>
      </c>
      <c r="E59" s="14">
        <v>15</v>
      </c>
      <c r="F59" s="36" t="s">
        <v>141</v>
      </c>
      <c r="G59" s="14"/>
      <c r="H59" s="7" t="s">
        <v>135</v>
      </c>
      <c r="I59" s="9" t="s">
        <v>266</v>
      </c>
      <c r="J59" s="10">
        <v>5.0162393162393162</v>
      </c>
      <c r="K59" s="14">
        <v>5</v>
      </c>
      <c r="L59" s="36" t="s">
        <v>141</v>
      </c>
      <c r="M59" s="31" t="b">
        <f t="shared" si="1"/>
        <v>0</v>
      </c>
      <c r="Q59" s="37"/>
      <c r="R59" s="7" t="s">
        <v>132</v>
      </c>
      <c r="S59" s="9" t="s">
        <v>177</v>
      </c>
      <c r="T59" s="42">
        <v>1.5402499999999999</v>
      </c>
      <c r="U59" s="14">
        <v>29</v>
      </c>
      <c r="V59" s="41" t="s">
        <v>321</v>
      </c>
      <c r="W59" s="31" t="b">
        <f t="shared" si="0"/>
        <v>1</v>
      </c>
      <c r="Y59" s="27"/>
      <c r="Z59" s="21"/>
      <c r="AA59" s="43"/>
      <c r="AB59" s="39"/>
      <c r="AC59" s="39"/>
    </row>
    <row r="60" spans="1:29" x14ac:dyDescent="0.25">
      <c r="A60" s="7" t="s">
        <v>135</v>
      </c>
      <c r="B60" s="9" t="s">
        <v>254</v>
      </c>
      <c r="C60" s="7">
        <v>3.31</v>
      </c>
      <c r="E60" s="14" t="s">
        <v>133</v>
      </c>
      <c r="F60" s="36" t="s">
        <v>141</v>
      </c>
      <c r="G60" s="14"/>
      <c r="H60" s="7" t="s">
        <v>132</v>
      </c>
      <c r="I60" s="31" t="s">
        <v>224</v>
      </c>
      <c r="J60" s="10">
        <v>4.2024999999999997</v>
      </c>
      <c r="K60" s="37">
        <v>3</v>
      </c>
      <c r="L60" s="41" t="s">
        <v>141</v>
      </c>
      <c r="M60" s="31" t="b">
        <f t="shared" si="1"/>
        <v>0</v>
      </c>
      <c r="Q60" s="37"/>
      <c r="R60" s="7" t="s">
        <v>132</v>
      </c>
      <c r="S60" s="9" t="s">
        <v>183</v>
      </c>
      <c r="T60" s="10">
        <v>2.3487499999999999</v>
      </c>
      <c r="U60" s="14" t="s">
        <v>133</v>
      </c>
      <c r="V60" s="41" t="s">
        <v>138</v>
      </c>
      <c r="W60" s="31" t="b">
        <f t="shared" si="0"/>
        <v>1</v>
      </c>
      <c r="Y60" s="27"/>
      <c r="Z60" s="21"/>
      <c r="AA60" s="27"/>
      <c r="AB60" s="39"/>
      <c r="AC60" s="39"/>
    </row>
    <row r="61" spans="1:29" x14ac:dyDescent="0.25">
      <c r="A61" s="7" t="s">
        <v>135</v>
      </c>
      <c r="B61" s="9" t="s">
        <v>258</v>
      </c>
      <c r="C61" s="7">
        <v>3.2306249999999999</v>
      </c>
      <c r="E61" s="14">
        <v>4</v>
      </c>
      <c r="F61" s="36" t="s">
        <v>141</v>
      </c>
      <c r="G61" s="14"/>
      <c r="H61" s="7" t="s">
        <v>132</v>
      </c>
      <c r="I61" s="31" t="s">
        <v>250</v>
      </c>
      <c r="J61" s="10">
        <v>2.7669642857142858</v>
      </c>
      <c r="K61" s="37">
        <v>7</v>
      </c>
      <c r="L61" s="41" t="s">
        <v>245</v>
      </c>
      <c r="M61" s="31" t="b">
        <f t="shared" si="1"/>
        <v>0</v>
      </c>
      <c r="Q61" s="37"/>
      <c r="R61" s="7" t="s">
        <v>132</v>
      </c>
      <c r="S61" s="9" t="s">
        <v>188</v>
      </c>
      <c r="T61" s="10">
        <v>1.9312499999999999</v>
      </c>
      <c r="U61" s="14">
        <v>26</v>
      </c>
      <c r="V61" s="41" t="s">
        <v>138</v>
      </c>
      <c r="W61" s="31" t="b">
        <f t="shared" si="0"/>
        <v>1</v>
      </c>
      <c r="Y61" s="27"/>
      <c r="Z61" s="21"/>
      <c r="AA61" s="27"/>
      <c r="AB61" s="39"/>
      <c r="AC61" s="39"/>
    </row>
    <row r="62" spans="1:29" x14ac:dyDescent="0.25">
      <c r="A62" s="7" t="s">
        <v>135</v>
      </c>
      <c r="B62" s="9" t="s">
        <v>262</v>
      </c>
      <c r="C62" s="7">
        <v>3.6418803418803423</v>
      </c>
      <c r="E62" s="14">
        <v>16</v>
      </c>
      <c r="F62" s="36" t="s">
        <v>141</v>
      </c>
      <c r="G62" s="14"/>
      <c r="H62" s="7" t="s">
        <v>132</v>
      </c>
      <c r="I62" s="31" t="s">
        <v>139</v>
      </c>
      <c r="J62" s="10">
        <v>4.3607142857142867</v>
      </c>
      <c r="K62" s="37">
        <v>15</v>
      </c>
      <c r="L62" s="41" t="s">
        <v>141</v>
      </c>
      <c r="M62" s="31" t="b">
        <f t="shared" si="1"/>
        <v>0</v>
      </c>
      <c r="Q62" s="14"/>
      <c r="R62" s="7" t="s">
        <v>132</v>
      </c>
      <c r="S62" s="9" t="s">
        <v>193</v>
      </c>
      <c r="T62" s="10">
        <v>0.98979591836734693</v>
      </c>
      <c r="U62" s="14" t="s">
        <v>133</v>
      </c>
      <c r="V62" s="41" t="s">
        <v>138</v>
      </c>
      <c r="W62" s="31" t="b">
        <f t="shared" si="0"/>
        <v>1</v>
      </c>
      <c r="Y62" s="27"/>
      <c r="Z62" s="21"/>
      <c r="AA62" s="27"/>
      <c r="AB62" s="39"/>
      <c r="AC62" s="39"/>
    </row>
    <row r="63" spans="1:29" x14ac:dyDescent="0.25">
      <c r="A63" s="7" t="s">
        <v>135</v>
      </c>
      <c r="B63" s="9" t="s">
        <v>266</v>
      </c>
      <c r="C63" s="7">
        <v>5.0162393162393162</v>
      </c>
      <c r="E63" s="14">
        <v>5</v>
      </c>
      <c r="F63" s="36" t="s">
        <v>141</v>
      </c>
      <c r="G63" s="14"/>
      <c r="H63" s="7" t="s">
        <v>132</v>
      </c>
      <c r="I63" s="31" t="s">
        <v>281</v>
      </c>
      <c r="J63" s="10">
        <v>7.3535714285714286</v>
      </c>
      <c r="K63" s="37">
        <v>0</v>
      </c>
      <c r="L63" s="41" t="s">
        <v>141</v>
      </c>
      <c r="M63" s="31" t="b">
        <f t="shared" si="1"/>
        <v>0</v>
      </c>
      <c r="Q63" s="14"/>
      <c r="R63" s="7" t="s">
        <v>135</v>
      </c>
      <c r="S63" s="31" t="s">
        <v>205</v>
      </c>
      <c r="T63" s="10">
        <v>2.1324999999999998</v>
      </c>
      <c r="U63" s="37">
        <v>29</v>
      </c>
      <c r="V63" s="36" t="s">
        <v>138</v>
      </c>
      <c r="W63" s="31" t="b">
        <f t="shared" si="0"/>
        <v>1</v>
      </c>
      <c r="Y63" s="27"/>
      <c r="AA63" s="27"/>
      <c r="AB63" s="38"/>
      <c r="AC63" s="39"/>
    </row>
    <row r="64" spans="1:29" x14ac:dyDescent="0.25">
      <c r="H64" s="7" t="s">
        <v>132</v>
      </c>
      <c r="I64" s="31" t="s">
        <v>283</v>
      </c>
      <c r="J64" s="10">
        <v>4.45484477124183</v>
      </c>
      <c r="K64" s="37">
        <v>16</v>
      </c>
      <c r="L64" s="41" t="s">
        <v>141</v>
      </c>
      <c r="M64" s="31" t="b">
        <f t="shared" si="1"/>
        <v>0</v>
      </c>
      <c r="Q64" s="14"/>
      <c r="R64" s="7" t="s">
        <v>135</v>
      </c>
      <c r="S64" s="31" t="s">
        <v>219</v>
      </c>
      <c r="T64" s="10">
        <v>2.2392857142857143</v>
      </c>
      <c r="U64" s="37">
        <v>27</v>
      </c>
      <c r="V64" s="36" t="s">
        <v>138</v>
      </c>
      <c r="W64" s="31" t="b">
        <f t="shared" si="0"/>
        <v>1</v>
      </c>
      <c r="Y64" s="27"/>
      <c r="AA64" s="27"/>
      <c r="AB64" s="38"/>
      <c r="AC64" s="39"/>
    </row>
    <row r="65" spans="1:29" x14ac:dyDescent="0.25">
      <c r="H65" s="7" t="s">
        <v>132</v>
      </c>
      <c r="I65" s="31" t="s">
        <v>285</v>
      </c>
      <c r="J65" s="10">
        <v>5.2091666666666665</v>
      </c>
      <c r="K65" s="37">
        <v>1</v>
      </c>
      <c r="L65" s="41" t="s">
        <v>141</v>
      </c>
      <c r="M65" s="31" t="b">
        <f t="shared" si="1"/>
        <v>0</v>
      </c>
      <c r="Q65" s="37"/>
      <c r="R65" s="7" t="s">
        <v>135</v>
      </c>
      <c r="S65" s="31" t="s">
        <v>226</v>
      </c>
      <c r="T65" s="10">
        <v>1.4615384615384615</v>
      </c>
      <c r="U65" s="37">
        <v>25</v>
      </c>
      <c r="V65" s="36" t="s">
        <v>138</v>
      </c>
      <c r="W65" s="31" t="b">
        <f t="shared" si="0"/>
        <v>1</v>
      </c>
      <c r="Y65" s="27"/>
      <c r="AA65" s="27"/>
      <c r="AB65" s="38"/>
      <c r="AC65" s="39"/>
    </row>
    <row r="66" spans="1:29" x14ac:dyDescent="0.25">
      <c r="B66" s="31" t="s">
        <v>274</v>
      </c>
      <c r="H66" s="7" t="s">
        <v>132</v>
      </c>
      <c r="I66" s="31" t="s">
        <v>286</v>
      </c>
      <c r="J66" s="10">
        <v>3.0416666666666665</v>
      </c>
      <c r="K66" s="37">
        <v>21</v>
      </c>
      <c r="L66" s="41" t="s">
        <v>141</v>
      </c>
      <c r="M66" s="31" t="b">
        <f t="shared" si="1"/>
        <v>0</v>
      </c>
      <c r="Q66" s="37"/>
      <c r="R66" s="7" t="s">
        <v>135</v>
      </c>
      <c r="S66" s="31" t="s">
        <v>230</v>
      </c>
      <c r="T66" s="10">
        <v>0.86384615384615393</v>
      </c>
      <c r="U66" s="37">
        <v>22</v>
      </c>
      <c r="V66" s="36" t="s">
        <v>138</v>
      </c>
      <c r="W66" s="31" t="b">
        <f t="shared" ref="W66:W79" si="2">T66&lt;2.55</f>
        <v>1</v>
      </c>
      <c r="Y66" s="27"/>
      <c r="AA66" s="27"/>
      <c r="AB66" s="38"/>
      <c r="AC66" s="39"/>
    </row>
    <row r="67" spans="1:29" x14ac:dyDescent="0.25">
      <c r="A67" s="7" t="s">
        <v>132</v>
      </c>
      <c r="B67" s="31" t="s">
        <v>224</v>
      </c>
      <c r="C67" s="10">
        <v>4.2024999999999997</v>
      </c>
      <c r="E67" s="37">
        <v>3</v>
      </c>
      <c r="F67" s="41" t="s">
        <v>141</v>
      </c>
      <c r="H67" s="7" t="s">
        <v>132</v>
      </c>
      <c r="I67" s="31" t="s">
        <v>287</v>
      </c>
      <c r="J67" s="10">
        <v>2.8408333333333338</v>
      </c>
      <c r="K67" s="37">
        <v>12</v>
      </c>
      <c r="L67" s="41" t="s">
        <v>208</v>
      </c>
      <c r="M67" s="31" t="b">
        <f t="shared" ref="M67:M79" si="3">J67&lt;2.55</f>
        <v>0</v>
      </c>
      <c r="R67" s="7" t="s">
        <v>132</v>
      </c>
      <c r="S67" s="31" t="s">
        <v>236</v>
      </c>
      <c r="T67" s="10">
        <v>1.9591666666666667</v>
      </c>
      <c r="U67" s="37">
        <v>26</v>
      </c>
      <c r="V67" s="41" t="s">
        <v>138</v>
      </c>
      <c r="W67" s="31" t="b">
        <f t="shared" si="2"/>
        <v>1</v>
      </c>
      <c r="Y67" s="27"/>
      <c r="AA67" s="27"/>
      <c r="AB67" s="38"/>
      <c r="AC67" s="39"/>
    </row>
    <row r="68" spans="1:29" x14ac:dyDescent="0.25">
      <c r="A68" s="7" t="s">
        <v>132</v>
      </c>
      <c r="B68" s="31" t="s">
        <v>250</v>
      </c>
      <c r="C68" s="10">
        <v>2.7669642857142858</v>
      </c>
      <c r="E68" s="37">
        <v>7</v>
      </c>
      <c r="F68" s="41" t="s">
        <v>245</v>
      </c>
      <c r="H68" s="7" t="s">
        <v>132</v>
      </c>
      <c r="I68" s="31" t="s">
        <v>288</v>
      </c>
      <c r="J68" s="10">
        <v>5.5241666666666669</v>
      </c>
      <c r="K68" s="37">
        <v>0</v>
      </c>
      <c r="L68" s="41" t="s">
        <v>141</v>
      </c>
      <c r="M68" s="31" t="b">
        <f t="shared" si="3"/>
        <v>0</v>
      </c>
      <c r="R68" s="7" t="s">
        <v>132</v>
      </c>
      <c r="S68" s="31" t="s">
        <v>257</v>
      </c>
      <c r="T68" s="10">
        <v>1.2524999999999999</v>
      </c>
      <c r="U68" s="37">
        <v>21</v>
      </c>
      <c r="V68" s="41" t="s">
        <v>138</v>
      </c>
      <c r="W68" s="31" t="b">
        <f t="shared" si="2"/>
        <v>1</v>
      </c>
      <c r="Y68" s="27"/>
      <c r="AA68" s="27"/>
      <c r="AB68" s="38"/>
      <c r="AC68" s="39"/>
    </row>
    <row r="69" spans="1:29" x14ac:dyDescent="0.25">
      <c r="A69" s="7" t="s">
        <v>132</v>
      </c>
      <c r="B69" s="31" t="s">
        <v>139</v>
      </c>
      <c r="C69" s="10">
        <v>4.3607142857142867</v>
      </c>
      <c r="E69" s="37">
        <v>15</v>
      </c>
      <c r="F69" s="41" t="s">
        <v>141</v>
      </c>
      <c r="H69" s="7" t="s">
        <v>132</v>
      </c>
      <c r="I69" s="31" t="s">
        <v>152</v>
      </c>
      <c r="J69" s="10">
        <v>2.9538461538461536</v>
      </c>
      <c r="K69" s="37">
        <v>25</v>
      </c>
      <c r="L69" s="41" t="s">
        <v>208</v>
      </c>
      <c r="M69" s="31" t="b">
        <f t="shared" si="3"/>
        <v>0</v>
      </c>
      <c r="R69" s="7" t="s">
        <v>132</v>
      </c>
      <c r="S69" s="31" t="s">
        <v>261</v>
      </c>
      <c r="T69" s="10">
        <v>0.32</v>
      </c>
      <c r="U69" s="37">
        <v>22</v>
      </c>
      <c r="V69" s="41" t="s">
        <v>138</v>
      </c>
      <c r="W69" s="31" t="b">
        <f t="shared" si="2"/>
        <v>1</v>
      </c>
      <c r="Y69" s="27"/>
      <c r="AA69" s="27"/>
      <c r="AB69" s="38"/>
      <c r="AC69" s="39"/>
    </row>
    <row r="70" spans="1:29" x14ac:dyDescent="0.25">
      <c r="A70" s="7" t="s">
        <v>132</v>
      </c>
      <c r="B70" s="31" t="s">
        <v>281</v>
      </c>
      <c r="C70" s="10">
        <v>7.3535714285714286</v>
      </c>
      <c r="E70" s="37">
        <v>0</v>
      </c>
      <c r="F70" s="41" t="s">
        <v>141</v>
      </c>
      <c r="H70" s="7" t="s">
        <v>132</v>
      </c>
      <c r="I70" s="31" t="s">
        <v>289</v>
      </c>
      <c r="J70" s="10">
        <v>0.8092307692307692</v>
      </c>
      <c r="K70" s="37">
        <v>0</v>
      </c>
      <c r="L70" s="41" t="s">
        <v>138</v>
      </c>
      <c r="M70" s="31" t="b">
        <f t="shared" si="3"/>
        <v>1</v>
      </c>
      <c r="R70" s="7" t="s">
        <v>132</v>
      </c>
      <c r="S70" s="31" t="s">
        <v>265</v>
      </c>
      <c r="T70" s="10">
        <v>2.0962499999999999</v>
      </c>
      <c r="U70" s="37">
        <v>30</v>
      </c>
      <c r="V70" s="41" t="s">
        <v>138</v>
      </c>
      <c r="W70" s="31" t="b">
        <f t="shared" si="2"/>
        <v>1</v>
      </c>
      <c r="Y70" s="27"/>
      <c r="AA70" s="27"/>
      <c r="AB70" s="38"/>
      <c r="AC70" s="39"/>
    </row>
    <row r="71" spans="1:29" x14ac:dyDescent="0.25">
      <c r="A71" s="7" t="s">
        <v>132</v>
      </c>
      <c r="B71" s="31" t="s">
        <v>283</v>
      </c>
      <c r="C71" s="10">
        <v>4.45484477124183</v>
      </c>
      <c r="E71" s="37">
        <v>16</v>
      </c>
      <c r="F71" s="41" t="s">
        <v>141</v>
      </c>
      <c r="H71" s="7" t="s">
        <v>132</v>
      </c>
      <c r="I71" s="31" t="s">
        <v>291</v>
      </c>
      <c r="J71" s="10">
        <v>4.0909999999999993</v>
      </c>
      <c r="K71" s="37">
        <v>16</v>
      </c>
      <c r="L71" s="41" t="s">
        <v>141</v>
      </c>
      <c r="M71" s="31" t="b">
        <f t="shared" si="3"/>
        <v>0</v>
      </c>
      <c r="R71" s="7" t="s">
        <v>132</v>
      </c>
      <c r="S71" s="31" t="s">
        <v>269</v>
      </c>
      <c r="T71" s="10">
        <v>0.67874999999999996</v>
      </c>
      <c r="U71" s="37">
        <v>25</v>
      </c>
      <c r="V71" s="41" t="s">
        <v>138</v>
      </c>
      <c r="W71" s="31" t="b">
        <f t="shared" si="2"/>
        <v>1</v>
      </c>
      <c r="Y71" s="27"/>
      <c r="AA71" s="27"/>
      <c r="AB71" s="38"/>
      <c r="AC71" s="39"/>
    </row>
    <row r="72" spans="1:29" x14ac:dyDescent="0.25">
      <c r="A72" s="7" t="s">
        <v>132</v>
      </c>
      <c r="B72" s="31" t="s">
        <v>285</v>
      </c>
      <c r="C72" s="10">
        <v>5.2091666666666665</v>
      </c>
      <c r="E72" s="37">
        <v>1</v>
      </c>
      <c r="F72" s="41" t="s">
        <v>141</v>
      </c>
      <c r="H72" s="7" t="s">
        <v>132</v>
      </c>
      <c r="I72" s="31" t="s">
        <v>293</v>
      </c>
      <c r="J72" s="10">
        <v>1.5509999999999999</v>
      </c>
      <c r="K72" s="37">
        <v>4</v>
      </c>
      <c r="L72" s="41" t="s">
        <v>138</v>
      </c>
      <c r="M72" s="31" t="b">
        <f t="shared" si="3"/>
        <v>1</v>
      </c>
      <c r="R72" s="7" t="s">
        <v>132</v>
      </c>
      <c r="S72" s="9" t="s">
        <v>190</v>
      </c>
      <c r="T72" s="10">
        <v>2.3959183673469386</v>
      </c>
      <c r="U72" s="14" t="s">
        <v>133</v>
      </c>
      <c r="V72" s="41" t="s">
        <v>138</v>
      </c>
      <c r="W72" s="31" t="b">
        <f t="shared" si="2"/>
        <v>1</v>
      </c>
      <c r="Y72" s="27"/>
      <c r="Z72" s="21"/>
      <c r="AA72" s="27"/>
      <c r="AB72" s="39"/>
      <c r="AC72" s="39"/>
    </row>
    <row r="73" spans="1:29" x14ac:dyDescent="0.25">
      <c r="A73" s="7" t="s">
        <v>132</v>
      </c>
      <c r="B73" s="31" t="s">
        <v>286</v>
      </c>
      <c r="C73" s="10">
        <v>3.0416666666666665</v>
      </c>
      <c r="E73" s="37">
        <v>21</v>
      </c>
      <c r="F73" s="41" t="s">
        <v>141</v>
      </c>
      <c r="H73" s="7" t="s">
        <v>135</v>
      </c>
      <c r="I73" s="31" t="s">
        <v>290</v>
      </c>
      <c r="J73" s="10">
        <v>5.4080882352941178</v>
      </c>
      <c r="K73" s="37">
        <v>24</v>
      </c>
      <c r="L73" s="36" t="s">
        <v>141</v>
      </c>
      <c r="M73" s="31" t="b">
        <f t="shared" si="3"/>
        <v>0</v>
      </c>
      <c r="R73" s="7" t="s">
        <v>132</v>
      </c>
      <c r="S73" s="9" t="s">
        <v>198</v>
      </c>
      <c r="T73" s="10">
        <v>0.8125</v>
      </c>
      <c r="U73" s="14" t="s">
        <v>133</v>
      </c>
      <c r="V73" s="41" t="s">
        <v>138</v>
      </c>
      <c r="W73" s="31" t="b">
        <f t="shared" si="2"/>
        <v>1</v>
      </c>
      <c r="Y73" s="27"/>
      <c r="Z73" s="21"/>
      <c r="AA73" s="27"/>
      <c r="AB73" s="39"/>
      <c r="AC73" s="39"/>
    </row>
    <row r="74" spans="1:29" x14ac:dyDescent="0.25">
      <c r="A74" s="7" t="s">
        <v>132</v>
      </c>
      <c r="B74" s="31" t="s">
        <v>287</v>
      </c>
      <c r="C74" s="10">
        <v>2.8408333333333338</v>
      </c>
      <c r="E74" s="37">
        <v>12</v>
      </c>
      <c r="F74" s="41" t="s">
        <v>208</v>
      </c>
      <c r="H74" s="7" t="s">
        <v>135</v>
      </c>
      <c r="I74" s="31" t="s">
        <v>292</v>
      </c>
      <c r="J74" s="10">
        <v>6.8822222222222216</v>
      </c>
      <c r="K74" s="37">
        <v>23</v>
      </c>
      <c r="L74" s="36" t="s">
        <v>141</v>
      </c>
      <c r="M74" s="31" t="b">
        <f t="shared" si="3"/>
        <v>0</v>
      </c>
      <c r="R74" s="7" t="s">
        <v>132</v>
      </c>
      <c r="S74" s="9" t="s">
        <v>212</v>
      </c>
      <c r="T74" s="10">
        <v>1.9920000000000002</v>
      </c>
      <c r="U74" s="14">
        <v>15</v>
      </c>
      <c r="V74" s="41" t="s">
        <v>138</v>
      </c>
      <c r="W74" s="31" t="b">
        <f t="shared" si="2"/>
        <v>1</v>
      </c>
      <c r="Y74" s="27"/>
      <c r="Z74" s="21"/>
      <c r="AA74" s="27"/>
      <c r="AB74" s="39"/>
      <c r="AC74" s="39"/>
    </row>
    <row r="75" spans="1:29" x14ac:dyDescent="0.25">
      <c r="A75" s="7" t="s">
        <v>132</v>
      </c>
      <c r="B75" s="31" t="s">
        <v>288</v>
      </c>
      <c r="C75" s="10">
        <v>5.5241666666666669</v>
      </c>
      <c r="E75" s="37">
        <v>0</v>
      </c>
      <c r="F75" s="41" t="s">
        <v>141</v>
      </c>
      <c r="H75" s="7" t="s">
        <v>135</v>
      </c>
      <c r="I75" s="31" t="s">
        <v>195</v>
      </c>
      <c r="J75" s="10">
        <v>3.7537500000000001</v>
      </c>
      <c r="K75" s="37">
        <v>12</v>
      </c>
      <c r="L75" s="36" t="s">
        <v>141</v>
      </c>
      <c r="M75" s="31" t="b">
        <f t="shared" si="3"/>
        <v>0</v>
      </c>
      <c r="R75" s="7" t="s">
        <v>135</v>
      </c>
      <c r="S75" s="9" t="s">
        <v>231</v>
      </c>
      <c r="T75" s="10">
        <v>1.6881250000000001</v>
      </c>
      <c r="U75" s="14" t="s">
        <v>133</v>
      </c>
      <c r="V75" s="36" t="s">
        <v>138</v>
      </c>
      <c r="W75" s="31" t="b">
        <f t="shared" si="2"/>
        <v>1</v>
      </c>
      <c r="Y75" s="27"/>
      <c r="Z75" s="21"/>
      <c r="AA75" s="27"/>
      <c r="AB75" s="39"/>
      <c r="AC75" s="39"/>
    </row>
    <row r="76" spans="1:29" x14ac:dyDescent="0.25">
      <c r="A76" s="7" t="s">
        <v>132</v>
      </c>
      <c r="B76" s="31" t="s">
        <v>152</v>
      </c>
      <c r="C76" s="10">
        <v>2.9538461538461536</v>
      </c>
      <c r="E76" s="37">
        <v>25</v>
      </c>
      <c r="F76" s="41" t="s">
        <v>208</v>
      </c>
      <c r="H76" s="7" t="s">
        <v>135</v>
      </c>
      <c r="I76" s="31" t="s">
        <v>279</v>
      </c>
      <c r="J76" s="10">
        <v>3.1850000000000001</v>
      </c>
      <c r="K76" s="37">
        <v>1</v>
      </c>
      <c r="L76" s="36" t="s">
        <v>141</v>
      </c>
      <c r="M76" s="31" t="b">
        <f t="shared" si="3"/>
        <v>0</v>
      </c>
      <c r="R76" s="7" t="s">
        <v>135</v>
      </c>
      <c r="S76" s="9" t="s">
        <v>237</v>
      </c>
      <c r="T76" s="10">
        <v>1.3840816326530612</v>
      </c>
      <c r="U76" s="14">
        <v>6</v>
      </c>
      <c r="V76" s="36" t="s">
        <v>138</v>
      </c>
      <c r="W76" s="31" t="b">
        <f t="shared" si="2"/>
        <v>1</v>
      </c>
      <c r="Y76" s="27"/>
      <c r="Z76" s="21"/>
      <c r="AA76" s="27"/>
      <c r="AB76" s="39"/>
      <c r="AC76" s="39"/>
    </row>
    <row r="77" spans="1:29" x14ac:dyDescent="0.25">
      <c r="A77" s="7" t="s">
        <v>132</v>
      </c>
      <c r="B77" s="31" t="s">
        <v>289</v>
      </c>
      <c r="C77" s="10">
        <v>0.8092307692307692</v>
      </c>
      <c r="E77" s="37">
        <v>0</v>
      </c>
      <c r="F77" s="41" t="s">
        <v>138</v>
      </c>
      <c r="H77" s="7" t="s">
        <v>135</v>
      </c>
      <c r="I77" s="31" t="s">
        <v>146</v>
      </c>
      <c r="J77" s="10">
        <v>4.5441666666666665</v>
      </c>
      <c r="K77" s="37">
        <v>16</v>
      </c>
      <c r="L77" s="36" t="s">
        <v>141</v>
      </c>
      <c r="M77" s="31" t="b">
        <f t="shared" si="3"/>
        <v>0</v>
      </c>
      <c r="R77" s="7" t="s">
        <v>135</v>
      </c>
      <c r="S77" s="9" t="s">
        <v>246</v>
      </c>
      <c r="T77" s="10">
        <v>1.5513513513513513</v>
      </c>
      <c r="U77" s="14">
        <v>17</v>
      </c>
      <c r="V77" s="36" t="s">
        <v>138</v>
      </c>
      <c r="W77" s="31" t="b">
        <f t="shared" si="2"/>
        <v>1</v>
      </c>
      <c r="Y77" s="27"/>
      <c r="Z77" s="21"/>
      <c r="AA77" s="27"/>
      <c r="AB77" s="39"/>
      <c r="AC77" s="39"/>
    </row>
    <row r="78" spans="1:29" x14ac:dyDescent="0.25">
      <c r="A78" s="7" t="s">
        <v>132</v>
      </c>
      <c r="B78" s="31" t="s">
        <v>291</v>
      </c>
      <c r="C78" s="10">
        <v>4.0909999999999993</v>
      </c>
      <c r="E78" s="37">
        <v>16</v>
      </c>
      <c r="F78" s="41" t="s">
        <v>141</v>
      </c>
      <c r="H78" s="7" t="s">
        <v>135</v>
      </c>
      <c r="I78" s="31" t="s">
        <v>262</v>
      </c>
      <c r="J78" s="10">
        <v>5.2616666666666667</v>
      </c>
      <c r="K78" s="37">
        <v>6</v>
      </c>
      <c r="L78" s="36" t="s">
        <v>141</v>
      </c>
      <c r="M78" s="31" t="b">
        <f t="shared" si="3"/>
        <v>0</v>
      </c>
      <c r="R78" s="7" t="s">
        <v>132</v>
      </c>
      <c r="S78" s="31" t="s">
        <v>289</v>
      </c>
      <c r="T78" s="10">
        <v>0.8092307692307692</v>
      </c>
      <c r="U78" s="37">
        <v>0</v>
      </c>
      <c r="V78" s="41" t="s">
        <v>138</v>
      </c>
      <c r="W78" s="31" t="b">
        <f t="shared" si="2"/>
        <v>1</v>
      </c>
      <c r="Y78" s="27"/>
      <c r="AA78" s="27"/>
      <c r="AB78" s="38"/>
      <c r="AC78" s="39"/>
    </row>
    <row r="79" spans="1:29" x14ac:dyDescent="0.25">
      <c r="A79" s="7" t="s">
        <v>132</v>
      </c>
      <c r="B79" s="31" t="s">
        <v>293</v>
      </c>
      <c r="C79" s="10">
        <v>1.5509999999999999</v>
      </c>
      <c r="E79" s="37">
        <v>4</v>
      </c>
      <c r="F79" s="41" t="s">
        <v>138</v>
      </c>
      <c r="H79" s="7" t="s">
        <v>135</v>
      </c>
      <c r="I79" s="31" t="s">
        <v>295</v>
      </c>
      <c r="J79" s="10">
        <v>4.6969230769230768</v>
      </c>
      <c r="K79" s="37">
        <v>5</v>
      </c>
      <c r="L79" s="36" t="s">
        <v>141</v>
      </c>
      <c r="M79" s="31" t="b">
        <f t="shared" si="3"/>
        <v>0</v>
      </c>
      <c r="R79" s="7" t="s">
        <v>132</v>
      </c>
      <c r="S79" s="31" t="s">
        <v>293</v>
      </c>
      <c r="T79" s="10">
        <v>1.5509999999999999</v>
      </c>
      <c r="U79" s="37">
        <v>4</v>
      </c>
      <c r="V79" s="41" t="s">
        <v>138</v>
      </c>
      <c r="W79" s="31" t="b">
        <f t="shared" si="2"/>
        <v>1</v>
      </c>
      <c r="Y79" s="27"/>
      <c r="AA79" s="27"/>
      <c r="AB79" s="38"/>
      <c r="AC79" s="39"/>
    </row>
    <row r="80" spans="1:29" x14ac:dyDescent="0.25">
      <c r="A80" s="7" t="s">
        <v>135</v>
      </c>
      <c r="B80" s="31" t="s">
        <v>290</v>
      </c>
      <c r="C80" s="10">
        <v>5.4080882352941178</v>
      </c>
      <c r="E80" s="37">
        <v>24</v>
      </c>
      <c r="F80" s="36" t="s">
        <v>141</v>
      </c>
    </row>
    <row r="81" spans="1:6" x14ac:dyDescent="0.25">
      <c r="A81" s="7" t="s">
        <v>135</v>
      </c>
      <c r="B81" s="31" t="s">
        <v>292</v>
      </c>
      <c r="C81" s="10">
        <v>6.8822222222222216</v>
      </c>
      <c r="E81" s="37">
        <v>23</v>
      </c>
      <c r="F81" s="36" t="s">
        <v>141</v>
      </c>
    </row>
    <row r="82" spans="1:6" x14ac:dyDescent="0.25">
      <c r="A82" s="7" t="s">
        <v>135</v>
      </c>
      <c r="B82" s="31" t="s">
        <v>195</v>
      </c>
      <c r="C82" s="10">
        <v>3.7537500000000001</v>
      </c>
      <c r="E82" s="37">
        <v>12</v>
      </c>
      <c r="F82" s="36" t="s">
        <v>141</v>
      </c>
    </row>
    <row r="83" spans="1:6" x14ac:dyDescent="0.25">
      <c r="A83" s="7" t="s">
        <v>135</v>
      </c>
      <c r="B83" s="31" t="s">
        <v>279</v>
      </c>
      <c r="C83" s="10">
        <v>3.1850000000000001</v>
      </c>
      <c r="E83" s="37">
        <v>1</v>
      </c>
      <c r="F83" s="36" t="s">
        <v>141</v>
      </c>
    </row>
    <row r="84" spans="1:6" x14ac:dyDescent="0.25">
      <c r="A84" s="7" t="s">
        <v>135</v>
      </c>
      <c r="B84" s="31" t="s">
        <v>146</v>
      </c>
      <c r="C84" s="10">
        <v>4.5441666666666665</v>
      </c>
      <c r="E84" s="37">
        <v>16</v>
      </c>
      <c r="F84" s="36" t="s">
        <v>141</v>
      </c>
    </row>
    <row r="85" spans="1:6" x14ac:dyDescent="0.25">
      <c r="A85" s="7" t="s">
        <v>135</v>
      </c>
      <c r="B85" s="31" t="s">
        <v>262</v>
      </c>
      <c r="C85" s="10">
        <v>5.2616666666666667</v>
      </c>
      <c r="E85" s="37">
        <v>6</v>
      </c>
      <c r="F85" s="36" t="s">
        <v>141</v>
      </c>
    </row>
    <row r="86" spans="1:6" x14ac:dyDescent="0.25">
      <c r="A86" s="7" t="s">
        <v>135</v>
      </c>
      <c r="B86" s="31" t="s">
        <v>295</v>
      </c>
      <c r="C86" s="10">
        <v>4.6969230769230768</v>
      </c>
      <c r="E86" s="37">
        <v>5</v>
      </c>
      <c r="F86" s="3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D01D-E3B1-4089-A41A-52E7BA87B552}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ROS</vt:lpstr>
      <vt:lpstr>NKI-NYU</vt:lpstr>
      <vt:lpstr>Outlier</vt:lpstr>
      <vt:lpstr>Dichotomization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Chiosis, Gabriela</dc:creator>
  <cp:lastModifiedBy>Gabriela Chiosis</cp:lastModifiedBy>
  <dcterms:created xsi:type="dcterms:W3CDTF">2024-10-24T10:30:41Z</dcterms:created>
  <dcterms:modified xsi:type="dcterms:W3CDTF">2025-01-29T08:26:10Z</dcterms:modified>
</cp:coreProperties>
</file>