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gramData\MF-IME\CODE\data\"/>
    </mc:Choice>
  </mc:AlternateContent>
  <xr:revisionPtr revIDLastSave="0" documentId="13_ncr:1_{C675097A-6052-4BDA-8493-8A3CF8788CAF}" xr6:coauthVersionLast="47" xr6:coauthVersionMax="47" xr10:uidLastSave="{00000000-0000-0000-0000-000000000000}"/>
  <bookViews>
    <workbookView xWindow="1890" yWindow="1905" windowWidth="25545" windowHeight="12855" tabRatio="542" xr2:uid="{00000000-000D-0000-FFFF-FFFF00000000}"/>
  </bookViews>
  <sheets>
    <sheet name="2025.1.12" sheetId="1" r:id="rId1"/>
    <sheet name="Supplementary Table 1" sheetId="4" r:id="rId2"/>
    <sheet name="Supplementary Table 2" sheetId="6" r:id="rId3"/>
    <sheet name="Supplementary Table 3" sheetId="7" r:id="rId4"/>
    <sheet name="Sheet1" sheetId="3" r:id="rId5"/>
    <sheet name="2025.1.9" sheetId="2" r:id="rId6"/>
  </sheets>
  <definedNames>
    <definedName name="_xlchart.v1.0" hidden="1">'2025.1.12'!$AK$2:$AK$164</definedName>
    <definedName name="_xlchart.v1.1" hidden="1">'2025.1.12'!$L$2:$L$164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7" l="1"/>
  <c r="I42" i="7" s="1"/>
  <c r="H42" i="7"/>
  <c r="J42" i="7"/>
  <c r="K42" i="7"/>
  <c r="G43" i="7"/>
  <c r="H43" i="7"/>
  <c r="I43" i="7"/>
  <c r="J43" i="7"/>
  <c r="K43" i="7"/>
  <c r="G44" i="7"/>
  <c r="H44" i="7"/>
  <c r="I44" i="7"/>
  <c r="J44" i="7"/>
  <c r="K44" i="7"/>
  <c r="K41" i="7"/>
  <c r="J41" i="7"/>
  <c r="H41" i="7"/>
  <c r="G41" i="7"/>
  <c r="E27" i="7"/>
  <c r="F27" i="7"/>
  <c r="G27" i="7"/>
  <c r="H27" i="7"/>
  <c r="I27" i="7"/>
  <c r="J27" i="7"/>
  <c r="K27" i="7"/>
  <c r="E28" i="7"/>
  <c r="F28" i="7"/>
  <c r="G28" i="7"/>
  <c r="H28" i="7"/>
  <c r="I28" i="7"/>
  <c r="J28" i="7"/>
  <c r="K28" i="7"/>
  <c r="E29" i="7"/>
  <c r="F29" i="7"/>
  <c r="G29" i="7"/>
  <c r="H29" i="7"/>
  <c r="I29" i="7"/>
  <c r="J29" i="7"/>
  <c r="K29" i="7"/>
  <c r="E30" i="7"/>
  <c r="F30" i="7"/>
  <c r="G30" i="7"/>
  <c r="H30" i="7"/>
  <c r="I30" i="7"/>
  <c r="J30" i="7"/>
  <c r="K30" i="7"/>
  <c r="E31" i="7"/>
  <c r="F31" i="7"/>
  <c r="G31" i="7"/>
  <c r="H31" i="7"/>
  <c r="I31" i="7"/>
  <c r="J31" i="7"/>
  <c r="K31" i="7"/>
  <c r="E32" i="7"/>
  <c r="F32" i="7"/>
  <c r="G32" i="7"/>
  <c r="H32" i="7"/>
  <c r="I32" i="7"/>
  <c r="J32" i="7"/>
  <c r="K32" i="7"/>
  <c r="E33" i="7"/>
  <c r="F33" i="7"/>
  <c r="G33" i="7"/>
  <c r="H33" i="7"/>
  <c r="I33" i="7" s="1"/>
  <c r="J33" i="7"/>
  <c r="K33" i="7"/>
  <c r="E34" i="7"/>
  <c r="F34" i="7"/>
  <c r="G34" i="7"/>
  <c r="H34" i="7"/>
  <c r="I34" i="7"/>
  <c r="J34" i="7"/>
  <c r="K34" i="7"/>
  <c r="E35" i="7"/>
  <c r="F35" i="7"/>
  <c r="G35" i="7"/>
  <c r="H35" i="7"/>
  <c r="I35" i="7"/>
  <c r="J35" i="7"/>
  <c r="K35" i="7"/>
  <c r="K26" i="7"/>
  <c r="J26" i="7"/>
  <c r="H26" i="7"/>
  <c r="I26" i="7" s="1"/>
  <c r="G26" i="7"/>
  <c r="F26" i="7"/>
  <c r="E26" i="7"/>
  <c r="J24" i="7"/>
  <c r="H24" i="7"/>
  <c r="G24" i="7"/>
  <c r="F24" i="7"/>
  <c r="E24" i="7"/>
  <c r="J23" i="7"/>
  <c r="H23" i="7"/>
  <c r="G23" i="7"/>
  <c r="F23" i="7"/>
  <c r="E23" i="7"/>
  <c r="J22" i="7"/>
  <c r="H22" i="7"/>
  <c r="G22" i="7"/>
  <c r="F22" i="7"/>
  <c r="E22" i="7"/>
  <c r="J21" i="7"/>
  <c r="H21" i="7"/>
  <c r="G21" i="7"/>
  <c r="F21" i="7"/>
  <c r="E21" i="7"/>
  <c r="J20" i="7"/>
  <c r="I45" i="7"/>
  <c r="I41" i="7"/>
  <c r="I17" i="7"/>
  <c r="I18" i="7"/>
  <c r="I19" i="7"/>
  <c r="I20" i="7"/>
  <c r="I25" i="7"/>
  <c r="I36" i="7"/>
  <c r="I37" i="7"/>
  <c r="I38" i="7"/>
  <c r="I39" i="7"/>
  <c r="I40" i="7"/>
  <c r="G20" i="7"/>
  <c r="H20" i="7"/>
  <c r="F20" i="7"/>
  <c r="E20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G3" i="7"/>
  <c r="H3" i="7"/>
  <c r="J3" i="7"/>
  <c r="K3" i="7"/>
  <c r="G4" i="7"/>
  <c r="H4" i="7"/>
  <c r="J4" i="7"/>
  <c r="K4" i="7"/>
  <c r="G5" i="7"/>
  <c r="H5" i="7"/>
  <c r="I5" i="7"/>
  <c r="J5" i="7"/>
  <c r="K5" i="7"/>
  <c r="G6" i="7"/>
  <c r="H6" i="7"/>
  <c r="I6" i="7"/>
  <c r="J6" i="7"/>
  <c r="K6" i="7"/>
  <c r="G7" i="7"/>
  <c r="H7" i="7"/>
  <c r="J7" i="7"/>
  <c r="K7" i="7"/>
  <c r="G8" i="7"/>
  <c r="H8" i="7"/>
  <c r="J8" i="7"/>
  <c r="K8" i="7"/>
  <c r="G9" i="7"/>
  <c r="H9" i="7"/>
  <c r="I9" i="7" s="1"/>
  <c r="J9" i="7"/>
  <c r="K9" i="7"/>
  <c r="G10" i="7"/>
  <c r="H10" i="7"/>
  <c r="I10" i="7" s="1"/>
  <c r="J10" i="7"/>
  <c r="K10" i="7"/>
  <c r="G11" i="7"/>
  <c r="H11" i="7"/>
  <c r="I11" i="7" s="1"/>
  <c r="J11" i="7"/>
  <c r="K11" i="7"/>
  <c r="G12" i="7"/>
  <c r="H12" i="7"/>
  <c r="I12" i="7" s="1"/>
  <c r="J12" i="7"/>
  <c r="K12" i="7"/>
  <c r="G13" i="7"/>
  <c r="H13" i="7"/>
  <c r="J13" i="7"/>
  <c r="K13" i="7"/>
  <c r="G14" i="7"/>
  <c r="H14" i="7"/>
  <c r="I14" i="7"/>
  <c r="J14" i="7"/>
  <c r="K14" i="7"/>
  <c r="G15" i="7"/>
  <c r="H15" i="7"/>
  <c r="J15" i="7"/>
  <c r="K15" i="7"/>
  <c r="G16" i="7"/>
  <c r="H16" i="7"/>
  <c r="J16" i="7"/>
  <c r="K16" i="7"/>
  <c r="K2" i="7"/>
  <c r="J2" i="7"/>
  <c r="H2" i="7"/>
  <c r="G2" i="7"/>
  <c r="F2" i="7"/>
  <c r="E10" i="7"/>
  <c r="E11" i="7"/>
  <c r="E12" i="7"/>
  <c r="E13" i="7"/>
  <c r="E14" i="7"/>
  <c r="E15" i="7"/>
  <c r="E16" i="7"/>
  <c r="E3" i="7"/>
  <c r="E4" i="7"/>
  <c r="E5" i="7"/>
  <c r="E6" i="7"/>
  <c r="E7" i="7"/>
  <c r="E8" i="7"/>
  <c r="E9" i="7"/>
  <c r="E2" i="7"/>
  <c r="E44" i="7"/>
  <c r="F44" i="7"/>
  <c r="E42" i="7"/>
  <c r="E43" i="7"/>
  <c r="F42" i="7"/>
  <c r="F43" i="7"/>
  <c r="F41" i="7"/>
  <c r="E41" i="7"/>
  <c r="T1" i="6"/>
  <c r="U1" i="6" s="1"/>
  <c r="P1" i="6"/>
  <c r="Q1" i="6" s="1"/>
  <c r="L1" i="6"/>
  <c r="M1" i="6" s="1"/>
  <c r="I1" i="6"/>
  <c r="U5" i="6"/>
  <c r="U6" i="6"/>
  <c r="U7" i="6"/>
  <c r="U2" i="6"/>
  <c r="Q5" i="6"/>
  <c r="Q6" i="6"/>
  <c r="Q7" i="6"/>
  <c r="Q2" i="6"/>
  <c r="M3" i="6"/>
  <c r="M4" i="6"/>
  <c r="M5" i="6"/>
  <c r="M6" i="6"/>
  <c r="T5" i="6"/>
  <c r="P2" i="6"/>
  <c r="T7" i="6"/>
  <c r="T6" i="6"/>
  <c r="T4" i="6"/>
  <c r="U4" i="6" s="1"/>
  <c r="T3" i="6"/>
  <c r="U3" i="6" s="1"/>
  <c r="T2" i="6"/>
  <c r="P7" i="6"/>
  <c r="P6" i="6"/>
  <c r="P5" i="6"/>
  <c r="P4" i="6"/>
  <c r="Q4" i="6" s="1"/>
  <c r="P3" i="6"/>
  <c r="Q3" i="6" s="1"/>
  <c r="L7" i="6"/>
  <c r="M7" i="6" s="1"/>
  <c r="L3" i="6"/>
  <c r="L4" i="6"/>
  <c r="L5" i="6"/>
  <c r="L6" i="6"/>
  <c r="L2" i="6"/>
  <c r="M2" i="6" s="1"/>
  <c r="I3" i="6"/>
  <c r="I4" i="6"/>
  <c r="I5" i="6"/>
  <c r="I6" i="6"/>
  <c r="I7" i="6"/>
  <c r="I2" i="6"/>
  <c r="AP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I13" i="7" l="1"/>
  <c r="I8" i="7"/>
  <c r="I4" i="7"/>
  <c r="I23" i="7"/>
  <c r="I21" i="7"/>
  <c r="I24" i="7"/>
  <c r="I3" i="7"/>
  <c r="I22" i="7"/>
  <c r="I16" i="7"/>
  <c r="I7" i="7"/>
  <c r="I2" i="7"/>
  <c r="I15" i="7"/>
</calcChain>
</file>

<file path=xl/sharedStrings.xml><?xml version="1.0" encoding="utf-8"?>
<sst xmlns="http://schemas.openxmlformats.org/spreadsheetml/2006/main" count="4233" uniqueCount="872">
  <si>
    <t>id</t>
    <phoneticPr fontId="2" type="noConversion"/>
  </si>
  <si>
    <t>filename</t>
  </si>
  <si>
    <t>foldername</t>
    <phoneticPr fontId="2" type="noConversion"/>
  </si>
  <si>
    <t>facility</t>
    <phoneticPr fontId="2" type="noConversion"/>
  </si>
  <si>
    <t>date</t>
    <phoneticPr fontId="2" type="noConversion"/>
  </si>
  <si>
    <t>GF5_AHSI_W107.84_N40.19_20190803_006569_L10000052859</t>
  </si>
  <si>
    <t>Craig_20190802</t>
  </si>
  <si>
    <t>Craig</t>
  </si>
  <si>
    <t>GF5</t>
  </si>
  <si>
    <t>20190803</t>
  </si>
  <si>
    <t>CO</t>
  </si>
  <si>
    <t>GF5_AHSI_W111.09_N39.21_20191118_008126_L10000065664</t>
  </si>
  <si>
    <t>Hunter_20191118</t>
  </si>
  <si>
    <t>Hunter</t>
  </si>
  <si>
    <t>20191118</t>
  </si>
  <si>
    <t>UT</t>
  </si>
  <si>
    <t>GF5_AHSI_W85.14_N38.72_20191225_008664_L10000068784</t>
  </si>
  <si>
    <t>Trimble County_20191225</t>
  </si>
  <si>
    <t>Trimble County</t>
  </si>
  <si>
    <t>20191225</t>
  </si>
  <si>
    <t>KY</t>
  </si>
  <si>
    <t>GF5A_AHSI_W101.6_N47.5_20240823_009093_L10000162368</t>
  </si>
  <si>
    <t>Antelope Valley_20240823</t>
  </si>
  <si>
    <t>Antelope Valley</t>
  </si>
  <si>
    <t>GF5A</t>
  </si>
  <si>
    <t>20240823</t>
  </si>
  <si>
    <t>ND</t>
  </si>
  <si>
    <t>GF5A_AHSI_W102.1_N47.6_20240830_009196_L10000164953</t>
  </si>
  <si>
    <t>Antelope Valley_20240830</t>
  </si>
  <si>
    <t>20240830</t>
  </si>
  <si>
    <t>GF5A_AHSI_W107.6_N40.7_20231206_005292_L10000072037</t>
  </si>
  <si>
    <t>Craig_20231206</t>
  </si>
  <si>
    <t>20231206</t>
  </si>
  <si>
    <t>GF5A_AHSI_W107.6_N40.7_20240606_007957_L10000134130</t>
  </si>
  <si>
    <t>Craig_20240606</t>
  </si>
  <si>
    <t>20240606</t>
  </si>
  <si>
    <t>GF5A_AHSI_W107.8_N40.2_20230916_004111_L10000052906</t>
  </si>
  <si>
    <t>Craig_20230916</t>
  </si>
  <si>
    <t>20230916</t>
  </si>
  <si>
    <t>GF5A_AHSI_W107.8_N40.2_20240613_008059_L10000136449</t>
  </si>
  <si>
    <t>Craig_20240613</t>
  </si>
  <si>
    <t>20240613</t>
  </si>
  <si>
    <t>GF5A_AHSI_W108.6_N36.7_20231227_005597_L10000078715</t>
  </si>
  <si>
    <t>Four Corners Steam Elec Station_20231227</t>
  </si>
  <si>
    <t>Four Corners Steam Elec Station</t>
  </si>
  <si>
    <t>20231227</t>
  </si>
  <si>
    <t>NM</t>
  </si>
  <si>
    <t>GF5A_AHSI_W108.5_N36.7_20240711_008467_L10000146576</t>
  </si>
  <si>
    <t>Four Corners Steam Elec Station_20240711</t>
  </si>
  <si>
    <t>20240711</t>
  </si>
  <si>
    <t>GF5A_AHSI_W108.8_N36.7_20240407_007083_L10000113789</t>
  </si>
  <si>
    <t>Four Corners Steam Elec Station_20240407</t>
  </si>
  <si>
    <t>20240407</t>
  </si>
  <si>
    <t>GF5A_AHSI_W100.9_N41.2_20230913_004068_L10000052333</t>
  </si>
  <si>
    <t>Gerald Gentleman Station_20230913</t>
  </si>
  <si>
    <t>Gerald Gentleman Station</t>
  </si>
  <si>
    <t>20230913</t>
  </si>
  <si>
    <t>NE</t>
  </si>
  <si>
    <t>GF5A_AHSI_W100.9_N41.2_20240610_008016_L10000135380</t>
  </si>
  <si>
    <t>Gerald Gentleman Station_20240610</t>
  </si>
  <si>
    <t>20240610</t>
  </si>
  <si>
    <t>GF5A_AHSI_W101.1_N41.2_20240229_006530_L10000101560</t>
  </si>
  <si>
    <t>Gerald Gentleman Station_20240229</t>
  </si>
  <si>
    <t>20240229</t>
  </si>
  <si>
    <t>GF5A_AHSI_W101.2_N41.2_20240927_009603_L10000174913</t>
  </si>
  <si>
    <t>Gerald Gentleman Station_20240927</t>
  </si>
  <si>
    <t>20240927</t>
  </si>
  <si>
    <t>GF5A_AHSI_W101.4_N35.3_20231018_004577_L10000059390</t>
  </si>
  <si>
    <t>Harrington Station_20231018</t>
  </si>
  <si>
    <t>Harrington Station</t>
  </si>
  <si>
    <t>20231018</t>
  </si>
  <si>
    <t>TX</t>
  </si>
  <si>
    <t>GF5A_AHSI_W101.6_N35.3_20240411_007143_L10000114980</t>
  </si>
  <si>
    <t>Harrington Station_20240411</t>
  </si>
  <si>
    <t>20240411</t>
  </si>
  <si>
    <t>GF5A_AHSI_W101.7_N35.3_20230328_001612_L10000019840</t>
  </si>
  <si>
    <t>Harrington Station_20230328</t>
  </si>
  <si>
    <t>20230328</t>
  </si>
  <si>
    <t>GF5A_AHSI_W101.7_N35.3_20240213_006298_L10000094521</t>
  </si>
  <si>
    <t>Harrington Station_20240213</t>
  </si>
  <si>
    <t>20240213</t>
  </si>
  <si>
    <t>GF5A_AHSI_W101.9_N35.3_20230904_003936_L10000050446</t>
  </si>
  <si>
    <t>Harrington Station_20230904</t>
  </si>
  <si>
    <t>20230904</t>
  </si>
  <si>
    <t>GF5A_AHSI_W80.0_N39.2_20240312_006703_L10000103880</t>
  </si>
  <si>
    <t>Harrison Power Station_20240312</t>
  </si>
  <si>
    <t>Harrison Power Station</t>
  </si>
  <si>
    <t>20240312</t>
  </si>
  <si>
    <t>WV</t>
  </si>
  <si>
    <t>GF5A_AHSI_W80.1_N39.2_20231115_004984_L10000065474</t>
  </si>
  <si>
    <t>Harrison Power Station_20231115</t>
  </si>
  <si>
    <t>20231115</t>
  </si>
  <si>
    <t>GF5A_AHSI_W80.4_N39.2_20240319_006805_L10000106623</t>
  </si>
  <si>
    <t>Harrison Power Station_20240319</t>
  </si>
  <si>
    <t>20240319</t>
  </si>
  <si>
    <t>GF5A_AHSI_W80.5_N39.2_20230819_003702_L10000047101</t>
  </si>
  <si>
    <t>Harrison Power Station_20230819</t>
  </si>
  <si>
    <t>20230819</t>
  </si>
  <si>
    <t>GF5A_AHSI_W111.2_N39.2_20240928_009618_L10000175260</t>
  </si>
  <si>
    <t>Hunter_20240928</t>
  </si>
  <si>
    <t>20240928</t>
  </si>
  <si>
    <t>GF5A_AHSI_W98.5_N29.3_20230814_003630_L10000044804</t>
  </si>
  <si>
    <t>J K Spruce_20230814</t>
  </si>
  <si>
    <t>J K Spruce</t>
  </si>
  <si>
    <t>20230814</t>
  </si>
  <si>
    <t>GF5A_AHSI_W98.0_N29.3_20230920_004169_L10000053680</t>
  </si>
  <si>
    <t>J K Spruce_20230920</t>
  </si>
  <si>
    <t>20230920</t>
  </si>
  <si>
    <t>GF5A_AHSI_W98.5_N29.3_20231217_005451_L10000075253</t>
  </si>
  <si>
    <t>J K Spruce_20231217</t>
  </si>
  <si>
    <t>20231217</t>
  </si>
  <si>
    <t>GF5A_AHSI_W108.7_N41.7_20231213_005393_L10000074107</t>
  </si>
  <si>
    <t>Jim Bridger_20231213</t>
  </si>
  <si>
    <t>Jim Bridger</t>
  </si>
  <si>
    <t>20231213</t>
  </si>
  <si>
    <t>WY</t>
  </si>
  <si>
    <t>GF5A_AHSI_W108.8_N41.7_20230923_004213_L10000054221</t>
  </si>
  <si>
    <t>Jim Bridger_20230923</t>
  </si>
  <si>
    <t>20230923</t>
  </si>
  <si>
    <t>GF5A_AHSI_W108.6_N41.7_20240803_008802_L10000154428</t>
  </si>
  <si>
    <t>Jim Bridger_20240803</t>
  </si>
  <si>
    <t>20240803</t>
  </si>
  <si>
    <t>GF5A_AHSI_W94.7_N38.2_20231008_004431_L10000057166</t>
  </si>
  <si>
    <t>La Cygne_20231008</t>
  </si>
  <si>
    <t>La Cygne</t>
  </si>
  <si>
    <t>20231008</t>
  </si>
  <si>
    <t>KS</t>
  </si>
  <si>
    <t>GF5A_AHSI_W94.3_N32.3_20230908_003994_L10000051261</t>
  </si>
  <si>
    <t>Martin Lake_20230908</t>
  </si>
  <si>
    <t>Martin Lake</t>
  </si>
  <si>
    <t>20230908</t>
  </si>
  <si>
    <t>GF5A_AHSI_W94.6_N32.3_20240224_006456_L10000098053</t>
  </si>
  <si>
    <t>Martin Lake_20240224</t>
  </si>
  <si>
    <t>20240224</t>
  </si>
  <si>
    <t>GF5A_AHSI_W94.8_N32.3_20240422_007301_L10000118547</t>
  </si>
  <si>
    <t>Martin Lake_20240422</t>
  </si>
  <si>
    <t>20240422</t>
  </si>
  <si>
    <t>GF5A_AHSI_W94.0_N45.6_20240714_008510_L10000147652</t>
  </si>
  <si>
    <t>Sherburne County_20240714</t>
  </si>
  <si>
    <t>Sherburne County</t>
  </si>
  <si>
    <t>20240714</t>
  </si>
  <si>
    <t>MN</t>
  </si>
  <si>
    <t>GF5A_AHSI_W85.3_N38.7_20240414_007185_L10000115875</t>
  </si>
  <si>
    <t>Trimble County_20240414</t>
  </si>
  <si>
    <t>20240414</t>
  </si>
  <si>
    <t>GF5A_AHSI_W92.0_N34.3_20240614_008073_L10000136769</t>
  </si>
  <si>
    <t>White Bluff_20240614</t>
  </si>
  <si>
    <t>White Bluff</t>
  </si>
  <si>
    <t>20240614</t>
  </si>
  <si>
    <t>AR</t>
  </si>
  <si>
    <t>GF5B_AHSI_W101.6_N47.5_20220619_004161_L10000151101</t>
  </si>
  <si>
    <t>Antelope Valley_20220619</t>
  </si>
  <si>
    <t>GF5B</t>
  </si>
  <si>
    <t>20220619</t>
  </si>
  <si>
    <t>GF5B_AHSI_W102.0_N47.5_20220316_002777_L10000118963</t>
  </si>
  <si>
    <t>Antelope Valley_20220316</t>
  </si>
  <si>
    <t>20220316</t>
  </si>
  <si>
    <t>GF5B_AHSI_W102.1_N47.5_20220626_004263_L10000154923</t>
  </si>
  <si>
    <t>Antelope Valley_20220626</t>
  </si>
  <si>
    <t>20220626</t>
  </si>
  <si>
    <t>GF5B_AHSI_W102.0_N47.5_20230130_007439_L10000282305</t>
  </si>
  <si>
    <t>Antelope Valley_20230130</t>
  </si>
  <si>
    <t>20230130</t>
  </si>
  <si>
    <t>GF5B_AHSI_W102.1_N47.5_20240623_014869_L10000537123</t>
  </si>
  <si>
    <t>Antelope Valley_20240623</t>
  </si>
  <si>
    <t>20240623</t>
  </si>
  <si>
    <t>GF5B_AHSI_W107.5_N40.2_20230926_010921_L10000396892</t>
  </si>
  <si>
    <t>Craig_20230926</t>
  </si>
  <si>
    <t>20230926</t>
  </si>
  <si>
    <t>GF5B_AHSI_W107.8_N40.7_20221018_005924_L10000222668</t>
  </si>
  <si>
    <t>Craig_20221018</t>
  </si>
  <si>
    <t>20221018</t>
  </si>
  <si>
    <t>GF5B_AHSI_W107.6_N40.7_20240113_012509_L10000452553</t>
  </si>
  <si>
    <t>Craig_20240113</t>
  </si>
  <si>
    <t>20240113</t>
  </si>
  <si>
    <t>GF5B_AHSI_W108.2_N36.7_20220610_004030_L10000145798</t>
  </si>
  <si>
    <t>Four Corners Steam Elec Station_20220610</t>
  </si>
  <si>
    <t>20220610</t>
  </si>
  <si>
    <t>GF5B_AHSI_W108.3_N36.7_20220420_003287_L10000117219</t>
  </si>
  <si>
    <t>Four Corners Steam Elec Station_20220420</t>
  </si>
  <si>
    <t>20220420</t>
  </si>
  <si>
    <t>GF5B_AHSI_W108.3_N36.7_20240106_012407_L10000448627</t>
  </si>
  <si>
    <t>Four Corners Steam Elec Station_20240106</t>
  </si>
  <si>
    <t>20240106</t>
  </si>
  <si>
    <t>GF5B_AHSI_W100.9_N41.2_20220628_004292_L10000156032</t>
  </si>
  <si>
    <t>Gerald Gentleman Station_20220628</t>
  </si>
  <si>
    <t>20220628</t>
  </si>
  <si>
    <t>GF5B_AHSI_W101.1_N41.2_20211220_001524_L10000044164</t>
  </si>
  <si>
    <t>Gerald Gentleman Station_20211220</t>
  </si>
  <si>
    <t>20211220</t>
  </si>
  <si>
    <t>GF5B_AHSI_W101.9_N35.3_20220424_003345_L10000118254</t>
  </si>
  <si>
    <t>Harrington Station_20220424</t>
  </si>
  <si>
    <t>20220424</t>
  </si>
  <si>
    <t>GF5B_AHSI_W101.7_N35.3_20240301_013208_L10000477342</t>
  </si>
  <si>
    <t>Harrington Station_20240301</t>
  </si>
  <si>
    <t>20240301</t>
  </si>
  <si>
    <t>GF5B_AHSI_W101.9_N35.3_20240110_012465_L10000450920</t>
  </si>
  <si>
    <t>Harrington Station_20240110</t>
  </si>
  <si>
    <t>20240110</t>
  </si>
  <si>
    <t>GF5B_AHSI_W80.4_N39.2_20231012_011153_L10000404427</t>
  </si>
  <si>
    <t>Harrison Power Station_20231012</t>
  </si>
  <si>
    <t>20231012</t>
  </si>
  <si>
    <t>GF5B_AHSI_W80.2_N39.2_20240313_013382_L10000483618</t>
  </si>
  <si>
    <t>Harrison Power Station_20240313</t>
  </si>
  <si>
    <t>20240313</t>
  </si>
  <si>
    <t>GF5B_AHSI_W80.4_N39.2_20240122_012639_L10000457433</t>
  </si>
  <si>
    <t>Harrison Power Station_20240122</t>
  </si>
  <si>
    <t>20240122</t>
  </si>
  <si>
    <t>GF5B_AHSI_W110.9_N39.2_20220418_003258_L10000114473</t>
  </si>
  <si>
    <t>Hunter_20220418</t>
  </si>
  <si>
    <t>20220418</t>
  </si>
  <si>
    <t>GF5B_AHSI_W110.9_N39.2_20240104_012378_L10000447404</t>
  </si>
  <si>
    <t>Hunter_20240104</t>
  </si>
  <si>
    <t>20240104</t>
  </si>
  <si>
    <t>GF5B_AHSI_W98.2_N29.3_20240204_012829_L10000463990</t>
  </si>
  <si>
    <t>J K Spruce_20240204</t>
  </si>
  <si>
    <t>20240204</t>
  </si>
  <si>
    <t>GF5B_AHSI_W98.6_N29.3_20240211_012931_L10000467494</t>
  </si>
  <si>
    <t>J K Spruce_20240211</t>
  </si>
  <si>
    <t>20240211</t>
  </si>
  <si>
    <t>GF5B_AHSI_W108.8_N41.7_20220212_002311_L10000077220</t>
  </si>
  <si>
    <t>Jim Bridger_20220212</t>
  </si>
  <si>
    <t>20220212</t>
  </si>
  <si>
    <t>GF5B_AHSI_W109.0_N41.6_20231031_011431_L10000413197</t>
  </si>
  <si>
    <t>Jim Bridger_20231031</t>
  </si>
  <si>
    <t>20231031</t>
  </si>
  <si>
    <t>GF5B_AHSI_W109.1_N41.6_20231221_012174_L10000440228</t>
  </si>
  <si>
    <t>Jim Bridger_20231221</t>
  </si>
  <si>
    <t>20231221</t>
  </si>
  <si>
    <t>GF5B_AHSI_W94.5_N38.2_20221019_005938_L10000223276</t>
  </si>
  <si>
    <t>La Cygne_20221019</t>
  </si>
  <si>
    <t>20221019</t>
  </si>
  <si>
    <t>GF5B_AHSI_W94.3_N32.3_20231103_011474_L10000414550</t>
  </si>
  <si>
    <t>Martin Lake_20231103</t>
  </si>
  <si>
    <t>20231103</t>
  </si>
  <si>
    <t>GF5B_AHSI_W94.5_N32.3_20220407_003097_L10000107611</t>
  </si>
  <si>
    <t>Martin Lake_20220407</t>
  </si>
  <si>
    <t>20220407</t>
  </si>
  <si>
    <t>GF5B_AHSI_W94.3_N32.3_20240404_013703_L10000494997</t>
  </si>
  <si>
    <t>Martin Lake_20240404</t>
  </si>
  <si>
    <t>20240404</t>
  </si>
  <si>
    <t>GF5B_AHSI_W94.4_N32.3_20230906_010629_L10000386730</t>
  </si>
  <si>
    <t>Martin Lake_20230906</t>
  </si>
  <si>
    <t>20230906</t>
  </si>
  <si>
    <t>GF5B_AHSI_W94.4_N32.3_20240213_012960_L10000468942</t>
  </si>
  <si>
    <t>Martin Lake_20240213</t>
  </si>
  <si>
    <t>GF5B_AHSI_W94.5_N32.1_20230717_009886_L10000361780</t>
  </si>
  <si>
    <t>Martin Lake_20230717</t>
  </si>
  <si>
    <t>20230717</t>
  </si>
  <si>
    <t>GF5B_AHSI_W94.8_N32.3_20240601_014548_L10000524560</t>
  </si>
  <si>
    <t>Martin Lake_20240601</t>
  </si>
  <si>
    <t>20240601</t>
  </si>
  <si>
    <t>GF5B_AHSI_W96.5_N31.3_20221019_005938_L10000223290</t>
  </si>
  <si>
    <t>Oak Grove_20221019</t>
  </si>
  <si>
    <t>Oak Grove</t>
  </si>
  <si>
    <t>GF5B_AHSI_W96.9_N29.8_20221019_005938_L10000223293</t>
  </si>
  <si>
    <t>Sam Seymour_20221019</t>
  </si>
  <si>
    <t>Sam Seymour</t>
  </si>
  <si>
    <t>GF5B_AHSI_W88.6_N37.1_20231212_012042_L10000435322</t>
  </si>
  <si>
    <t>Shawnee_20231212</t>
  </si>
  <si>
    <t>Shawnee</t>
  </si>
  <si>
    <t>20231212</t>
  </si>
  <si>
    <t>GF5B_AHSI_W88.6_N37.2_20220326_002922_L10000100107</t>
  </si>
  <si>
    <t>Shawnee_20220326</t>
  </si>
  <si>
    <t>20220326</t>
  </si>
  <si>
    <t>GF5B_AHSI_W88.7_N37.2_20230825_010454_L10000380643</t>
  </si>
  <si>
    <t>Shawnee_20230825</t>
  </si>
  <si>
    <t>20230825</t>
  </si>
  <si>
    <t>GF5B_AHSI_W94.2_N45.6_20220602_003913_L10000141558</t>
  </si>
  <si>
    <t>Sherburne County_20220602</t>
  </si>
  <si>
    <t>20220602</t>
  </si>
  <si>
    <t>GF5B_AHSI_W85.2_N38.7_20231031_011430_L10000413176</t>
  </si>
  <si>
    <t>Trimble County_20231031</t>
  </si>
  <si>
    <t>GF5B_AHSI_W85.3_N38.7_20230714_009842_L10000360353</t>
  </si>
  <si>
    <t>Trimble County_20230714</t>
  </si>
  <si>
    <t>20230714</t>
  </si>
  <si>
    <t>GF5B_AHSI_W92.2_N34.3_20231006_011066_L10000401605</t>
  </si>
  <si>
    <t>White Bluff_20231006</t>
  </si>
  <si>
    <t>20231006</t>
  </si>
  <si>
    <t>ZY1E_AHSI_W101.95_N47.64_20201123_006296_L1A0000193277</t>
  </si>
  <si>
    <t>Antelope Valley_20201123</t>
  </si>
  <si>
    <t>ZY1E</t>
  </si>
  <si>
    <t>20201123</t>
  </si>
  <si>
    <t>ZY1E_AHSI_W107.47_N40.60_20231007_021332_L1A0000663395</t>
  </si>
  <si>
    <t>Craig_20231007</t>
  </si>
  <si>
    <t>20231007</t>
  </si>
  <si>
    <t>ZY1E_AHSI_W107.63_N40.60_20230715_020127_L1A0000628485</t>
  </si>
  <si>
    <t>Craig_20230715</t>
  </si>
  <si>
    <t>20230715</t>
  </si>
  <si>
    <t>ZY1E_AHSI_W108.64_N36.61_20200917_005334_L1A0000154763</t>
  </si>
  <si>
    <t>Four Corners Steam Elec Station_20200917</t>
  </si>
  <si>
    <t>20200917</t>
  </si>
  <si>
    <t>ZY1E_AHSI_W108.72_N36.61_20231007_021332_L1A0000663404</t>
  </si>
  <si>
    <t>Four Corners Steam Elec Station_20231007</t>
  </si>
  <si>
    <t>ZY1E_AHSI_W86.17_N36.17_20220327_013308_L1A0000425155</t>
  </si>
  <si>
    <t>Gallatin_20220327</t>
  </si>
  <si>
    <t>Gallatin</t>
  </si>
  <si>
    <t>20220327</t>
  </si>
  <si>
    <t>TN</t>
  </si>
  <si>
    <t>ZY1E_AHSI_W86.59_N36.17_20221004_016048_L1A0000511602</t>
  </si>
  <si>
    <t>Gallatin_20221004</t>
  </si>
  <si>
    <t>20221004</t>
  </si>
  <si>
    <t>ZY1E_AHSI_W101.24_N41.04_20230805_020428_L1A0000637084</t>
  </si>
  <si>
    <t>Gerald Gentleman Station_20230805</t>
  </si>
  <si>
    <t>20230805</t>
  </si>
  <si>
    <t>ZY1E_AHSI_W101.46_N35.28_20220305_012995_L1A0000414997</t>
  </si>
  <si>
    <t>Harrington Station_20220305</t>
  </si>
  <si>
    <t>20220305</t>
  </si>
  <si>
    <t>ZY1E_AHSI_W101.95_N35.28_20220331_013368_L1A0000427095</t>
  </si>
  <si>
    <t>Harrington Station_20220331</t>
  </si>
  <si>
    <t>20220331</t>
  </si>
  <si>
    <t>ZY1E_AHSI_W111.21_N39.27_20201004_005578_L1A0000168618</t>
  </si>
  <si>
    <t>Hunter_20201004</t>
  </si>
  <si>
    <t>20201004</t>
  </si>
  <si>
    <t>ZY1E_AHSI_W111.31_N39.27_20200905_005163_L1A0000144224</t>
  </si>
  <si>
    <t>Hunter_20200905</t>
  </si>
  <si>
    <t>20200905</t>
  </si>
  <si>
    <t>ZY1E_AHSI_W98.07_N29.51_20220930_015991_L1A0000509878</t>
  </si>
  <si>
    <t>J K Spruce_20220930</t>
  </si>
  <si>
    <t>20220930</t>
  </si>
  <si>
    <t>ZY1E_AHSI_W98.20_N29.06_20220418_013626_L1A0000435959</t>
  </si>
  <si>
    <t>J K Spruce_20220418</t>
  </si>
  <si>
    <t>ZY1E_AHSI_W98.50_N29.51_20200930_005521_L1A0000170469</t>
  </si>
  <si>
    <t>J K Spruce_20200930</t>
  </si>
  <si>
    <t>20200930</t>
  </si>
  <si>
    <t>ZY1E_AHSI_W98.51_N29.06_20201029_005935_L1A0000194928</t>
  </si>
  <si>
    <t>J K Spruce_20201029</t>
  </si>
  <si>
    <t>20201029</t>
  </si>
  <si>
    <t>ZY1E_AHSI_W98.53_N29.51_20220514_013997_L1A0000447750</t>
  </si>
  <si>
    <t>J K Spruce_20220514</t>
  </si>
  <si>
    <t>20220514</t>
  </si>
  <si>
    <t>ZY1E_AHSI_W108.68_N41.92_20200911_005248_L1A0000148906</t>
  </si>
  <si>
    <t>Jim Bridger_20200911</t>
  </si>
  <si>
    <t>20200911</t>
  </si>
  <si>
    <t>ZY1E_AHSI_W108.78_N41.92_20200813_004832_L1A0000126505</t>
  </si>
  <si>
    <t>Jim Bridger_20200813</t>
  </si>
  <si>
    <t>20200813</t>
  </si>
  <si>
    <t>ZY1E_AHSI_W94.33_N38.38_20211206_011716_L1A0000374910</t>
  </si>
  <si>
    <t>La Cygne_20211206</t>
  </si>
  <si>
    <t>20211206</t>
  </si>
  <si>
    <t>ZY1E_AHSI_W94.44_N38.38_20210913_010511_L1A0000334632</t>
  </si>
  <si>
    <t>La Cygne_20210913</t>
  </si>
  <si>
    <t>20210913</t>
  </si>
  <si>
    <t>ZY1E_AHSI_W94.49_N38.38_20200711_004357_L1A0000107667</t>
  </si>
  <si>
    <t>La Cygne_20200711</t>
  </si>
  <si>
    <t>20200711</t>
  </si>
  <si>
    <t>ZY1E_AHSI_W90.79_N38.83_20210925_010683_L1A0000340283</t>
  </si>
  <si>
    <t>Labadie_20210925</t>
  </si>
  <si>
    <t>Labadie</t>
  </si>
  <si>
    <t>20210925</t>
  </si>
  <si>
    <t>MO</t>
  </si>
  <si>
    <t>ZY1E_AHSI_W90.90_N38.38_20220113_012261_L1A0000391512</t>
  </si>
  <si>
    <t>Labadie_20220113</t>
  </si>
  <si>
    <t>20220113</t>
  </si>
  <si>
    <t>ZY1E_AHSI_W90.98_N38.38_20230329_018573_L1A0000585856</t>
  </si>
  <si>
    <t>Labadie_20230329</t>
  </si>
  <si>
    <t>20230329</t>
  </si>
  <si>
    <t>ZY1E_AHSI_W104.76_N41.92_20230917_021045_L1A0000655064</t>
  </si>
  <si>
    <t>Laramie River_20230917</t>
  </si>
  <si>
    <t>Laramie River</t>
  </si>
  <si>
    <t>20230917</t>
  </si>
  <si>
    <t>ZY1E_AHSI_W104.93_N41.92_20230625_019840_L1A0000620580</t>
  </si>
  <si>
    <t>Laramie River_20230625</t>
  </si>
  <si>
    <t>20230625</t>
  </si>
  <si>
    <t>ZY1E_AHSI_W105.13_N42.36_20200825_005004_L1A0000136593</t>
  </si>
  <si>
    <t>Laramie River_20200825</t>
  </si>
  <si>
    <t>20200825</t>
  </si>
  <si>
    <t>ZY1E_AHSI_W94.40_N32.17_20210401_008144_L1A0000261751</t>
  </si>
  <si>
    <t>Martin Lake_20210401</t>
  </si>
  <si>
    <t>20210401</t>
  </si>
  <si>
    <t>ZY1E_AHSI_W94.59_N32.17_20220303_012967_L1A0000414108</t>
  </si>
  <si>
    <t>Martin Lake_20220303</t>
  </si>
  <si>
    <t>20220303</t>
  </si>
  <si>
    <t>ZY1E_AHSI_W94.77_N32.17_20210104_006896_L1A0000221658</t>
  </si>
  <si>
    <t>Martin Lake_20210104</t>
  </si>
  <si>
    <t>20210104</t>
  </si>
  <si>
    <t>ZY1E_AHSI_W96.19_N31.29_20220130_012507_L1A0000399543</t>
  </si>
  <si>
    <t>Oak Grove_20220130</t>
  </si>
  <si>
    <t>20220130</t>
  </si>
  <si>
    <t>ZY1E_AHSI_W96.23_N31.29_20220326_013296_L1A0000424559</t>
  </si>
  <si>
    <t>Oak Grove_20220326</t>
  </si>
  <si>
    <t>ZY1E_AHSI_W96.26_N31.29_20201006_005607_L1A0000169633</t>
  </si>
  <si>
    <t>Oak Grove_20201006</t>
  </si>
  <si>
    <t>20201006</t>
  </si>
  <si>
    <t>ZY1E_AHSI_W96.28_N31.29_20210424_008474_L1A0000271419</t>
  </si>
  <si>
    <t>Oak Grove_20210424</t>
  </si>
  <si>
    <t>20210424</t>
  </si>
  <si>
    <t>ZY1E_AHSI_W96.41_N31.29_20211206_011716_L1A0000374926</t>
  </si>
  <si>
    <t>Oak Grove_20211206</t>
  </si>
  <si>
    <t>ZY1E_AHSI_W96.58_N31.29_20200711_004359_L1A0000107694</t>
  </si>
  <si>
    <t>Oak Grove_20200711</t>
  </si>
  <si>
    <t>ZY1E_AHSI_W96.74_N31.10_20200612_003941_L1A0000093912</t>
  </si>
  <si>
    <t>Oak Grove_20200612</t>
  </si>
  <si>
    <t>20200612</t>
  </si>
  <si>
    <t>ZY1E_AHSI_W96.55_N29.95_20220130_012507_L1A0000399546</t>
  </si>
  <si>
    <t>Sam Seymour_20220130</t>
  </si>
  <si>
    <t>ZY1E_AHSI_W96.59_N29.95_20220326_013296_L1A0000424562</t>
  </si>
  <si>
    <t>Sam Seymour_20220326</t>
  </si>
  <si>
    <t>ZY1E_AHSI_W96.65_N29.95_20210424_008474_L1A0000271422</t>
  </si>
  <si>
    <t>Sam Seymour_20210424</t>
  </si>
  <si>
    <t>ZY1E_AHSI_W96.95_N29.95_20200711_004359_L1A0000107697</t>
  </si>
  <si>
    <t>Sam Seymour_20200711</t>
  </si>
  <si>
    <t>ZY1E_AHSI_W97.05_N29.95_20200612_003941_L1A0000093915</t>
  </si>
  <si>
    <t>Sam Seymour_20200612</t>
  </si>
  <si>
    <t>ZY1E_AHSI_W88.87_N37.06_20211128_011601_L1A0000371189</t>
  </si>
  <si>
    <t>Shawnee_20211128</t>
  </si>
  <si>
    <t>20211128</t>
  </si>
  <si>
    <t>ZY1E_AHSI_W88.95_N37.06_20210119_007111_L1A0000229838</t>
  </si>
  <si>
    <t>Shawnee_20210119</t>
  </si>
  <si>
    <t>20210119</t>
  </si>
  <si>
    <t>ZY1E_AHSI_W89.08_N37.06_20201221_006696_L1A0000212411</t>
  </si>
  <si>
    <t>Shawnee_20201221</t>
  </si>
  <si>
    <t>20201221</t>
  </si>
  <si>
    <t>ZY1E_AHSI_W93.56_N45.45_20220320_013210_L1A0000421897</t>
  </si>
  <si>
    <t>Sherburne County_20220320</t>
  </si>
  <si>
    <t>20220320</t>
  </si>
  <si>
    <t>ZY1E_AHSI_W94.02_N45.45_20220927_015948_L1A0000508557</t>
  </si>
  <si>
    <t>Sherburne County_20220927</t>
  </si>
  <si>
    <t>20220927</t>
  </si>
  <si>
    <t>ZY1E_AHSI_W85.49_N38.38_20220327_013308_L1A0000425150</t>
  </si>
  <si>
    <t>Trimble County_20220327</t>
  </si>
  <si>
    <t>ZY1E_AHSI_W91.94_N34.40_20220726_015044_L1A0000481359</t>
  </si>
  <si>
    <t>White Bluff_20220726</t>
  </si>
  <si>
    <t>20220726</t>
  </si>
  <si>
    <t>ZY1E_AHSI_W92.11_N34.40_20220113_012261_L1A0000391521</t>
  </si>
  <si>
    <t>White Bluff_20220113</t>
  </si>
  <si>
    <t>ZY1E_AHSI_W92.15_N34.40_20220309_013050_L1A0000416988</t>
  </si>
  <si>
    <t>White Bluff_20220309</t>
  </si>
  <si>
    <t>20220309</t>
  </si>
  <si>
    <t>ZY1E_AHSI_W92.33_N34.40_20231104_021729_L1A0000674441</t>
  </si>
  <si>
    <t>White Bluff_20231104</t>
  </si>
  <si>
    <t>20231104</t>
  </si>
  <si>
    <t>ZY1F_AHSI_W107.55_N40.59_20231020_009525_L1A0000564874</t>
  </si>
  <si>
    <t>Craig_20231020</t>
  </si>
  <si>
    <t>ZY1F</t>
  </si>
  <si>
    <t>20231020</t>
  </si>
  <si>
    <t>ZY1F_AHSI_W86.57_N36.17_20230305_006234_L1A0000379047</t>
  </si>
  <si>
    <t>Gallatin_20230305</t>
  </si>
  <si>
    <t>20230305</t>
  </si>
  <si>
    <t>ZY1F_AHSI_W101.04_N41.04_20230916_009032_L1A0000537816</t>
  </si>
  <si>
    <t>Gerald Gentleman Station_20230916</t>
  </si>
  <si>
    <t>ZY1F_AHSI_W101.05_N41.04_20231110_009821_L1A0000582861</t>
  </si>
  <si>
    <t>Gerald Gentleman Station_20231110</t>
  </si>
  <si>
    <t>20231110</t>
  </si>
  <si>
    <t>ZY1F_AHSI_W101.48_N41.04_20230624_007827_L1A0000469131</t>
  </si>
  <si>
    <t>Gerald Gentleman Station_20230624</t>
  </si>
  <si>
    <t>20230624</t>
  </si>
  <si>
    <t>ZY1F_AHSI_W80.08_N39.27_20220621_002553_L1A0000190867</t>
  </si>
  <si>
    <t>Harrison Power Station_20220621</t>
  </si>
  <si>
    <t>20220621</t>
  </si>
  <si>
    <t>ZY1F_AHSI_W80.61_N39.27_20230418_006865_L1A0000414746</t>
  </si>
  <si>
    <t>Harrison Power Station_20230418</t>
  </si>
  <si>
    <t>20230418</t>
  </si>
  <si>
    <t>ZY1F_AHSI_W110.71_N39.27_20230817_008602_L1A0000512937</t>
  </si>
  <si>
    <t>Hunter_20230817</t>
  </si>
  <si>
    <t>20230817</t>
  </si>
  <si>
    <t>ZY1F_AHSI_W110.73_N39.27_20230623_007813_L1A0000468861</t>
  </si>
  <si>
    <t>Hunter_20230623</t>
  </si>
  <si>
    <t>20230623</t>
  </si>
  <si>
    <t>ZY1F_AHSI_W111.15_N39.27_20230719_008186_L1A0000490264</t>
  </si>
  <si>
    <t>Hunter_20230719</t>
  </si>
  <si>
    <t>20230719</t>
  </si>
  <si>
    <t>ZY1F_AHSI_W98.47_N29.51_20221013_004183_L1A0000250381</t>
  </si>
  <si>
    <t>J K Spruce_20221013</t>
  </si>
  <si>
    <t>20221013</t>
  </si>
  <si>
    <t>ZY1F_AHSI_W94.55_N38.38_20220920_003853_L1A0000229994</t>
  </si>
  <si>
    <t>La Cygne_20220920</t>
  </si>
  <si>
    <t>20220920</t>
  </si>
  <si>
    <t>ZY1F_AHSI_W94.56_N38.38_20230816_008587_L1A0000512042</t>
  </si>
  <si>
    <t>La Cygne_20230816</t>
  </si>
  <si>
    <t>20230816</t>
  </si>
  <si>
    <t>ZY1F_AHSI_W94.58_N38.38_20230108_005431_L1A0000329362</t>
  </si>
  <si>
    <t>La Cygne_20230108</t>
  </si>
  <si>
    <t>20230108</t>
  </si>
  <si>
    <t>ZY1F_AHSI_W90.79_N38.83_20230704_007970_L1A0000476992</t>
  </si>
  <si>
    <t>Labadie_20230704</t>
  </si>
  <si>
    <t>20230704</t>
  </si>
  <si>
    <t>ZY1F_AHSI_W90.93_N38.38_20231022_009549_L1A0000565683</t>
  </si>
  <si>
    <t>Labadie_20231022</t>
  </si>
  <si>
    <t>20231022</t>
  </si>
  <si>
    <t>ZY1F_AHSI_W104.83_N41.92_20230930_009233_L1A0000549577</t>
  </si>
  <si>
    <t>Laramie River_20230930</t>
  </si>
  <si>
    <t>20230930</t>
  </si>
  <si>
    <t>ZY1F_AHSI_W94.55_N32.17_20231210_010251_L1A0000608285</t>
  </si>
  <si>
    <t>Martin Lake_20231210</t>
  </si>
  <si>
    <t>20231210</t>
  </si>
  <si>
    <t>ZY1F_AHSI_W94.57_N32.17_20220802_003150_L1A0000184740</t>
  </si>
  <si>
    <t>Martin Lake_20220802</t>
  </si>
  <si>
    <t>20220802</t>
  </si>
  <si>
    <t>ZY1F_AHSI_W94.61_N32.17_20221120_004728_L1A0000290523</t>
  </si>
  <si>
    <t>Martin Lake_20221120</t>
  </si>
  <si>
    <t>20221120</t>
  </si>
  <si>
    <t>ZY1F_AHSI_W96.64_N31.29_20220727_003064_L1A0000178119</t>
  </si>
  <si>
    <t>Oak Grove_20220727</t>
  </si>
  <si>
    <t>20220727</t>
  </si>
  <si>
    <t>ZY1F_AHSI_W96.65_N31.29_20230304_006220_L1A0000378222</t>
  </si>
  <si>
    <t>Oak Grove_20230304</t>
  </si>
  <si>
    <t>20230304</t>
  </si>
  <si>
    <t>ZY1F_AHSI_W96.65_N31.29_20230816_008587_L1A0000512058</t>
  </si>
  <si>
    <t>Oak Grove_20230816</t>
  </si>
  <si>
    <t>ZY1F_AHSI_W96.67_N31.29_20230108_005431_L1A0000329378</t>
  </si>
  <si>
    <t>Oak Grove_20230108</t>
  </si>
  <si>
    <t>ZY1F_AHSI_W97.01_N29.95_20230304_006220_L1A0000378225</t>
  </si>
  <si>
    <t>Sam Seymour_20230304</t>
  </si>
  <si>
    <t>ZY1F_AHSI_W97.01_N29.95_20230816_008587_L1A0000512061</t>
  </si>
  <si>
    <t>Sam Seymour_20230816</t>
  </si>
  <si>
    <t>ZY1F_AHSI_W88.63_N37.05_20231031_009677_L1A0000574307</t>
  </si>
  <si>
    <t>Shawnee_20231031</t>
  </si>
  <si>
    <t>ZY1F_AHSI_W93.93_N45.45_20220721_002978_L1A0000173921</t>
  </si>
  <si>
    <t>Sherburne County_20220721</t>
  </si>
  <si>
    <t>20220721</t>
  </si>
  <si>
    <t>ipcc_sector</t>
    <phoneticPr fontId="2" type="noConversion"/>
  </si>
  <si>
    <t>gas</t>
    <phoneticPr fontId="1" type="noConversion"/>
  </si>
  <si>
    <t>plume_bounds</t>
    <phoneticPr fontId="1" type="noConversion"/>
  </si>
  <si>
    <t>CO2</t>
  </si>
  <si>
    <t>CO2</t>
    <phoneticPr fontId="1" type="noConversion"/>
  </si>
  <si>
    <t>RMF</t>
    <phoneticPr fontId="1" type="noConversion"/>
  </si>
  <si>
    <t>wind_speed_std</t>
    <phoneticPr fontId="1" type="noConversion"/>
  </si>
  <si>
    <t>wind_speed</t>
    <phoneticPr fontId="1" type="noConversion"/>
  </si>
  <si>
    <t>wind_direction</t>
    <phoneticPr fontId="1" type="noConversion"/>
  </si>
  <si>
    <t>-06</t>
    <phoneticPr fontId="1" type="noConversion"/>
  </si>
  <si>
    <t>-05</t>
    <phoneticPr fontId="1" type="noConversion"/>
  </si>
  <si>
    <t>-07</t>
    <phoneticPr fontId="1" type="noConversion"/>
  </si>
  <si>
    <t>timezone</t>
    <phoneticPr fontId="2" type="noConversion"/>
  </si>
  <si>
    <t>state</t>
    <phoneticPr fontId="2" type="noConversion"/>
  </si>
  <si>
    <r>
      <rPr>
        <sz val="11"/>
        <color theme="1"/>
        <rFont val="宋体"/>
        <family val="3"/>
        <charset val="134"/>
      </rPr>
      <t>完美</t>
    </r>
  </si>
  <si>
    <r>
      <rPr>
        <sz val="11"/>
        <color theme="1"/>
        <rFont val="宋体"/>
        <family val="3"/>
        <charset val="134"/>
      </rPr>
      <t>有羽流、但周围水汽干扰也很大</t>
    </r>
  </si>
  <si>
    <r>
      <rPr>
        <sz val="11"/>
        <color theme="1"/>
        <rFont val="宋体"/>
        <family val="3"/>
        <charset val="134"/>
      </rPr>
      <t>能看见一点</t>
    </r>
  </si>
  <si>
    <r>
      <rPr>
        <sz val="11"/>
        <color theme="1"/>
        <rFont val="宋体"/>
        <family val="3"/>
        <charset val="134"/>
      </rPr>
      <t>两个源</t>
    </r>
  </si>
  <si>
    <r>
      <rPr>
        <sz val="11"/>
        <color theme="1"/>
        <rFont val="宋体"/>
        <family val="3"/>
        <charset val="134"/>
      </rPr>
      <t>有排放</t>
    </r>
  </si>
  <si>
    <r>
      <t>24</t>
    </r>
    <r>
      <rPr>
        <sz val="11"/>
        <color theme="1"/>
        <rFont val="宋体"/>
        <family val="3"/>
        <charset val="134"/>
      </rPr>
      <t>波段可见排放，有排放，但是算不准，靠近湖边</t>
    </r>
  </si>
  <si>
    <r>
      <rPr>
        <sz val="11"/>
        <color theme="1"/>
        <rFont val="宋体"/>
        <family val="3"/>
        <charset val="134"/>
      </rPr>
      <t>伪排放</t>
    </r>
  </si>
  <si>
    <r>
      <rPr>
        <sz val="11"/>
        <color theme="1"/>
        <rFont val="宋体"/>
        <family val="3"/>
        <charset val="134"/>
      </rPr>
      <t>低风速</t>
    </r>
  </si>
  <si>
    <r>
      <rPr>
        <sz val="11"/>
        <color theme="1"/>
        <rFont val="宋体"/>
        <family val="3"/>
        <charset val="134"/>
      </rPr>
      <t>有排放，但周围噪声明显更大，不适合反演</t>
    </r>
  </si>
  <si>
    <r>
      <t>32</t>
    </r>
    <r>
      <rPr>
        <sz val="11"/>
        <color theme="1"/>
        <rFont val="宋体"/>
        <family val="3"/>
        <charset val="134"/>
      </rPr>
      <t>波段可见排放源</t>
    </r>
  </si>
  <si>
    <r>
      <rPr>
        <sz val="11"/>
        <color theme="1"/>
        <rFont val="宋体"/>
        <family val="3"/>
        <charset val="134"/>
      </rPr>
      <t>有羽流，水面噪声大</t>
    </r>
  </si>
  <si>
    <r>
      <rPr>
        <sz val="11"/>
        <color theme="1"/>
        <rFont val="宋体"/>
        <family val="3"/>
        <charset val="134"/>
      </rPr>
      <t>羽流飘到了水面上，水汽干扰大</t>
    </r>
  </si>
  <si>
    <r>
      <rPr>
        <sz val="11"/>
        <color theme="1"/>
        <rFont val="宋体"/>
        <family val="3"/>
        <charset val="134"/>
      </rPr>
      <t>有排放，圆形，无羽流形状</t>
    </r>
  </si>
  <si>
    <r>
      <rPr>
        <sz val="11"/>
        <color theme="1"/>
        <rFont val="宋体"/>
        <family val="3"/>
        <charset val="134"/>
      </rPr>
      <t>这一景还是不太好反演</t>
    </r>
  </si>
  <si>
    <r>
      <t>19</t>
    </r>
    <r>
      <rPr>
        <sz val="11"/>
        <color theme="1"/>
        <rFont val="Calibri"/>
        <family val="2"/>
      </rPr>
      <t>波段较好</t>
    </r>
  </si>
  <si>
    <r>
      <rPr>
        <sz val="11"/>
        <color theme="1"/>
        <rFont val="宋体"/>
        <family val="3"/>
        <charset val="134"/>
      </rPr>
      <t>羽流形状好</t>
    </r>
  </si>
  <si>
    <r>
      <rPr>
        <sz val="11"/>
        <color theme="1"/>
        <rFont val="宋体"/>
        <family val="3"/>
        <charset val="134"/>
      </rPr>
      <t>羽流很完整，可以作为案例</t>
    </r>
  </si>
  <si>
    <r>
      <rPr>
        <sz val="11"/>
        <color theme="1"/>
        <rFont val="宋体"/>
        <family val="3"/>
        <charset val="134"/>
      </rPr>
      <t>像伪排放源</t>
    </r>
  </si>
  <si>
    <r>
      <rPr>
        <sz val="11"/>
        <color theme="1"/>
        <rFont val="宋体"/>
        <family val="3"/>
        <charset val="134"/>
      </rPr>
      <t>排放强度太低了，无法检测到</t>
    </r>
  </si>
  <si>
    <r>
      <rPr>
        <sz val="11"/>
        <color theme="1"/>
        <rFont val="宋体"/>
        <family val="3"/>
        <charset val="134"/>
      </rPr>
      <t>有羽流</t>
    </r>
  </si>
  <si>
    <r>
      <rPr>
        <sz val="11"/>
        <color theme="1"/>
        <rFont val="宋体"/>
        <family val="3"/>
        <charset val="134"/>
      </rPr>
      <t>有噪声，有羽流</t>
    </r>
  </si>
  <si>
    <r>
      <rPr>
        <sz val="11"/>
        <color theme="1"/>
        <rFont val="宋体"/>
        <family val="3"/>
        <charset val="134"/>
      </rPr>
      <t>有团块排放</t>
    </r>
  </si>
  <si>
    <r>
      <rPr>
        <sz val="11"/>
        <color theme="1"/>
        <rFont val="宋体"/>
        <family val="3"/>
        <charset val="134"/>
      </rPr>
      <t>排放位置在山上，不像排放源</t>
    </r>
  </si>
  <si>
    <r>
      <rPr>
        <sz val="11"/>
        <color theme="1"/>
        <rFont val="宋体"/>
        <family val="3"/>
        <charset val="134"/>
      </rPr>
      <t>羽流形状很好，不过怎么风速有点问题</t>
    </r>
  </si>
  <si>
    <r>
      <rPr>
        <sz val="11"/>
        <color theme="1"/>
        <rFont val="宋体"/>
        <family val="3"/>
        <charset val="134"/>
      </rPr>
      <t>反演效果不好，只有一团排放；感觉有点像是把水汽也核算进去了，偏高很多；误差太大了</t>
    </r>
  </si>
  <si>
    <r>
      <rPr>
        <sz val="11"/>
        <color theme="1"/>
        <rFont val="宋体"/>
        <family val="3"/>
        <charset val="134"/>
      </rPr>
      <t>羽流沿着江面规整陈列</t>
    </r>
  </si>
  <si>
    <r>
      <rPr>
        <sz val="11"/>
        <color theme="1"/>
        <rFont val="宋体"/>
        <family val="3"/>
        <charset val="134"/>
      </rPr>
      <t>羽流良好</t>
    </r>
  </si>
  <si>
    <r>
      <rPr>
        <sz val="11"/>
        <color theme="1"/>
        <rFont val="宋体"/>
        <family val="3"/>
        <charset val="134"/>
      </rPr>
      <t>这一景本应该能够看到完美羽流的，但是羽流的方向刚好经过了湖面，导致出现一段非常大的异常高值</t>
    </r>
  </si>
  <si>
    <r>
      <rPr>
        <sz val="11"/>
        <color theme="1"/>
        <rFont val="宋体"/>
        <family val="3"/>
        <charset val="134"/>
      </rPr>
      <t>水汽干扰大，几乎无反演结果</t>
    </r>
  </si>
  <si>
    <r>
      <rPr>
        <sz val="11"/>
        <color theme="1"/>
        <rFont val="宋体"/>
        <family val="3"/>
        <charset val="134"/>
      </rPr>
      <t>有排放，无羽流</t>
    </r>
  </si>
  <si>
    <r>
      <rPr>
        <sz val="11"/>
        <color theme="1"/>
        <rFont val="宋体"/>
        <family val="3"/>
        <charset val="134"/>
      </rPr>
      <t>偏高</t>
    </r>
  </si>
  <si>
    <r>
      <rPr>
        <sz val="11"/>
        <color theme="1"/>
        <rFont val="宋体"/>
        <family val="3"/>
        <charset val="134"/>
      </rPr>
      <t>有一点点羽流</t>
    </r>
  </si>
  <si>
    <r>
      <rPr>
        <sz val="11"/>
        <color theme="1"/>
        <rFont val="宋体"/>
        <family val="3"/>
        <charset val="134"/>
      </rPr>
      <t>羽流可以</t>
    </r>
  </si>
  <si>
    <r>
      <rPr>
        <sz val="11"/>
        <color theme="1"/>
        <rFont val="宋体"/>
        <family val="3"/>
        <charset val="134"/>
      </rPr>
      <t>排放羽流很清晰</t>
    </r>
  </si>
  <si>
    <r>
      <rPr>
        <sz val="11"/>
        <color theme="1"/>
        <rFont val="Calibri"/>
        <family val="2"/>
      </rPr>
      <t>能看到排放，但羽流飘到了湖面上</t>
    </r>
  </si>
  <si>
    <r>
      <rPr>
        <sz val="11"/>
        <color theme="1"/>
        <rFont val="Calibri"/>
        <family val="2"/>
      </rPr>
      <t>羽流形状很好，可以作为案例</t>
    </r>
  </si>
  <si>
    <r>
      <rPr>
        <sz val="11"/>
        <color theme="1"/>
        <rFont val="宋体"/>
        <family val="3"/>
        <charset val="134"/>
      </rPr>
      <t>右下角伪排放源</t>
    </r>
  </si>
  <si>
    <r>
      <rPr>
        <sz val="11"/>
        <color theme="1"/>
        <rFont val="宋体"/>
        <family val="3"/>
        <charset val="134"/>
      </rPr>
      <t>微弱的排放</t>
    </r>
  </si>
  <si>
    <r>
      <rPr>
        <sz val="11"/>
        <color theme="1"/>
        <rFont val="宋体"/>
        <family val="3"/>
        <charset val="134"/>
      </rPr>
      <t>没有排放</t>
    </r>
  </si>
  <si>
    <r>
      <rPr>
        <sz val="11"/>
        <color theme="1"/>
        <rFont val="宋体"/>
        <family val="3"/>
        <charset val="134"/>
      </rPr>
      <t>很多云，不适合反演</t>
    </r>
  </si>
  <si>
    <r>
      <rPr>
        <sz val="11"/>
        <color theme="1"/>
        <rFont val="宋体"/>
        <family val="3"/>
        <charset val="134"/>
      </rPr>
      <t>无排放</t>
    </r>
  </si>
  <si>
    <r>
      <t>10</t>
    </r>
    <r>
      <rPr>
        <sz val="11"/>
        <color theme="1"/>
        <rFont val="Calibri"/>
        <family val="2"/>
      </rPr>
      <t>波段效果好</t>
    </r>
  </si>
  <si>
    <r>
      <rPr>
        <sz val="11"/>
        <color theme="1"/>
        <rFont val="Calibri"/>
        <family val="2"/>
      </rPr>
      <t>非常清晰</t>
    </r>
  </si>
  <si>
    <r>
      <rPr>
        <sz val="11"/>
        <color theme="1"/>
        <rFont val="Calibri"/>
        <family val="2"/>
      </rPr>
      <t>有点不像</t>
    </r>
  </si>
  <si>
    <r>
      <rPr>
        <sz val="11"/>
        <color theme="1"/>
        <rFont val="宋体"/>
        <family val="3"/>
        <charset val="134"/>
      </rPr>
      <t>清晰完美</t>
    </r>
  </si>
  <si>
    <r>
      <rPr>
        <sz val="11"/>
        <color theme="1"/>
        <rFont val="Calibri"/>
        <family val="2"/>
      </rPr>
      <t>噪声较大</t>
    </r>
  </si>
  <si>
    <r>
      <rPr>
        <sz val="11"/>
        <color theme="1"/>
        <rFont val="宋体"/>
        <family val="3"/>
        <charset val="134"/>
      </rPr>
      <t>水汽影响太大了</t>
    </r>
  </si>
  <si>
    <r>
      <rPr>
        <sz val="11"/>
        <color theme="1"/>
        <rFont val="宋体"/>
        <family val="3"/>
        <charset val="134"/>
      </rPr>
      <t>飘到湖面上了</t>
    </r>
  </si>
  <si>
    <r>
      <rPr>
        <sz val="11"/>
        <color theme="1"/>
        <rFont val="宋体"/>
        <family val="3"/>
        <charset val="134"/>
      </rPr>
      <t>噪声较大</t>
    </r>
  </si>
  <si>
    <r>
      <rPr>
        <sz val="11"/>
        <color theme="1"/>
        <rFont val="Calibri"/>
        <family val="2"/>
      </rPr>
      <t>构成羽流，有排放</t>
    </r>
  </si>
  <si>
    <r>
      <rPr>
        <sz val="11"/>
        <color theme="1"/>
        <rFont val="宋体"/>
        <family val="3"/>
        <charset val="134"/>
      </rPr>
      <t>受江水影响较大</t>
    </r>
  </si>
  <si>
    <r>
      <rPr>
        <sz val="11"/>
        <color theme="1"/>
        <rFont val="宋体"/>
        <family val="3"/>
        <charset val="134"/>
      </rPr>
      <t>有排放，圆形，堆叠状，飘到湖面上</t>
    </r>
  </si>
  <si>
    <r>
      <rPr>
        <sz val="11"/>
        <color theme="1"/>
        <rFont val="宋体"/>
        <family val="3"/>
        <charset val="134"/>
      </rPr>
      <t>有一点羽流比较稀疏</t>
    </r>
  </si>
  <si>
    <r>
      <rPr>
        <sz val="11"/>
        <color theme="1"/>
        <rFont val="宋体"/>
        <family val="3"/>
        <charset val="134"/>
      </rPr>
      <t>被云挡住了</t>
    </r>
  </si>
  <si>
    <r>
      <rPr>
        <sz val="11"/>
        <color theme="1"/>
        <rFont val="宋体"/>
        <family val="3"/>
        <charset val="134"/>
      </rPr>
      <t>羽流很好，简直完美！！！适合作为案例</t>
    </r>
  </si>
  <si>
    <r>
      <rPr>
        <sz val="11"/>
        <color theme="1"/>
        <rFont val="Calibri"/>
        <family val="2"/>
      </rPr>
      <t>有羽流，水池下方有一个点源</t>
    </r>
  </si>
  <si>
    <r>
      <rPr>
        <sz val="11"/>
        <color theme="1"/>
        <rFont val="Calibri"/>
        <family val="2"/>
      </rPr>
      <t>适合作为反演案例</t>
    </r>
  </si>
  <si>
    <r>
      <rPr>
        <sz val="11"/>
        <color theme="1"/>
        <rFont val="宋体"/>
        <family val="2"/>
        <charset val="134"/>
      </rPr>
      <t>探测到了，但算的不准（该案例说明</t>
    </r>
    <r>
      <rPr>
        <sz val="11"/>
        <color theme="1"/>
        <rFont val="Arial"/>
        <family val="2"/>
      </rPr>
      <t>GF5</t>
    </r>
    <r>
      <rPr>
        <sz val="11"/>
        <color theme="1"/>
        <rFont val="宋体"/>
        <family val="2"/>
        <charset val="134"/>
      </rPr>
      <t>的探测下限达到</t>
    </r>
    <r>
      <rPr>
        <sz val="11"/>
        <color theme="1"/>
        <rFont val="Arial"/>
        <family val="2"/>
      </rPr>
      <t>256t/h, 3m/s</t>
    </r>
    <r>
      <rPr>
        <sz val="11"/>
        <color theme="1"/>
        <rFont val="宋体"/>
        <family val="2"/>
        <charset val="134"/>
      </rPr>
      <t>）</t>
    </r>
  </si>
  <si>
    <r>
      <rPr>
        <sz val="11"/>
        <color theme="1"/>
        <rFont val="宋体"/>
        <family val="3"/>
        <charset val="134"/>
      </rPr>
      <t>有排放</t>
    </r>
    <r>
      <rPr>
        <sz val="11"/>
        <color theme="1"/>
        <rFont val="Arial"/>
        <family val="2"/>
      </rPr>
      <t> </t>
    </r>
    <r>
      <rPr>
        <sz val="11"/>
        <color theme="1"/>
        <rFont val="宋体"/>
        <family val="3"/>
        <charset val="134"/>
      </rPr>
      <t>不像羽流</t>
    </r>
  </si>
  <si>
    <r>
      <rPr>
        <sz val="11"/>
        <color theme="1"/>
        <rFont val="宋体"/>
        <family val="3"/>
        <charset val="134"/>
      </rPr>
      <t>有羽流，还不错，飘到水面上了，前</t>
    </r>
    <r>
      <rPr>
        <sz val="11"/>
        <color theme="1"/>
        <rFont val="Arial"/>
        <family val="2"/>
      </rPr>
      <t>16</t>
    </r>
    <r>
      <rPr>
        <sz val="11"/>
        <color theme="1"/>
        <rFont val="宋体"/>
        <family val="3"/>
        <charset val="134"/>
      </rPr>
      <t>波段清晰；作为强吸收和弱吸收的案例</t>
    </r>
  </si>
  <si>
    <r>
      <t>22</t>
    </r>
    <r>
      <rPr>
        <sz val="11"/>
        <color theme="1"/>
        <rFont val="Calibri"/>
        <family val="2"/>
      </rPr>
      <t>有一个羽流</t>
    </r>
    <r>
      <rPr>
        <sz val="11"/>
        <color theme="1"/>
        <rFont val="Arial"/>
        <family val="2"/>
      </rPr>
      <t xml:space="preserve"> 24</t>
    </r>
    <r>
      <rPr>
        <sz val="11"/>
        <color theme="1"/>
        <rFont val="Calibri"/>
        <family val="2"/>
      </rPr>
      <t>双羽流</t>
    </r>
    <r>
      <rPr>
        <sz val="11"/>
        <color theme="1"/>
        <rFont val="Arial"/>
        <family val="2"/>
      </rPr>
      <t>0.001</t>
    </r>
  </si>
  <si>
    <t>latitude</t>
    <phoneticPr fontId="2" type="noConversion"/>
  </si>
  <si>
    <t>longitude</t>
    <phoneticPr fontId="2" type="noConversion"/>
  </si>
  <si>
    <t>altitude</t>
    <phoneticPr fontId="2" type="noConversion"/>
  </si>
  <si>
    <t>datetime</t>
    <phoneticPr fontId="1" type="noConversion"/>
  </si>
  <si>
    <t>local_datetime</t>
    <phoneticPr fontId="2" type="noConversion"/>
  </si>
  <si>
    <t>algorithm</t>
    <phoneticPr fontId="1" type="noConversion"/>
  </si>
  <si>
    <t>platform</t>
    <phoneticPr fontId="2" type="noConversion"/>
  </si>
  <si>
    <t>emission_uncertainty</t>
    <phoneticPr fontId="1" type="noConversion"/>
  </si>
  <si>
    <t>extraction</t>
    <phoneticPr fontId="1" type="noConversion"/>
  </si>
  <si>
    <t>remarks</t>
    <phoneticPr fontId="1" type="noConversion"/>
  </si>
  <si>
    <t>Electricity Generation (1.A.1.a.i)</t>
  </si>
  <si>
    <t>uncertainty_ime_part</t>
    <phoneticPr fontId="1" type="noConversion"/>
  </si>
  <si>
    <t>uncertainty_wind_part</t>
    <phoneticPr fontId="1" type="noConversion"/>
  </si>
  <si>
    <t>inversion_std</t>
    <phoneticPr fontId="1" type="noConversion"/>
  </si>
  <si>
    <t>ratio_plume_bkg</t>
    <phoneticPr fontId="1" type="noConversion"/>
  </si>
  <si>
    <t>quantification_error</t>
    <phoneticPr fontId="1" type="noConversion"/>
  </si>
  <si>
    <t>id_epa_facility</t>
    <phoneticPr fontId="1" type="noConversion"/>
  </si>
  <si>
    <t>emission</t>
    <phoneticPr fontId="1" type="noConversion"/>
  </si>
  <si>
    <t>emission_epa</t>
    <phoneticPr fontId="1" type="noConversion"/>
  </si>
  <si>
    <t>q_former</t>
    <phoneticPr fontId="1" type="noConversion"/>
  </si>
  <si>
    <t>q_latter</t>
    <phoneticPr fontId="1" type="noConversion"/>
  </si>
  <si>
    <t>ratio_rgb_outlier</t>
    <phoneticPr fontId="1" type="noConversion"/>
  </si>
  <si>
    <t>wind_deviation</t>
    <phoneticPr fontId="1" type="noConversion"/>
  </si>
  <si>
    <t>wind_direction_offset</t>
    <phoneticPr fontId="1" type="noConversion"/>
  </si>
  <si>
    <t>plume_quality</t>
    <phoneticPr fontId="2" type="noConversion"/>
  </si>
  <si>
    <t>correction</t>
    <phoneticPr fontId="1" type="noConversion"/>
  </si>
  <si>
    <t>RMFa</t>
    <phoneticPr fontId="1" type="noConversion"/>
  </si>
  <si>
    <t>[-101.840581, 47.365472, -101.834366, 47.370225]</t>
  </si>
  <si>
    <t>[-107.599209, 40.461066, -107.584372, 40.474914]</t>
  </si>
  <si>
    <t>[-108.477337, 36.661524, -108.444572, 36.689878]</t>
  </si>
  <si>
    <t>[-108.476512, 36.678480, -108.453208, 36.692022]</t>
  </si>
  <si>
    <t>[-108.479216, 36.660184, -108.430685, 36.688230]</t>
  </si>
  <si>
    <t>[-101.147962, 41.060161, -101.111778, 41.091365]</t>
  </si>
  <si>
    <t>[-101.146632, 41.085475, -101.133024, 41.096428]</t>
  </si>
  <si>
    <t>[-101.145011, 41.076286, -101.139252, 41.081707]</t>
  </si>
  <si>
    <t>[-101.206975, 41.074179, -101.138552, 41.128319]</t>
  </si>
  <si>
    <t>[-101.749152, 35.295088, -101.733331, 35.308117]</t>
  </si>
  <si>
    <t>[-101.755052, 35.277643, -101.743262, 35.301842]</t>
  </si>
  <si>
    <t>[-101.769410, 35.291619, -101.723152, 35.325769]</t>
  </si>
  <si>
    <t>[-80.336656, 39.355096, -80.267990, 39.400765]</t>
  </si>
  <si>
    <t>[-80.331537, 39.384155, -80.314380, 39.405845]</t>
  </si>
  <si>
    <t>[-111.042911, 39.168232, -111.017310, 39.182490]</t>
  </si>
  <si>
    <t>[-98.334625, 29.306384, -98.310174, 29.325826]</t>
  </si>
  <si>
    <t>[-98.324957, 29.301626, -98.298144, 29.319894]</t>
  </si>
  <si>
    <t>[-108.788978, 41.737591, -108.783632, 41.740932]</t>
  </si>
  <si>
    <t>[-108.822678, 41.734563, -108.778889, 41.778687]</t>
  </si>
  <si>
    <t>[-94.646871, 38.342323, -94.626698, 38.357693]</t>
  </si>
  <si>
    <t>[-94.584144, 32.256461, -94.567837, 32.272164]</t>
  </si>
  <si>
    <t>[-93.897687, 45.343407, -93.863004, 45.379861]</t>
  </si>
  <si>
    <t>[-85.428167, 38.578382, -85.387887, 38.602550]</t>
  </si>
  <si>
    <t>[-92.142350, 34.399909, -92.122389, 34.423555]</t>
  </si>
  <si>
    <t>[-101.837160, 47.367066, -101.832328, 47.371898]</t>
  </si>
  <si>
    <t>[-101.844177, 47.367768, -101.836031, 47.376819]</t>
  </si>
  <si>
    <t>[-101.842603, 47.367919, -101.835652, 47.373964]</t>
  </si>
  <si>
    <t>[-107.593320, 40.451999, -107.548598, 40.487137]</t>
  </si>
  <si>
    <t>[-107.596528, 40.460441, -107.572172, 40.482187]</t>
  </si>
  <si>
    <t>[-107.598263, 40.456196, -107.580838, 40.466651]</t>
  </si>
  <si>
    <t>[-108.492452, 36.678815, -108.457570, 36.694826]</t>
  </si>
  <si>
    <t>[-108.497533, 36.656166, -108.440746, 36.693264]</t>
  </si>
  <si>
    <t>[-108.514623, 36.671530, -108.460091, 36.695513]</t>
  </si>
  <si>
    <t>[-101.159898, 41.064950, -101.136559, 41.092665]</t>
  </si>
  <si>
    <t>[-101.192832, 41.079999, -101.133451, 41.130647]</t>
  </si>
  <si>
    <t>[-101.765816, 35.279579, -101.748199, 35.298332]</t>
  </si>
  <si>
    <t>[-101.759525, 35.294277, -101.743067, 35.309032]</t>
  </si>
  <si>
    <t>[-101.745656, 35.295347, -101.739973, 35.303303]</t>
  </si>
  <si>
    <t>[-80.340490, 39.379109, -80.326925, 39.389211]</t>
  </si>
  <si>
    <t>[-80.381974, 39.352382, -80.326282, 39.391049]</t>
  </si>
  <si>
    <t>[-80.338833, 39.380903, -80.290580, 39.405752]</t>
  </si>
  <si>
    <t>[-111.083296, 39.163281, -111.010221, 39.192742]</t>
  </si>
  <si>
    <t>[-111.042589, 39.151062, -111.009106, 39.177329]</t>
  </si>
  <si>
    <t>[-98.328688, 29.302684, -98.308105, 29.314367]</t>
  </si>
  <si>
    <t>[-108.791611, 41.735995, -108.749816, 41.757489]</t>
  </si>
  <si>
    <t>[-108.792518, 41.728167, -108.779946, 41.744929]</t>
  </si>
  <si>
    <t>[-94.575395, 32.255241, -94.558807, 32.281951]</t>
  </si>
  <si>
    <t>[-96.509720, 31.130075, -96.485941, 31.184347]</t>
  </si>
  <si>
    <t>[-96.762707, 29.878356, -96.747673, 29.917054]</t>
  </si>
  <si>
    <t>[-88.791362, 37.148551, -88.764453, 37.170593]</t>
  </si>
  <si>
    <t>[-88.796158, 37.144607, -88.759933, 37.172068]</t>
  </si>
  <si>
    <t>[-85.414993, 38.571341, -85.372620, 38.593536]</t>
  </si>
  <si>
    <t>[-85.421111, 38.578944, -85.400656, 38.589316]</t>
  </si>
  <si>
    <t>[-92.144386, 34.419821, -92.139024, 34.428287]</t>
  </si>
  <si>
    <t>[-101.846555, 47.374787, -101.838317, 47.386511]</t>
  </si>
  <si>
    <t>[-107.592094, 40.461049, -107.549321, 40.483315]</t>
  </si>
  <si>
    <t>[-108.538679, 36.681934, -108.475404, 36.736580]</t>
  </si>
  <si>
    <t>[-86.414187, 36.309572, -86.400122, 36.323925]</t>
  </si>
  <si>
    <t>[-101.750338, 35.296227, -101.743117, 35.302846]</t>
  </si>
  <si>
    <t>[-101.749115, 35.282484, -101.713300, 35.302046]</t>
  </si>
  <si>
    <t>[-111.040303, 39.172439, -111.018027, 39.200207]</t>
  </si>
  <si>
    <t>[-98.328761, 29.302490, -98.317835, 29.311455]</t>
  </si>
  <si>
    <t>[-108.798241, 41.729702, -108.726378, 41.749441]</t>
  </si>
  <si>
    <t>[-94.648627, 38.339054, -94.611004, 38.356708]</t>
  </si>
  <si>
    <t>[-94.647928, 38.346809, -94.642452, 38.357761]</t>
  </si>
  <si>
    <t>[-94.647965, 38.345567, -94.641853, 38.350457]</t>
  </si>
  <si>
    <t>[-90.846636, 38.497453, -90.823816, 38.557089]</t>
  </si>
  <si>
    <t>[-90.840681, 38.561619, -90.778336, 38.614105]</t>
  </si>
  <si>
    <t>[-104.897530, 42.103682, -104.878370, 42.121606]</t>
  </si>
  <si>
    <t>[-104.886549, 42.108139, -104.862067, 42.128197]</t>
  </si>
  <si>
    <t>[-104.887364, 42.108374, -104.857581, 42.122528]</t>
  </si>
  <si>
    <t>[-94.594071, 32.238930, -94.567832, 32.260994]</t>
  </si>
  <si>
    <t>[-94.606540, 32.259023, -94.565099, 32.319247]</t>
  </si>
  <si>
    <t>[-96.503365, 31.171179, -96.485253, 31.183631]</t>
  </si>
  <si>
    <t>[-96.497545, 31.180464, -96.467103, 31.227538]</t>
  </si>
  <si>
    <t>[-96.493105, 31.145604, -96.470205, 31.183970]</t>
  </si>
  <si>
    <t>[-96.771010, 29.899329, -96.749111, 29.917016]</t>
  </si>
  <si>
    <t>[-96.757181, 29.911699, -96.713075, 29.973222]</t>
  </si>
  <si>
    <t>[-88.780400, 37.147685, -88.771925, 37.155555]</t>
  </si>
  <si>
    <t>[-88.801516, 37.139358, -88.768516, 37.169936]</t>
  </si>
  <si>
    <t>[-85.414421, 38.582981, -85.408335, 38.587241]</t>
  </si>
  <si>
    <t>[-92.148857, 34.419160, -92.135065, 34.429354]</t>
  </si>
  <si>
    <t>[-92.147950, 34.412935, -92.134265, 34.431182]</t>
  </si>
  <si>
    <t>[-107.593263, 40.466393, -107.589463, 40.471654]</t>
  </si>
  <si>
    <t>[-86.405280, 36.311334, -86.395249, 36.319645]</t>
  </si>
  <si>
    <t>[-101.141503, 41.078717, -101.123926, 41.083404]</t>
  </si>
  <si>
    <t>[-101.142124, 41.067103, -101.103448, 41.087027]</t>
  </si>
  <si>
    <t>[-101.142148, 41.078844, -101.085611, 41.131572]</t>
  </si>
  <si>
    <t>[-80.337384, 39.381433, -80.303111, 39.414254]</t>
  </si>
  <si>
    <t>[-111.068890, 39.165429, -111.027644, 39.188666]</t>
  </si>
  <si>
    <t>[-111.067763, 39.162627, -111.026514, 39.189933]</t>
  </si>
  <si>
    <t>[-94.648885, 38.347134, -94.633553, 38.363912]</t>
  </si>
  <si>
    <t>[-94.657236, 38.333432, -94.616153, 38.352238]</t>
  </si>
  <si>
    <t>[-90.885718, 38.548185, -90.836248, 38.575090]</t>
  </si>
  <si>
    <t>[-104.891838, 42.108115, -104.874772, 42.119002]</t>
  </si>
  <si>
    <t>[-94.571951, 32.259098, -94.514058, 32.297223]</t>
  </si>
  <si>
    <t>[-94.586954, 32.244626, -94.564927, 32.271453]</t>
  </si>
  <si>
    <t>[-96.520343, 31.178478, -96.478951, 31.230569]</t>
  </si>
  <si>
    <t>[-96.507131, 31.152236, -96.484042, 31.184054]</t>
  </si>
  <si>
    <t>[-96.493099, 31.177963, -96.482963, 31.192041]</t>
  </si>
  <si>
    <t>[-96.505172, 31.140852, -96.475886, 31.183091]</t>
  </si>
  <si>
    <t>[-96.771428, 29.915802, -96.741703, 29.950575]</t>
  </si>
  <si>
    <t>[-96.778529, 29.873562, -96.749084, 29.917869]</t>
  </si>
  <si>
    <t>[-93.899069, 45.356748, -93.870272, 45.381946]</t>
  </si>
  <si>
    <t>[-107.591898, 40.456378, -107.578467, 40.467516]</t>
  </si>
  <si>
    <t>[-107.591571, 40.458482, -107.582726, 40.465034]</t>
  </si>
  <si>
    <t>[-101.756384, 35.286071, -101.738388, 35.311823]</t>
  </si>
  <si>
    <t>[-80.341995, 39.373333, -80.292464, 39.405706]</t>
  </si>
  <si>
    <t>[-101.867490, 47.343237, -101.816786, 47.381566]</t>
  </si>
  <si>
    <t>[-94.616933, 32.252032, -94.568042, 32.277081]</t>
  </si>
  <si>
    <t>[-94.587019, 32.252474, -94.568788, 32.266217]</t>
  </si>
  <si>
    <t>[-111.048401, 39.172197, -111.016696, 39.221696]</t>
  </si>
  <si>
    <t>[-85.452758, 38.559955, -85.390255, 38.610859]</t>
  </si>
  <si>
    <t>[-101.837295, 47.375042, -101.833185, 47.383637]</t>
  </si>
  <si>
    <t>[-107.617336, 40.459746, -107.584881, 40.488595]</t>
  </si>
  <si>
    <t>[-107.600744, 40.457132, -107.567426, 40.482533]</t>
  </si>
  <si>
    <t>[-98.333251, 29.305276, -98.307325, 29.367736]</t>
  </si>
  <si>
    <t>[-108.799783, 41.711603, -108.779824, 41.741542]</t>
  </si>
  <si>
    <t>[-93.897237, 45.377273, -93.880238, 45.382045]</t>
  </si>
  <si>
    <t>[-86.404690, 36.310102, -86.395635, 36.318252]</t>
  </si>
  <si>
    <t>[-111.064226, 39.172978, -111.025169, 39.223325]</t>
  </si>
  <si>
    <t>[-98.321909, 29.284365, -98.302392, 29.311570]</t>
  </si>
  <si>
    <t>[-90.839565, 38.561305, -90.784484, 38.588556]</t>
  </si>
  <si>
    <t>[-101.778602, 35.292049, -101.742193, 35.324626]</t>
  </si>
  <si>
    <t>[-80.351471, 39.367445, -80.311974, 39.402086]</t>
  </si>
  <si>
    <t>[-94.618189, 32.254944, -94.572619, 32.266110]</t>
  </si>
  <si>
    <t>[-98.326427, 29.293447, -98.316967, 29.312644]</t>
  </si>
  <si>
    <t>[-108.530196, 36.685677, -108.476997, 36.724670]</t>
  </si>
  <si>
    <t>[-108.788696, 41.735285, -108.739362, 41.756252]</t>
  </si>
  <si>
    <t>[-96.751427, 29.866208, -96.726228, 29.916608]</t>
  </si>
  <si>
    <t>[-94.649381, 38.329123, -94.588927, 38.367015]</t>
  </si>
  <si>
    <t>[-94.616748, 32.242709, -94.569307, 32.274902]</t>
  </si>
  <si>
    <t>[-108.793121, 41.736578, -108.774448, 41.750583]</t>
  </si>
  <si>
    <t>[-94.647897, 38.339566, -94.589313, 38.355935]</t>
  </si>
  <si>
    <t>[-94.577260, 32.251630, -94.514368, 32.292903]</t>
  </si>
  <si>
    <t>[-94.579683, 32.249187, -94.556639, 32.315229]</t>
  </si>
  <si>
    <t>[-94.589192, 32.260461, -94.555766, 32.307651]</t>
  </si>
  <si>
    <t>[-94.582585, 32.254100, -94.550820, 32.279681]</t>
  </si>
  <si>
    <t>[-88.783432, 37.146948, -88.767976, 37.162691]</t>
  </si>
  <si>
    <t>[-98.322927, 29.305711, -98.287392, 29.349242]</t>
  </si>
  <si>
    <t>[-98.328823, 29.304021, -98.289564, 29.356740]</t>
  </si>
  <si>
    <t>[-98.350328, 29.275908, -98.313315, 29.314042]</t>
  </si>
  <si>
    <t>[-90.842451, 38.545736, -90.811985, 38.572241]</t>
  </si>
  <si>
    <t>[-94.571779, 32.232940, -94.517503, 32.269920]</t>
  </si>
  <si>
    <t>[-96.498519, 31.179168, -96.464917, 31.228828]</t>
  </si>
  <si>
    <t>[-96.496021, 31.141122, -96.483528, 31.182469]</t>
  </si>
  <si>
    <t>[-96.490442, 31.176617, -96.449693, 31.212608]</t>
  </si>
  <si>
    <t>[-96.751281, 29.915041, -96.712146, 29.955955]</t>
  </si>
  <si>
    <t>[-88.785906, 37.143676, -88.767442, 37.159719]</t>
  </si>
  <si>
    <t>[-93.901589, 45.377468, -93.872751, 45.413516]</t>
  </si>
  <si>
    <t>[-93.901165, 45.344382, -93.872597, 45.383475]</t>
  </si>
  <si>
    <t>[-92.150734, 34.417032, -92.111426, 34.437736]</t>
  </si>
  <si>
    <t>[-92.142261, 34.422451, -92.107479, 34.446399]</t>
  </si>
  <si>
    <t>[-111.032231, 39.169656, -111.018868, 39.181857]</t>
  </si>
  <si>
    <t>[-98.358363, 29.273718, -98.317481, 29.310400]</t>
  </si>
  <si>
    <t>[-88.779982, 37.141833, -88.749494, 37.159665]</t>
  </si>
  <si>
    <t>[-96.756139, 29.915677, -96.698627, 29.976450]</t>
  </si>
  <si>
    <t>[-80.340163, 39.382395, -80.325640, 39.397209]</t>
  </si>
  <si>
    <t>[-94.571135, 32.256608, -94.536684, 32.291628]</t>
  </si>
  <si>
    <t>wind_fit</t>
    <phoneticPr fontId="1" type="noConversion"/>
  </si>
  <si>
    <t>plume_length</t>
    <phoneticPr fontId="1" type="noConversion"/>
  </si>
  <si>
    <t>vertical_mass_atmosphere</t>
    <phoneticPr fontId="1" type="noConversion"/>
  </si>
  <si>
    <t>[-107.594438, 40.459166, -107.574226, 40.471762]</t>
  </si>
  <si>
    <t>[-101.144645, 41.075996, -101.115866, 41.084512]</t>
  </si>
  <si>
    <t>[-96.493738, 31.178648, -96.479163, 31.210475]</t>
  </si>
  <si>
    <t>Electricity Generation (1.A.1.a.i)</t>
    <phoneticPr fontId="1" type="noConversion"/>
  </si>
  <si>
    <t>Quantification</t>
  </si>
  <si>
    <t>Emission</t>
  </si>
  <si>
    <t>Clear-sky</t>
  </si>
  <si>
    <t>Estimated Intensity</t>
  </si>
  <si>
    <t>EPA inventory(t/h)</t>
  </si>
  <si>
    <t>Inversion Error</t>
  </si>
  <si>
    <t>quantification_error2</t>
  </si>
  <si>
    <t>Facility Name</t>
  </si>
  <si>
    <t>Total</t>
  </si>
  <si>
    <t>683 ± 123</t>
  </si>
  <si>
    <t>885 ± 161</t>
  </si>
  <si>
    <t>1027 ± 160</t>
  </si>
  <si>
    <t>699 ± 116</t>
  </si>
  <si>
    <t>1015 ± 134</t>
  </si>
  <si>
    <t>423 ± 55</t>
  </si>
  <si>
    <t>1135 ± 194</t>
  </si>
  <si>
    <t>650 ± 115</t>
  </si>
  <si>
    <t>1110 ± 173</t>
  </si>
  <si>
    <t>877 ± 104</t>
  </si>
  <si>
    <t>888 ± 152</t>
  </si>
  <si>
    <t>1730 ± 300</t>
  </si>
  <si>
    <t>958 ± 142</t>
  </si>
  <si>
    <t>1582 ± 247</t>
  </si>
  <si>
    <t>1484 ± 210</t>
  </si>
  <si>
    <t>1272 ± 206</t>
  </si>
  <si>
    <t>778 ± 124</t>
  </si>
  <si>
    <t>1252 ± 189</t>
  </si>
  <si>
    <t>1311 ± 170</t>
  </si>
  <si>
    <t>859 ± 159</t>
  </si>
  <si>
    <t>1087 ± 170</t>
  </si>
  <si>
    <t>'High Confidence Plume'</t>
  </si>
  <si>
    <t>'Medium Confidence Plume'</t>
  </si>
  <si>
    <t>'Low Wind Speed (U&lt;3m/s)'</t>
  </si>
  <si>
    <t>'High Wind Speed (U≥3m/s)'</t>
  </si>
  <si>
    <t>'Weak Emission (Q&lt;1kt/h)'</t>
  </si>
  <si>
    <t>'Strong Emission (Q≥1kt/h)'</t>
  </si>
  <si>
    <t>Categories</t>
  </si>
  <si>
    <t>Scenes</t>
  </si>
  <si>
    <t>Emission Rate</t>
  </si>
  <si>
    <t>Total Uncertainty</t>
  </si>
  <si>
    <t>Uncertainty of Wind</t>
  </si>
  <si>
    <t>High Confidence Plume</t>
  </si>
  <si>
    <t>Medium Confidence Plume</t>
  </si>
  <si>
    <t>Low Wind Speed (U&lt;3m/s)</t>
  </si>
  <si>
    <r>
      <t>High Wind Speed (U</t>
    </r>
    <r>
      <rPr>
        <sz val="10.5"/>
        <color theme="1"/>
        <rFont val="宋体"/>
        <family val="3"/>
        <charset val="134"/>
      </rPr>
      <t>≥</t>
    </r>
    <r>
      <rPr>
        <sz val="10.5"/>
        <color theme="1"/>
        <rFont val="Times New Roman"/>
        <family val="1"/>
      </rPr>
      <t>3m/s)</t>
    </r>
  </si>
  <si>
    <t>Weak Emission (Q&lt;1kt/h)</t>
  </si>
  <si>
    <t>683 t/h</t>
  </si>
  <si>
    <r>
      <t>Strong Emission (Q</t>
    </r>
    <r>
      <rPr>
        <sz val="10.5"/>
        <color theme="1"/>
        <rFont val="宋体"/>
        <family val="3"/>
        <charset val="134"/>
      </rPr>
      <t>≥</t>
    </r>
    <r>
      <rPr>
        <sz val="10.5"/>
        <color theme="1"/>
        <rFont val="Times New Roman"/>
        <family val="1"/>
      </rPr>
      <t>1kt/h)</t>
    </r>
  </si>
  <si>
    <t>t/h</t>
    <phoneticPr fontId="1" type="noConversion"/>
  </si>
  <si>
    <t>1088 t/h</t>
  </si>
  <si>
    <t>1087 t/h</t>
  </si>
  <si>
    <t>1091 t/h</t>
  </si>
  <si>
    <t>1083 t/h</t>
  </si>
  <si>
    <t>1509 t/h</t>
  </si>
  <si>
    <t>161 t/h (14.8%)</t>
  </si>
  <si>
    <t>146 t/h (13.4%)</t>
  </si>
  <si>
    <t>123 t/h (11.2%)</t>
  </si>
  <si>
    <t>181 t/h (16.7%)</t>
  </si>
  <si>
    <t>214 t/h (14.2%)</t>
  </si>
  <si>
    <t>91 t/h (13.3%)</t>
  </si>
  <si>
    <t>17 t/h (1.6%)</t>
  </si>
  <si>
    <t>20 t/h (1.8%)</t>
  </si>
  <si>
    <t>23 t/h (2.1%)</t>
  </si>
  <si>
    <t>15 t/h (1.4%)</t>
  </si>
  <si>
    <t>21 t/h (1.4%)</t>
  </si>
  <si>
    <t>17 t/h (2.4%)</t>
  </si>
  <si>
    <t>179 t/h (16.4%)</t>
  </si>
  <si>
    <t>166 t/h (15.2%)</t>
  </si>
  <si>
    <t>145 t/h (13.3%)</t>
  </si>
  <si>
    <t>196 t/h (18.1%)</t>
  </si>
  <si>
    <t>235 t/h (15.6%)</t>
  </si>
  <si>
    <t>108 t/h (15.8%)</t>
  </si>
  <si>
    <t>Total</t>
    <phoneticPr fontId="1" type="noConversion"/>
  </si>
  <si>
    <t>'Total'</t>
  </si>
  <si>
    <t>170 t/h (15.6%)</t>
  </si>
  <si>
    <t>19 t/h (1.7%)</t>
  </si>
  <si>
    <t>151 t/h (13.9%)</t>
  </si>
  <si>
    <t>Uncertainty of IME</t>
    <phoneticPr fontId="1" type="noConversion"/>
  </si>
  <si>
    <t>Latitude</t>
  </si>
  <si>
    <t>Longitude</t>
  </si>
  <si>
    <t>Facility</t>
  </si>
  <si>
    <t>ID</t>
  </si>
  <si>
    <t>Satellite</t>
  </si>
  <si>
    <t>Date</t>
  </si>
  <si>
    <t>EPA (t/h)</t>
  </si>
  <si>
    <t>Estimate (t/h)</t>
  </si>
  <si>
    <t>%Δ</t>
  </si>
  <si>
    <t>Uncertainty (t/h)</t>
  </si>
  <si>
    <t>Wind speed (m/s)</t>
  </si>
  <si>
    <t>PRISMA</t>
  </si>
  <si>
    <t>07/10/2022</t>
  </si>
  <si>
    <t>OCO-2</t>
  </si>
  <si>
    <t>08/15/2015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</si>
</sst>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0.0"/>
    <numFmt numFmtId="178" formatCode="0_);[Red]\(0\)"/>
    <numFmt numFmtId="179" formatCode="0.0%"/>
  </numFmts>
  <fonts count="1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等线"/>
      <family val="2"/>
      <charset val="13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name val="Arial"/>
      <family val="2"/>
    </font>
    <font>
      <sz val="11"/>
      <name val="Arial"/>
      <family val="2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6" fillId="0" borderId="3" xfId="0" applyFont="1" applyFill="1" applyBorder="1" applyAlignment="1">
      <alignment horizontal="left" vertical="top" wrapText="1"/>
    </xf>
    <xf numFmtId="176" fontId="6" fillId="0" borderId="4" xfId="0" applyNumberFormat="1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176" fontId="6" fillId="0" borderId="4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/>
    </xf>
    <xf numFmtId="176" fontId="7" fillId="0" borderId="1" xfId="0" applyNumberFormat="1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left" vertical="top"/>
    </xf>
    <xf numFmtId="22" fontId="7" fillId="0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177" fontId="7" fillId="0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Fill="1" applyBorder="1" applyAlignment="1">
      <alignment horizontal="left" vertical="top"/>
    </xf>
    <xf numFmtId="2" fontId="7" fillId="0" borderId="7" xfId="0" applyNumberFormat="1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176" fontId="7" fillId="0" borderId="8" xfId="0" applyNumberFormat="1" applyFont="1" applyFill="1" applyBorder="1" applyAlignment="1">
      <alignment horizontal="left" vertical="top"/>
    </xf>
    <xf numFmtId="1" fontId="7" fillId="0" borderId="8" xfId="0" applyNumberFormat="1" applyFont="1" applyFill="1" applyBorder="1" applyAlignment="1">
      <alignment horizontal="left" vertical="top"/>
    </xf>
    <xf numFmtId="22" fontId="7" fillId="0" borderId="8" xfId="0" applyNumberFormat="1" applyFont="1" applyFill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177" fontId="7" fillId="0" borderId="8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2" fontId="7" fillId="0" borderId="8" xfId="0" applyNumberFormat="1" applyFont="1" applyFill="1" applyBorder="1" applyAlignment="1">
      <alignment horizontal="left" vertical="top"/>
    </xf>
    <xf numFmtId="2" fontId="7" fillId="0" borderId="9" xfId="0" applyNumberFormat="1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left" vertical="top"/>
    </xf>
    <xf numFmtId="178" fontId="7" fillId="0" borderId="1" xfId="0" applyNumberFormat="1" applyFont="1" applyFill="1" applyBorder="1" applyAlignment="1">
      <alignment horizontal="left" vertical="top"/>
    </xf>
    <xf numFmtId="179" fontId="0" fillId="0" borderId="0" xfId="0" applyNumberFormat="1">
      <alignment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79" fontId="9" fillId="0" borderId="1" xfId="1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9" fontId="10" fillId="0" borderId="1" xfId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9" fontId="0" fillId="0" borderId="0" xfId="1" applyFont="1">
      <alignment vertical="center"/>
    </xf>
    <xf numFmtId="2" fontId="0" fillId="0" borderId="0" xfId="0" applyNumberForma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0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0" fontId="11" fillId="0" borderId="0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left" vertical="top" wrapText="1"/>
    </xf>
    <xf numFmtId="176" fontId="13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176" fontId="13" fillId="0" borderId="1" xfId="0" applyNumberFormat="1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176" fontId="14" fillId="0" borderId="1" xfId="0" applyNumberFormat="1" applyFont="1" applyFill="1" applyBorder="1" applyAlignment="1">
      <alignment horizontal="left" vertical="top"/>
    </xf>
    <xf numFmtId="1" fontId="14" fillId="0" borderId="1" xfId="0" applyNumberFormat="1" applyFont="1" applyFill="1" applyBorder="1" applyAlignment="1">
      <alignment horizontal="left" vertical="top"/>
    </xf>
    <xf numFmtId="22" fontId="14" fillId="0" borderId="1" xfId="0" applyNumberFormat="1" applyFont="1" applyFill="1" applyBorder="1" applyAlignment="1">
      <alignment horizontal="left" vertical="top"/>
    </xf>
    <xf numFmtId="177" fontId="14" fillId="0" borderId="1" xfId="0" applyNumberFormat="1" applyFont="1" applyFill="1" applyBorder="1" applyAlignment="1">
      <alignment horizontal="left" vertical="top"/>
    </xf>
    <xf numFmtId="49" fontId="14" fillId="0" borderId="1" xfId="0" applyNumberFormat="1" applyFont="1" applyFill="1" applyBorder="1" applyAlignment="1">
      <alignment horizontal="left" vertical="top"/>
    </xf>
    <xf numFmtId="178" fontId="14" fillId="0" borderId="1" xfId="0" applyNumberFormat="1" applyFont="1" applyFill="1" applyBorder="1" applyAlignment="1">
      <alignment horizontal="left" vertical="top"/>
    </xf>
    <xf numFmtId="2" fontId="14" fillId="0" borderId="1" xfId="0" applyNumberFormat="1" applyFont="1" applyFill="1" applyBorder="1" applyAlignment="1">
      <alignment horizontal="left" vertical="top"/>
    </xf>
    <xf numFmtId="0" fontId="14" fillId="0" borderId="1" xfId="0" applyNumberFormat="1" applyFont="1" applyFill="1" applyBorder="1" applyAlignment="1">
      <alignment horizontal="left" vertical="top"/>
    </xf>
    <xf numFmtId="0" fontId="15" fillId="0" borderId="0" xfId="0" applyFont="1" applyFill="1">
      <alignment vertical="center"/>
    </xf>
    <xf numFmtId="4" fontId="14" fillId="0" borderId="1" xfId="0" applyNumberFormat="1" applyFont="1" applyFill="1" applyBorder="1" applyAlignment="1">
      <alignment horizontal="left" vertical="top"/>
    </xf>
    <xf numFmtId="1" fontId="11" fillId="0" borderId="0" xfId="0" applyNumberFormat="1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0" fontId="11" fillId="0" borderId="1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0" fontId="11" fillId="0" borderId="14" xfId="0" applyNumberFormat="1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99"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>
          <bgColor rgb="FFC00000"/>
        </patternFill>
      </fill>
    </dxf>
    <dxf>
      <fill>
        <patternFill>
          <bgColor theme="4" tint="0.399914548173467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>
          <bgColor rgb="FFC00000"/>
        </patternFill>
      </fill>
    </dxf>
    <dxf>
      <fill>
        <patternFill>
          <bgColor theme="4" tint="0.399914548173467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 patternType="solid">
          <bgColor theme="9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>
          <bgColor rgb="FFC00000"/>
        </patternFill>
      </fill>
    </dxf>
    <dxf>
      <fill>
        <patternFill>
          <bgColor theme="4" tint="0.399914548173467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5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>
          <bgColor rgb="FFC00000"/>
        </patternFill>
      </fill>
    </dxf>
    <dxf>
      <fill>
        <patternFill>
          <bgColor theme="4" tint="0.399914548173467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7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>
          <bgColor rgb="FFC00000"/>
        </patternFill>
      </fill>
    </dxf>
    <dxf>
      <fill>
        <patternFill>
          <bgColor theme="4" tint="0.399914548173467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7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>
          <bgColor rgb="FFC00000"/>
        </patternFill>
      </fill>
    </dxf>
    <dxf>
      <fill>
        <patternFill>
          <bgColor theme="4" tint="0.399914548173467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6" formatCode="0.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76" formatCode="0.0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76" formatCode="0.0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6" formatCode="0.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80" formatCode="0.00_);[Red]\(0.0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7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7" formatCode="yyyy/m/d\ h: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76" formatCode="0.0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76" formatCode="0.0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plotSurface>
          <cx:spPr>
            <a:ln w="25400">
              <a:solidFill>
                <a:schemeClr val="tx1"/>
              </a:solidFill>
            </a:ln>
          </cx:spPr>
        </cx:plotSurface>
        <cx:series layoutId="boxWhisker" uniqueId="{20E15EBB-5177-4CE6-A594-8A793C9219AA}">
          <cx:spPr>
            <a:ln w="22225">
              <a:solidFill>
                <a:schemeClr val="tx1"/>
              </a:solidFill>
            </a:ln>
          </cx:spPr>
          <cx:dataId val="0"/>
          <cx:layoutPr>
            <cx:statistics quartileMethod="exclusive"/>
          </cx:layoutPr>
        </cx:series>
      </cx:plotAreaRegion>
      <cx:axis id="0">
        <cx:catScaling gapWidth="1.20000005"/>
        <cx:majorTickMarks type="in"/>
        <cx:tickLabels/>
        <cx:spPr>
          <a:ln w="3175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28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zh-CN" altLang="en-US" sz="2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ax="3000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>
                  <a:defRPr sz="280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 sz="2800" b="0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Emission Rate</a:t>
                </a:r>
                <a:endParaRPr lang="zh-CN" altLang="zh-CN" sz="2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x:rich>
          </cx:tx>
        </cx:title>
        <cx:majorGridlines>
          <cx:spPr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</cx:majorGridlines>
        <cx:majorTickMarks type="in"/>
        <cx:tickLabels/>
        <cx:spPr>
          <a:ln w="9525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28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zh-CN" altLang="en-US" sz="2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32</xdr:col>
      <xdr:colOff>152399</xdr:colOff>
      <xdr:row>26</xdr:row>
      <xdr:rowOff>145000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图表 1">
              <a:extLst>
                <a:ext uri="{FF2B5EF4-FFF2-40B4-BE49-F238E27FC236}">
                  <a16:creationId xmlns:a16="http://schemas.microsoft.com/office/drawing/2014/main" id="{9BB55250-403E-430E-A02D-5737B9DC39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22097999" cy="4850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此图表在您的 Excel 版本中不可用。
编辑此形状或将此工作簿转换为其他文件格式将永久破坏图表。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26</xdr:row>
      <xdr:rowOff>155863</xdr:rowOff>
    </xdr:from>
    <xdr:to>
      <xdr:col>32</xdr:col>
      <xdr:colOff>158214</xdr:colOff>
      <xdr:row>53</xdr:row>
      <xdr:rowOff>131605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AE34BA1-44C6-498B-8557-0442EAA3B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58590"/>
          <a:ext cx="22325487" cy="46516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4_8910" displayName="表4_8910" ref="A1:AP164" totalsRowShown="0" headerRowDxfId="198" dataDxfId="196" headerRowBorderDxfId="197" tableBorderDxfId="195" totalsRowBorderDxfId="194">
  <autoFilter ref="A1:AP164" xr:uid="{00000000-0009-0000-0100-000001000000}"/>
  <sortState xmlns:xlrd2="http://schemas.microsoft.com/office/spreadsheetml/2017/richdata2" ref="A2:AO164">
    <sortCondition ref="A1:A164"/>
  </sortState>
  <tableColumns count="42">
    <tableColumn id="1" xr3:uid="{00000000-0010-0000-0000-000001000000}" name="id" dataDxfId="193"/>
    <tableColumn id="5" xr3:uid="{00000000-0010-0000-0000-000005000000}" name="latitude" dataDxfId="192"/>
    <tableColumn id="6" xr3:uid="{00000000-0010-0000-0000-000006000000}" name="longitude" dataDxfId="191"/>
    <tableColumn id="35" xr3:uid="{00000000-0010-0000-0000-000023000000}" name="altitude" dataDxfId="190"/>
    <tableColumn id="10" xr3:uid="{00000000-0010-0000-0000-00000A000000}" name="datetime" dataDxfId="189"/>
    <tableColumn id="13" xr3:uid="{00000000-0010-0000-0000-00000D000000}" name="local_datetime" dataDxfId="188"/>
    <tableColumn id="33" xr3:uid="{00000000-0010-0000-0000-000021000000}" name="ipcc_sector" dataDxfId="187"/>
    <tableColumn id="16" xr3:uid="{00000000-0010-0000-0000-000010000000}" name="gas" dataDxfId="186"/>
    <tableColumn id="36" xr3:uid="{00000000-0010-0000-0000-000024000000}" name="algorithm" dataDxfId="185"/>
    <tableColumn id="37" xr3:uid="{00000000-0010-0000-0000-000025000000}" name="plume_bounds" dataDxfId="184"/>
    <tableColumn id="7" xr3:uid="{00000000-0010-0000-0000-000007000000}" name="platform" dataDxfId="183"/>
    <tableColumn id="45" xr3:uid="{00000000-0010-0000-0000-00002D000000}" name="emission" dataDxfId="182"/>
    <tableColumn id="46" xr3:uid="{00000000-0010-0000-0000-00002E000000}" name="emission_uncertainty" dataDxfId="181"/>
    <tableColumn id="47" xr3:uid="{00000000-0010-0000-0000-00002F000000}" name="wind_speed" dataDxfId="180"/>
    <tableColumn id="42" xr3:uid="{00000000-0010-0000-0000-00002A000000}" name="wind_speed_std" dataDxfId="179"/>
    <tableColumn id="43" xr3:uid="{00000000-0010-0000-0000-00002B000000}" name="wind_direction" dataDxfId="178"/>
    <tableColumn id="20" xr3:uid="{00000000-0010-0000-0000-000014000000}" name="plume_length" dataDxfId="177"/>
    <tableColumn id="22" xr3:uid="{00000000-0010-0000-0000-000016000000}" name="vertical_mass_atmosphere" dataDxfId="176"/>
    <tableColumn id="2" xr3:uid="{00000000-0010-0000-0000-000002000000}" name="filename" dataDxfId="175"/>
    <tableColumn id="3" xr3:uid="{00000000-0010-0000-0000-000003000000}" name="foldername" dataDxfId="174"/>
    <tableColumn id="4" xr3:uid="{00000000-0010-0000-0000-000004000000}" name="facility" dataDxfId="173"/>
    <tableColumn id="8" xr3:uid="{00000000-0010-0000-0000-000008000000}" name="date" dataDxfId="172"/>
    <tableColumn id="11" xr3:uid="{00000000-0010-0000-0000-00000B000000}" name="state" dataDxfId="171"/>
    <tableColumn id="12" xr3:uid="{00000000-0010-0000-0000-00000C000000}" name="timezone" dataDxfId="170"/>
    <tableColumn id="9" xr3:uid="{00000000-0010-0000-0000-000009000000}" name="correction" dataDxfId="169"/>
    <tableColumn id="24" xr3:uid="{00000000-0010-0000-0000-000018000000}" name="extraction" dataDxfId="168"/>
    <tableColumn id="25" xr3:uid="{00000000-0010-0000-0000-000019000000}" name="plume_quality" dataDxfId="167"/>
    <tableColumn id="27" xr3:uid="{00000000-0010-0000-0000-00001B000000}" name="remarks" dataDxfId="166"/>
    <tableColumn id="28" xr3:uid="{00000000-0010-0000-0000-00001C000000}" name="uncertainty_ime_part" dataDxfId="165"/>
    <tableColumn id="29" xr3:uid="{00000000-0010-0000-0000-00001D000000}" name="uncertainty_wind_part" dataDxfId="164"/>
    <tableColumn id="30" xr3:uid="{00000000-0010-0000-0000-00001E000000}" name="inversion_std" dataDxfId="163"/>
    <tableColumn id="31" xr3:uid="{00000000-0010-0000-0000-00001F000000}" name="ratio_plume_bkg" dataDxfId="162"/>
    <tableColumn id="34" xr3:uid="{00000000-0010-0000-0000-000022000000}" name="wind_direction_offset" dataDxfId="161"/>
    <tableColumn id="32" xr3:uid="{00000000-0010-0000-0000-000020000000}" name="wind_deviation" dataDxfId="160"/>
    <tableColumn id="15" xr3:uid="{00000000-0010-0000-0000-00000F000000}" name="wind_fit" dataDxfId="159"/>
    <tableColumn id="26" xr3:uid="{00000000-0010-0000-0000-00001A000000}" name="ratio_rgb_outlier" dataDxfId="158"/>
    <tableColumn id="14" xr3:uid="{00000000-0010-0000-0000-00000E000000}" name="id_epa_facility" dataDxfId="157"/>
    <tableColumn id="17" xr3:uid="{00000000-0010-0000-0000-000011000000}" name="q_former" dataDxfId="156"/>
    <tableColumn id="18" xr3:uid="{00000000-0010-0000-0000-000012000000}" name="q_latter" dataDxfId="155"/>
    <tableColumn id="19" xr3:uid="{00000000-0010-0000-0000-000013000000}" name="emission_epa" dataDxfId="154"/>
    <tableColumn id="21" xr3:uid="{00000000-0010-0000-0000-000015000000}" name="quantification_error" dataDxfId="153"/>
    <tableColumn id="23" xr3:uid="{A3148771-6C47-4792-A8BD-1F381D99E7B1}" name="quantification_error2" dataDxfId="152">
      <calculatedColumnFormula>(表4_8910[[#This Row],[emission]]-表4_8910[[#This Row],[emission_epa]])/表4_8910[[#This Row],[emission_epa]]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表4_89103" displayName="表4_89103" ref="A1:AK166" totalsRowShown="0" headerRowDxfId="151" dataDxfId="149" headerRowBorderDxfId="150" tableBorderDxfId="148" totalsRowBorderDxfId="147">
  <autoFilter ref="A1:AK166" xr:uid="{00000000-0009-0000-0100-000002000000}"/>
  <sortState xmlns:xlrd2="http://schemas.microsoft.com/office/spreadsheetml/2017/richdata2" ref="A2:AF166">
    <sortCondition ref="A1:A166"/>
  </sortState>
  <tableColumns count="37">
    <tableColumn id="1" xr3:uid="{00000000-0010-0000-0100-000001000000}" name="id" dataDxfId="146"/>
    <tableColumn id="5" xr3:uid="{00000000-0010-0000-0100-000005000000}" name="latitude" dataDxfId="145"/>
    <tableColumn id="6" xr3:uid="{00000000-0010-0000-0100-000006000000}" name="longitude" dataDxfId="144"/>
    <tableColumn id="35" xr3:uid="{00000000-0010-0000-0100-000023000000}" name="altitude" dataDxfId="143"/>
    <tableColumn id="10" xr3:uid="{00000000-0010-0000-0100-00000A000000}" name="datetime" dataDxfId="142"/>
    <tableColumn id="13" xr3:uid="{00000000-0010-0000-0100-00000D000000}" name="local_datetime" dataDxfId="141"/>
    <tableColumn id="33" xr3:uid="{00000000-0010-0000-0100-000021000000}" name="ipcc_sector" dataDxfId="140"/>
    <tableColumn id="16" xr3:uid="{00000000-0010-0000-0100-000010000000}" name="gas" dataDxfId="139"/>
    <tableColumn id="36" xr3:uid="{00000000-0010-0000-0100-000024000000}" name="algorithm" dataDxfId="138"/>
    <tableColumn id="37" xr3:uid="{00000000-0010-0000-0100-000025000000}" name="plume_bounds" dataDxfId="137"/>
    <tableColumn id="7" xr3:uid="{00000000-0010-0000-0100-000007000000}" name="platform" dataDxfId="136"/>
    <tableColumn id="45" xr3:uid="{00000000-0010-0000-0100-00002D000000}" name="emission" dataDxfId="135"/>
    <tableColumn id="46" xr3:uid="{00000000-0010-0000-0100-00002E000000}" name="emission_uncertainty" dataDxfId="134"/>
    <tableColumn id="47" xr3:uid="{00000000-0010-0000-0100-00002F000000}" name="wind_speed" dataDxfId="133"/>
    <tableColumn id="42" xr3:uid="{00000000-0010-0000-0100-00002A000000}" name="wind_speed_std" dataDxfId="132"/>
    <tableColumn id="43" xr3:uid="{00000000-0010-0000-0100-00002B000000}" name="wind_direction" dataDxfId="131"/>
    <tableColumn id="2" xr3:uid="{00000000-0010-0000-0100-000002000000}" name="filename" dataDxfId="130"/>
    <tableColumn id="3" xr3:uid="{00000000-0010-0000-0100-000003000000}" name="foldername" dataDxfId="129"/>
    <tableColumn id="4" xr3:uid="{00000000-0010-0000-0100-000004000000}" name="facility" dataDxfId="128"/>
    <tableColumn id="8" xr3:uid="{00000000-0010-0000-0100-000008000000}" name="date" dataDxfId="127"/>
    <tableColumn id="11" xr3:uid="{00000000-0010-0000-0100-00000B000000}" name="state" dataDxfId="126"/>
    <tableColumn id="12" xr3:uid="{00000000-0010-0000-0100-00000C000000}" name="timezone" dataDxfId="125"/>
    <tableColumn id="24" xr3:uid="{00000000-0010-0000-0100-000018000000}" name="extraction" dataDxfId="124"/>
    <tableColumn id="25" xr3:uid="{00000000-0010-0000-0100-000019000000}" name="plume_quality" dataDxfId="123"/>
    <tableColumn id="27" xr3:uid="{00000000-0010-0000-0100-00001B000000}" name="remarks" dataDxfId="122"/>
    <tableColumn id="28" xr3:uid="{00000000-0010-0000-0100-00001C000000}" name="uncertainty_ime_part" dataDxfId="121"/>
    <tableColumn id="29" xr3:uid="{00000000-0010-0000-0100-00001D000000}" name="uncertainty_wind_part" dataDxfId="120"/>
    <tableColumn id="30" xr3:uid="{00000000-0010-0000-0100-00001E000000}" name="inversion_std" dataDxfId="119"/>
    <tableColumn id="31" xr3:uid="{00000000-0010-0000-0100-00001F000000}" name="ratio_plume_bkg" dataDxfId="118"/>
    <tableColumn id="34" xr3:uid="{00000000-0010-0000-0100-000022000000}" name="wind_direction_offset" dataDxfId="117"/>
    <tableColumn id="32" xr3:uid="{00000000-0010-0000-0100-000020000000}" name="wind_deviation" dataDxfId="116"/>
    <tableColumn id="26" xr3:uid="{00000000-0010-0000-0100-00001A000000}" name="ratio_rgb_outlier" dataDxfId="115"/>
    <tableColumn id="14" xr3:uid="{00000000-0010-0000-0100-00000E000000}" name="id_epa_facility" dataDxfId="114"/>
    <tableColumn id="17" xr3:uid="{00000000-0010-0000-0100-000011000000}" name="q_former" dataDxfId="113"/>
    <tableColumn id="18" xr3:uid="{00000000-0010-0000-0100-000012000000}" name="q_latter" dataDxfId="112"/>
    <tableColumn id="19" xr3:uid="{00000000-0010-0000-0100-000013000000}" name="emission_epa" dataDxfId="111"/>
    <tableColumn id="21" xr3:uid="{00000000-0010-0000-0100-000015000000}" name="quantification_error" dataDxfId="1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5FC6-671E-4562-AC29-ADE798B32A98}">
  <dimension ref="A1:AP164"/>
  <sheetViews>
    <sheetView tabSelected="1" topLeftCell="B1" zoomScale="70" zoomScaleNormal="70" workbookViewId="0">
      <selection activeCell="S182" sqref="S182"/>
    </sheetView>
  </sheetViews>
  <sheetFormatPr defaultRowHeight="14.25" x14ac:dyDescent="0.2"/>
  <cols>
    <col min="1" max="1" width="4.125" bestFit="1" customWidth="1"/>
    <col min="2" max="2" width="7.75" bestFit="1" customWidth="1"/>
    <col min="3" max="3" width="9.5" bestFit="1" customWidth="1"/>
    <col min="4" max="4" width="7.75" bestFit="1" customWidth="1"/>
    <col min="5" max="6" width="15.125" customWidth="1"/>
    <col min="7" max="7" width="26.625" customWidth="1"/>
    <col min="8" max="8" width="5" bestFit="1" customWidth="1"/>
    <col min="9" max="9" width="9.375" customWidth="1"/>
    <col min="10" max="10" width="42.375" bestFit="1" customWidth="1"/>
    <col min="11" max="11" width="8.375" bestFit="1" customWidth="1"/>
    <col min="12" max="12" width="8.5" customWidth="1"/>
    <col min="13" max="13" width="18.375" customWidth="1"/>
    <col min="14" max="14" width="10.875" customWidth="1"/>
    <col min="15" max="15" width="14.375" customWidth="1"/>
    <col min="16" max="16" width="12.75" customWidth="1"/>
    <col min="17" max="17" width="12" customWidth="1"/>
    <col min="18" max="18" width="23.25" customWidth="1"/>
    <col min="19" max="19" width="55.75" customWidth="1"/>
    <col min="20" max="20" width="37.125" customWidth="1"/>
    <col min="21" max="21" width="28.125" customWidth="1"/>
    <col min="22" max="22" width="9.125" bestFit="1" customWidth="1"/>
    <col min="23" max="23" width="5.5" customWidth="1"/>
    <col min="24" max="24" width="9.25" bestFit="1" customWidth="1"/>
    <col min="25" max="25" width="10.25" customWidth="1"/>
    <col min="26" max="26" width="10" bestFit="1" customWidth="1"/>
    <col min="27" max="27" width="13.25" bestFit="1" customWidth="1"/>
    <col min="28" max="28" width="35.25" customWidth="1"/>
    <col min="29" max="29" width="19.625" customWidth="1"/>
    <col min="30" max="30" width="20.625" customWidth="1"/>
    <col min="31" max="31" width="13.25" bestFit="1" customWidth="1"/>
    <col min="32" max="32" width="15.75" bestFit="1" customWidth="1"/>
    <col min="33" max="33" width="20.25" bestFit="1" customWidth="1"/>
    <col min="34" max="34" width="14.5" bestFit="1" customWidth="1"/>
    <col min="35" max="35" width="8" customWidth="1"/>
    <col min="36" max="36" width="15.875" customWidth="1"/>
    <col min="37" max="37" width="13.625" bestFit="1" customWidth="1"/>
    <col min="38" max="38" width="9.125" customWidth="1"/>
    <col min="39" max="39" width="7.875" customWidth="1"/>
    <col min="40" max="40" width="13.25" customWidth="1"/>
    <col min="41" max="41" width="18.625" bestFit="1" customWidth="1"/>
    <col min="42" max="42" width="25.75" bestFit="1" customWidth="1"/>
    <col min="45" max="45" width="13.375" customWidth="1"/>
    <col min="56" max="56" width="8.5" bestFit="1" customWidth="1"/>
  </cols>
  <sheetData>
    <row r="1" spans="1:42" ht="16.5" customHeight="1" x14ac:dyDescent="0.2">
      <c r="A1" s="1" t="s">
        <v>0</v>
      </c>
      <c r="B1" s="2" t="s">
        <v>586</v>
      </c>
      <c r="C1" s="2" t="s">
        <v>587</v>
      </c>
      <c r="D1" s="2" t="s">
        <v>588</v>
      </c>
      <c r="E1" s="3" t="s">
        <v>589</v>
      </c>
      <c r="F1" s="3" t="s">
        <v>590</v>
      </c>
      <c r="G1" s="4" t="s">
        <v>511</v>
      </c>
      <c r="H1" s="4" t="s">
        <v>512</v>
      </c>
      <c r="I1" s="4" t="s">
        <v>591</v>
      </c>
      <c r="J1" s="4" t="s">
        <v>513</v>
      </c>
      <c r="K1" s="3" t="s">
        <v>592</v>
      </c>
      <c r="L1" s="5" t="s">
        <v>603</v>
      </c>
      <c r="M1" s="5" t="s">
        <v>593</v>
      </c>
      <c r="N1" s="5" t="s">
        <v>518</v>
      </c>
      <c r="O1" s="5" t="s">
        <v>517</v>
      </c>
      <c r="P1" s="5" t="s">
        <v>519</v>
      </c>
      <c r="Q1" s="5" t="s">
        <v>773</v>
      </c>
      <c r="R1" s="5" t="s">
        <v>774</v>
      </c>
      <c r="S1" s="3" t="s">
        <v>1</v>
      </c>
      <c r="T1" s="3" t="s">
        <v>2</v>
      </c>
      <c r="U1" s="4" t="s">
        <v>3</v>
      </c>
      <c r="V1" s="3" t="s">
        <v>4</v>
      </c>
      <c r="W1" s="4" t="s">
        <v>524</v>
      </c>
      <c r="X1" s="3" t="s">
        <v>523</v>
      </c>
      <c r="Y1" s="3" t="s">
        <v>611</v>
      </c>
      <c r="Z1" s="3" t="s">
        <v>594</v>
      </c>
      <c r="AA1" s="3" t="s">
        <v>610</v>
      </c>
      <c r="AB1" s="4" t="s">
        <v>595</v>
      </c>
      <c r="AC1" s="3" t="s">
        <v>597</v>
      </c>
      <c r="AD1" s="3" t="s">
        <v>598</v>
      </c>
      <c r="AE1" s="3" t="s">
        <v>599</v>
      </c>
      <c r="AF1" s="3" t="s">
        <v>600</v>
      </c>
      <c r="AG1" s="3" t="s">
        <v>609</v>
      </c>
      <c r="AH1" s="3" t="s">
        <v>608</v>
      </c>
      <c r="AI1" s="3" t="s">
        <v>772</v>
      </c>
      <c r="AJ1" s="6" t="s">
        <v>607</v>
      </c>
      <c r="AK1" s="4" t="s">
        <v>602</v>
      </c>
      <c r="AL1" s="3" t="s">
        <v>605</v>
      </c>
      <c r="AM1" s="3" t="s">
        <v>606</v>
      </c>
      <c r="AN1" s="3" t="s">
        <v>604</v>
      </c>
      <c r="AO1" s="7" t="s">
        <v>601</v>
      </c>
      <c r="AP1" s="3" t="s">
        <v>785</v>
      </c>
    </row>
    <row r="2" spans="1:42" x14ac:dyDescent="0.2">
      <c r="A2" s="13">
        <v>1</v>
      </c>
      <c r="B2" s="9">
        <v>40.462699999999998</v>
      </c>
      <c r="C2" s="9">
        <v>-107.5912</v>
      </c>
      <c r="D2" s="10">
        <v>1939</v>
      </c>
      <c r="E2" s="11">
        <v>43679.8389930556</v>
      </c>
      <c r="F2" s="11">
        <v>43679.5473263889</v>
      </c>
      <c r="G2" s="12" t="s">
        <v>778</v>
      </c>
      <c r="H2" s="12" t="s">
        <v>515</v>
      </c>
      <c r="I2" s="12" t="s">
        <v>612</v>
      </c>
      <c r="J2" s="12" t="s">
        <v>717</v>
      </c>
      <c r="K2" s="13" t="s">
        <v>8</v>
      </c>
      <c r="L2" s="10">
        <v>1466.0486883622557</v>
      </c>
      <c r="M2" s="14">
        <v>247.35342188960666</v>
      </c>
      <c r="N2" s="13">
        <v>3.26</v>
      </c>
      <c r="O2" s="13">
        <v>0.20231987873991361</v>
      </c>
      <c r="P2" s="13">
        <v>310</v>
      </c>
      <c r="Q2" s="13">
        <v>772.02207284563883</v>
      </c>
      <c r="R2" s="13">
        <v>170791.32456243114</v>
      </c>
      <c r="S2" s="13" t="s">
        <v>5</v>
      </c>
      <c r="T2" s="13" t="s">
        <v>6</v>
      </c>
      <c r="U2" s="13" t="s">
        <v>7</v>
      </c>
      <c r="V2" s="13" t="s">
        <v>9</v>
      </c>
      <c r="W2" s="13" t="s">
        <v>10</v>
      </c>
      <c r="X2" s="15" t="s">
        <v>522</v>
      </c>
      <c r="Y2" s="30">
        <v>0</v>
      </c>
      <c r="Z2" s="13">
        <v>-1</v>
      </c>
      <c r="AA2" s="13">
        <v>0.7</v>
      </c>
      <c r="AB2" s="16"/>
      <c r="AC2" s="14">
        <v>36.966149132347525</v>
      </c>
      <c r="AD2" s="14">
        <v>210.3872727572591</v>
      </c>
      <c r="AE2" s="14">
        <v>15.262940218052504</v>
      </c>
      <c r="AF2" s="14">
        <v>8.4414285082745</v>
      </c>
      <c r="AG2" s="17">
        <v>1.2278587525657372</v>
      </c>
      <c r="AH2" s="14">
        <v>1.334273177788101</v>
      </c>
      <c r="AI2" s="14">
        <v>1.5486959854117057</v>
      </c>
      <c r="AJ2" s="9">
        <v>7.6287465940054491E-2</v>
      </c>
      <c r="AK2" s="13">
        <v>6021</v>
      </c>
      <c r="AL2" s="14">
        <v>1356.3</v>
      </c>
      <c r="AM2" s="14">
        <v>1381</v>
      </c>
      <c r="AN2" s="10">
        <v>1233.40232460573</v>
      </c>
      <c r="AO2" s="17">
        <v>0.18862163554855749</v>
      </c>
      <c r="AP2" s="17">
        <f>(表4_8910[[#This Row],[emission]]-表4_8910[[#This Row],[emission_epa]])/表4_8910[[#This Row],[emission_epa]]</f>
        <v>0.18862163554855757</v>
      </c>
    </row>
    <row r="3" spans="1:42" x14ac:dyDescent="0.2">
      <c r="A3" s="13">
        <v>2</v>
      </c>
      <c r="B3" s="9">
        <v>39.174700000000001</v>
      </c>
      <c r="C3" s="9">
        <v>-111.02889999999999</v>
      </c>
      <c r="D3" s="10">
        <v>1725</v>
      </c>
      <c r="E3" s="11">
        <v>43786.847557870402</v>
      </c>
      <c r="F3" s="11">
        <v>43786.555891203701</v>
      </c>
      <c r="G3" s="12" t="s">
        <v>596</v>
      </c>
      <c r="H3" s="12" t="s">
        <v>515</v>
      </c>
      <c r="I3" s="12" t="s">
        <v>612</v>
      </c>
      <c r="J3" s="12" t="s">
        <v>724</v>
      </c>
      <c r="K3" s="13" t="s">
        <v>8</v>
      </c>
      <c r="L3" s="10">
        <v>766.44047113458646</v>
      </c>
      <c r="M3" s="14">
        <v>116.17262768551385</v>
      </c>
      <c r="N3" s="13">
        <v>0.91</v>
      </c>
      <c r="O3" s="13">
        <v>5.507570547286101E-2</v>
      </c>
      <c r="P3" s="13">
        <v>96</v>
      </c>
      <c r="Q3" s="13">
        <v>2478.6135889134375</v>
      </c>
      <c r="R3" s="13">
        <v>520462.72557215899</v>
      </c>
      <c r="S3" s="13" t="s">
        <v>11</v>
      </c>
      <c r="T3" s="13" t="s">
        <v>12</v>
      </c>
      <c r="U3" s="13" t="s">
        <v>13</v>
      </c>
      <c r="V3" s="13" t="s">
        <v>14</v>
      </c>
      <c r="W3" s="13" t="s">
        <v>15</v>
      </c>
      <c r="X3" s="15" t="s">
        <v>522</v>
      </c>
      <c r="Y3" s="30">
        <v>0</v>
      </c>
      <c r="Z3" s="13">
        <v>-1</v>
      </c>
      <c r="AA3" s="13">
        <v>0.7</v>
      </c>
      <c r="AB3" s="13"/>
      <c r="AC3" s="14">
        <v>10.041372794289511</v>
      </c>
      <c r="AD3" s="14">
        <v>106.13125489122432</v>
      </c>
      <c r="AE3" s="14">
        <v>8.3305560204185358</v>
      </c>
      <c r="AF3" s="14">
        <v>5.0750106314931154</v>
      </c>
      <c r="AG3" s="17">
        <v>164.46551332564889</v>
      </c>
      <c r="AH3" s="14">
        <v>49.887872375446825</v>
      </c>
      <c r="AI3" s="14">
        <v>1.0655565084304766</v>
      </c>
      <c r="AJ3" s="9">
        <v>3.7981250000000001E-2</v>
      </c>
      <c r="AK3" s="13">
        <v>6165</v>
      </c>
      <c r="AL3" s="14">
        <v>889</v>
      </c>
      <c r="AM3" s="14">
        <v>885.7</v>
      </c>
      <c r="AN3" s="10">
        <v>805.48933064599998</v>
      </c>
      <c r="AO3" s="17">
        <v>4.8478431713175452E-2</v>
      </c>
      <c r="AP3" s="17">
        <f>(表4_8910[[#This Row],[emission]]-表4_8910[[#This Row],[emission_epa]])/表4_8910[[#This Row],[emission_epa]]</f>
        <v>-4.8478431713175466E-2</v>
      </c>
    </row>
    <row r="4" spans="1:42" x14ac:dyDescent="0.2">
      <c r="A4" s="13">
        <v>3</v>
      </c>
      <c r="B4" s="9">
        <v>38.584699999999998</v>
      </c>
      <c r="C4" s="9">
        <v>-85.411699999999996</v>
      </c>
      <c r="D4" s="10">
        <v>144</v>
      </c>
      <c r="E4" s="11">
        <v>43823.775497685194</v>
      </c>
      <c r="F4" s="11">
        <v>43823.567164351894</v>
      </c>
      <c r="G4" s="12" t="s">
        <v>596</v>
      </c>
      <c r="H4" s="12" t="s">
        <v>515</v>
      </c>
      <c r="I4" s="12" t="s">
        <v>612</v>
      </c>
      <c r="J4" s="12" t="s">
        <v>725</v>
      </c>
      <c r="K4" s="13" t="s">
        <v>8</v>
      </c>
      <c r="L4" s="10">
        <v>858.64599232525143</v>
      </c>
      <c r="M4" s="14">
        <v>130.71848299485774</v>
      </c>
      <c r="N4" s="13">
        <v>1.06</v>
      </c>
      <c r="O4" s="13">
        <v>0.18036999011291577</v>
      </c>
      <c r="P4" s="13">
        <v>139</v>
      </c>
      <c r="Q4" s="13">
        <v>3024.1712005778577</v>
      </c>
      <c r="R4" s="13">
        <v>591434.82013053098</v>
      </c>
      <c r="S4" s="13" t="s">
        <v>16</v>
      </c>
      <c r="T4" s="13" t="s">
        <v>17</v>
      </c>
      <c r="U4" s="13" t="s">
        <v>18</v>
      </c>
      <c r="V4" s="13" t="s">
        <v>19</v>
      </c>
      <c r="W4" s="13" t="s">
        <v>20</v>
      </c>
      <c r="X4" s="15" t="s">
        <v>521</v>
      </c>
      <c r="Y4" s="30">
        <v>0</v>
      </c>
      <c r="Z4" s="13">
        <v>1</v>
      </c>
      <c r="AA4" s="13">
        <v>1</v>
      </c>
      <c r="AB4" s="13"/>
      <c r="AC4" s="14">
        <v>11.659347538131653</v>
      </c>
      <c r="AD4" s="14">
        <v>119.05913545672608</v>
      </c>
      <c r="AE4" s="14">
        <v>7.9974167812852768</v>
      </c>
      <c r="AF4" s="14">
        <v>6.5153684837919759</v>
      </c>
      <c r="AG4" s="17">
        <v>73.013653484345639</v>
      </c>
      <c r="AH4" s="14">
        <v>25.798157564468795</v>
      </c>
      <c r="AI4" s="14">
        <v>1.3702686157010795</v>
      </c>
      <c r="AJ4" s="9">
        <v>2.9337499999999999E-2</v>
      </c>
      <c r="AK4" s="13">
        <v>6071</v>
      </c>
      <c r="AL4" s="14">
        <v>1037.4000000000001</v>
      </c>
      <c r="AM4" s="14">
        <v>1080.8</v>
      </c>
      <c r="AN4" s="10">
        <v>964.73653990560001</v>
      </c>
      <c r="AO4" s="17">
        <v>0.10996841437220739</v>
      </c>
      <c r="AP4" s="17">
        <f>(表4_8910[[#This Row],[emission]]-表4_8910[[#This Row],[emission_epa]])/表4_8910[[#This Row],[emission_epa]]</f>
        <v>-0.10996841437220736</v>
      </c>
    </row>
    <row r="5" spans="1:42" x14ac:dyDescent="0.2">
      <c r="A5" s="13">
        <v>4</v>
      </c>
      <c r="B5" s="9">
        <v>47.371400000000001</v>
      </c>
      <c r="C5" s="9">
        <v>-101.8344</v>
      </c>
      <c r="D5" s="10">
        <v>590</v>
      </c>
      <c r="E5" s="11">
        <v>45527.812162969101</v>
      </c>
      <c r="F5" s="11">
        <v>45527.562162969101</v>
      </c>
      <c r="G5" s="12" t="s">
        <v>596</v>
      </c>
      <c r="H5" s="12" t="s">
        <v>515</v>
      </c>
      <c r="I5" s="12" t="s">
        <v>612</v>
      </c>
      <c r="J5" s="12" t="s">
        <v>613</v>
      </c>
      <c r="K5" s="13" t="s">
        <v>24</v>
      </c>
      <c r="L5" s="10">
        <v>696.13934545527502</v>
      </c>
      <c r="M5" s="10">
        <v>111.33516824212214</v>
      </c>
      <c r="N5" s="13">
        <v>6.29</v>
      </c>
      <c r="O5" s="13">
        <v>0.10535653752852737</v>
      </c>
      <c r="P5" s="13">
        <v>134</v>
      </c>
      <c r="Q5" s="13">
        <v>345.47183713940842</v>
      </c>
      <c r="R5" s="13">
        <v>58529.967906844366</v>
      </c>
      <c r="S5" s="13" t="s">
        <v>21</v>
      </c>
      <c r="T5" s="13" t="s">
        <v>22</v>
      </c>
      <c r="U5" s="13" t="s">
        <v>23</v>
      </c>
      <c r="V5" s="13" t="s">
        <v>25</v>
      </c>
      <c r="W5" s="13" t="s">
        <v>26</v>
      </c>
      <c r="X5" s="15" t="s">
        <v>520</v>
      </c>
      <c r="Y5" s="30">
        <v>0</v>
      </c>
      <c r="Z5" s="13">
        <v>1</v>
      </c>
      <c r="AA5" s="13">
        <v>1</v>
      </c>
      <c r="AB5" s="13"/>
      <c r="AC5" s="14">
        <v>53.781603653149105</v>
      </c>
      <c r="AD5" s="14">
        <v>57.553564588973018</v>
      </c>
      <c r="AE5" s="14">
        <v>13.397142096125345</v>
      </c>
      <c r="AF5" s="14">
        <v>5.1287820141291256</v>
      </c>
      <c r="AG5" s="17">
        <v>137.52245299926096</v>
      </c>
      <c r="AH5" s="14">
        <v>288.33874312178381</v>
      </c>
      <c r="AI5" s="14">
        <v>1.3912910781121313</v>
      </c>
      <c r="AJ5" s="9">
        <v>5.7306250000000003E-2</v>
      </c>
      <c r="AK5" s="13">
        <v>6469</v>
      </c>
      <c r="AL5" s="13">
        <v>988.6</v>
      </c>
      <c r="AM5" s="13">
        <v>878.5</v>
      </c>
      <c r="AN5" s="10">
        <v>848.56699802490016</v>
      </c>
      <c r="AO5" s="17">
        <v>0.17962948467759332</v>
      </c>
      <c r="AP5" s="17">
        <f>(表4_8910[[#This Row],[emission]]-表4_8910[[#This Row],[emission_epa]])/表4_8910[[#This Row],[emission_epa]]</f>
        <v>-0.17962948467759329</v>
      </c>
    </row>
    <row r="6" spans="1:42" x14ac:dyDescent="0.2">
      <c r="A6" s="13">
        <v>5</v>
      </c>
      <c r="B6" s="9">
        <v>47.371400000000001</v>
      </c>
      <c r="C6" s="9">
        <v>-101.8344</v>
      </c>
      <c r="D6" s="10">
        <v>590</v>
      </c>
      <c r="E6" s="11">
        <v>45534.81328409243</v>
      </c>
      <c r="F6" s="11">
        <v>45534.56328409243</v>
      </c>
      <c r="G6" s="12" t="s">
        <v>596</v>
      </c>
      <c r="H6" s="12" t="s">
        <v>515</v>
      </c>
      <c r="I6" s="12" t="s">
        <v>612</v>
      </c>
      <c r="J6" s="12" t="s">
        <v>726</v>
      </c>
      <c r="K6" s="13" t="s">
        <v>24</v>
      </c>
      <c r="L6" s="10">
        <v>486.32271669530974</v>
      </c>
      <c r="M6" s="10">
        <v>95.372781257844977</v>
      </c>
      <c r="N6" s="13">
        <v>4.4000000000000004</v>
      </c>
      <c r="O6" s="13">
        <v>0.62067167917775456</v>
      </c>
      <c r="P6" s="13">
        <v>287</v>
      </c>
      <c r="Q6" s="13">
        <v>366.09622408041872</v>
      </c>
      <c r="R6" s="13">
        <v>22942.041035978938</v>
      </c>
      <c r="S6" s="13" t="s">
        <v>27</v>
      </c>
      <c r="T6" s="13" t="s">
        <v>28</v>
      </c>
      <c r="U6" s="13" t="s">
        <v>23</v>
      </c>
      <c r="V6" s="13" t="s">
        <v>29</v>
      </c>
      <c r="W6" s="13" t="s">
        <v>26</v>
      </c>
      <c r="X6" s="15" t="s">
        <v>520</v>
      </c>
      <c r="Y6" s="30">
        <v>0</v>
      </c>
      <c r="Z6" s="13">
        <v>-1</v>
      </c>
      <c r="AA6" s="13">
        <v>0.7</v>
      </c>
      <c r="AB6" s="13"/>
      <c r="AC6" s="14">
        <v>42.440843166095192</v>
      </c>
      <c r="AD6" s="14">
        <v>52.931938091749792</v>
      </c>
      <c r="AE6" s="14">
        <v>11.262937693051031</v>
      </c>
      <c r="AF6" s="14">
        <v>2.3689438325783945</v>
      </c>
      <c r="AG6" s="17">
        <v>171.41050006524569</v>
      </c>
      <c r="AH6" s="14">
        <v>251.40206676236036</v>
      </c>
      <c r="AI6" s="14">
        <v>2.1812769437362554</v>
      </c>
      <c r="AJ6" s="9">
        <v>4.4937499999999998E-2</v>
      </c>
      <c r="AK6" s="13">
        <v>6469</v>
      </c>
      <c r="AL6" s="13">
        <v>538</v>
      </c>
      <c r="AM6" s="13">
        <v>546.6</v>
      </c>
      <c r="AN6" s="10">
        <v>492.09631431473338</v>
      </c>
      <c r="AO6" s="17">
        <v>1.1732657716535866E-2</v>
      </c>
      <c r="AP6" s="17">
        <f>(表4_8910[[#This Row],[emission]]-表4_8910[[#This Row],[emission_epa]])/表4_8910[[#This Row],[emission_epa]]</f>
        <v>-1.1732657716535916E-2</v>
      </c>
    </row>
    <row r="7" spans="1:42" x14ac:dyDescent="0.2">
      <c r="A7" s="13">
        <v>6</v>
      </c>
      <c r="B7" s="9">
        <v>40.462699999999998</v>
      </c>
      <c r="C7" s="9">
        <v>-107.5912</v>
      </c>
      <c r="D7" s="10">
        <v>1939</v>
      </c>
      <c r="E7" s="11">
        <v>45185.839905291352</v>
      </c>
      <c r="F7" s="11">
        <v>45185.548238624688</v>
      </c>
      <c r="G7" s="12" t="s">
        <v>596</v>
      </c>
      <c r="H7" s="12" t="s">
        <v>515</v>
      </c>
      <c r="I7" s="12" t="s">
        <v>612</v>
      </c>
      <c r="J7" s="12" t="s">
        <v>727</v>
      </c>
      <c r="K7" s="13" t="s">
        <v>24</v>
      </c>
      <c r="L7" s="10">
        <v>1251.0992447733745</v>
      </c>
      <c r="M7" s="10">
        <v>296.63288490315125</v>
      </c>
      <c r="N7" s="13">
        <v>2.2400000000000002</v>
      </c>
      <c r="O7" s="13">
        <v>0.29569128044860127</v>
      </c>
      <c r="P7" s="13">
        <v>280</v>
      </c>
      <c r="Q7" s="13">
        <v>1568.9104144274131</v>
      </c>
      <c r="R7" s="13">
        <v>321522.40567608865</v>
      </c>
      <c r="S7" s="13" t="s">
        <v>36</v>
      </c>
      <c r="T7" s="13" t="s">
        <v>37</v>
      </c>
      <c r="U7" s="13" t="s">
        <v>7</v>
      </c>
      <c r="V7" s="13" t="s">
        <v>38</v>
      </c>
      <c r="W7" s="13" t="s">
        <v>10</v>
      </c>
      <c r="X7" s="15" t="s">
        <v>522</v>
      </c>
      <c r="Y7" s="30">
        <v>0</v>
      </c>
      <c r="Z7" s="13">
        <v>1</v>
      </c>
      <c r="AA7" s="13">
        <v>1</v>
      </c>
      <c r="AB7" s="13"/>
      <c r="AC7" s="14">
        <v>23.300754895723525</v>
      </c>
      <c r="AD7" s="14">
        <v>273.33213000742768</v>
      </c>
      <c r="AE7" s="14">
        <v>12.56714014224355</v>
      </c>
      <c r="AF7" s="14">
        <v>4.6290961072495165</v>
      </c>
      <c r="AG7" s="17">
        <v>119.96876385216876</v>
      </c>
      <c r="AH7" s="14">
        <v>89.576677009619345</v>
      </c>
      <c r="AI7" s="14">
        <v>1.1825936973573679</v>
      </c>
      <c r="AJ7" s="9">
        <v>3.5690104166666667E-2</v>
      </c>
      <c r="AK7" s="13">
        <v>6021</v>
      </c>
      <c r="AL7" s="13">
        <v>962.5</v>
      </c>
      <c r="AM7" s="13">
        <v>957.4</v>
      </c>
      <c r="AN7" s="10">
        <v>872.47131592390008</v>
      </c>
      <c r="AO7" s="17">
        <v>0.43397177871518666</v>
      </c>
      <c r="AP7" s="17">
        <f>(表4_8910[[#This Row],[emission]]-表4_8910[[#This Row],[emission_epa]])/表4_8910[[#This Row],[emission_epa]]</f>
        <v>0.43397177871518661</v>
      </c>
    </row>
    <row r="8" spans="1:42" x14ac:dyDescent="0.2">
      <c r="A8" s="13">
        <v>7</v>
      </c>
      <c r="B8" s="9">
        <v>40.462699999999998</v>
      </c>
      <c r="C8" s="9">
        <v>-107.5912</v>
      </c>
      <c r="D8" s="10">
        <v>1939</v>
      </c>
      <c r="E8" s="11">
        <v>45266.83733983992</v>
      </c>
      <c r="F8" s="11">
        <v>45266.545673173248</v>
      </c>
      <c r="G8" s="12" t="s">
        <v>596</v>
      </c>
      <c r="H8" s="12" t="s">
        <v>515</v>
      </c>
      <c r="I8" s="12" t="s">
        <v>612</v>
      </c>
      <c r="J8" s="12" t="s">
        <v>728</v>
      </c>
      <c r="K8" s="13" t="s">
        <v>24</v>
      </c>
      <c r="L8" s="10">
        <v>879.44491076488771</v>
      </c>
      <c r="M8" s="10">
        <v>137.25083907904704</v>
      </c>
      <c r="N8" s="13">
        <v>0.92</v>
      </c>
      <c r="O8" s="13">
        <v>0.35232560697930171</v>
      </c>
      <c r="P8" s="13">
        <v>77</v>
      </c>
      <c r="Q8" s="13">
        <v>1917.078573959848</v>
      </c>
      <c r="R8" s="13">
        <v>460585.76891702641</v>
      </c>
      <c r="S8" s="13" t="s">
        <v>30</v>
      </c>
      <c r="T8" s="13" t="s">
        <v>31</v>
      </c>
      <c r="U8" s="13" t="s">
        <v>7</v>
      </c>
      <c r="V8" s="13" t="s">
        <v>32</v>
      </c>
      <c r="W8" s="13" t="s">
        <v>10</v>
      </c>
      <c r="X8" s="15" t="s">
        <v>522</v>
      </c>
      <c r="Y8" s="30">
        <v>0</v>
      </c>
      <c r="Z8" s="13">
        <v>-1</v>
      </c>
      <c r="AA8" s="13">
        <v>0.7</v>
      </c>
      <c r="AB8" s="13"/>
      <c r="AC8" s="14">
        <v>15.46017370474561</v>
      </c>
      <c r="AD8" s="14">
        <v>121.7906653743014</v>
      </c>
      <c r="AE8" s="14">
        <v>12.654283397764221</v>
      </c>
      <c r="AF8" s="14">
        <v>4.4300506477853974</v>
      </c>
      <c r="AG8" s="17">
        <v>130.11955598246584</v>
      </c>
      <c r="AH8" s="14">
        <v>39.903330501289524</v>
      </c>
      <c r="AI8" s="14">
        <v>0.93582138516222224</v>
      </c>
      <c r="AJ8" s="9">
        <v>4.3837500000000001E-2</v>
      </c>
      <c r="AK8" s="13">
        <v>6021</v>
      </c>
      <c r="AL8" s="13">
        <v>892.1</v>
      </c>
      <c r="AM8" s="13">
        <v>893.5</v>
      </c>
      <c r="AN8" s="10">
        <v>809.40534477366668</v>
      </c>
      <c r="AO8" s="17">
        <v>8.6532126879896198E-2</v>
      </c>
      <c r="AP8" s="17">
        <f>(表4_8910[[#This Row],[emission]]-表4_8910[[#This Row],[emission_epa]])/表4_8910[[#This Row],[emission_epa]]</f>
        <v>8.6532126879896171E-2</v>
      </c>
    </row>
    <row r="9" spans="1:42" x14ac:dyDescent="0.2">
      <c r="A9" s="13">
        <v>8</v>
      </c>
      <c r="B9" s="9">
        <v>40.462699999999998</v>
      </c>
      <c r="C9" s="9">
        <v>-107.5912</v>
      </c>
      <c r="D9" s="10">
        <v>1939</v>
      </c>
      <c r="E9" s="11">
        <v>45449.834789129076</v>
      </c>
      <c r="F9" s="11">
        <v>45449.543122462404</v>
      </c>
      <c r="G9" s="12" t="s">
        <v>596</v>
      </c>
      <c r="H9" s="12" t="s">
        <v>515</v>
      </c>
      <c r="I9" s="12" t="s">
        <v>612</v>
      </c>
      <c r="J9" s="12" t="s">
        <v>614</v>
      </c>
      <c r="K9" s="13" t="s">
        <v>24</v>
      </c>
      <c r="L9" s="10">
        <v>460.85962603900634</v>
      </c>
      <c r="M9" s="10">
        <v>76.512186346212061</v>
      </c>
      <c r="N9" s="13">
        <v>1.35</v>
      </c>
      <c r="O9" s="13">
        <v>0.17953644012660303</v>
      </c>
      <c r="P9" s="13">
        <v>48</v>
      </c>
      <c r="Q9" s="13">
        <v>885.88494749675976</v>
      </c>
      <c r="R9" s="13">
        <v>99349.930796939079</v>
      </c>
      <c r="S9" s="13" t="s">
        <v>33</v>
      </c>
      <c r="T9" s="13" t="s">
        <v>34</v>
      </c>
      <c r="U9" s="13" t="s">
        <v>7</v>
      </c>
      <c r="V9" s="13" t="s">
        <v>35</v>
      </c>
      <c r="W9" s="13" t="s">
        <v>10</v>
      </c>
      <c r="X9" s="15" t="s">
        <v>522</v>
      </c>
      <c r="Y9" s="30">
        <v>0</v>
      </c>
      <c r="Z9" s="13">
        <v>-1</v>
      </c>
      <c r="AA9" s="13">
        <v>0.7</v>
      </c>
      <c r="AB9" s="13"/>
      <c r="AC9" s="14">
        <v>12.462387885287704</v>
      </c>
      <c r="AD9" s="14">
        <v>64.04979846092435</v>
      </c>
      <c r="AE9" s="14">
        <v>8.1162420616324287</v>
      </c>
      <c r="AF9" s="14">
        <v>6.9784895688280715</v>
      </c>
      <c r="AG9" s="17">
        <v>163.09752745870506</v>
      </c>
      <c r="AH9" s="14">
        <v>73.393887356417281</v>
      </c>
      <c r="AI9" s="14">
        <v>1.1224811442952496</v>
      </c>
      <c r="AJ9" s="9">
        <v>4.3431249999999998E-2</v>
      </c>
      <c r="AK9" s="13">
        <v>6021</v>
      </c>
      <c r="AL9" s="13">
        <v>497.9</v>
      </c>
      <c r="AM9" s="13">
        <v>547.29999999999995</v>
      </c>
      <c r="AN9" s="10">
        <v>453.18111291786659</v>
      </c>
      <c r="AO9" s="17">
        <v>1.694358591358891E-2</v>
      </c>
      <c r="AP9" s="17">
        <f>(表4_8910[[#This Row],[emission]]-表4_8910[[#This Row],[emission_epa]])/表4_8910[[#This Row],[emission_epa]]</f>
        <v>1.6943585913589018E-2</v>
      </c>
    </row>
    <row r="10" spans="1:42" x14ac:dyDescent="0.2">
      <c r="A10" s="13">
        <v>9</v>
      </c>
      <c r="B10" s="9">
        <v>40.462699999999998</v>
      </c>
      <c r="C10" s="9">
        <v>-107.5912</v>
      </c>
      <c r="D10" s="10">
        <v>1939</v>
      </c>
      <c r="E10" s="11">
        <v>45456.835693852823</v>
      </c>
      <c r="F10" s="11">
        <v>45456.544027186152</v>
      </c>
      <c r="G10" s="12" t="s">
        <v>596</v>
      </c>
      <c r="H10" s="12" t="s">
        <v>515</v>
      </c>
      <c r="I10" s="12" t="s">
        <v>612</v>
      </c>
      <c r="J10" s="12" t="s">
        <v>718</v>
      </c>
      <c r="K10" s="13" t="s">
        <v>24</v>
      </c>
      <c r="L10" s="10">
        <v>978.51202996325617</v>
      </c>
      <c r="M10" s="10">
        <v>148.47276989651988</v>
      </c>
      <c r="N10" s="13">
        <v>4</v>
      </c>
      <c r="O10" s="13">
        <v>0.42618462352991265</v>
      </c>
      <c r="P10" s="13">
        <v>273</v>
      </c>
      <c r="Q10" s="13">
        <v>538.41788840130346</v>
      </c>
      <c r="R10" s="13">
        <v>71193.873372194052</v>
      </c>
      <c r="S10" s="13" t="s">
        <v>39</v>
      </c>
      <c r="T10" s="13" t="s">
        <v>40</v>
      </c>
      <c r="U10" s="13" t="s">
        <v>7</v>
      </c>
      <c r="V10" s="13" t="s">
        <v>41</v>
      </c>
      <c r="W10" s="13" t="s">
        <v>10</v>
      </c>
      <c r="X10" s="15" t="s">
        <v>522</v>
      </c>
      <c r="Y10" s="30">
        <v>0</v>
      </c>
      <c r="Z10" s="13">
        <v>-1</v>
      </c>
      <c r="AA10" s="13">
        <v>0.7</v>
      </c>
      <c r="AB10" s="13"/>
      <c r="AC10" s="14">
        <v>32.764090608784997</v>
      </c>
      <c r="AD10" s="14">
        <v>115.7086792877349</v>
      </c>
      <c r="AE10" s="14">
        <v>12.706936117718787</v>
      </c>
      <c r="AF10" s="14">
        <v>11.773510032804191</v>
      </c>
      <c r="AG10" s="17">
        <v>154.8252942040948</v>
      </c>
      <c r="AH10" s="14">
        <v>206.43372560545973</v>
      </c>
      <c r="AI10" s="14">
        <v>1.9159641400220653</v>
      </c>
      <c r="AJ10" s="9">
        <v>4.3993506493506494E-2</v>
      </c>
      <c r="AK10" s="13">
        <v>6021</v>
      </c>
      <c r="AL10" s="13">
        <v>1002.9</v>
      </c>
      <c r="AM10" s="13">
        <v>1051.9000000000001</v>
      </c>
      <c r="AN10" s="10">
        <v>912.03817835899997</v>
      </c>
      <c r="AO10" s="17">
        <v>7.2884944053395184E-2</v>
      </c>
      <c r="AP10" s="17">
        <f>(表4_8910[[#This Row],[emission]]-表4_8910[[#This Row],[emission_epa]])/表4_8910[[#This Row],[emission_epa]]</f>
        <v>7.2884944053395212E-2</v>
      </c>
    </row>
    <row r="11" spans="1:42" x14ac:dyDescent="0.2">
      <c r="A11" s="13">
        <v>10</v>
      </c>
      <c r="B11" s="9">
        <v>36.69</v>
      </c>
      <c r="C11" s="9">
        <v>-108.48139999999999</v>
      </c>
      <c r="D11" s="10">
        <v>1630</v>
      </c>
      <c r="E11" s="11">
        <v>45287.842355950103</v>
      </c>
      <c r="F11" s="11">
        <v>45287.550689283489</v>
      </c>
      <c r="G11" s="12" t="s">
        <v>596</v>
      </c>
      <c r="H11" s="12" t="s">
        <v>515</v>
      </c>
      <c r="I11" s="12" t="s">
        <v>612</v>
      </c>
      <c r="J11" s="12" t="s">
        <v>615</v>
      </c>
      <c r="K11" s="13" t="s">
        <v>24</v>
      </c>
      <c r="L11" s="10">
        <v>605.56039450701496</v>
      </c>
      <c r="M11" s="14">
        <v>83.052894777521018</v>
      </c>
      <c r="N11" s="13">
        <v>4.38</v>
      </c>
      <c r="O11" s="13">
        <v>0.55374482691338378</v>
      </c>
      <c r="P11" s="13">
        <v>315</v>
      </c>
      <c r="Q11" s="13">
        <v>1125.8520063998353</v>
      </c>
      <c r="R11" s="13">
        <v>88047.253768967668</v>
      </c>
      <c r="S11" s="13" t="s">
        <v>42</v>
      </c>
      <c r="T11" s="13" t="s">
        <v>43</v>
      </c>
      <c r="U11" s="13" t="s">
        <v>44</v>
      </c>
      <c r="V11" s="13" t="s">
        <v>45</v>
      </c>
      <c r="W11" s="13" t="s">
        <v>46</v>
      </c>
      <c r="X11" s="15" t="s">
        <v>522</v>
      </c>
      <c r="Y11" s="30">
        <v>0</v>
      </c>
      <c r="Z11" s="13">
        <v>-1</v>
      </c>
      <c r="AA11" s="13">
        <v>0.7</v>
      </c>
      <c r="AB11" s="13"/>
      <c r="AC11" s="14">
        <v>16.88780272400626</v>
      </c>
      <c r="AD11" s="14">
        <v>66.165092053514769</v>
      </c>
      <c r="AE11" s="14">
        <v>5.7436326678340048</v>
      </c>
      <c r="AF11" s="14">
        <v>3.4638198602857231</v>
      </c>
      <c r="AG11" s="17">
        <v>137.90993664343483</v>
      </c>
      <c r="AH11" s="14">
        <v>201.34850749941484</v>
      </c>
      <c r="AI11" s="14">
        <v>2.5680013711406167</v>
      </c>
      <c r="AJ11" s="9">
        <v>6.3725000000000004E-2</v>
      </c>
      <c r="AK11" s="13">
        <v>2442</v>
      </c>
      <c r="AL11" s="14">
        <v>797</v>
      </c>
      <c r="AM11" s="14">
        <v>796.8</v>
      </c>
      <c r="AN11" s="10">
        <v>722.98995039040005</v>
      </c>
      <c r="AO11" s="17">
        <v>0.16242211364068826</v>
      </c>
      <c r="AP11" s="17">
        <f>(表4_8910[[#This Row],[emission]]-表4_8910[[#This Row],[emission_epa]])/表4_8910[[#This Row],[emission_epa]]</f>
        <v>-0.1624221136406882</v>
      </c>
    </row>
    <row r="12" spans="1:42" x14ac:dyDescent="0.2">
      <c r="A12" s="13">
        <v>11</v>
      </c>
      <c r="B12" s="9">
        <v>36.69</v>
      </c>
      <c r="C12" s="9">
        <v>-108.48139999999999</v>
      </c>
      <c r="D12" s="10">
        <v>1630</v>
      </c>
      <c r="E12" s="11">
        <v>45389.841553079954</v>
      </c>
      <c r="F12" s="11">
        <v>45389.549886413282</v>
      </c>
      <c r="G12" s="12" t="s">
        <v>596</v>
      </c>
      <c r="H12" s="12" t="s">
        <v>515</v>
      </c>
      <c r="I12" s="12" t="s">
        <v>612</v>
      </c>
      <c r="J12" s="12" t="s">
        <v>616</v>
      </c>
      <c r="K12" s="13" t="s">
        <v>24</v>
      </c>
      <c r="L12" s="10">
        <v>992.86431919061397</v>
      </c>
      <c r="M12" s="10">
        <v>146.19662860822322</v>
      </c>
      <c r="N12" s="13">
        <v>3.47</v>
      </c>
      <c r="O12" s="13">
        <v>1.1960072463548594</v>
      </c>
      <c r="P12" s="13">
        <v>327</v>
      </c>
      <c r="Q12" s="13">
        <v>1250.3146499549807</v>
      </c>
      <c r="R12" s="13">
        <v>180884.46780678866</v>
      </c>
      <c r="S12" s="13" t="s">
        <v>50</v>
      </c>
      <c r="T12" s="13" t="s">
        <v>51</v>
      </c>
      <c r="U12" s="13" t="s">
        <v>44</v>
      </c>
      <c r="V12" s="13" t="s">
        <v>52</v>
      </c>
      <c r="W12" s="13" t="s">
        <v>46</v>
      </c>
      <c r="X12" s="15" t="s">
        <v>522</v>
      </c>
      <c r="Y12" s="30">
        <v>0</v>
      </c>
      <c r="Z12" s="13">
        <v>1</v>
      </c>
      <c r="AA12" s="13">
        <v>1</v>
      </c>
      <c r="AB12" s="13"/>
      <c r="AC12" s="14">
        <v>12.207213789787442</v>
      </c>
      <c r="AD12" s="14">
        <v>133.98941481843579</v>
      </c>
      <c r="AE12" s="14">
        <v>4.5728875153043544</v>
      </c>
      <c r="AF12" s="14">
        <v>7.4723215457680432</v>
      </c>
      <c r="AG12" s="17">
        <v>41.964117839745938</v>
      </c>
      <c r="AH12" s="14">
        <v>48.538496301306139</v>
      </c>
      <c r="AI12" s="14">
        <v>1.800927023900798</v>
      </c>
      <c r="AJ12" s="9">
        <v>4.8550000000000003E-2</v>
      </c>
      <c r="AK12" s="13">
        <v>2442</v>
      </c>
      <c r="AL12" s="13">
        <v>1033.2</v>
      </c>
      <c r="AM12" s="13">
        <v>1037.0999999999999</v>
      </c>
      <c r="AN12" s="10">
        <v>937.95191045709998</v>
      </c>
      <c r="AO12" s="17">
        <v>5.8545015070925244E-2</v>
      </c>
      <c r="AP12" s="17">
        <f>(表4_8910[[#This Row],[emission]]-表4_8910[[#This Row],[emission_epa]])/表4_8910[[#This Row],[emission_epa]]</f>
        <v>5.8545015070925181E-2</v>
      </c>
    </row>
    <row r="13" spans="1:42" x14ac:dyDescent="0.2">
      <c r="A13" s="13">
        <v>12</v>
      </c>
      <c r="B13" s="9">
        <v>36.69</v>
      </c>
      <c r="C13" s="9">
        <v>-108.48139999999999</v>
      </c>
      <c r="D13" s="10">
        <v>1630</v>
      </c>
      <c r="E13" s="11">
        <v>45484.839658230703</v>
      </c>
      <c r="F13" s="11">
        <v>45484.547991564039</v>
      </c>
      <c r="G13" s="12" t="s">
        <v>596</v>
      </c>
      <c r="H13" s="12" t="s">
        <v>515</v>
      </c>
      <c r="I13" s="12" t="s">
        <v>612</v>
      </c>
      <c r="J13" s="12" t="s">
        <v>617</v>
      </c>
      <c r="K13" s="13" t="s">
        <v>24</v>
      </c>
      <c r="L13" s="10">
        <v>1616.2819766013909</v>
      </c>
      <c r="M13" s="10">
        <v>196.03654817940395</v>
      </c>
      <c r="N13" s="13">
        <v>4.3099999999999996</v>
      </c>
      <c r="O13" s="13">
        <v>1.2554016621517325</v>
      </c>
      <c r="P13" s="13">
        <v>22</v>
      </c>
      <c r="Q13" s="13">
        <v>1894.2591733362856</v>
      </c>
      <c r="R13" s="13">
        <v>337722.23908762203</v>
      </c>
      <c r="S13" s="13" t="s">
        <v>47</v>
      </c>
      <c r="T13" s="13" t="s">
        <v>48</v>
      </c>
      <c r="U13" s="13" t="s">
        <v>44</v>
      </c>
      <c r="V13" s="13" t="s">
        <v>49</v>
      </c>
      <c r="W13" s="13" t="s">
        <v>46</v>
      </c>
      <c r="X13" s="15" t="s">
        <v>522</v>
      </c>
      <c r="Y13" s="30">
        <v>0</v>
      </c>
      <c r="Z13" s="13">
        <v>1</v>
      </c>
      <c r="AA13" s="13">
        <v>1</v>
      </c>
      <c r="AB13" s="13"/>
      <c r="AC13" s="14">
        <v>16.993568767441047</v>
      </c>
      <c r="AD13" s="14">
        <v>179.04297941196288</v>
      </c>
      <c r="AE13" s="14">
        <v>5.7477927293211009</v>
      </c>
      <c r="AF13" s="14">
        <v>7.6882361293932071</v>
      </c>
      <c r="AG13" s="17">
        <v>95.494996874932781</v>
      </c>
      <c r="AH13" s="14">
        <v>137.1944788436534</v>
      </c>
      <c r="AI13" s="14">
        <v>1.9999195849325127</v>
      </c>
      <c r="AJ13" s="9">
        <v>7.5068750000000004E-2</v>
      </c>
      <c r="AK13" s="13">
        <v>2442</v>
      </c>
      <c r="AL13" s="13">
        <v>1414.9</v>
      </c>
      <c r="AM13" s="13">
        <v>1415.2</v>
      </c>
      <c r="AN13" s="10">
        <v>1283.6165119393002</v>
      </c>
      <c r="AO13" s="17">
        <v>0.25916265611097233</v>
      </c>
      <c r="AP13" s="17">
        <f>(表4_8910[[#This Row],[emission]]-表4_8910[[#This Row],[emission_epa]])/表4_8910[[#This Row],[emission_epa]]</f>
        <v>0.25916265611097239</v>
      </c>
    </row>
    <row r="14" spans="1:42" x14ac:dyDescent="0.2">
      <c r="A14" s="13">
        <v>13</v>
      </c>
      <c r="B14" s="9">
        <v>41.080800000000004</v>
      </c>
      <c r="C14" s="9">
        <v>-101.1408</v>
      </c>
      <c r="D14" s="10">
        <v>948</v>
      </c>
      <c r="E14" s="11">
        <v>45182.819897042835</v>
      </c>
      <c r="F14" s="11">
        <v>45182.569897042835</v>
      </c>
      <c r="G14" s="12" t="s">
        <v>596</v>
      </c>
      <c r="H14" s="12" t="s">
        <v>515</v>
      </c>
      <c r="I14" s="12" t="s">
        <v>612</v>
      </c>
      <c r="J14" s="12" t="s">
        <v>618</v>
      </c>
      <c r="K14" s="13" t="s">
        <v>24</v>
      </c>
      <c r="L14" s="10">
        <v>1580.608641598752</v>
      </c>
      <c r="M14" s="10">
        <v>187.2020050245599</v>
      </c>
      <c r="N14" s="13">
        <v>4.53</v>
      </c>
      <c r="O14" s="13">
        <v>0.20526405757787505</v>
      </c>
      <c r="P14" s="13">
        <v>174</v>
      </c>
      <c r="Q14" s="13">
        <v>1797.0422054130001</v>
      </c>
      <c r="R14" s="13">
        <v>144469.48125804617</v>
      </c>
      <c r="S14" s="13" t="s">
        <v>53</v>
      </c>
      <c r="T14" s="13" t="s">
        <v>54</v>
      </c>
      <c r="U14" s="13" t="s">
        <v>55</v>
      </c>
      <c r="V14" s="13" t="s">
        <v>56</v>
      </c>
      <c r="W14" s="13" t="s">
        <v>57</v>
      </c>
      <c r="X14" s="15" t="s">
        <v>520</v>
      </c>
      <c r="Y14" s="30">
        <v>0</v>
      </c>
      <c r="Z14" s="13">
        <v>1</v>
      </c>
      <c r="AA14" s="13">
        <v>1</v>
      </c>
      <c r="AB14" s="13"/>
      <c r="AC14" s="14">
        <v>19.325189534384943</v>
      </c>
      <c r="AD14" s="14">
        <v>167.87681549017495</v>
      </c>
      <c r="AE14" s="14">
        <v>5.7234157093172584</v>
      </c>
      <c r="AF14" s="14">
        <v>6.2483042071952983</v>
      </c>
      <c r="AG14" s="17">
        <v>131.04214626507343</v>
      </c>
      <c r="AH14" s="14">
        <v>197.87364086026091</v>
      </c>
      <c r="AI14" s="14">
        <v>4.2053141913660053</v>
      </c>
      <c r="AJ14" s="9">
        <v>3.2031249999999997E-2</v>
      </c>
      <c r="AK14" s="13">
        <v>6077</v>
      </c>
      <c r="AL14" s="13">
        <v>1345.6</v>
      </c>
      <c r="AM14" s="13">
        <v>1339.6</v>
      </c>
      <c r="AN14" s="10">
        <v>1217.079047184</v>
      </c>
      <c r="AO14" s="17">
        <v>0.29869020854139561</v>
      </c>
      <c r="AP14" s="17">
        <f>(表4_8910[[#This Row],[emission]]-表4_8910[[#This Row],[emission_epa]])/表4_8910[[#This Row],[emission_epa]]</f>
        <v>0.29869020854139555</v>
      </c>
    </row>
    <row r="15" spans="1:42" x14ac:dyDescent="0.2">
      <c r="A15" s="13">
        <v>14</v>
      </c>
      <c r="B15" s="9">
        <v>41.080800000000004</v>
      </c>
      <c r="C15" s="9">
        <v>-101.1408</v>
      </c>
      <c r="D15" s="10">
        <v>948</v>
      </c>
      <c r="E15" s="11">
        <v>45351.817662068621</v>
      </c>
      <c r="F15" s="11">
        <v>45351.567662068621</v>
      </c>
      <c r="G15" s="12" t="s">
        <v>596</v>
      </c>
      <c r="H15" s="12" t="s">
        <v>515</v>
      </c>
      <c r="I15" s="12" t="s">
        <v>612</v>
      </c>
      <c r="J15" s="12" t="s">
        <v>619</v>
      </c>
      <c r="K15" s="13" t="s">
        <v>24</v>
      </c>
      <c r="L15" s="10">
        <v>301.188355778811</v>
      </c>
      <c r="M15" s="10">
        <v>44.583010416514995</v>
      </c>
      <c r="N15" s="13">
        <v>4.3</v>
      </c>
      <c r="O15" s="13">
        <v>0.52728866224614901</v>
      </c>
      <c r="P15" s="13">
        <v>192</v>
      </c>
      <c r="Q15" s="13">
        <v>714.47810405140581</v>
      </c>
      <c r="R15" s="13">
        <v>28043.35291432005</v>
      </c>
      <c r="S15" s="13" t="s">
        <v>61</v>
      </c>
      <c r="T15" s="13" t="s">
        <v>62</v>
      </c>
      <c r="U15" s="13" t="s">
        <v>55</v>
      </c>
      <c r="V15" s="13" t="s">
        <v>63</v>
      </c>
      <c r="W15" s="13" t="s">
        <v>57</v>
      </c>
      <c r="X15" s="15" t="s">
        <v>520</v>
      </c>
      <c r="Y15" s="30">
        <v>0</v>
      </c>
      <c r="Z15" s="13">
        <v>1</v>
      </c>
      <c r="AA15" s="13">
        <v>1</v>
      </c>
      <c r="AB15" s="13"/>
      <c r="AC15" s="14">
        <v>11.152476426175623</v>
      </c>
      <c r="AD15" s="14">
        <v>33.43053399033937</v>
      </c>
      <c r="AE15" s="14">
        <v>3.4201496409576961</v>
      </c>
      <c r="AF15" s="14">
        <v>3.9140522400227047</v>
      </c>
      <c r="AG15" s="17">
        <v>6.9336168592324725</v>
      </c>
      <c r="AH15" s="14">
        <v>9.9381841648998765</v>
      </c>
      <c r="AI15" s="14">
        <v>1.5207228047250461</v>
      </c>
      <c r="AJ15" s="9">
        <v>8.3381250000000004E-2</v>
      </c>
      <c r="AK15" s="13">
        <v>6077</v>
      </c>
      <c r="AL15" s="13">
        <v>236</v>
      </c>
      <c r="AM15" s="13">
        <v>237.4</v>
      </c>
      <c r="AN15" s="10">
        <v>214.87880146553334</v>
      </c>
      <c r="AO15" s="17">
        <v>0.40166621241659217</v>
      </c>
      <c r="AP15" s="17">
        <f>(表4_8910[[#This Row],[emission]]-表4_8910[[#This Row],[emission_epa]])/表4_8910[[#This Row],[emission_epa]]</f>
        <v>0.40166621241659217</v>
      </c>
    </row>
    <row r="16" spans="1:42" x14ac:dyDescent="0.2">
      <c r="A16" s="13">
        <v>15</v>
      </c>
      <c r="B16" s="9">
        <v>41.080800000000004</v>
      </c>
      <c r="C16" s="9">
        <v>-101.1408</v>
      </c>
      <c r="D16" s="10">
        <v>948</v>
      </c>
      <c r="E16" s="11">
        <v>45453.815829113722</v>
      </c>
      <c r="F16" s="11">
        <v>45453.565829113722</v>
      </c>
      <c r="G16" s="12" t="s">
        <v>596</v>
      </c>
      <c r="H16" s="12" t="s">
        <v>515</v>
      </c>
      <c r="I16" s="12" t="s">
        <v>612</v>
      </c>
      <c r="J16" s="12" t="s">
        <v>620</v>
      </c>
      <c r="K16" s="13" t="s">
        <v>24</v>
      </c>
      <c r="L16" s="10">
        <v>1185.7244243846449</v>
      </c>
      <c r="M16" s="10">
        <v>137.85500759423613</v>
      </c>
      <c r="N16" s="13">
        <v>8.3000000000000007</v>
      </c>
      <c r="O16" s="13">
        <v>0.15176736583776229</v>
      </c>
      <c r="P16" s="13">
        <v>181</v>
      </c>
      <c r="Q16" s="13">
        <v>415.29516902770172</v>
      </c>
      <c r="R16" s="13">
        <v>48469.732770042872</v>
      </c>
      <c r="S16" s="13" t="s">
        <v>58</v>
      </c>
      <c r="T16" s="13" t="s">
        <v>59</v>
      </c>
      <c r="U16" s="13" t="s">
        <v>55</v>
      </c>
      <c r="V16" s="13" t="s">
        <v>60</v>
      </c>
      <c r="W16" s="13" t="s">
        <v>57</v>
      </c>
      <c r="X16" s="15" t="s">
        <v>520</v>
      </c>
      <c r="Y16" s="30">
        <v>0</v>
      </c>
      <c r="Z16" s="13">
        <v>-1</v>
      </c>
      <c r="AA16" s="13">
        <v>0.5</v>
      </c>
      <c r="AB16" s="13"/>
      <c r="AC16" s="14">
        <v>55.951611727679882</v>
      </c>
      <c r="AD16" s="14">
        <v>81.903395866556238</v>
      </c>
      <c r="AE16" s="14">
        <v>14.00691250641254</v>
      </c>
      <c r="AF16" s="14">
        <v>12.406627735753895</v>
      </c>
      <c r="AG16" s="17">
        <v>88.872392684234683</v>
      </c>
      <c r="AH16" s="14">
        <v>245.88028642638264</v>
      </c>
      <c r="AI16" s="14">
        <v>1.475573403310712</v>
      </c>
      <c r="AJ16" s="9">
        <v>3.55375E-2</v>
      </c>
      <c r="AK16" s="13">
        <v>6077</v>
      </c>
      <c r="AL16" s="13">
        <v>682.9</v>
      </c>
      <c r="AM16" s="13">
        <v>683.8</v>
      </c>
      <c r="AN16" s="10">
        <v>619.97912316339989</v>
      </c>
      <c r="AO16" s="17">
        <v>0.91252314809338952</v>
      </c>
      <c r="AP16" s="17">
        <f>(表4_8910[[#This Row],[emission]]-表4_8910[[#This Row],[emission_epa]])/表4_8910[[#This Row],[emission_epa]]</f>
        <v>0.91252314809338952</v>
      </c>
    </row>
    <row r="17" spans="1:42" x14ac:dyDescent="0.2">
      <c r="A17" s="13">
        <v>16</v>
      </c>
      <c r="B17" s="9">
        <v>41.080800000000004</v>
      </c>
      <c r="C17" s="9">
        <v>-101.1408</v>
      </c>
      <c r="D17" s="10">
        <v>948</v>
      </c>
      <c r="E17" s="11">
        <v>45562.815569467406</v>
      </c>
      <c r="F17" s="11">
        <v>45562.565569467406</v>
      </c>
      <c r="G17" s="12" t="s">
        <v>596</v>
      </c>
      <c r="H17" s="12" t="s">
        <v>515</v>
      </c>
      <c r="I17" s="12" t="s">
        <v>612</v>
      </c>
      <c r="J17" s="12" t="s">
        <v>621</v>
      </c>
      <c r="K17" s="13" t="s">
        <v>24</v>
      </c>
      <c r="L17" s="10">
        <v>1355.4456509969159</v>
      </c>
      <c r="M17" s="10">
        <v>253.59287579009586</v>
      </c>
      <c r="N17" s="13">
        <v>2.66</v>
      </c>
      <c r="O17" s="13">
        <v>0.33719430600174738</v>
      </c>
      <c r="P17" s="13">
        <v>86</v>
      </c>
      <c r="Q17" s="13">
        <v>3533.2056184228977</v>
      </c>
      <c r="R17" s="13">
        <v>830878.6953535116</v>
      </c>
      <c r="S17" s="13" t="s">
        <v>64</v>
      </c>
      <c r="T17" s="13" t="s">
        <v>65</v>
      </c>
      <c r="U17" s="13" t="s">
        <v>55</v>
      </c>
      <c r="V17" s="13" t="s">
        <v>66</v>
      </c>
      <c r="W17" s="13" t="s">
        <v>57</v>
      </c>
      <c r="X17" s="15" t="s">
        <v>520</v>
      </c>
      <c r="Y17" s="30">
        <v>0</v>
      </c>
      <c r="Z17" s="13">
        <v>1</v>
      </c>
      <c r="AA17" s="13">
        <v>1</v>
      </c>
      <c r="AB17" s="13"/>
      <c r="AC17" s="14">
        <v>12.125561254556901</v>
      </c>
      <c r="AD17" s="14">
        <v>241.46731453553895</v>
      </c>
      <c r="AE17" s="14">
        <v>5.3946999464660292</v>
      </c>
      <c r="AF17" s="14">
        <v>6.9430941666256336</v>
      </c>
      <c r="AG17" s="17">
        <v>30.402729762750141</v>
      </c>
      <c r="AH17" s="14">
        <v>26.957087056305127</v>
      </c>
      <c r="AI17" s="14">
        <v>1.4397782118877014</v>
      </c>
      <c r="AJ17" s="9">
        <v>6.590625E-2</v>
      </c>
      <c r="AK17" s="13">
        <v>6077</v>
      </c>
      <c r="AL17" s="13">
        <v>1344</v>
      </c>
      <c r="AM17" s="13">
        <v>1343.3</v>
      </c>
      <c r="AN17" s="10">
        <v>1218.8964406131333</v>
      </c>
      <c r="AO17" s="17">
        <v>0.11202691699968792</v>
      </c>
      <c r="AP17" s="17">
        <f>(表4_8910[[#This Row],[emission]]-表4_8910[[#This Row],[emission_epa]])/表4_8910[[#This Row],[emission_epa]]</f>
        <v>0.11202691699968795</v>
      </c>
    </row>
    <row r="18" spans="1:42" x14ac:dyDescent="0.2">
      <c r="A18" s="13">
        <v>17</v>
      </c>
      <c r="B18" s="9">
        <v>35.297199999999997</v>
      </c>
      <c r="C18" s="9">
        <v>-101.7475</v>
      </c>
      <c r="D18" s="10">
        <v>1090</v>
      </c>
      <c r="E18" s="11">
        <v>45013.829758284548</v>
      </c>
      <c r="F18" s="11">
        <v>45013.579758284548</v>
      </c>
      <c r="G18" s="12" t="s">
        <v>596</v>
      </c>
      <c r="H18" s="12" t="s">
        <v>515</v>
      </c>
      <c r="I18" s="12" t="s">
        <v>612</v>
      </c>
      <c r="J18" s="12" t="s">
        <v>736</v>
      </c>
      <c r="K18" s="13" t="s">
        <v>24</v>
      </c>
      <c r="L18" s="10">
        <v>405.26210399159226</v>
      </c>
      <c r="M18" s="10">
        <v>61.700222866920633</v>
      </c>
      <c r="N18" s="13">
        <v>1.6</v>
      </c>
      <c r="O18" s="13">
        <v>0.41235098318463292</v>
      </c>
      <c r="P18" s="13">
        <v>94</v>
      </c>
      <c r="Q18" s="13">
        <v>2328.1252351566809</v>
      </c>
      <c r="R18" s="13">
        <v>215884.34265868503</v>
      </c>
      <c r="S18" s="13" t="s">
        <v>75</v>
      </c>
      <c r="T18" s="13" t="s">
        <v>76</v>
      </c>
      <c r="U18" s="13" t="s">
        <v>69</v>
      </c>
      <c r="V18" s="13" t="s">
        <v>77</v>
      </c>
      <c r="W18" s="13" t="s">
        <v>71</v>
      </c>
      <c r="X18" s="15" t="s">
        <v>520</v>
      </c>
      <c r="Y18" s="30">
        <v>0</v>
      </c>
      <c r="Z18" s="13">
        <v>-1</v>
      </c>
      <c r="AA18" s="13">
        <v>0.7</v>
      </c>
      <c r="AB18" s="13"/>
      <c r="AC18" s="14">
        <v>5.2799932789247572</v>
      </c>
      <c r="AD18" s="14">
        <v>56.420229587995877</v>
      </c>
      <c r="AE18" s="14">
        <v>3.0235775466964405</v>
      </c>
      <c r="AF18" s="14">
        <v>4.6436171694115087</v>
      </c>
      <c r="AG18" s="17">
        <v>6.6930389348353145</v>
      </c>
      <c r="AH18" s="14">
        <v>3.5696207652455012</v>
      </c>
      <c r="AI18" s="14">
        <v>1.313693521808821</v>
      </c>
      <c r="AJ18" s="9">
        <v>2.8331249999999999E-2</v>
      </c>
      <c r="AK18" s="13">
        <v>6193</v>
      </c>
      <c r="AL18" s="13">
        <v>482.6</v>
      </c>
      <c r="AM18" s="13">
        <v>483.5</v>
      </c>
      <c r="AN18" s="10">
        <v>438.54217516339997</v>
      </c>
      <c r="AO18" s="17">
        <v>7.5887960284338973E-2</v>
      </c>
      <c r="AP18" s="17">
        <f>(表4_8910[[#This Row],[emission]]-表4_8910[[#This Row],[emission_epa]])/表4_8910[[#This Row],[emission_epa]]</f>
        <v>-7.5887960284338973E-2</v>
      </c>
    </row>
    <row r="19" spans="1:42" x14ac:dyDescent="0.2">
      <c r="A19" s="13">
        <v>18</v>
      </c>
      <c r="B19" s="9">
        <v>35.297199999999997</v>
      </c>
      <c r="C19" s="9">
        <v>-101.7475</v>
      </c>
      <c r="D19" s="10">
        <v>1090</v>
      </c>
      <c r="E19" s="11">
        <v>45173.826733000264</v>
      </c>
      <c r="F19" s="11">
        <v>45173.576733000264</v>
      </c>
      <c r="G19" s="12" t="s">
        <v>596</v>
      </c>
      <c r="H19" s="12" t="s">
        <v>515</v>
      </c>
      <c r="I19" s="12" t="s">
        <v>612</v>
      </c>
      <c r="J19" s="12" t="s">
        <v>622</v>
      </c>
      <c r="K19" s="13" t="s">
        <v>24</v>
      </c>
      <c r="L19" s="10">
        <v>539.86264524136743</v>
      </c>
      <c r="M19" s="10">
        <v>57.812094034683334</v>
      </c>
      <c r="N19" s="13">
        <v>7.75</v>
      </c>
      <c r="O19" s="13">
        <v>0.23158871590242341</v>
      </c>
      <c r="P19" s="13">
        <v>210</v>
      </c>
      <c r="Q19" s="13">
        <v>722.91602880617575</v>
      </c>
      <c r="R19" s="13">
        <v>124041.12631993499</v>
      </c>
      <c r="S19" s="13" t="s">
        <v>81</v>
      </c>
      <c r="T19" s="13" t="s">
        <v>82</v>
      </c>
      <c r="U19" s="13" t="s">
        <v>69</v>
      </c>
      <c r="V19" s="13" t="s">
        <v>83</v>
      </c>
      <c r="W19" s="13" t="s">
        <v>71</v>
      </c>
      <c r="X19" s="15" t="s">
        <v>520</v>
      </c>
      <c r="Y19" s="30">
        <v>0</v>
      </c>
      <c r="Z19" s="13">
        <v>1</v>
      </c>
      <c r="AA19" s="13">
        <v>1</v>
      </c>
      <c r="AB19" s="13"/>
      <c r="AC19" s="14">
        <v>18.921231574137092</v>
      </c>
      <c r="AD19" s="14">
        <v>38.890862460546238</v>
      </c>
      <c r="AE19" s="14">
        <v>4.6641247813557065</v>
      </c>
      <c r="AF19" s="14">
        <v>4.7224107996791602</v>
      </c>
      <c r="AG19" s="17">
        <v>2.0925913287342723</v>
      </c>
      <c r="AH19" s="14">
        <v>5.4058609325635372</v>
      </c>
      <c r="AI19" s="14">
        <v>1.0442031267815932</v>
      </c>
      <c r="AJ19" s="9">
        <v>5.0450000000000002E-2</v>
      </c>
      <c r="AK19" s="13">
        <v>6193</v>
      </c>
      <c r="AL19" s="13">
        <v>760.5</v>
      </c>
      <c r="AM19" s="13">
        <v>701.1</v>
      </c>
      <c r="AN19" s="10">
        <v>645.00835014000006</v>
      </c>
      <c r="AO19" s="17">
        <v>0.16301448636410765</v>
      </c>
      <c r="AP19" s="17">
        <f>(表4_8910[[#This Row],[emission]]-表4_8910[[#This Row],[emission_epa]])/表4_8910[[#This Row],[emission_epa]]</f>
        <v>-0.16301448636410767</v>
      </c>
    </row>
    <row r="20" spans="1:42" x14ac:dyDescent="0.2">
      <c r="A20" s="13">
        <v>19</v>
      </c>
      <c r="B20" s="9">
        <v>35.297199999999997</v>
      </c>
      <c r="C20" s="9">
        <v>-101.7475</v>
      </c>
      <c r="D20" s="10">
        <v>1090</v>
      </c>
      <c r="E20" s="11">
        <v>45217.824614658355</v>
      </c>
      <c r="F20" s="11">
        <v>45217.574614658355</v>
      </c>
      <c r="G20" s="12" t="s">
        <v>596</v>
      </c>
      <c r="H20" s="12" t="s">
        <v>515</v>
      </c>
      <c r="I20" s="12" t="s">
        <v>612</v>
      </c>
      <c r="J20" s="12" t="s">
        <v>623</v>
      </c>
      <c r="K20" s="13" t="s">
        <v>24</v>
      </c>
      <c r="L20" s="10">
        <v>271.86570315334592</v>
      </c>
      <c r="M20" s="10">
        <v>32.175282001215066</v>
      </c>
      <c r="N20" s="13">
        <v>7.43</v>
      </c>
      <c r="O20" s="13">
        <v>0.572916515151495</v>
      </c>
      <c r="P20" s="13">
        <v>20</v>
      </c>
      <c r="Q20" s="13">
        <v>660.53262508304749</v>
      </c>
      <c r="R20" s="13">
        <v>18435.297814380781</v>
      </c>
      <c r="S20" s="13" t="s">
        <v>67</v>
      </c>
      <c r="T20" s="13" t="s">
        <v>68</v>
      </c>
      <c r="U20" s="13" t="s">
        <v>69</v>
      </c>
      <c r="V20" s="13" t="s">
        <v>70</v>
      </c>
      <c r="W20" s="13" t="s">
        <v>71</v>
      </c>
      <c r="X20" s="15" t="s">
        <v>520</v>
      </c>
      <c r="Y20" s="30">
        <v>0</v>
      </c>
      <c r="Z20" s="13">
        <v>-1</v>
      </c>
      <c r="AA20" s="13">
        <v>0.5</v>
      </c>
      <c r="AB20" s="13"/>
      <c r="AC20" s="14">
        <v>12.062489014280706</v>
      </c>
      <c r="AD20" s="14">
        <v>20.112792986934366</v>
      </c>
      <c r="AE20" s="14">
        <v>3.1249492336814635</v>
      </c>
      <c r="AF20" s="14">
        <v>4.2635314812534073</v>
      </c>
      <c r="AG20" s="17">
        <v>172.50535893591217</v>
      </c>
      <c r="AH20" s="14">
        <v>427.2382722979425</v>
      </c>
      <c r="AI20" s="14">
        <v>1.3280309491905482</v>
      </c>
      <c r="AJ20" s="9">
        <v>3.8443749999999999E-2</v>
      </c>
      <c r="AK20" s="13">
        <v>6193</v>
      </c>
      <c r="AL20" s="13">
        <v>153</v>
      </c>
      <c r="AM20" s="13">
        <v>145.44999999999999</v>
      </c>
      <c r="AN20" s="10">
        <v>133.43402347018335</v>
      </c>
      <c r="AO20" s="17">
        <v>1.0374541371308945</v>
      </c>
      <c r="AP20" s="17">
        <f>(表4_8910[[#This Row],[emission]]-表4_8910[[#This Row],[emission_epa]])/表4_8910[[#This Row],[emission_epa]]</f>
        <v>1.0374541371308943</v>
      </c>
    </row>
    <row r="21" spans="1:42" x14ac:dyDescent="0.2">
      <c r="A21" s="13">
        <v>20</v>
      </c>
      <c r="B21" s="9">
        <v>35.297199999999997</v>
      </c>
      <c r="C21" s="9">
        <v>-101.7475</v>
      </c>
      <c r="D21" s="10">
        <v>1090</v>
      </c>
      <c r="E21" s="11">
        <v>45335.823521799502</v>
      </c>
      <c r="F21" s="11">
        <v>45335.573521799502</v>
      </c>
      <c r="G21" s="12" t="s">
        <v>596</v>
      </c>
      <c r="H21" s="12" t="s">
        <v>515</v>
      </c>
      <c r="I21" s="12" t="s">
        <v>612</v>
      </c>
      <c r="J21" s="12" t="s">
        <v>719</v>
      </c>
      <c r="K21" s="13" t="s">
        <v>24</v>
      </c>
      <c r="L21" s="10">
        <v>196.11156292412559</v>
      </c>
      <c r="M21" s="10">
        <v>36.174506100089609</v>
      </c>
      <c r="N21" s="13">
        <v>3.31</v>
      </c>
      <c r="O21" s="13">
        <v>0.26501572280401264</v>
      </c>
      <c r="P21" s="13">
        <v>267</v>
      </c>
      <c r="Q21" s="13">
        <v>744.93875063499297</v>
      </c>
      <c r="R21" s="13">
        <v>21855.319927333181</v>
      </c>
      <c r="S21" s="13" t="s">
        <v>78</v>
      </c>
      <c r="T21" s="13" t="s">
        <v>79</v>
      </c>
      <c r="U21" s="13" t="s">
        <v>69</v>
      </c>
      <c r="V21" s="13" t="s">
        <v>80</v>
      </c>
      <c r="W21" s="13" t="s">
        <v>71</v>
      </c>
      <c r="X21" s="15" t="s">
        <v>520</v>
      </c>
      <c r="Y21" s="30">
        <v>0</v>
      </c>
      <c r="Z21" s="13">
        <v>-1</v>
      </c>
      <c r="AA21" s="13">
        <v>0.7</v>
      </c>
      <c r="AB21" s="13"/>
      <c r="AC21" s="14">
        <v>8.4554025571912081</v>
      </c>
      <c r="AD21" s="14">
        <v>27.719103542898399</v>
      </c>
      <c r="AE21" s="14">
        <v>3.3850569646481872</v>
      </c>
      <c r="AF21" s="14">
        <v>4.1310802677477891</v>
      </c>
      <c r="AG21" s="17">
        <v>165.91872744469174</v>
      </c>
      <c r="AH21" s="14">
        <v>183.06366261397656</v>
      </c>
      <c r="AI21" s="14">
        <v>2.8009633888747669</v>
      </c>
      <c r="AJ21" s="9">
        <v>4.8481249999999997E-2</v>
      </c>
      <c r="AK21" s="13">
        <v>6193</v>
      </c>
      <c r="AL21" s="13">
        <v>324.60000000000002</v>
      </c>
      <c r="AM21" s="13">
        <v>326.60000000000002</v>
      </c>
      <c r="AN21" s="10">
        <v>295.83294371400001</v>
      </c>
      <c r="AO21" s="17">
        <v>0.33708680155067938</v>
      </c>
      <c r="AP21" s="17">
        <f>(表4_8910[[#This Row],[emission]]-表4_8910[[#This Row],[emission_epa]])/表4_8910[[#This Row],[emission_epa]]</f>
        <v>-0.33708680155067933</v>
      </c>
    </row>
    <row r="22" spans="1:42" x14ac:dyDescent="0.2">
      <c r="A22" s="13">
        <v>21</v>
      </c>
      <c r="B22" s="9">
        <v>35.297199999999997</v>
      </c>
      <c r="C22" s="9">
        <v>-101.7475</v>
      </c>
      <c r="D22" s="10">
        <v>1090</v>
      </c>
      <c r="E22" s="11">
        <v>45393.822347806665</v>
      </c>
      <c r="F22" s="11">
        <v>45393.572347806665</v>
      </c>
      <c r="G22" s="12" t="s">
        <v>596</v>
      </c>
      <c r="H22" s="12" t="s">
        <v>515</v>
      </c>
      <c r="I22" s="12" t="s">
        <v>612</v>
      </c>
      <c r="J22" s="12" t="s">
        <v>624</v>
      </c>
      <c r="K22" s="13" t="s">
        <v>24</v>
      </c>
      <c r="L22" s="10">
        <v>314.08503816153535</v>
      </c>
      <c r="M22" s="10">
        <v>46.825389793483048</v>
      </c>
      <c r="N22" s="13">
        <v>0.14000000000000001</v>
      </c>
      <c r="O22" s="13">
        <v>0.69923768014412191</v>
      </c>
      <c r="P22" s="13">
        <v>45</v>
      </c>
      <c r="Q22" s="13">
        <v>2312.8960754166351</v>
      </c>
      <c r="R22" s="13">
        <v>288378.72439334664</v>
      </c>
      <c r="S22" s="13" t="s">
        <v>72</v>
      </c>
      <c r="T22" s="13" t="s">
        <v>73</v>
      </c>
      <c r="U22" s="13" t="s">
        <v>69</v>
      </c>
      <c r="V22" s="13" t="s">
        <v>74</v>
      </c>
      <c r="W22" s="13" t="s">
        <v>71</v>
      </c>
      <c r="X22" s="15" t="s">
        <v>520</v>
      </c>
      <c r="Y22" s="30">
        <v>0</v>
      </c>
      <c r="Z22" s="13">
        <v>1</v>
      </c>
      <c r="AA22" s="13">
        <v>1</v>
      </c>
      <c r="AB22" s="13"/>
      <c r="AC22" s="14">
        <v>3.7347182374225154</v>
      </c>
      <c r="AD22" s="14">
        <v>43.090671556060528</v>
      </c>
      <c r="AE22" s="14">
        <v>3.4466760604786124</v>
      </c>
      <c r="AF22" s="14">
        <v>6.1861290182369775</v>
      </c>
      <c r="AG22" s="17">
        <v>115.80374151000188</v>
      </c>
      <c r="AH22" s="14">
        <v>5.4041746038000893</v>
      </c>
      <c r="AI22" s="14">
        <v>1.1124091781394041</v>
      </c>
      <c r="AJ22" s="9">
        <v>4.9543749999999998E-2</v>
      </c>
      <c r="AK22" s="13">
        <v>6193</v>
      </c>
      <c r="AL22" s="13">
        <v>635.1</v>
      </c>
      <c r="AM22" s="13">
        <v>519.6</v>
      </c>
      <c r="AN22" s="10">
        <v>499.31448089600002</v>
      </c>
      <c r="AO22" s="17">
        <v>0.37096749607998103</v>
      </c>
      <c r="AP22" s="17">
        <f>(表4_8910[[#This Row],[emission]]-表4_8910[[#This Row],[emission_epa]])/表4_8910[[#This Row],[emission_epa]]</f>
        <v>-0.37096749607998108</v>
      </c>
    </row>
    <row r="23" spans="1:42" x14ac:dyDescent="0.2">
      <c r="A23" s="13">
        <v>22</v>
      </c>
      <c r="B23" s="9">
        <v>39.384399999999999</v>
      </c>
      <c r="C23" s="9">
        <v>-80.332499999999996</v>
      </c>
      <c r="D23" s="10">
        <v>299</v>
      </c>
      <c r="E23" s="11">
        <v>45157.76520597317</v>
      </c>
      <c r="F23" s="11">
        <v>45157.556872639841</v>
      </c>
      <c r="G23" s="12" t="s">
        <v>596</v>
      </c>
      <c r="H23" s="12" t="s">
        <v>515</v>
      </c>
      <c r="I23" s="12" t="s">
        <v>612</v>
      </c>
      <c r="J23" s="12" t="s">
        <v>625</v>
      </c>
      <c r="K23" s="13" t="s">
        <v>24</v>
      </c>
      <c r="L23" s="10">
        <v>1419.1955689166248</v>
      </c>
      <c r="M23" s="10">
        <v>211.73377587505445</v>
      </c>
      <c r="N23" s="13">
        <v>1.3</v>
      </c>
      <c r="O23" s="13">
        <v>0.15716233645501701</v>
      </c>
      <c r="P23" s="13">
        <v>270</v>
      </c>
      <c r="Q23" s="13">
        <v>3439.0112888446588</v>
      </c>
      <c r="R23" s="13">
        <v>1064327.4598715128</v>
      </c>
      <c r="S23" s="13" t="s">
        <v>95</v>
      </c>
      <c r="T23" s="13" t="s">
        <v>96</v>
      </c>
      <c r="U23" s="13" t="s">
        <v>86</v>
      </c>
      <c r="V23" s="13" t="s">
        <v>97</v>
      </c>
      <c r="W23" s="13" t="s">
        <v>88</v>
      </c>
      <c r="X23" s="15" t="s">
        <v>521</v>
      </c>
      <c r="Y23" s="30">
        <v>0</v>
      </c>
      <c r="Z23" s="13">
        <v>1</v>
      </c>
      <c r="AA23" s="13">
        <v>1</v>
      </c>
      <c r="AB23" s="13"/>
      <c r="AC23" s="14">
        <v>14.568851810418444</v>
      </c>
      <c r="AD23" s="14">
        <v>197.16492406463601</v>
      </c>
      <c r="AE23" s="14">
        <v>8.5820126637808247</v>
      </c>
      <c r="AF23" s="14">
        <v>9.8259762401358621</v>
      </c>
      <c r="AG23" s="17">
        <v>4.4113425013441656</v>
      </c>
      <c r="AH23" s="14">
        <v>1.9115817505824717</v>
      </c>
      <c r="AI23" s="14">
        <v>1.111675589646578</v>
      </c>
      <c r="AJ23" s="9">
        <v>4.8168750000000003E-2</v>
      </c>
      <c r="AK23" s="13">
        <v>3944</v>
      </c>
      <c r="AL23" s="13">
        <v>1369.6</v>
      </c>
      <c r="AM23" s="13">
        <v>1357.3</v>
      </c>
      <c r="AN23" s="10">
        <v>1238.5747895983</v>
      </c>
      <c r="AO23" s="17">
        <v>0.14582952990420917</v>
      </c>
      <c r="AP23" s="17">
        <f>(表4_8910[[#This Row],[emission]]-表4_8910[[#This Row],[emission_epa]])/表4_8910[[#This Row],[emission_epa]]</f>
        <v>0.14582952990420914</v>
      </c>
    </row>
    <row r="24" spans="1:42" x14ac:dyDescent="0.2">
      <c r="A24" s="13">
        <v>23</v>
      </c>
      <c r="B24" s="9">
        <v>39.384399999999999</v>
      </c>
      <c r="C24" s="9">
        <v>-80.332499999999996</v>
      </c>
      <c r="D24" s="10">
        <v>299</v>
      </c>
      <c r="E24" s="11">
        <v>45245.762474982788</v>
      </c>
      <c r="F24" s="11">
        <v>45245.554141649467</v>
      </c>
      <c r="G24" s="12" t="s">
        <v>596</v>
      </c>
      <c r="H24" s="12" t="s">
        <v>515</v>
      </c>
      <c r="I24" s="12" t="s">
        <v>612</v>
      </c>
      <c r="J24" s="12" t="s">
        <v>737</v>
      </c>
      <c r="K24" s="13" t="s">
        <v>24</v>
      </c>
      <c r="L24" s="10">
        <v>1245.6112384244257</v>
      </c>
      <c r="M24" s="10">
        <v>173.24705267753919</v>
      </c>
      <c r="N24" s="13">
        <v>3.96</v>
      </c>
      <c r="O24" s="13">
        <v>0.25238858928247926</v>
      </c>
      <c r="P24" s="13">
        <v>223</v>
      </c>
      <c r="Q24" s="13">
        <v>1560.7876917204276</v>
      </c>
      <c r="R24" s="13">
        <v>264069.71445210016</v>
      </c>
      <c r="S24" s="13" t="s">
        <v>89</v>
      </c>
      <c r="T24" s="13" t="s">
        <v>90</v>
      </c>
      <c r="U24" s="13" t="s">
        <v>86</v>
      </c>
      <c r="V24" s="13" t="s">
        <v>91</v>
      </c>
      <c r="W24" s="13" t="s">
        <v>88</v>
      </c>
      <c r="X24" s="15" t="s">
        <v>521</v>
      </c>
      <c r="Y24" s="30">
        <v>0</v>
      </c>
      <c r="Z24" s="13">
        <v>-1</v>
      </c>
      <c r="AA24" s="13">
        <v>0.7</v>
      </c>
      <c r="AB24" s="13"/>
      <c r="AC24" s="14">
        <v>24.622225721496033</v>
      </c>
      <c r="AD24" s="14">
        <v>148.62482695604317</v>
      </c>
      <c r="AE24" s="14">
        <v>8.3872968523475251</v>
      </c>
      <c r="AF24" s="14">
        <v>5.694944050590677</v>
      </c>
      <c r="AG24" s="17">
        <v>152.64361370074289</v>
      </c>
      <c r="AH24" s="14">
        <v>201.48957008498061</v>
      </c>
      <c r="AI24" s="14">
        <v>2.9376091678066882</v>
      </c>
      <c r="AJ24" s="9">
        <v>4.3062499999999997E-2</v>
      </c>
      <c r="AK24" s="13">
        <v>3944</v>
      </c>
      <c r="AL24" s="13">
        <v>1970.3</v>
      </c>
      <c r="AM24" s="13">
        <v>1977.4</v>
      </c>
      <c r="AN24" s="10">
        <v>1789.2510465239668</v>
      </c>
      <c r="AO24" s="17">
        <v>0.30383651816534463</v>
      </c>
      <c r="AP24" s="17">
        <f>(表4_8910[[#This Row],[emission]]-表4_8910[[#This Row],[emission_epa]])/表4_8910[[#This Row],[emission_epa]]</f>
        <v>-0.30383651816534463</v>
      </c>
    </row>
    <row r="25" spans="1:42" x14ac:dyDescent="0.2">
      <c r="A25" s="13">
        <v>24</v>
      </c>
      <c r="B25" s="9">
        <v>39.384399999999999</v>
      </c>
      <c r="C25" s="9">
        <v>-80.332499999999996</v>
      </c>
      <c r="D25" s="10">
        <v>299</v>
      </c>
      <c r="E25" s="11">
        <v>45363.760321090718</v>
      </c>
      <c r="F25" s="11">
        <v>45363.551987757397</v>
      </c>
      <c r="G25" s="12" t="s">
        <v>596</v>
      </c>
      <c r="H25" s="12" t="s">
        <v>515</v>
      </c>
      <c r="I25" s="12" t="s">
        <v>612</v>
      </c>
      <c r="J25" s="12" t="s">
        <v>720</v>
      </c>
      <c r="K25" s="13" t="s">
        <v>24</v>
      </c>
      <c r="L25" s="10">
        <v>1153.5174964392097</v>
      </c>
      <c r="M25" s="10">
        <v>151.04956928002633</v>
      </c>
      <c r="N25" s="13">
        <v>4.29</v>
      </c>
      <c r="O25" s="13">
        <v>0.21283796653792803</v>
      </c>
      <c r="P25" s="13">
        <v>242</v>
      </c>
      <c r="Q25" s="13">
        <v>2153.053522387851</v>
      </c>
      <c r="R25" s="13">
        <v>324026.2788628845</v>
      </c>
      <c r="S25" s="13" t="s">
        <v>84</v>
      </c>
      <c r="T25" s="13" t="s">
        <v>85</v>
      </c>
      <c r="U25" s="13" t="s">
        <v>86</v>
      </c>
      <c r="V25" s="13" t="s">
        <v>87</v>
      </c>
      <c r="W25" s="13" t="s">
        <v>88</v>
      </c>
      <c r="X25" s="15" t="s">
        <v>521</v>
      </c>
      <c r="Y25" s="30">
        <v>0</v>
      </c>
      <c r="Z25" s="13">
        <v>-1</v>
      </c>
      <c r="AA25" s="13">
        <v>0.7</v>
      </c>
      <c r="AB25" s="13"/>
      <c r="AC25" s="14">
        <v>22.758205459671853</v>
      </c>
      <c r="AD25" s="14">
        <v>128.29136382035446</v>
      </c>
      <c r="AE25" s="14">
        <v>7.4267143266444533</v>
      </c>
      <c r="AF25" s="14">
        <v>6.8057962396532661</v>
      </c>
      <c r="AG25" s="17">
        <v>99.978192242862349</v>
      </c>
      <c r="AH25" s="14">
        <v>142.96881490729317</v>
      </c>
      <c r="AI25" s="14">
        <v>1.7924695846055938</v>
      </c>
      <c r="AJ25" s="9">
        <v>4.1212499999999999E-2</v>
      </c>
      <c r="AK25" s="13">
        <v>3944</v>
      </c>
      <c r="AL25" s="13">
        <v>1069.7</v>
      </c>
      <c r="AM25" s="13">
        <v>1073.0999999999999</v>
      </c>
      <c r="AN25" s="10">
        <v>971.13521627173338</v>
      </c>
      <c r="AO25" s="17">
        <v>0.18780317829236659</v>
      </c>
      <c r="AP25" s="17">
        <f>(表4_8910[[#This Row],[emission]]-表4_8910[[#This Row],[emission_epa]])/表4_8910[[#This Row],[emission_epa]]</f>
        <v>0.18780317829236659</v>
      </c>
    </row>
    <row r="26" spans="1:42" x14ac:dyDescent="0.2">
      <c r="A26" s="13">
        <v>25</v>
      </c>
      <c r="B26" s="9">
        <v>39.384399999999999</v>
      </c>
      <c r="C26" s="9">
        <v>-80.332499999999996</v>
      </c>
      <c r="D26" s="10">
        <v>299</v>
      </c>
      <c r="E26" s="11">
        <v>45370.76132734993</v>
      </c>
      <c r="F26" s="11">
        <v>45370.552994016602</v>
      </c>
      <c r="G26" s="12" t="s">
        <v>596</v>
      </c>
      <c r="H26" s="12" t="s">
        <v>515</v>
      </c>
      <c r="I26" s="12" t="s">
        <v>612</v>
      </c>
      <c r="J26" s="12" t="s">
        <v>626</v>
      </c>
      <c r="K26" s="13" t="s">
        <v>24</v>
      </c>
      <c r="L26" s="10">
        <v>938.78616130909973</v>
      </c>
      <c r="M26" s="10">
        <v>108.35265580767025</v>
      </c>
      <c r="N26" s="13">
        <v>5.66</v>
      </c>
      <c r="O26" s="13">
        <v>0.10816653826391959</v>
      </c>
      <c r="P26" s="13">
        <v>228</v>
      </c>
      <c r="Q26" s="13">
        <v>1090.2983483062264</v>
      </c>
      <c r="R26" s="13">
        <v>117483.56117859695</v>
      </c>
      <c r="S26" s="13" t="s">
        <v>92</v>
      </c>
      <c r="T26" s="13" t="s">
        <v>93</v>
      </c>
      <c r="U26" s="13" t="s">
        <v>86</v>
      </c>
      <c r="V26" s="13" t="s">
        <v>94</v>
      </c>
      <c r="W26" s="13" t="s">
        <v>88</v>
      </c>
      <c r="X26" s="15" t="s">
        <v>521</v>
      </c>
      <c r="Y26" s="30">
        <v>0</v>
      </c>
      <c r="Z26" s="13">
        <v>-1</v>
      </c>
      <c r="AA26" s="13">
        <v>0.7</v>
      </c>
      <c r="AB26" s="13"/>
      <c r="AC26" s="14">
        <v>24.632753986354235</v>
      </c>
      <c r="AD26" s="14">
        <v>83.719901821316029</v>
      </c>
      <c r="AE26" s="14">
        <v>6.3133943512159609</v>
      </c>
      <c r="AF26" s="14">
        <v>4.1914282013037978</v>
      </c>
      <c r="AG26" s="17">
        <v>41.893144634439807</v>
      </c>
      <c r="AH26" s="14">
        <v>79.038399543643109</v>
      </c>
      <c r="AI26" s="14">
        <v>2.5643855761082768</v>
      </c>
      <c r="AJ26" s="9">
        <v>4.1481249999999997E-2</v>
      </c>
      <c r="AK26" s="13">
        <v>3944</v>
      </c>
      <c r="AL26" s="13">
        <v>1116</v>
      </c>
      <c r="AM26" s="13">
        <v>1043</v>
      </c>
      <c r="AN26" s="10">
        <v>994.7583069013333</v>
      </c>
      <c r="AO26" s="17">
        <v>5.6267080359033605E-2</v>
      </c>
      <c r="AP26" s="17">
        <f>(表4_8910[[#This Row],[emission]]-表4_8910[[#This Row],[emission_epa]])/表4_8910[[#This Row],[emission_epa]]</f>
        <v>-5.6267080359033647E-2</v>
      </c>
    </row>
    <row r="27" spans="1:42" x14ac:dyDescent="0.2">
      <c r="A27" s="13">
        <v>26</v>
      </c>
      <c r="B27" s="9">
        <v>39.174700000000001</v>
      </c>
      <c r="C27" s="9">
        <v>-111.02889999999999</v>
      </c>
      <c r="D27" s="10">
        <v>1725</v>
      </c>
      <c r="E27" s="11">
        <v>45563.844851641887</v>
      </c>
      <c r="F27" s="11">
        <v>45563.553184975215</v>
      </c>
      <c r="G27" s="12" t="s">
        <v>596</v>
      </c>
      <c r="H27" s="12" t="s">
        <v>515</v>
      </c>
      <c r="I27" s="12" t="s">
        <v>612</v>
      </c>
      <c r="J27" s="12" t="s">
        <v>627</v>
      </c>
      <c r="K27" s="13" t="s">
        <v>24</v>
      </c>
      <c r="L27" s="10">
        <v>403.80642281282206</v>
      </c>
      <c r="M27" s="10">
        <v>70.471450170139533</v>
      </c>
      <c r="N27" s="13">
        <v>1.61</v>
      </c>
      <c r="O27" s="13">
        <v>0.27024680078279067</v>
      </c>
      <c r="P27" s="13">
        <v>120</v>
      </c>
      <c r="Q27" s="13">
        <v>842.18449605497824</v>
      </c>
      <c r="R27" s="13">
        <v>69727.46455864505</v>
      </c>
      <c r="S27" s="13" t="s">
        <v>98</v>
      </c>
      <c r="T27" s="13" t="s">
        <v>99</v>
      </c>
      <c r="U27" s="13" t="s">
        <v>13</v>
      </c>
      <c r="V27" s="13" t="s">
        <v>100</v>
      </c>
      <c r="W27" s="13" t="s">
        <v>15</v>
      </c>
      <c r="X27" s="15" t="s">
        <v>522</v>
      </c>
      <c r="Y27" s="30">
        <v>0</v>
      </c>
      <c r="Z27" s="13">
        <v>1</v>
      </c>
      <c r="AA27" s="13">
        <v>1</v>
      </c>
      <c r="AB27" s="13"/>
      <c r="AC27" s="14">
        <v>14.250240821810857</v>
      </c>
      <c r="AD27" s="14">
        <v>56.221209348328657</v>
      </c>
      <c r="AE27" s="14">
        <v>8.9202145987604098</v>
      </c>
      <c r="AF27" s="14">
        <v>3.8331285674999109</v>
      </c>
      <c r="AG27" s="17">
        <v>148.7771839312885</v>
      </c>
      <c r="AH27" s="14">
        <v>79.843755376458162</v>
      </c>
      <c r="AI27" s="14">
        <v>1.6449782531673247</v>
      </c>
      <c r="AJ27" s="9">
        <v>7.0000000000000001E-3</v>
      </c>
      <c r="AK27" s="13">
        <v>6165</v>
      </c>
      <c r="AL27" s="13">
        <v>538.70000000000005</v>
      </c>
      <c r="AM27" s="13">
        <v>545.29999999999995</v>
      </c>
      <c r="AN27" s="10">
        <v>490.29706458040005</v>
      </c>
      <c r="AO27" s="17">
        <v>0.17640456779319558</v>
      </c>
      <c r="AP27" s="17">
        <f>(表4_8910[[#This Row],[emission]]-表4_8910[[#This Row],[emission_epa]])/表4_8910[[#This Row],[emission_epa]]</f>
        <v>-0.1764045677931956</v>
      </c>
    </row>
    <row r="28" spans="1:42" x14ac:dyDescent="0.2">
      <c r="A28" s="13">
        <v>27</v>
      </c>
      <c r="B28" s="9">
        <v>29.309100000000001</v>
      </c>
      <c r="C28" s="9">
        <v>-98.320499999999996</v>
      </c>
      <c r="D28" s="10">
        <v>149</v>
      </c>
      <c r="E28" s="11">
        <v>45152.821007391205</v>
      </c>
      <c r="F28" s="11">
        <v>45152.571007391205</v>
      </c>
      <c r="G28" s="12" t="s">
        <v>596</v>
      </c>
      <c r="H28" s="12" t="s">
        <v>515</v>
      </c>
      <c r="I28" s="12" t="s">
        <v>612</v>
      </c>
      <c r="J28" s="12" t="s">
        <v>628</v>
      </c>
      <c r="K28" s="13" t="s">
        <v>24</v>
      </c>
      <c r="L28" s="10">
        <v>1189.910224628027</v>
      </c>
      <c r="M28" s="14">
        <v>176.76814720159911</v>
      </c>
      <c r="N28" s="13">
        <v>1.7</v>
      </c>
      <c r="O28" s="13">
        <v>1.1547005383792526E-2</v>
      </c>
      <c r="P28" s="13">
        <v>140</v>
      </c>
      <c r="Q28" s="13">
        <v>1404.8635705722527</v>
      </c>
      <c r="R28" s="13">
        <v>368617.81244779512</v>
      </c>
      <c r="S28" s="13" t="s">
        <v>101</v>
      </c>
      <c r="T28" s="13" t="s">
        <v>102</v>
      </c>
      <c r="U28" s="13" t="s">
        <v>103</v>
      </c>
      <c r="V28" s="13" t="s">
        <v>104</v>
      </c>
      <c r="W28" s="13" t="s">
        <v>71</v>
      </c>
      <c r="X28" s="15" t="s">
        <v>520</v>
      </c>
      <c r="Y28" s="30">
        <v>0</v>
      </c>
      <c r="Z28" s="13">
        <v>1</v>
      </c>
      <c r="AA28" s="13">
        <v>1</v>
      </c>
      <c r="AB28" s="13" t="s">
        <v>525</v>
      </c>
      <c r="AC28" s="14">
        <v>11.004941581032277</v>
      </c>
      <c r="AD28" s="14">
        <v>165.76320562056685</v>
      </c>
      <c r="AE28" s="14">
        <v>5.5149614749385361</v>
      </c>
      <c r="AF28" s="14">
        <v>12.985078106310654</v>
      </c>
      <c r="AG28" s="17">
        <v>24.626195693521524</v>
      </c>
      <c r="AH28" s="14">
        <v>13.954844226328865</v>
      </c>
      <c r="AI28" s="14">
        <v>1.3472937820330559</v>
      </c>
      <c r="AJ28" s="9">
        <v>2.2474999999999998E-2</v>
      </c>
      <c r="AK28" s="13">
        <v>7097</v>
      </c>
      <c r="AL28" s="13">
        <v>1389.2</v>
      </c>
      <c r="AM28" s="13">
        <v>1408.7</v>
      </c>
      <c r="AN28" s="10">
        <v>1272.644112509</v>
      </c>
      <c r="AO28" s="17">
        <v>6.5009445349072714E-2</v>
      </c>
      <c r="AP28" s="17">
        <f>(表4_8910[[#This Row],[emission]]-表4_8910[[#This Row],[emission_epa]])/表4_8910[[#This Row],[emission_epa]]</f>
        <v>-6.5009445349072756E-2</v>
      </c>
    </row>
    <row r="29" spans="1:42" x14ac:dyDescent="0.2">
      <c r="A29" s="13">
        <v>28</v>
      </c>
      <c r="B29" s="9">
        <v>29.309100000000001</v>
      </c>
      <c r="C29" s="9">
        <v>-98.320499999999996</v>
      </c>
      <c r="D29" s="10">
        <v>149</v>
      </c>
      <c r="E29" s="11">
        <v>45189.818961968878</v>
      </c>
      <c r="F29" s="11">
        <v>45189.568961968878</v>
      </c>
      <c r="G29" s="12" t="s">
        <v>596</v>
      </c>
      <c r="H29" s="12" t="s">
        <v>515</v>
      </c>
      <c r="I29" s="12" t="s">
        <v>612</v>
      </c>
      <c r="J29" s="12" t="s">
        <v>729</v>
      </c>
      <c r="K29" s="13" t="s">
        <v>24</v>
      </c>
      <c r="L29" s="10">
        <v>1368.3213898806416</v>
      </c>
      <c r="M29" s="10">
        <v>222.93750641438865</v>
      </c>
      <c r="N29" s="13">
        <v>3.06</v>
      </c>
      <c r="O29" s="13">
        <v>0.12767145334803703</v>
      </c>
      <c r="P29" s="13">
        <v>169</v>
      </c>
      <c r="Q29" s="13">
        <v>2143.556864218921</v>
      </c>
      <c r="R29" s="13">
        <v>488207.51138550357</v>
      </c>
      <c r="S29" s="13" t="s">
        <v>105</v>
      </c>
      <c r="T29" s="13" t="s">
        <v>106</v>
      </c>
      <c r="U29" s="13" t="s">
        <v>103</v>
      </c>
      <c r="V29" s="13" t="s">
        <v>107</v>
      </c>
      <c r="W29" s="13" t="s">
        <v>71</v>
      </c>
      <c r="X29" s="15" t="s">
        <v>520</v>
      </c>
      <c r="Y29" s="30">
        <v>0</v>
      </c>
      <c r="Z29" s="13">
        <v>1</v>
      </c>
      <c r="AA29" s="13">
        <v>1</v>
      </c>
      <c r="AB29" s="13"/>
      <c r="AC29" s="14">
        <v>13.470792294959162</v>
      </c>
      <c r="AD29" s="14">
        <v>209.46671411942947</v>
      </c>
      <c r="AE29" s="14">
        <v>4.9582034315123265</v>
      </c>
      <c r="AF29" s="14">
        <v>11.139170661981771</v>
      </c>
      <c r="AG29" s="17">
        <v>17.029074836559147</v>
      </c>
      <c r="AH29" s="14">
        <v>17.36965633329033</v>
      </c>
      <c r="AI29" s="14">
        <v>1.4413901022928266</v>
      </c>
      <c r="AJ29" s="9">
        <v>1.3899999999999999E-2</v>
      </c>
      <c r="AK29" s="13">
        <v>7097</v>
      </c>
      <c r="AL29" s="13">
        <v>1303</v>
      </c>
      <c r="AM29" s="13">
        <v>1302.5999999999999</v>
      </c>
      <c r="AN29" s="10">
        <v>1181.8258481876001</v>
      </c>
      <c r="AO29" s="17">
        <v>0.15780289623809085</v>
      </c>
      <c r="AP29" s="17">
        <f>(表4_8910[[#This Row],[emission]]-表4_8910[[#This Row],[emission_epa]])/表4_8910[[#This Row],[emission_epa]]</f>
        <v>0.15780289623809085</v>
      </c>
    </row>
    <row r="30" spans="1:42" x14ac:dyDescent="0.2">
      <c r="A30" s="13">
        <v>29</v>
      </c>
      <c r="B30" s="9">
        <v>29.309100000000001</v>
      </c>
      <c r="C30" s="9">
        <v>-98.320499999999996</v>
      </c>
      <c r="D30" s="10">
        <v>149</v>
      </c>
      <c r="E30" s="11">
        <v>45277.818636767814</v>
      </c>
      <c r="F30" s="11">
        <v>45277.568636767814</v>
      </c>
      <c r="G30" s="12" t="s">
        <v>596</v>
      </c>
      <c r="H30" s="12" t="s">
        <v>515</v>
      </c>
      <c r="I30" s="12" t="s">
        <v>612</v>
      </c>
      <c r="J30" s="12" t="s">
        <v>629</v>
      </c>
      <c r="K30" s="13" t="s">
        <v>24</v>
      </c>
      <c r="L30" s="10">
        <v>559.17492712099875</v>
      </c>
      <c r="M30" s="10">
        <v>114.25431054757212</v>
      </c>
      <c r="N30" s="13">
        <v>2.62</v>
      </c>
      <c r="O30" s="13">
        <v>0.338673884437522</v>
      </c>
      <c r="P30" s="13">
        <v>220</v>
      </c>
      <c r="Q30" s="13">
        <v>1198.9268592511312</v>
      </c>
      <c r="R30" s="13">
        <v>115571.98383435047</v>
      </c>
      <c r="S30" s="13" t="s">
        <v>108</v>
      </c>
      <c r="T30" s="13" t="s">
        <v>109</v>
      </c>
      <c r="U30" s="13" t="s">
        <v>103</v>
      </c>
      <c r="V30" s="13" t="s">
        <v>110</v>
      </c>
      <c r="W30" s="13" t="s">
        <v>71</v>
      </c>
      <c r="X30" s="15" t="s">
        <v>520</v>
      </c>
      <c r="Y30" s="30">
        <v>0</v>
      </c>
      <c r="Z30" s="13">
        <v>-1</v>
      </c>
      <c r="AA30" s="13">
        <v>0.7</v>
      </c>
      <c r="AB30" s="13"/>
      <c r="AC30" s="14">
        <v>12.915613417945588</v>
      </c>
      <c r="AD30" s="14">
        <v>101.33869712962652</v>
      </c>
      <c r="AE30" s="14">
        <v>5.0938081323936242</v>
      </c>
      <c r="AF30" s="14">
        <v>5.4400979992675831</v>
      </c>
      <c r="AG30" s="17">
        <v>69.454166494725712</v>
      </c>
      <c r="AH30" s="14">
        <v>60.656638738727118</v>
      </c>
      <c r="AI30" s="14">
        <v>1.4574591969306956</v>
      </c>
      <c r="AJ30" s="9">
        <v>2.7231249999999999E-2</v>
      </c>
      <c r="AK30" s="13">
        <v>7097</v>
      </c>
      <c r="AL30" s="13">
        <v>556.70000000000005</v>
      </c>
      <c r="AM30" s="13">
        <v>558</v>
      </c>
      <c r="AN30" s="10">
        <v>505.77666019393337</v>
      </c>
      <c r="AO30" s="17">
        <v>0.10557677158647549</v>
      </c>
      <c r="AP30" s="17">
        <f>(表4_8910[[#This Row],[emission]]-表4_8910[[#This Row],[emission_epa]])/表4_8910[[#This Row],[emission_epa]]</f>
        <v>0.10557677158647558</v>
      </c>
    </row>
    <row r="31" spans="1:42" x14ac:dyDescent="0.2">
      <c r="A31" s="13">
        <v>30</v>
      </c>
      <c r="B31" s="9">
        <v>41.7378</v>
      </c>
      <c r="C31" s="9">
        <v>-108.78749999999999</v>
      </c>
      <c r="D31" s="10">
        <v>2044</v>
      </c>
      <c r="E31" s="11">
        <v>45192.841508567908</v>
      </c>
      <c r="F31" s="11">
        <v>45192.5498419012</v>
      </c>
      <c r="G31" s="12" t="s">
        <v>596</v>
      </c>
      <c r="H31" s="12" t="s">
        <v>515</v>
      </c>
      <c r="I31" s="12" t="s">
        <v>612</v>
      </c>
      <c r="J31" s="12" t="s">
        <v>630</v>
      </c>
      <c r="K31" s="13" t="s">
        <v>24</v>
      </c>
      <c r="L31" s="10">
        <v>185.49313036212476</v>
      </c>
      <c r="M31" s="14">
        <v>28.441891748983998</v>
      </c>
      <c r="N31" s="13">
        <v>7.1</v>
      </c>
      <c r="O31" s="13">
        <v>0.44657959350303233</v>
      </c>
      <c r="P31" s="13">
        <v>268</v>
      </c>
      <c r="Q31" s="13">
        <v>294.29843273757677</v>
      </c>
      <c r="R31" s="13">
        <v>5704.8212528949862</v>
      </c>
      <c r="S31" s="13" t="s">
        <v>116</v>
      </c>
      <c r="T31" s="13" t="s">
        <v>117</v>
      </c>
      <c r="U31" s="13" t="s">
        <v>113</v>
      </c>
      <c r="V31" s="13" t="s">
        <v>118</v>
      </c>
      <c r="W31" s="13" t="s">
        <v>115</v>
      </c>
      <c r="X31" s="15" t="s">
        <v>522</v>
      </c>
      <c r="Y31" s="30">
        <v>0</v>
      </c>
      <c r="Z31" s="13">
        <v>-1</v>
      </c>
      <c r="AA31" s="13">
        <v>0.5</v>
      </c>
      <c r="AB31" s="13"/>
      <c r="AC31" s="14">
        <v>14.310460455055836</v>
      </c>
      <c r="AD31" s="14">
        <v>14.131431293928163</v>
      </c>
      <c r="AE31" s="14">
        <v>3.9640760269634092</v>
      </c>
      <c r="AF31" s="14">
        <v>3.60611890568225</v>
      </c>
      <c r="AG31" s="17">
        <v>29.645975363738444</v>
      </c>
      <c r="AH31" s="14">
        <v>70.162141694180988</v>
      </c>
      <c r="AI31" s="14">
        <v>5.9709071333149817</v>
      </c>
      <c r="AJ31" s="9">
        <v>3.3593749999999999E-2</v>
      </c>
      <c r="AK31" s="13">
        <v>8066</v>
      </c>
      <c r="AL31" s="14">
        <v>460.9</v>
      </c>
      <c r="AM31" s="14">
        <v>452.2</v>
      </c>
      <c r="AN31" s="10">
        <v>416.67448700569997</v>
      </c>
      <c r="AO31" s="17">
        <v>0.55482484254048581</v>
      </c>
      <c r="AP31" s="17">
        <f>(表4_8910[[#This Row],[emission]]-表4_8910[[#This Row],[emission_epa]])/表4_8910[[#This Row],[emission_epa]]</f>
        <v>-0.55482484254048592</v>
      </c>
    </row>
    <row r="32" spans="1:42" x14ac:dyDescent="0.2">
      <c r="A32" s="13">
        <v>31</v>
      </c>
      <c r="B32" s="9">
        <v>41.7378</v>
      </c>
      <c r="C32" s="9">
        <v>-108.78749999999999</v>
      </c>
      <c r="D32" s="10">
        <v>2044</v>
      </c>
      <c r="E32" s="11">
        <v>45273.839514928703</v>
      </c>
      <c r="F32" s="11">
        <v>45273.547848262002</v>
      </c>
      <c r="G32" s="12" t="s">
        <v>596</v>
      </c>
      <c r="H32" s="12" t="s">
        <v>515</v>
      </c>
      <c r="I32" s="12" t="s">
        <v>612</v>
      </c>
      <c r="J32" s="12" t="s">
        <v>730</v>
      </c>
      <c r="K32" s="13" t="s">
        <v>24</v>
      </c>
      <c r="L32" s="10">
        <v>858.26597722158692</v>
      </c>
      <c r="M32" s="14">
        <v>131.14225654348166</v>
      </c>
      <c r="N32" s="13">
        <v>4</v>
      </c>
      <c r="O32" s="13">
        <v>0.67485800975711441</v>
      </c>
      <c r="P32" s="13">
        <v>58</v>
      </c>
      <c r="Q32" s="13">
        <v>1125.5703401096314</v>
      </c>
      <c r="R32" s="13">
        <v>122958.35894811169</v>
      </c>
      <c r="S32" s="13" t="s">
        <v>111</v>
      </c>
      <c r="T32" s="13" t="s">
        <v>112</v>
      </c>
      <c r="U32" s="13" t="s">
        <v>113</v>
      </c>
      <c r="V32" s="13" t="s">
        <v>114</v>
      </c>
      <c r="W32" s="13" t="s">
        <v>115</v>
      </c>
      <c r="X32" s="15" t="s">
        <v>522</v>
      </c>
      <c r="Y32" s="30">
        <v>0</v>
      </c>
      <c r="Z32" s="13">
        <v>1</v>
      </c>
      <c r="AA32" s="13">
        <v>1</v>
      </c>
      <c r="AB32" s="13"/>
      <c r="AC32" s="14">
        <v>29.652627738778975</v>
      </c>
      <c r="AD32" s="14">
        <v>101.48962880470268</v>
      </c>
      <c r="AE32" s="14">
        <v>11.292902776253472</v>
      </c>
      <c r="AF32" s="14">
        <v>4.2249455032977634</v>
      </c>
      <c r="AG32" s="17">
        <v>84.322002889286864</v>
      </c>
      <c r="AH32" s="14">
        <v>112.42933718571582</v>
      </c>
      <c r="AI32" s="14">
        <v>4.1661680650763691</v>
      </c>
      <c r="AJ32" s="9">
        <v>4.7112500000000002E-2</v>
      </c>
      <c r="AK32" s="13">
        <v>8066</v>
      </c>
      <c r="AL32" s="14">
        <v>1825.9</v>
      </c>
      <c r="AM32" s="14">
        <v>1677</v>
      </c>
      <c r="AN32" s="10">
        <v>1638.41797572787</v>
      </c>
      <c r="AO32" s="17">
        <v>0.47616176706050806</v>
      </c>
      <c r="AP32" s="17">
        <f>(表4_8910[[#This Row],[emission]]-表4_8910[[#This Row],[emission_epa]])/表4_8910[[#This Row],[emission_epa]]</f>
        <v>-0.476161767060508</v>
      </c>
    </row>
    <row r="33" spans="1:42" x14ac:dyDescent="0.2">
      <c r="A33" s="13">
        <v>32</v>
      </c>
      <c r="B33" s="9">
        <v>41.7378</v>
      </c>
      <c r="C33" s="9">
        <v>-108.78749999999999</v>
      </c>
      <c r="D33" s="10">
        <v>2044</v>
      </c>
      <c r="E33" s="11">
        <v>45507.836487869761</v>
      </c>
      <c r="F33" s="11">
        <v>45507.544821203104</v>
      </c>
      <c r="G33" s="12" t="s">
        <v>596</v>
      </c>
      <c r="H33" s="12" t="s">
        <v>515</v>
      </c>
      <c r="I33" s="12" t="s">
        <v>612</v>
      </c>
      <c r="J33" s="12" t="s">
        <v>631</v>
      </c>
      <c r="K33" s="13" t="s">
        <v>24</v>
      </c>
      <c r="L33" s="10">
        <v>725.15912142652292</v>
      </c>
      <c r="M33" s="10">
        <v>94.17359048210669</v>
      </c>
      <c r="N33" s="13">
        <v>4.2699999999999996</v>
      </c>
      <c r="O33" s="13">
        <v>0.1457166199626293</v>
      </c>
      <c r="P33" s="13">
        <v>147</v>
      </c>
      <c r="Q33" s="13">
        <v>1527.5551172281605</v>
      </c>
      <c r="R33" s="13">
        <v>144854.97614362868</v>
      </c>
      <c r="S33" s="13" t="s">
        <v>119</v>
      </c>
      <c r="T33" s="13" t="s">
        <v>120</v>
      </c>
      <c r="U33" s="13" t="s">
        <v>113</v>
      </c>
      <c r="V33" s="13" t="s">
        <v>121</v>
      </c>
      <c r="W33" s="13" t="s">
        <v>115</v>
      </c>
      <c r="X33" s="15" t="s">
        <v>522</v>
      </c>
      <c r="Y33" s="30">
        <v>0</v>
      </c>
      <c r="Z33" s="13">
        <v>-1</v>
      </c>
      <c r="AA33" s="13">
        <v>0.7</v>
      </c>
      <c r="AB33" s="13"/>
      <c r="AC33" s="14">
        <v>13.198356009320831</v>
      </c>
      <c r="AD33" s="14">
        <v>80.975234472785871</v>
      </c>
      <c r="AE33" s="14">
        <v>4.6915897957512804</v>
      </c>
      <c r="AF33" s="14">
        <v>6.2606671892765444</v>
      </c>
      <c r="AG33" s="17">
        <v>59.807059366214418</v>
      </c>
      <c r="AH33" s="14">
        <v>85.125381164578513</v>
      </c>
      <c r="AI33" s="14">
        <v>3.8655051876624813</v>
      </c>
      <c r="AJ33" s="9">
        <v>3.9018749999999998E-2</v>
      </c>
      <c r="AK33" s="13">
        <v>8066</v>
      </c>
      <c r="AL33" s="13">
        <v>1441.8</v>
      </c>
      <c r="AM33" s="13">
        <v>1634.1</v>
      </c>
      <c r="AN33" s="10">
        <v>1319.6090664988001</v>
      </c>
      <c r="AO33" s="17">
        <v>0.45047428072730489</v>
      </c>
      <c r="AP33" s="17">
        <f>(表4_8910[[#This Row],[emission]]-表4_8910[[#This Row],[emission_epa]])/表4_8910[[#This Row],[emission_epa]]</f>
        <v>-0.45047428072730483</v>
      </c>
    </row>
    <row r="34" spans="1:42" x14ac:dyDescent="0.2">
      <c r="A34" s="13">
        <v>33</v>
      </c>
      <c r="B34" s="9">
        <v>38.347189</v>
      </c>
      <c r="C34" s="9">
        <v>-94.646705900000001</v>
      </c>
      <c r="D34" s="10">
        <v>263</v>
      </c>
      <c r="E34" s="11">
        <v>45207.804150476666</v>
      </c>
      <c r="F34" s="11">
        <v>45207.554150476666</v>
      </c>
      <c r="G34" s="12" t="s">
        <v>596</v>
      </c>
      <c r="H34" s="12" t="s">
        <v>515</v>
      </c>
      <c r="I34" s="12" t="s">
        <v>612</v>
      </c>
      <c r="J34" s="12" t="s">
        <v>632</v>
      </c>
      <c r="K34" s="13" t="s">
        <v>24</v>
      </c>
      <c r="L34" s="10">
        <v>571.57662618462552</v>
      </c>
      <c r="M34" s="10">
        <v>94.14958496011603</v>
      </c>
      <c r="N34" s="13">
        <v>3.4</v>
      </c>
      <c r="O34" s="13">
        <v>0.13868429375143146</v>
      </c>
      <c r="P34" s="13">
        <v>256</v>
      </c>
      <c r="Q34" s="13">
        <v>966.53121344817566</v>
      </c>
      <c r="R34" s="13">
        <v>81411.308788021619</v>
      </c>
      <c r="S34" s="13" t="s">
        <v>122</v>
      </c>
      <c r="T34" s="13" t="s">
        <v>123</v>
      </c>
      <c r="U34" s="13" t="s">
        <v>124</v>
      </c>
      <c r="V34" s="13" t="s">
        <v>125</v>
      </c>
      <c r="W34" s="13" t="s">
        <v>126</v>
      </c>
      <c r="X34" s="15" t="s">
        <v>520</v>
      </c>
      <c r="Y34" s="30">
        <v>0</v>
      </c>
      <c r="Z34" s="13">
        <v>-1</v>
      </c>
      <c r="AA34" s="13">
        <v>0.7</v>
      </c>
      <c r="AB34" s="13"/>
      <c r="AC34" s="14">
        <v>15.469573810108946</v>
      </c>
      <c r="AD34" s="14">
        <v>78.680011150007076</v>
      </c>
      <c r="AE34" s="14">
        <v>5.6818965442349461</v>
      </c>
      <c r="AF34" s="14">
        <v>6.0284801499528129</v>
      </c>
      <c r="AG34" s="17">
        <v>123.1709647056702</v>
      </c>
      <c r="AH34" s="14">
        <v>139.59375999975956</v>
      </c>
      <c r="AI34" s="14">
        <v>1.9516091428041378</v>
      </c>
      <c r="AJ34" s="9">
        <v>4.8343749999999998E-2</v>
      </c>
      <c r="AK34" s="13">
        <v>1241</v>
      </c>
      <c r="AL34" s="13">
        <v>654.4</v>
      </c>
      <c r="AM34" s="13">
        <v>647.1</v>
      </c>
      <c r="AN34" s="10">
        <v>591.78533341876675</v>
      </c>
      <c r="AO34" s="17">
        <v>3.4148712536342773E-2</v>
      </c>
      <c r="AP34" s="17">
        <f>(表4_8910[[#This Row],[emission]]-表4_8910[[#This Row],[emission_epa]])/表4_8910[[#This Row],[emission_epa]]</f>
        <v>-3.4148712536342773E-2</v>
      </c>
    </row>
    <row r="35" spans="1:42" x14ac:dyDescent="0.2">
      <c r="A35" s="13">
        <v>34</v>
      </c>
      <c r="B35" s="9">
        <v>32.259700000000002</v>
      </c>
      <c r="C35" s="9">
        <v>-94.570300000000003</v>
      </c>
      <c r="D35" s="10">
        <v>98</v>
      </c>
      <c r="E35" s="11">
        <v>45177.807373213298</v>
      </c>
      <c r="F35" s="11">
        <v>45177.557373213298</v>
      </c>
      <c r="G35" s="12" t="s">
        <v>596</v>
      </c>
      <c r="H35" s="12" t="s">
        <v>515</v>
      </c>
      <c r="I35" s="12" t="s">
        <v>612</v>
      </c>
      <c r="J35" s="12" t="s">
        <v>722</v>
      </c>
      <c r="K35" s="13" t="s">
        <v>24</v>
      </c>
      <c r="L35" s="10">
        <v>2798.8729009596686</v>
      </c>
      <c r="M35" s="14">
        <v>406.35120157324235</v>
      </c>
      <c r="N35" s="13">
        <v>3.48</v>
      </c>
      <c r="O35" s="13">
        <v>0.44003787715756176</v>
      </c>
      <c r="P35" s="13">
        <v>108</v>
      </c>
      <c r="Q35" s="13">
        <v>2203.1037425733889</v>
      </c>
      <c r="R35" s="13">
        <v>897061.80670806672</v>
      </c>
      <c r="S35" s="13" t="s">
        <v>127</v>
      </c>
      <c r="T35" s="13" t="s">
        <v>128</v>
      </c>
      <c r="U35" s="13" t="s">
        <v>129</v>
      </c>
      <c r="V35" s="13" t="s">
        <v>130</v>
      </c>
      <c r="W35" s="13" t="s">
        <v>71</v>
      </c>
      <c r="X35" s="15" t="s">
        <v>520</v>
      </c>
      <c r="Y35" s="30">
        <v>0</v>
      </c>
      <c r="Z35" s="13">
        <v>-1</v>
      </c>
      <c r="AA35" s="13">
        <v>0.7</v>
      </c>
      <c r="AB35" s="13" t="s">
        <v>526</v>
      </c>
      <c r="AC35" s="14">
        <v>29.685543835855526</v>
      </c>
      <c r="AD35" s="14">
        <v>376.66565773738682</v>
      </c>
      <c r="AE35" s="14">
        <v>9.6162338142292487</v>
      </c>
      <c r="AF35" s="14">
        <v>9.9930911982468267</v>
      </c>
      <c r="AG35" s="17">
        <v>23.376301827781319</v>
      </c>
      <c r="AH35" s="14">
        <v>27.116510120226327</v>
      </c>
      <c r="AI35" s="14">
        <v>1.6778266270958486</v>
      </c>
      <c r="AJ35" s="9">
        <v>4.9024999999999999E-2</v>
      </c>
      <c r="AK35" s="13">
        <v>6146</v>
      </c>
      <c r="AL35" s="14">
        <v>2712.1</v>
      </c>
      <c r="AM35" s="14">
        <v>2709.3</v>
      </c>
      <c r="AN35" s="10">
        <v>2459.4443570209301</v>
      </c>
      <c r="AO35" s="17">
        <v>0.13801025543423173</v>
      </c>
      <c r="AP35" s="17">
        <f>(表4_8910[[#This Row],[emission]]-表4_8910[[#This Row],[emission_epa]])/表4_8910[[#This Row],[emission_epa]]</f>
        <v>0.13801025543423182</v>
      </c>
    </row>
    <row r="36" spans="1:42" x14ac:dyDescent="0.2">
      <c r="A36" s="13">
        <v>35</v>
      </c>
      <c r="B36" s="9">
        <v>32.259700000000002</v>
      </c>
      <c r="C36" s="9">
        <v>-94.570300000000003</v>
      </c>
      <c r="D36" s="10">
        <v>98</v>
      </c>
      <c r="E36" s="11">
        <v>45346.805306049595</v>
      </c>
      <c r="F36" s="11">
        <v>45346.555306049595</v>
      </c>
      <c r="G36" s="12" t="s">
        <v>596</v>
      </c>
      <c r="H36" s="12" t="s">
        <v>515</v>
      </c>
      <c r="I36" s="12" t="s">
        <v>612</v>
      </c>
      <c r="J36" s="12" t="s">
        <v>738</v>
      </c>
      <c r="K36" s="13" t="s">
        <v>24</v>
      </c>
      <c r="L36" s="10">
        <v>973.11658913745566</v>
      </c>
      <c r="M36" s="10">
        <v>148.13293190189748</v>
      </c>
      <c r="N36" s="13">
        <v>1.84</v>
      </c>
      <c r="O36" s="13">
        <v>0.20952326839756957</v>
      </c>
      <c r="P36" s="13">
        <v>319</v>
      </c>
      <c r="Q36" s="13">
        <v>1733.446643639789</v>
      </c>
      <c r="R36" s="13">
        <v>365042.26076627418</v>
      </c>
      <c r="S36" s="13" t="s">
        <v>131</v>
      </c>
      <c r="T36" s="13" t="s">
        <v>132</v>
      </c>
      <c r="U36" s="13" t="s">
        <v>129</v>
      </c>
      <c r="V36" s="13" t="s">
        <v>133</v>
      </c>
      <c r="W36" s="13" t="s">
        <v>71</v>
      </c>
      <c r="X36" s="15" t="s">
        <v>520</v>
      </c>
      <c r="Y36" s="30">
        <v>0</v>
      </c>
      <c r="Z36" s="13">
        <v>-1</v>
      </c>
      <c r="AA36" s="13">
        <v>0.5</v>
      </c>
      <c r="AB36" s="13"/>
      <c r="AC36" s="14">
        <v>12.457008131511939</v>
      </c>
      <c r="AD36" s="14">
        <v>135.67592377038557</v>
      </c>
      <c r="AE36" s="14">
        <v>5.8283720578726399</v>
      </c>
      <c r="AF36" s="14">
        <v>5.035383951826911</v>
      </c>
      <c r="AG36" s="17">
        <v>81.230196918074682</v>
      </c>
      <c r="AH36" s="14">
        <v>49.821187443085812</v>
      </c>
      <c r="AI36" s="14">
        <v>0.88817009617597154</v>
      </c>
      <c r="AJ36" s="9">
        <v>4.0618750000000002E-2</v>
      </c>
      <c r="AK36" s="13">
        <v>6146</v>
      </c>
      <c r="AL36" s="13">
        <v>742.7</v>
      </c>
      <c r="AM36" s="13">
        <v>741.2</v>
      </c>
      <c r="AN36" s="10">
        <v>673.3351936465001</v>
      </c>
      <c r="AO36" s="17">
        <v>0.44521866422496892</v>
      </c>
      <c r="AP36" s="17">
        <f>(表4_8910[[#This Row],[emission]]-表4_8910[[#This Row],[emission_epa]])/表4_8910[[#This Row],[emission_epa]]</f>
        <v>0.44521866422496892</v>
      </c>
    </row>
    <row r="37" spans="1:42" x14ac:dyDescent="0.2">
      <c r="A37" s="13">
        <v>36</v>
      </c>
      <c r="B37" s="9">
        <v>32.259700000000002</v>
      </c>
      <c r="C37" s="9">
        <v>-94.570300000000003</v>
      </c>
      <c r="D37" s="10">
        <v>98</v>
      </c>
      <c r="E37" s="11">
        <v>45404.80498015332</v>
      </c>
      <c r="F37" s="11">
        <v>45404.55498015332</v>
      </c>
      <c r="G37" s="12" t="s">
        <v>596</v>
      </c>
      <c r="H37" s="12" t="s">
        <v>515</v>
      </c>
      <c r="I37" s="12" t="s">
        <v>612</v>
      </c>
      <c r="J37" s="12" t="s">
        <v>633</v>
      </c>
      <c r="K37" s="13" t="s">
        <v>24</v>
      </c>
      <c r="L37" s="10">
        <v>646.6516205893181</v>
      </c>
      <c r="M37" s="10">
        <v>106.60399211553755</v>
      </c>
      <c r="N37" s="13">
        <v>1.28</v>
      </c>
      <c r="O37" s="13">
        <v>8.3864970836060773E-2</v>
      </c>
      <c r="P37" s="13">
        <v>141</v>
      </c>
      <c r="Q37" s="13">
        <v>939.93194039191485</v>
      </c>
      <c r="R37" s="13">
        <v>150584.81797728973</v>
      </c>
      <c r="S37" s="13" t="s">
        <v>134</v>
      </c>
      <c r="T37" s="13" t="s">
        <v>135</v>
      </c>
      <c r="U37" s="13" t="s">
        <v>129</v>
      </c>
      <c r="V37" s="13" t="s">
        <v>136</v>
      </c>
      <c r="W37" s="13" t="s">
        <v>71</v>
      </c>
      <c r="X37" s="15" t="s">
        <v>520</v>
      </c>
      <c r="Y37" s="30">
        <v>0</v>
      </c>
      <c r="Z37" s="13">
        <v>-1</v>
      </c>
      <c r="AA37" s="13">
        <v>0.7</v>
      </c>
      <c r="AB37" s="13"/>
      <c r="AC37" s="14">
        <v>16.78009090864019</v>
      </c>
      <c r="AD37" s="14">
        <v>89.823901206897375</v>
      </c>
      <c r="AE37" s="14">
        <v>9.18448745003829</v>
      </c>
      <c r="AF37" s="14">
        <v>5.0095842544167004</v>
      </c>
      <c r="AG37" s="17">
        <v>84.943290088736234</v>
      </c>
      <c r="AH37" s="14">
        <v>36.242470437860796</v>
      </c>
      <c r="AI37" s="14">
        <v>1.1349478047865329</v>
      </c>
      <c r="AJ37" s="9">
        <v>3.8443749999999999E-2</v>
      </c>
      <c r="AK37" s="13">
        <v>6146</v>
      </c>
      <c r="AL37" s="13">
        <v>723.8</v>
      </c>
      <c r="AM37" s="13">
        <v>716.7</v>
      </c>
      <c r="AN37" s="10">
        <v>654.58066112156666</v>
      </c>
      <c r="AO37" s="17">
        <v>1.2113160383722343E-2</v>
      </c>
      <c r="AP37" s="17">
        <f>(表4_8910[[#This Row],[emission]]-表4_8910[[#This Row],[emission_epa]])/表4_8910[[#This Row],[emission_epa]]</f>
        <v>-1.2113160383722378E-2</v>
      </c>
    </row>
    <row r="38" spans="1:42" x14ac:dyDescent="0.2">
      <c r="A38" s="13">
        <v>37</v>
      </c>
      <c r="B38" s="9">
        <v>45.379199999999997</v>
      </c>
      <c r="C38" s="9">
        <v>-93.895799999999994</v>
      </c>
      <c r="D38" s="10">
        <v>292</v>
      </c>
      <c r="E38" s="11">
        <v>45487.793133724423</v>
      </c>
      <c r="F38" s="11">
        <v>45487.543133724423</v>
      </c>
      <c r="G38" s="12" t="s">
        <v>596</v>
      </c>
      <c r="H38" s="12" t="s">
        <v>515</v>
      </c>
      <c r="I38" s="12" t="s">
        <v>612</v>
      </c>
      <c r="J38" s="12" t="s">
        <v>634</v>
      </c>
      <c r="K38" s="13" t="s">
        <v>24</v>
      </c>
      <c r="L38" s="10">
        <v>1112.66790144682</v>
      </c>
      <c r="M38" s="10">
        <v>249.9714730775616</v>
      </c>
      <c r="N38" s="13">
        <v>2.36</v>
      </c>
      <c r="O38" s="13">
        <v>0.15524174696260026</v>
      </c>
      <c r="P38" s="13">
        <v>324</v>
      </c>
      <c r="Q38" s="13">
        <v>1548.6436713877267</v>
      </c>
      <c r="R38" s="13">
        <v>264907.03295041143</v>
      </c>
      <c r="S38" s="13" t="s">
        <v>137</v>
      </c>
      <c r="T38" s="13" t="s">
        <v>138</v>
      </c>
      <c r="U38" s="13" t="s">
        <v>139</v>
      </c>
      <c r="V38" s="13" t="s">
        <v>140</v>
      </c>
      <c r="W38" s="13" t="s">
        <v>141</v>
      </c>
      <c r="X38" s="15" t="s">
        <v>520</v>
      </c>
      <c r="Y38" s="30">
        <v>0</v>
      </c>
      <c r="Z38" s="13">
        <v>1</v>
      </c>
      <c r="AA38" s="13">
        <v>1</v>
      </c>
      <c r="AB38" s="13"/>
      <c r="AC38" s="14">
        <v>22.00564456036464</v>
      </c>
      <c r="AD38" s="14">
        <v>227.96582851719697</v>
      </c>
      <c r="AE38" s="14">
        <v>9.3259337383291339</v>
      </c>
      <c r="AF38" s="14">
        <v>8.0389626313320832</v>
      </c>
      <c r="AG38" s="17">
        <v>1.1025749476721671</v>
      </c>
      <c r="AH38" s="14">
        <v>0.86735895883543812</v>
      </c>
      <c r="AI38" s="14">
        <v>2.4241020301862211</v>
      </c>
      <c r="AJ38" s="9">
        <v>2.2512500000000001E-2</v>
      </c>
      <c r="AK38" s="13">
        <v>6090</v>
      </c>
      <c r="AL38" s="13">
        <v>1646</v>
      </c>
      <c r="AM38" s="13">
        <v>1631.2</v>
      </c>
      <c r="AN38" s="10">
        <v>1492.7785375682668</v>
      </c>
      <c r="AO38" s="17">
        <v>0.25463297237689808</v>
      </c>
      <c r="AP38" s="17">
        <f>(表4_8910[[#This Row],[emission]]-表4_8910[[#This Row],[emission_epa]])/表4_8910[[#This Row],[emission_epa]]</f>
        <v>-0.25463297237689808</v>
      </c>
    </row>
    <row r="39" spans="1:42" x14ac:dyDescent="0.2">
      <c r="A39" s="13">
        <v>38</v>
      </c>
      <c r="B39" s="9">
        <v>38.584699999999998</v>
      </c>
      <c r="C39" s="9">
        <v>-85.411699999999996</v>
      </c>
      <c r="D39" s="10">
        <v>144</v>
      </c>
      <c r="E39" s="11">
        <v>45396.774780594111</v>
      </c>
      <c r="F39" s="11">
        <v>45396.566447260775</v>
      </c>
      <c r="G39" s="12" t="s">
        <v>596</v>
      </c>
      <c r="H39" s="12" t="s">
        <v>515</v>
      </c>
      <c r="I39" s="12" t="s">
        <v>612</v>
      </c>
      <c r="J39" s="12" t="s">
        <v>635</v>
      </c>
      <c r="K39" s="13" t="s">
        <v>24</v>
      </c>
      <c r="L39" s="10">
        <v>1797.3343082360841</v>
      </c>
      <c r="M39" s="10">
        <v>183.29341384790578</v>
      </c>
      <c r="N39" s="13">
        <v>5.73</v>
      </c>
      <c r="O39" s="13">
        <v>0.10692676621563622</v>
      </c>
      <c r="P39" s="13">
        <v>226</v>
      </c>
      <c r="Q39" s="13">
        <v>1766.4764881961148</v>
      </c>
      <c r="R39" s="13">
        <v>404548.359025313</v>
      </c>
      <c r="S39" s="13" t="s">
        <v>142</v>
      </c>
      <c r="T39" s="13" t="s">
        <v>143</v>
      </c>
      <c r="U39" s="13" t="s">
        <v>18</v>
      </c>
      <c r="V39" s="13" t="s">
        <v>144</v>
      </c>
      <c r="W39" s="13" t="s">
        <v>20</v>
      </c>
      <c r="X39" s="15" t="s">
        <v>521</v>
      </c>
      <c r="Y39" s="30">
        <v>0</v>
      </c>
      <c r="Z39" s="13">
        <v>1</v>
      </c>
      <c r="AA39" s="13">
        <v>1</v>
      </c>
      <c r="AB39" s="13"/>
      <c r="AC39" s="14">
        <v>24.452059311175564</v>
      </c>
      <c r="AD39" s="14">
        <v>158.84135453673022</v>
      </c>
      <c r="AE39" s="14">
        <v>6.2214629953473883</v>
      </c>
      <c r="AF39" s="14">
        <v>12.371125470997951</v>
      </c>
      <c r="AG39" s="17">
        <v>19.184446859716161</v>
      </c>
      <c r="AH39" s="14">
        <v>36.642293502057868</v>
      </c>
      <c r="AI39" s="14">
        <v>1.4643084446667829</v>
      </c>
      <c r="AJ39" s="9">
        <v>4.5275000000000003E-2</v>
      </c>
      <c r="AK39" s="13">
        <v>6071</v>
      </c>
      <c r="AL39" s="13">
        <v>1297.4000000000001</v>
      </c>
      <c r="AM39" s="13">
        <v>1354.6</v>
      </c>
      <c r="AN39" s="10">
        <v>1207.2512125006667</v>
      </c>
      <c r="AO39" s="17">
        <v>0.48878235915218959</v>
      </c>
      <c r="AP39" s="17">
        <f>(表4_8910[[#This Row],[emission]]-表4_8910[[#This Row],[emission_epa]])/表4_8910[[#This Row],[emission_epa]]</f>
        <v>0.4887823591521897</v>
      </c>
    </row>
    <row r="40" spans="1:42" x14ac:dyDescent="0.2">
      <c r="A40" s="13">
        <v>39</v>
      </c>
      <c r="B40" s="9">
        <v>34.4236</v>
      </c>
      <c r="C40" s="9">
        <v>-92.139200000000002</v>
      </c>
      <c r="D40" s="10">
        <v>93</v>
      </c>
      <c r="E40" s="11">
        <v>45457.795467605567</v>
      </c>
      <c r="F40" s="11">
        <v>45457.545467605567</v>
      </c>
      <c r="G40" s="12" t="s">
        <v>596</v>
      </c>
      <c r="H40" s="12" t="s">
        <v>515</v>
      </c>
      <c r="I40" s="12" t="s">
        <v>612</v>
      </c>
      <c r="J40" s="12" t="s">
        <v>636</v>
      </c>
      <c r="K40" s="13" t="s">
        <v>24</v>
      </c>
      <c r="L40" s="10">
        <v>719.62309186262587</v>
      </c>
      <c r="M40" s="10">
        <v>119.19761409251632</v>
      </c>
      <c r="N40" s="13">
        <v>1.86</v>
      </c>
      <c r="O40" s="13">
        <v>0.52519837521962442</v>
      </c>
      <c r="P40" s="13">
        <v>36</v>
      </c>
      <c r="Q40" s="13">
        <v>1042.9571263377577</v>
      </c>
      <c r="R40" s="13">
        <v>161689.33697312628</v>
      </c>
      <c r="S40" s="13" t="s">
        <v>145</v>
      </c>
      <c r="T40" s="13" t="s">
        <v>146</v>
      </c>
      <c r="U40" s="13" t="s">
        <v>147</v>
      </c>
      <c r="V40" s="13" t="s">
        <v>148</v>
      </c>
      <c r="W40" s="13" t="s">
        <v>149</v>
      </c>
      <c r="X40" s="15" t="s">
        <v>520</v>
      </c>
      <c r="Y40" s="30">
        <v>0</v>
      </c>
      <c r="Z40" s="13">
        <v>-1</v>
      </c>
      <c r="AA40" s="13">
        <v>0.7</v>
      </c>
      <c r="AB40" s="13"/>
      <c r="AC40" s="14">
        <v>18.853222822958891</v>
      </c>
      <c r="AD40" s="14">
        <v>100.34439126955742</v>
      </c>
      <c r="AE40" s="14">
        <v>9.4162812899906889</v>
      </c>
      <c r="AF40" s="14">
        <v>8.6773813806183018</v>
      </c>
      <c r="AG40" s="17">
        <v>99.204681845065579</v>
      </c>
      <c r="AH40" s="14">
        <v>61.506902743940664</v>
      </c>
      <c r="AI40" s="14">
        <v>1.5074450856982327</v>
      </c>
      <c r="AJ40" s="9">
        <v>3.9212499999999997E-2</v>
      </c>
      <c r="AK40" s="13">
        <v>6009</v>
      </c>
      <c r="AL40" s="13">
        <v>927.4</v>
      </c>
      <c r="AM40" s="13">
        <v>927.3</v>
      </c>
      <c r="AN40" s="10">
        <v>841.31556800316673</v>
      </c>
      <c r="AO40" s="17">
        <v>0.14464545857551847</v>
      </c>
      <c r="AP40" s="17">
        <f>(表4_8910[[#This Row],[emission]]-表4_8910[[#This Row],[emission_epa]])/表4_8910[[#This Row],[emission_epa]]</f>
        <v>-0.1446454585755185</v>
      </c>
    </row>
    <row r="41" spans="1:42" x14ac:dyDescent="0.2">
      <c r="A41" s="13">
        <v>40</v>
      </c>
      <c r="B41" s="9">
        <v>47.371037299999998</v>
      </c>
      <c r="C41" s="9">
        <v>-101.8356849</v>
      </c>
      <c r="D41" s="10">
        <v>590</v>
      </c>
      <c r="E41" s="11">
        <v>44636.74369212961</v>
      </c>
      <c r="F41" s="11">
        <v>44636.49369212961</v>
      </c>
      <c r="G41" s="12" t="s">
        <v>596</v>
      </c>
      <c r="H41" s="12" t="s">
        <v>515</v>
      </c>
      <c r="I41" s="12" t="s">
        <v>612</v>
      </c>
      <c r="J41" s="12"/>
      <c r="K41" s="13" t="s">
        <v>152</v>
      </c>
      <c r="L41" s="10">
        <v>672.20158510606166</v>
      </c>
      <c r="M41" s="10">
        <v>81.530619135674797</v>
      </c>
      <c r="N41" s="13">
        <v>9.18</v>
      </c>
      <c r="O41" s="13">
        <v>0.19756855350316618</v>
      </c>
      <c r="P41" s="13">
        <v>294</v>
      </c>
      <c r="Q41" s="13"/>
      <c r="R41" s="13"/>
      <c r="S41" s="13" t="s">
        <v>154</v>
      </c>
      <c r="T41" s="13" t="s">
        <v>155</v>
      </c>
      <c r="U41" s="13" t="s">
        <v>23</v>
      </c>
      <c r="V41" s="13" t="s">
        <v>156</v>
      </c>
      <c r="W41" s="13" t="s">
        <v>26</v>
      </c>
      <c r="X41" s="15" t="s">
        <v>520</v>
      </c>
      <c r="Y41" s="30">
        <v>0</v>
      </c>
      <c r="Z41" s="13">
        <v>-1</v>
      </c>
      <c r="AA41" s="13">
        <v>0</v>
      </c>
      <c r="AB41" s="13"/>
      <c r="AC41" s="14">
        <v>38.206108281476418</v>
      </c>
      <c r="AD41" s="14">
        <v>43.324510854198394</v>
      </c>
      <c r="AE41" s="14">
        <v>9.4162812899906889</v>
      </c>
      <c r="AF41" s="14">
        <v>7.4903917166946279</v>
      </c>
      <c r="AG41" s="17">
        <v>80.757598056535414</v>
      </c>
      <c r="AH41" s="14">
        <v>247.11825005299838</v>
      </c>
      <c r="AI41" s="14">
        <v>0.86179581840010855</v>
      </c>
      <c r="AJ41" s="9">
        <v>4.1862499999999997E-2</v>
      </c>
      <c r="AK41" s="13">
        <v>6469</v>
      </c>
      <c r="AL41" s="14">
        <v>560.6</v>
      </c>
      <c r="AM41" s="14">
        <v>524.1</v>
      </c>
      <c r="AN41" s="10">
        <v>480.97422940233298</v>
      </c>
      <c r="AO41" s="17">
        <v>0.3975833714445598</v>
      </c>
      <c r="AP41" s="17">
        <f>(表4_8910[[#This Row],[emission]]-表4_8910[[#This Row],[emission_epa]])/表4_8910[[#This Row],[emission_epa]]</f>
        <v>0.3975833714445598</v>
      </c>
    </row>
    <row r="42" spans="1:42" x14ac:dyDescent="0.2">
      <c r="A42" s="13">
        <v>41</v>
      </c>
      <c r="B42" s="9">
        <v>47.371037299999998</v>
      </c>
      <c r="C42" s="9">
        <v>-101.8356849</v>
      </c>
      <c r="D42" s="10">
        <v>590</v>
      </c>
      <c r="E42" s="11">
        <v>44731.744108796294</v>
      </c>
      <c r="F42" s="11">
        <v>44731.494108796294</v>
      </c>
      <c r="G42" s="12" t="s">
        <v>596</v>
      </c>
      <c r="H42" s="12" t="s">
        <v>515</v>
      </c>
      <c r="I42" s="12" t="s">
        <v>612</v>
      </c>
      <c r="J42" s="12" t="s">
        <v>721</v>
      </c>
      <c r="K42" s="13" t="s">
        <v>152</v>
      </c>
      <c r="L42" s="10">
        <v>1186.9659660762684</v>
      </c>
      <c r="M42" s="14">
        <v>97.106284508259037</v>
      </c>
      <c r="N42" s="13">
        <v>4.53</v>
      </c>
      <c r="O42" s="13">
        <v>0.49903239707791863</v>
      </c>
      <c r="P42" s="13">
        <v>227</v>
      </c>
      <c r="Q42" s="13"/>
      <c r="R42" s="13"/>
      <c r="S42" s="13" t="s">
        <v>150</v>
      </c>
      <c r="T42" s="13" t="s">
        <v>151</v>
      </c>
      <c r="U42" s="13" t="s">
        <v>23</v>
      </c>
      <c r="V42" s="13" t="s">
        <v>153</v>
      </c>
      <c r="W42" s="13" t="s">
        <v>26</v>
      </c>
      <c r="X42" s="15" t="s">
        <v>520</v>
      </c>
      <c r="Y42" s="30">
        <v>0</v>
      </c>
      <c r="Z42" s="13">
        <v>-1</v>
      </c>
      <c r="AA42" s="13">
        <v>0</v>
      </c>
      <c r="AB42" s="13"/>
      <c r="AC42" s="14">
        <v>34.306712263555411</v>
      </c>
      <c r="AD42" s="14">
        <v>62.799572244703633</v>
      </c>
      <c r="AE42" s="14">
        <v>9.4162812899906889</v>
      </c>
      <c r="AF42" s="14">
        <v>3.4495365024409077</v>
      </c>
      <c r="AG42" s="17">
        <v>69.045768300489044</v>
      </c>
      <c r="AH42" s="14">
        <v>104.25911013373847</v>
      </c>
      <c r="AI42" s="14">
        <v>0.90890457790518431</v>
      </c>
      <c r="AJ42" s="9">
        <v>8.7306250000000002E-2</v>
      </c>
      <c r="AK42" s="13">
        <v>6469</v>
      </c>
      <c r="AL42" s="14">
        <v>522.70000000000005</v>
      </c>
      <c r="AM42" s="14">
        <v>565.6</v>
      </c>
      <c r="AN42" s="10">
        <v>507.26595514209998</v>
      </c>
      <c r="AO42" s="17">
        <v>1.3399283039678163</v>
      </c>
      <c r="AP42" s="17">
        <f>(表4_8910[[#This Row],[emission]]-表4_8910[[#This Row],[emission_epa]])/表4_8910[[#This Row],[emission_epa]]</f>
        <v>1.3399283039678163</v>
      </c>
    </row>
    <row r="43" spans="1:42" x14ac:dyDescent="0.2">
      <c r="A43" s="13">
        <v>42</v>
      </c>
      <c r="B43" s="9">
        <v>47.371037299999998</v>
      </c>
      <c r="C43" s="9">
        <v>-101.8356849</v>
      </c>
      <c r="D43" s="10">
        <v>590</v>
      </c>
      <c r="E43" s="11">
        <v>44738.745451388902</v>
      </c>
      <c r="F43" s="11">
        <v>44738.495451388902</v>
      </c>
      <c r="G43" s="12" t="s">
        <v>596</v>
      </c>
      <c r="H43" s="12" t="s">
        <v>515</v>
      </c>
      <c r="I43" s="12" t="s">
        <v>612</v>
      </c>
      <c r="J43" s="12" t="s">
        <v>637</v>
      </c>
      <c r="K43" s="13" t="s">
        <v>152</v>
      </c>
      <c r="L43" s="10">
        <v>553.30511545355625</v>
      </c>
      <c r="M43" s="14">
        <v>85.623239796224766</v>
      </c>
      <c r="N43" s="13">
        <v>6.59</v>
      </c>
      <c r="O43" s="13">
        <v>3.7859388972002035E-2</v>
      </c>
      <c r="P43" s="13">
        <v>318</v>
      </c>
      <c r="Q43" s="13">
        <v>281.34623258979371</v>
      </c>
      <c r="R43" s="13">
        <v>16761.467099510548</v>
      </c>
      <c r="S43" s="13" t="s">
        <v>157</v>
      </c>
      <c r="T43" s="13" t="s">
        <v>158</v>
      </c>
      <c r="U43" s="13" t="s">
        <v>23</v>
      </c>
      <c r="V43" s="13" t="s">
        <v>159</v>
      </c>
      <c r="W43" s="13" t="s">
        <v>26</v>
      </c>
      <c r="X43" s="15" t="s">
        <v>520</v>
      </c>
      <c r="Y43" s="30">
        <v>0</v>
      </c>
      <c r="Z43" s="13">
        <v>1</v>
      </c>
      <c r="AA43" s="13">
        <v>1</v>
      </c>
      <c r="AB43" s="13" t="s">
        <v>527</v>
      </c>
      <c r="AC43" s="14">
        <v>41.322979057238179</v>
      </c>
      <c r="AD43" s="14">
        <v>44.300260738986587</v>
      </c>
      <c r="AE43" s="14">
        <v>11.659891692294284</v>
      </c>
      <c r="AF43" s="14">
        <v>4.2247222420193804</v>
      </c>
      <c r="AG43" s="17">
        <v>9.2132765464393174</v>
      </c>
      <c r="AH43" s="14">
        <v>20.238497480345035</v>
      </c>
      <c r="AI43" s="14">
        <v>3.4220969153659304</v>
      </c>
      <c r="AJ43" s="9">
        <v>6.9206249999999997E-2</v>
      </c>
      <c r="AK43" s="13">
        <v>6469</v>
      </c>
      <c r="AL43" s="14">
        <v>667</v>
      </c>
      <c r="AM43" s="14">
        <v>827.8</v>
      </c>
      <c r="AN43" s="10">
        <v>733.94874204960001</v>
      </c>
      <c r="AO43" s="17">
        <v>0.24612567097204174</v>
      </c>
      <c r="AP43" s="17">
        <f>(表4_8910[[#This Row],[emission]]-表4_8910[[#This Row],[emission_epa]])/表4_8910[[#This Row],[emission_epa]]</f>
        <v>-0.24612567097204169</v>
      </c>
    </row>
    <row r="44" spans="1:42" x14ac:dyDescent="0.2">
      <c r="A44" s="13">
        <v>43</v>
      </c>
      <c r="B44" s="9">
        <v>47.371400000000001</v>
      </c>
      <c r="C44" s="9">
        <v>-101.8344</v>
      </c>
      <c r="D44" s="10">
        <v>590</v>
      </c>
      <c r="E44" s="11">
        <v>44956.748240740744</v>
      </c>
      <c r="F44" s="11">
        <v>44956.498240740744</v>
      </c>
      <c r="G44" s="12" t="s">
        <v>596</v>
      </c>
      <c r="H44" s="12" t="s">
        <v>515</v>
      </c>
      <c r="I44" s="12" t="s">
        <v>612</v>
      </c>
      <c r="J44" s="12" t="s">
        <v>638</v>
      </c>
      <c r="K44" s="13" t="s">
        <v>152</v>
      </c>
      <c r="L44" s="10">
        <v>1115.4856309606885</v>
      </c>
      <c r="M44" s="10">
        <v>183.88183020865546</v>
      </c>
      <c r="N44" s="13">
        <v>4.4800000000000004</v>
      </c>
      <c r="O44" s="13">
        <v>0.66199194355621371</v>
      </c>
      <c r="P44" s="13">
        <v>219</v>
      </c>
      <c r="Q44" s="13">
        <v>478.14022392077999</v>
      </c>
      <c r="R44" s="13">
        <v>68129.709621407048</v>
      </c>
      <c r="S44" s="13" t="s">
        <v>160</v>
      </c>
      <c r="T44" s="13" t="s">
        <v>161</v>
      </c>
      <c r="U44" s="13" t="s">
        <v>23</v>
      </c>
      <c r="V44" s="13" t="s">
        <v>162</v>
      </c>
      <c r="W44" s="13" t="s">
        <v>26</v>
      </c>
      <c r="X44" s="15" t="s">
        <v>520</v>
      </c>
      <c r="Y44" s="30">
        <v>0</v>
      </c>
      <c r="Z44" s="13">
        <v>-1</v>
      </c>
      <c r="AA44" s="13">
        <v>0.7</v>
      </c>
      <c r="AB44" s="13"/>
      <c r="AC44" s="14">
        <v>64.301165330787839</v>
      </c>
      <c r="AD44" s="14">
        <v>119.58066487786762</v>
      </c>
      <c r="AE44" s="14">
        <v>23.762535638522337</v>
      </c>
      <c r="AF44" s="14">
        <v>3.5192580721797246</v>
      </c>
      <c r="AG44" s="17">
        <v>163.46410585140541</v>
      </c>
      <c r="AH44" s="14">
        <v>244.1063980714321</v>
      </c>
      <c r="AI44" s="14">
        <v>1.8277031068739769</v>
      </c>
      <c r="AJ44" s="9">
        <v>6.7656250000000001E-2</v>
      </c>
      <c r="AK44" s="13">
        <v>6469</v>
      </c>
      <c r="AL44" s="13">
        <v>1034.5999999999999</v>
      </c>
      <c r="AM44" s="13">
        <v>1033.4000000000001</v>
      </c>
      <c r="AN44" s="10">
        <v>937.53914140040013</v>
      </c>
      <c r="AO44" s="17">
        <v>0.18980166448783153</v>
      </c>
      <c r="AP44" s="17">
        <f>(表4_8910[[#This Row],[emission]]-表4_8910[[#This Row],[emission_epa]])/表4_8910[[#This Row],[emission_epa]]</f>
        <v>0.18980166448783148</v>
      </c>
    </row>
    <row r="45" spans="1:42" x14ac:dyDescent="0.2">
      <c r="A45" s="13">
        <v>44</v>
      </c>
      <c r="B45" s="9">
        <v>47.371400000000001</v>
      </c>
      <c r="C45" s="9">
        <v>-101.8344</v>
      </c>
      <c r="D45" s="10">
        <v>590</v>
      </c>
      <c r="E45" s="11">
        <v>45466.748472222222</v>
      </c>
      <c r="F45" s="11">
        <v>45466.498472222222</v>
      </c>
      <c r="G45" s="12" t="s">
        <v>596</v>
      </c>
      <c r="H45" s="12" t="s">
        <v>515</v>
      </c>
      <c r="I45" s="12" t="s">
        <v>612</v>
      </c>
      <c r="J45" s="12" t="s">
        <v>639</v>
      </c>
      <c r="K45" s="13" t="s">
        <v>152</v>
      </c>
      <c r="L45" s="10">
        <v>852.40695720246595</v>
      </c>
      <c r="M45" s="10">
        <v>208.69851809998917</v>
      </c>
      <c r="N45" s="13">
        <v>2.2799999999999998</v>
      </c>
      <c r="O45" s="13">
        <v>0.39509492530276824</v>
      </c>
      <c r="P45" s="13">
        <v>119</v>
      </c>
      <c r="Q45" s="13">
        <v>433.02322900052201</v>
      </c>
      <c r="R45" s="13">
        <v>284040.81280575646</v>
      </c>
      <c r="S45" s="13" t="s">
        <v>163</v>
      </c>
      <c r="T45" s="13" t="s">
        <v>164</v>
      </c>
      <c r="U45" s="13" t="s">
        <v>23</v>
      </c>
      <c r="V45" s="13" t="s">
        <v>165</v>
      </c>
      <c r="W45" s="13" t="s">
        <v>26</v>
      </c>
      <c r="X45" s="15" t="s">
        <v>520</v>
      </c>
      <c r="Y45" s="30">
        <v>1</v>
      </c>
      <c r="Z45" s="13">
        <v>1</v>
      </c>
      <c r="AA45" s="13">
        <v>1</v>
      </c>
      <c r="AB45" s="13"/>
      <c r="AC45" s="14">
        <v>26.525359923111569</v>
      </c>
      <c r="AD45" s="14">
        <v>182.17315817687762</v>
      </c>
      <c r="AE45" s="14">
        <v>13.470139914112675</v>
      </c>
      <c r="AF45" s="14">
        <v>6.3068207740544686</v>
      </c>
      <c r="AG45" s="17">
        <v>152.9541015072391</v>
      </c>
      <c r="AH45" s="14">
        <v>116.24511714550171</v>
      </c>
      <c r="AI45" s="14">
        <v>0.40198802237487524</v>
      </c>
      <c r="AJ45" s="9">
        <v>8.3681249999999999E-2</v>
      </c>
      <c r="AK45" s="13">
        <v>6469</v>
      </c>
      <c r="AL45" s="13">
        <v>1055.5</v>
      </c>
      <c r="AM45" s="13">
        <v>1045.9000000000001</v>
      </c>
      <c r="AN45" s="10">
        <v>949.25996824120011</v>
      </c>
      <c r="AO45" s="17">
        <v>0.10203001735992778</v>
      </c>
      <c r="AP45" s="17">
        <f>(表4_8910[[#This Row],[emission]]-表4_8910[[#This Row],[emission_epa]])/表4_8910[[#This Row],[emission_epa]]</f>
        <v>-0.10203001735992781</v>
      </c>
    </row>
    <row r="46" spans="1:42" x14ac:dyDescent="0.2">
      <c r="A46" s="13">
        <v>45</v>
      </c>
      <c r="B46" s="9">
        <v>40.462699999999998</v>
      </c>
      <c r="C46" s="9">
        <v>-107.5912</v>
      </c>
      <c r="D46" s="10">
        <v>1939</v>
      </c>
      <c r="E46" s="11">
        <v>44852.757662037002</v>
      </c>
      <c r="F46" s="11">
        <v>44852.465995370403</v>
      </c>
      <c r="G46" s="12" t="s">
        <v>596</v>
      </c>
      <c r="H46" s="12" t="s">
        <v>515</v>
      </c>
      <c r="I46" s="12" t="s">
        <v>612</v>
      </c>
      <c r="J46" s="12" t="s">
        <v>640</v>
      </c>
      <c r="K46" s="13" t="s">
        <v>152</v>
      </c>
      <c r="L46" s="10">
        <v>825.0515060038615</v>
      </c>
      <c r="M46" s="14">
        <v>123.96167718634111</v>
      </c>
      <c r="N46" s="13">
        <v>1.63</v>
      </c>
      <c r="O46" s="13">
        <v>0.9112811494447437</v>
      </c>
      <c r="P46" s="13">
        <v>281</v>
      </c>
      <c r="Q46" s="13">
        <v>2143.8251697306555</v>
      </c>
      <c r="R46" s="13">
        <v>297999.34132887196</v>
      </c>
      <c r="S46" s="13" t="s">
        <v>169</v>
      </c>
      <c r="T46" s="13" t="s">
        <v>170</v>
      </c>
      <c r="U46" s="13" t="s">
        <v>7</v>
      </c>
      <c r="V46" s="13" t="s">
        <v>171</v>
      </c>
      <c r="W46" s="13" t="s">
        <v>10</v>
      </c>
      <c r="X46" s="15" t="s">
        <v>522</v>
      </c>
      <c r="Y46" s="30">
        <v>0</v>
      </c>
      <c r="Z46" s="13">
        <v>1</v>
      </c>
      <c r="AA46" s="13">
        <v>1</v>
      </c>
      <c r="AB46" s="13" t="s">
        <v>528</v>
      </c>
      <c r="AC46" s="14">
        <v>9.0765445198292944</v>
      </c>
      <c r="AD46" s="14">
        <v>114.88513266651182</v>
      </c>
      <c r="AE46" s="14">
        <v>6.5209395185122254</v>
      </c>
      <c r="AF46" s="14">
        <v>6.1976354339772488</v>
      </c>
      <c r="AG46" s="17">
        <v>4.1159511629833787</v>
      </c>
      <c r="AH46" s="14">
        <v>2.236333465220969</v>
      </c>
      <c r="AI46" s="14">
        <v>1.5061043823016602</v>
      </c>
      <c r="AJ46" s="9">
        <v>5.6537499999999997E-2</v>
      </c>
      <c r="AK46" s="13">
        <v>6021</v>
      </c>
      <c r="AL46" s="14">
        <v>830.6</v>
      </c>
      <c r="AM46" s="14">
        <v>831.6</v>
      </c>
      <c r="AN46" s="10">
        <v>753.67396224633296</v>
      </c>
      <c r="AO46" s="17">
        <v>9.4706129351725288E-2</v>
      </c>
      <c r="AP46" s="17">
        <f>(表4_8910[[#This Row],[emission]]-表4_8910[[#This Row],[emission_epa]])/表4_8910[[#This Row],[emission_epa]]</f>
        <v>9.4706129351725302E-2</v>
      </c>
    </row>
    <row r="47" spans="1:42" x14ac:dyDescent="0.2">
      <c r="A47" s="13">
        <v>46</v>
      </c>
      <c r="B47" s="9">
        <v>40.462699999999998</v>
      </c>
      <c r="C47" s="9">
        <v>-107.5912</v>
      </c>
      <c r="D47" s="10">
        <v>1939</v>
      </c>
      <c r="E47" s="11">
        <v>45195.758784722202</v>
      </c>
      <c r="F47" s="11">
        <v>45195.467118055603</v>
      </c>
      <c r="G47" s="12" t="s">
        <v>596</v>
      </c>
      <c r="H47" s="12" t="s">
        <v>515</v>
      </c>
      <c r="I47" s="12" t="s">
        <v>612</v>
      </c>
      <c r="J47" s="12" t="s">
        <v>641</v>
      </c>
      <c r="K47" s="13" t="s">
        <v>152</v>
      </c>
      <c r="L47" s="10">
        <v>719.97385903576605</v>
      </c>
      <c r="M47" s="14">
        <v>109.89663818510277</v>
      </c>
      <c r="N47" s="13">
        <v>1.1000000000000001</v>
      </c>
      <c r="O47" s="13">
        <v>0.94394561990261561</v>
      </c>
      <c r="P47" s="13">
        <v>265</v>
      </c>
      <c r="Q47" s="13">
        <v>1409.6895284061166</v>
      </c>
      <c r="R47" s="13">
        <v>263730.28006674483</v>
      </c>
      <c r="S47" s="13" t="s">
        <v>166</v>
      </c>
      <c r="T47" s="13" t="s">
        <v>167</v>
      </c>
      <c r="U47" s="13" t="s">
        <v>7</v>
      </c>
      <c r="V47" s="13" t="s">
        <v>168</v>
      </c>
      <c r="W47" s="13" t="s">
        <v>10</v>
      </c>
      <c r="X47" s="15" t="s">
        <v>522</v>
      </c>
      <c r="Y47" s="30">
        <v>0</v>
      </c>
      <c r="Z47" s="13">
        <v>-1</v>
      </c>
      <c r="AA47" s="13">
        <v>0.7</v>
      </c>
      <c r="AB47" s="13"/>
      <c r="AC47" s="14">
        <v>10.031751472056673</v>
      </c>
      <c r="AD47" s="14">
        <v>99.864886713046104</v>
      </c>
      <c r="AE47" s="14">
        <v>7.846547434050664</v>
      </c>
      <c r="AF47" s="14">
        <v>7.2733923676202226</v>
      </c>
      <c r="AG47" s="17">
        <v>15.860825270671938</v>
      </c>
      <c r="AH47" s="14">
        <v>5.8156359325797107</v>
      </c>
      <c r="AI47" s="14">
        <v>1.0651539690404377</v>
      </c>
      <c r="AJ47" s="9">
        <v>5.2150000000000002E-2</v>
      </c>
      <c r="AK47" s="13">
        <v>6021</v>
      </c>
      <c r="AL47" s="14">
        <v>761.2</v>
      </c>
      <c r="AM47" s="14">
        <v>909.1</v>
      </c>
      <c r="AN47" s="10">
        <v>717.38354869720001</v>
      </c>
      <c r="AO47" s="17">
        <v>3.6107746592044521E-3</v>
      </c>
      <c r="AP47" s="17">
        <f>(表4_8910[[#This Row],[emission]]-表4_8910[[#This Row],[emission_epa]])/表4_8910[[#This Row],[emission_epa]]</f>
        <v>3.610774659204492E-3</v>
      </c>
    </row>
    <row r="48" spans="1:42" x14ac:dyDescent="0.2">
      <c r="A48" s="13">
        <v>47</v>
      </c>
      <c r="B48" s="9">
        <v>40.462699999999998</v>
      </c>
      <c r="C48" s="9">
        <v>-107.5912</v>
      </c>
      <c r="D48" s="10">
        <v>1939</v>
      </c>
      <c r="E48" s="11">
        <v>45304.759328703702</v>
      </c>
      <c r="F48" s="11">
        <v>45304.467662037037</v>
      </c>
      <c r="G48" s="12" t="s">
        <v>596</v>
      </c>
      <c r="H48" s="12" t="s">
        <v>515</v>
      </c>
      <c r="I48" s="12" t="s">
        <v>612</v>
      </c>
      <c r="J48" s="12" t="s">
        <v>642</v>
      </c>
      <c r="K48" s="13" t="s">
        <v>152</v>
      </c>
      <c r="L48" s="10">
        <v>755.9624716260289</v>
      </c>
      <c r="M48" s="10">
        <v>204.44626935124194</v>
      </c>
      <c r="N48" s="13">
        <v>2.08</v>
      </c>
      <c r="O48" s="13">
        <v>0.16165807537309534</v>
      </c>
      <c r="P48" s="13">
        <v>55</v>
      </c>
      <c r="Q48" s="13">
        <v>740.78532417397071</v>
      </c>
      <c r="R48" s="13">
        <v>113629.47681971076</v>
      </c>
      <c r="S48" s="13" t="s">
        <v>172</v>
      </c>
      <c r="T48" s="13" t="s">
        <v>173</v>
      </c>
      <c r="U48" s="13" t="s">
        <v>7</v>
      </c>
      <c r="V48" s="13" t="s">
        <v>174</v>
      </c>
      <c r="W48" s="13" t="s">
        <v>10</v>
      </c>
      <c r="X48" s="15" t="s">
        <v>522</v>
      </c>
      <c r="Y48" s="30">
        <v>0</v>
      </c>
      <c r="Z48" s="13">
        <v>-1</v>
      </c>
      <c r="AA48" s="13">
        <v>0.7</v>
      </c>
      <c r="AB48" s="13"/>
      <c r="AC48" s="14">
        <v>22.85225728925424</v>
      </c>
      <c r="AD48" s="14">
        <v>181.59401206198771</v>
      </c>
      <c r="AE48" s="14">
        <v>15.544460882836358</v>
      </c>
      <c r="AF48" s="14">
        <v>7.1108737266260951</v>
      </c>
      <c r="AG48" s="17">
        <v>139.46703068493554</v>
      </c>
      <c r="AH48" s="14">
        <v>96.697141274888637</v>
      </c>
      <c r="AI48" s="14">
        <v>1.8790555873372492</v>
      </c>
      <c r="AJ48" s="9">
        <v>4.3131250000000003E-2</v>
      </c>
      <c r="AK48" s="13">
        <v>6021</v>
      </c>
      <c r="AL48" s="13">
        <v>1143.7</v>
      </c>
      <c r="AM48" s="13">
        <v>1144.0999999999999</v>
      </c>
      <c r="AN48" s="10">
        <v>1037.6258098154667</v>
      </c>
      <c r="AO48" s="17">
        <v>0.27144981892800968</v>
      </c>
      <c r="AP48" s="17">
        <f>(表4_8910[[#This Row],[emission]]-表4_8910[[#This Row],[emission_epa]])/表4_8910[[#This Row],[emission_epa]]</f>
        <v>-0.27144981892800962</v>
      </c>
    </row>
    <row r="49" spans="1:42" x14ac:dyDescent="0.2">
      <c r="A49" s="13">
        <v>48</v>
      </c>
      <c r="B49" s="9">
        <v>36.69</v>
      </c>
      <c r="C49" s="9">
        <v>-108.48139999999999</v>
      </c>
      <c r="D49" s="10">
        <v>1630</v>
      </c>
      <c r="E49" s="11">
        <v>44671.753587962994</v>
      </c>
      <c r="F49" s="11">
        <v>44671.461921296293</v>
      </c>
      <c r="G49" s="12" t="s">
        <v>596</v>
      </c>
      <c r="H49" s="12" t="s">
        <v>515</v>
      </c>
      <c r="I49" s="12" t="s">
        <v>612</v>
      </c>
      <c r="J49" s="12" t="s">
        <v>643</v>
      </c>
      <c r="K49" s="13" t="s">
        <v>152</v>
      </c>
      <c r="L49" s="10">
        <v>556.43077009050455</v>
      </c>
      <c r="M49" s="14">
        <v>125.7496445234581</v>
      </c>
      <c r="N49" s="13">
        <v>2.2999999999999998</v>
      </c>
      <c r="O49" s="13">
        <v>0.19467922333931792</v>
      </c>
      <c r="P49" s="13">
        <v>272</v>
      </c>
      <c r="Q49" s="13">
        <v>1269.8338583505329</v>
      </c>
      <c r="R49" s="13">
        <v>126679.14205460408</v>
      </c>
      <c r="S49" s="13" t="s">
        <v>178</v>
      </c>
      <c r="T49" s="13" t="s">
        <v>179</v>
      </c>
      <c r="U49" s="13" t="s">
        <v>44</v>
      </c>
      <c r="V49" s="13" t="s">
        <v>180</v>
      </c>
      <c r="W49" s="13" t="s">
        <v>46</v>
      </c>
      <c r="X49" s="15" t="s">
        <v>522</v>
      </c>
      <c r="Y49" s="30">
        <v>0</v>
      </c>
      <c r="Z49" s="13">
        <v>1</v>
      </c>
      <c r="AA49" s="13">
        <v>1</v>
      </c>
      <c r="AB49" s="13" t="s">
        <v>529</v>
      </c>
      <c r="AC49" s="14">
        <v>8.1058939529204501</v>
      </c>
      <c r="AD49" s="14">
        <v>117.64375057053765</v>
      </c>
      <c r="AE49" s="14">
        <v>4.4595401962804893</v>
      </c>
      <c r="AF49" s="14">
        <v>5.6311036386818527</v>
      </c>
      <c r="AG49" s="17">
        <v>162.1576973301859</v>
      </c>
      <c r="AH49" s="14">
        <v>124.32090128647583</v>
      </c>
      <c r="AI49" s="14">
        <v>1.3794960318288751</v>
      </c>
      <c r="AJ49" s="9">
        <v>7.7462500000000004E-2</v>
      </c>
      <c r="AK49" s="13">
        <v>2442</v>
      </c>
      <c r="AL49" s="14">
        <v>539.29999999999995</v>
      </c>
      <c r="AM49" s="14">
        <v>621.1</v>
      </c>
      <c r="AN49" s="10">
        <v>495.42870625966702</v>
      </c>
      <c r="AO49" s="17">
        <v>0.12312985311526292</v>
      </c>
      <c r="AP49" s="17">
        <f>(表4_8910[[#This Row],[emission]]-表4_8910[[#This Row],[emission_epa]])/表4_8910[[#This Row],[emission_epa]]</f>
        <v>0.12312985311526289</v>
      </c>
    </row>
    <row r="50" spans="1:42" x14ac:dyDescent="0.2">
      <c r="A50" s="13">
        <v>49</v>
      </c>
      <c r="B50" s="9">
        <v>36.69</v>
      </c>
      <c r="C50" s="9">
        <v>-108.48139999999999</v>
      </c>
      <c r="D50" s="10">
        <v>1630</v>
      </c>
      <c r="E50" s="11">
        <v>44722.754247685196</v>
      </c>
      <c r="F50" s="11">
        <v>44722.46258101851</v>
      </c>
      <c r="G50" s="12" t="s">
        <v>596</v>
      </c>
      <c r="H50" s="12" t="s">
        <v>515</v>
      </c>
      <c r="I50" s="12" t="s">
        <v>612</v>
      </c>
      <c r="J50" s="12" t="s">
        <v>644</v>
      </c>
      <c r="K50" s="13" t="s">
        <v>152</v>
      </c>
      <c r="L50" s="10">
        <v>1187.1923446613525</v>
      </c>
      <c r="M50" s="14">
        <v>198.85752304872997</v>
      </c>
      <c r="N50" s="13">
        <v>2.97</v>
      </c>
      <c r="O50" s="13">
        <v>0.76687678280151372</v>
      </c>
      <c r="P50" s="13">
        <v>312</v>
      </c>
      <c r="Q50" s="13">
        <v>2061.5835909222269</v>
      </c>
      <c r="R50" s="13">
        <v>394254.10444631957</v>
      </c>
      <c r="S50" s="13" t="s">
        <v>175</v>
      </c>
      <c r="T50" s="13" t="s">
        <v>176</v>
      </c>
      <c r="U50" s="13" t="s">
        <v>44</v>
      </c>
      <c r="V50" s="13" t="s">
        <v>177</v>
      </c>
      <c r="W50" s="13" t="s">
        <v>46</v>
      </c>
      <c r="X50" s="15" t="s">
        <v>522</v>
      </c>
      <c r="Y50" s="30">
        <v>0</v>
      </c>
      <c r="Z50" s="13">
        <v>1</v>
      </c>
      <c r="AA50" s="13">
        <v>1</v>
      </c>
      <c r="AB50" s="13" t="s">
        <v>525</v>
      </c>
      <c r="AC50" s="14">
        <v>11.343055495591864</v>
      </c>
      <c r="AD50" s="14">
        <v>187.5144675531381</v>
      </c>
      <c r="AE50" s="14">
        <v>5.2082021160163219</v>
      </c>
      <c r="AF50" s="14">
        <v>12.130708205615589</v>
      </c>
      <c r="AG50" s="17">
        <v>1.0661228554880608</v>
      </c>
      <c r="AH50" s="14">
        <v>1.0554616269331802</v>
      </c>
      <c r="AI50" s="14">
        <v>1.8838374950872867</v>
      </c>
      <c r="AJ50" s="9">
        <v>7.2487499999999996E-2</v>
      </c>
      <c r="AK50" s="13">
        <v>2442</v>
      </c>
      <c r="AL50" s="14">
        <v>1471.5</v>
      </c>
      <c r="AM50" s="14">
        <v>1052.8599999999999</v>
      </c>
      <c r="AN50" s="10">
        <v>1296.94396295464</v>
      </c>
      <c r="AO50" s="17">
        <v>8.4623253917043728E-2</v>
      </c>
      <c r="AP50" s="17">
        <f>(表4_8910[[#This Row],[emission]]-表4_8910[[#This Row],[emission_epa]])/表4_8910[[#This Row],[emission_epa]]</f>
        <v>-8.4623253917043756E-2</v>
      </c>
    </row>
    <row r="51" spans="1:42" x14ac:dyDescent="0.2">
      <c r="A51" s="13">
        <v>50</v>
      </c>
      <c r="B51" s="9">
        <v>36.69</v>
      </c>
      <c r="C51" s="9">
        <v>-108.48139999999999</v>
      </c>
      <c r="D51" s="10">
        <v>1630</v>
      </c>
      <c r="E51" s="11">
        <v>45297.7587152778</v>
      </c>
      <c r="F51" s="11">
        <v>45297.467048611099</v>
      </c>
      <c r="G51" s="12" t="s">
        <v>596</v>
      </c>
      <c r="H51" s="12" t="s">
        <v>515</v>
      </c>
      <c r="I51" s="12" t="s">
        <v>612</v>
      </c>
      <c r="J51" s="12" t="s">
        <v>645</v>
      </c>
      <c r="K51" s="13" t="s">
        <v>152</v>
      </c>
      <c r="L51" s="10">
        <v>1066.7772168191636</v>
      </c>
      <c r="M51" s="14">
        <v>167.56867388641365</v>
      </c>
      <c r="N51" s="13">
        <v>1.32</v>
      </c>
      <c r="O51" s="13">
        <v>0.3585154575933</v>
      </c>
      <c r="P51" s="13">
        <v>279</v>
      </c>
      <c r="Q51" s="13">
        <v>1618.0592364504421</v>
      </c>
      <c r="R51" s="13">
        <v>423265.04848093807</v>
      </c>
      <c r="S51" s="13" t="s">
        <v>181</v>
      </c>
      <c r="T51" s="13" t="s">
        <v>182</v>
      </c>
      <c r="U51" s="13" t="s">
        <v>44</v>
      </c>
      <c r="V51" s="13" t="s">
        <v>183</v>
      </c>
      <c r="W51" s="13" t="s">
        <v>46</v>
      </c>
      <c r="X51" s="15" t="s">
        <v>522</v>
      </c>
      <c r="Y51" s="30">
        <v>0</v>
      </c>
      <c r="Z51" s="13">
        <v>-1</v>
      </c>
      <c r="AA51" s="13">
        <v>0.7</v>
      </c>
      <c r="AB51" s="13"/>
      <c r="AC51" s="14">
        <v>19.342013718490723</v>
      </c>
      <c r="AD51" s="14">
        <v>148.22666016792292</v>
      </c>
      <c r="AE51" s="14">
        <v>14.756401005793656</v>
      </c>
      <c r="AF51" s="14">
        <v>7.1892370621397772</v>
      </c>
      <c r="AG51" s="17">
        <v>73.921114100844704</v>
      </c>
      <c r="AH51" s="14">
        <v>32.525290204371672</v>
      </c>
      <c r="AI51" s="14">
        <v>1.2755649877854607</v>
      </c>
      <c r="AJ51" s="9">
        <v>7.0712499999999998E-2</v>
      </c>
      <c r="AK51" s="13">
        <v>2442</v>
      </c>
      <c r="AL51" s="14">
        <v>1357.4</v>
      </c>
      <c r="AM51" s="14">
        <v>1191</v>
      </c>
      <c r="AN51" s="10">
        <v>1201.2214579288</v>
      </c>
      <c r="AO51" s="17">
        <v>0.1119229432859542</v>
      </c>
      <c r="AP51" s="17">
        <f>(表4_8910[[#This Row],[emission]]-表4_8910[[#This Row],[emission_epa]])/表4_8910[[#This Row],[emission_epa]]</f>
        <v>-0.11192294328595422</v>
      </c>
    </row>
    <row r="52" spans="1:42" x14ac:dyDescent="0.2">
      <c r="A52" s="13">
        <v>51</v>
      </c>
      <c r="B52" s="9">
        <v>41.080800000000004</v>
      </c>
      <c r="C52" s="9">
        <v>-101.1408</v>
      </c>
      <c r="D52" s="10">
        <v>948</v>
      </c>
      <c r="E52" s="11">
        <v>44550.734270833302</v>
      </c>
      <c r="F52" s="11">
        <v>44550.484270833302</v>
      </c>
      <c r="G52" s="12" t="s">
        <v>596</v>
      </c>
      <c r="H52" s="12" t="s">
        <v>515</v>
      </c>
      <c r="I52" s="12" t="s">
        <v>612</v>
      </c>
      <c r="J52" s="12" t="s">
        <v>646</v>
      </c>
      <c r="K52" s="13" t="s">
        <v>152</v>
      </c>
      <c r="L52" s="10">
        <v>542.68791332233468</v>
      </c>
      <c r="M52" s="14">
        <v>74.10328443614155</v>
      </c>
      <c r="N52" s="13">
        <v>4.12</v>
      </c>
      <c r="O52" s="13">
        <v>0.5717808437971087</v>
      </c>
      <c r="P52" s="13">
        <v>29</v>
      </c>
      <c r="Q52" s="13">
        <v>1476.3620825720636</v>
      </c>
      <c r="R52" s="13">
        <v>144528.73675050869</v>
      </c>
      <c r="S52" s="13" t="s">
        <v>187</v>
      </c>
      <c r="T52" s="13" t="s">
        <v>188</v>
      </c>
      <c r="U52" s="13" t="s">
        <v>55</v>
      </c>
      <c r="V52" s="13" t="s">
        <v>189</v>
      </c>
      <c r="W52" s="13" t="s">
        <v>57</v>
      </c>
      <c r="X52" s="15" t="s">
        <v>520</v>
      </c>
      <c r="Y52" s="30">
        <v>0</v>
      </c>
      <c r="Z52" s="13">
        <v>1</v>
      </c>
      <c r="AA52" s="13">
        <v>1</v>
      </c>
      <c r="AB52" s="13"/>
      <c r="AC52" s="14">
        <v>11.589057359826866</v>
      </c>
      <c r="AD52" s="14">
        <v>62.51422707631469</v>
      </c>
      <c r="AE52" s="14">
        <v>4.5211012477397157</v>
      </c>
      <c r="AF52" s="14">
        <v>4.7032231758967873</v>
      </c>
      <c r="AG52" s="17">
        <v>52.726169051378974</v>
      </c>
      <c r="AH52" s="14">
        <v>72.410605497227124</v>
      </c>
      <c r="AI52" s="14">
        <v>3.2220019769824999</v>
      </c>
      <c r="AJ52" s="9">
        <v>1.5887499999999999E-2</v>
      </c>
      <c r="AK52" s="13">
        <v>6077</v>
      </c>
      <c r="AL52" s="14">
        <v>1201.3</v>
      </c>
      <c r="AM52" s="14">
        <v>1283</v>
      </c>
      <c r="AN52" s="10">
        <v>1135.50650733777</v>
      </c>
      <c r="AO52" s="17">
        <v>0.5220741494518748</v>
      </c>
      <c r="AP52" s="17">
        <f>(表4_8910[[#This Row],[emission]]-表4_8910[[#This Row],[emission_epa]])/表4_8910[[#This Row],[emission_epa]]</f>
        <v>-0.5220741494518748</v>
      </c>
    </row>
    <row r="53" spans="1:42" x14ac:dyDescent="0.2">
      <c r="A53" s="13">
        <v>52</v>
      </c>
      <c r="B53" s="9">
        <v>41.080800000000004</v>
      </c>
      <c r="C53" s="9">
        <v>-101.1408</v>
      </c>
      <c r="D53" s="10">
        <v>948</v>
      </c>
      <c r="E53" s="11">
        <v>44740.737268518496</v>
      </c>
      <c r="F53" s="11">
        <v>44740.487268518496</v>
      </c>
      <c r="G53" s="12" t="s">
        <v>596</v>
      </c>
      <c r="H53" s="12" t="s">
        <v>515</v>
      </c>
      <c r="I53" s="12" t="s">
        <v>612</v>
      </c>
      <c r="J53" s="12" t="s">
        <v>647</v>
      </c>
      <c r="K53" s="13" t="s">
        <v>152</v>
      </c>
      <c r="L53" s="10">
        <v>755.18642632377441</v>
      </c>
      <c r="M53" s="14">
        <v>113.07389416425406</v>
      </c>
      <c r="N53" s="13">
        <v>2</v>
      </c>
      <c r="O53" s="13">
        <v>0.82561088494116475</v>
      </c>
      <c r="P53" s="13">
        <v>177</v>
      </c>
      <c r="Q53" s="13">
        <v>2508.1562401425072</v>
      </c>
      <c r="R53" s="13">
        <v>395598.48530803976</v>
      </c>
      <c r="S53" s="13" t="s">
        <v>184</v>
      </c>
      <c r="T53" s="13" t="s">
        <v>185</v>
      </c>
      <c r="U53" s="13" t="s">
        <v>55</v>
      </c>
      <c r="V53" s="13" t="s">
        <v>186</v>
      </c>
      <c r="W53" s="13" t="s">
        <v>57</v>
      </c>
      <c r="X53" s="15" t="s">
        <v>520</v>
      </c>
      <c r="Y53" s="30">
        <v>0</v>
      </c>
      <c r="Z53" s="13">
        <v>-1</v>
      </c>
      <c r="AA53" s="13">
        <v>0.7</v>
      </c>
      <c r="AB53" s="13" t="s">
        <v>530</v>
      </c>
      <c r="AC53" s="14">
        <v>7.6884800847860229</v>
      </c>
      <c r="AD53" s="14">
        <v>105.38541407946805</v>
      </c>
      <c r="AE53" s="14">
        <v>4.4445854980892756</v>
      </c>
      <c r="AF53" s="14">
        <v>17.136948684798845</v>
      </c>
      <c r="AG53" s="17">
        <v>32.503647437920222</v>
      </c>
      <c r="AH53" s="14">
        <v>21.669098291946813</v>
      </c>
      <c r="AI53" s="14">
        <v>2.1062806536510541</v>
      </c>
      <c r="AJ53" s="9">
        <v>3.383125E-2</v>
      </c>
      <c r="AK53" s="13">
        <v>6077</v>
      </c>
      <c r="AL53" s="14">
        <v>1314.5</v>
      </c>
      <c r="AM53" s="14">
        <v>1320.1</v>
      </c>
      <c r="AN53" s="10">
        <v>1195.96583433507</v>
      </c>
      <c r="AO53" s="17">
        <v>0.36855518389984687</v>
      </c>
      <c r="AP53" s="17">
        <f>(表4_8910[[#This Row],[emission]]-表4_8910[[#This Row],[emission_epa]])/表4_8910[[#This Row],[emission_epa]]</f>
        <v>-0.36855518389984693</v>
      </c>
    </row>
    <row r="54" spans="1:42" x14ac:dyDescent="0.2">
      <c r="A54" s="13">
        <v>53</v>
      </c>
      <c r="B54" s="9">
        <v>35.297199999999997</v>
      </c>
      <c r="C54" s="9">
        <v>-101.7475</v>
      </c>
      <c r="D54" s="10">
        <v>1090</v>
      </c>
      <c r="E54" s="11">
        <v>44675.735127314802</v>
      </c>
      <c r="F54" s="11">
        <v>44675.485127314802</v>
      </c>
      <c r="G54" s="12" t="s">
        <v>596</v>
      </c>
      <c r="H54" s="12" t="s">
        <v>515</v>
      </c>
      <c r="I54" s="12" t="s">
        <v>612</v>
      </c>
      <c r="J54" s="12" t="s">
        <v>648</v>
      </c>
      <c r="K54" s="13" t="s">
        <v>152</v>
      </c>
      <c r="L54" s="10">
        <v>333.80909688004135</v>
      </c>
      <c r="M54" s="14">
        <v>38.613250227674285</v>
      </c>
      <c r="N54" s="13">
        <v>6.66</v>
      </c>
      <c r="O54" s="13">
        <v>0.20840665376454126</v>
      </c>
      <c r="P54" s="13">
        <v>41</v>
      </c>
      <c r="Q54" s="13">
        <v>839.64397093685773</v>
      </c>
      <c r="R54" s="13">
        <v>30049.408138167164</v>
      </c>
      <c r="S54" s="13" t="s">
        <v>190</v>
      </c>
      <c r="T54" s="13" t="s">
        <v>191</v>
      </c>
      <c r="U54" s="13" t="s">
        <v>69</v>
      </c>
      <c r="V54" s="13" t="s">
        <v>192</v>
      </c>
      <c r="W54" s="13" t="s">
        <v>71</v>
      </c>
      <c r="X54" s="15" t="s">
        <v>520</v>
      </c>
      <c r="Y54" s="30">
        <v>0</v>
      </c>
      <c r="Z54" s="13">
        <v>-1</v>
      </c>
      <c r="AA54" s="13">
        <v>0.5</v>
      </c>
      <c r="AB54" s="13"/>
      <c r="AC54" s="14">
        <v>12.077715592180194</v>
      </c>
      <c r="AD54" s="14">
        <v>26.535534635494098</v>
      </c>
      <c r="AE54" s="14">
        <v>3.6089365114705854</v>
      </c>
      <c r="AF54" s="14">
        <v>3.8087684606566405</v>
      </c>
      <c r="AG54" s="17">
        <v>17.381095860216931</v>
      </c>
      <c r="AH54" s="14">
        <v>38.586032809681591</v>
      </c>
      <c r="AI54" s="14">
        <v>2.0704690717167753</v>
      </c>
      <c r="AJ54" s="9">
        <v>4.4881249999999998E-2</v>
      </c>
      <c r="AK54" s="13">
        <v>6193</v>
      </c>
      <c r="AL54" s="14">
        <v>296.2</v>
      </c>
      <c r="AM54" s="14">
        <v>292.8</v>
      </c>
      <c r="AN54" s="10">
        <v>266.75464884786697</v>
      </c>
      <c r="AO54" s="17">
        <v>0.25137124440675174</v>
      </c>
      <c r="AP54" s="17">
        <f>(表4_8910[[#This Row],[emission]]-表4_8910[[#This Row],[emission_epa]])/表4_8910[[#This Row],[emission_epa]]</f>
        <v>0.25137124440675163</v>
      </c>
    </row>
    <row r="55" spans="1:42" x14ac:dyDescent="0.2">
      <c r="A55" s="13">
        <v>54</v>
      </c>
      <c r="B55" s="9">
        <v>35.297199999999997</v>
      </c>
      <c r="C55" s="9">
        <v>-101.7475</v>
      </c>
      <c r="D55" s="10">
        <v>1090</v>
      </c>
      <c r="E55" s="11">
        <v>45301.740185185183</v>
      </c>
      <c r="F55" s="11">
        <v>45301.490185185183</v>
      </c>
      <c r="G55" s="12" t="s">
        <v>596</v>
      </c>
      <c r="H55" s="12" t="s">
        <v>515</v>
      </c>
      <c r="I55" s="12" t="s">
        <v>612</v>
      </c>
      <c r="J55" s="12" t="s">
        <v>649</v>
      </c>
      <c r="K55" s="13" t="s">
        <v>152</v>
      </c>
      <c r="L55" s="10">
        <v>427.08683718817565</v>
      </c>
      <c r="M55" s="10">
        <v>49.267646998534318</v>
      </c>
      <c r="N55" s="13">
        <v>7</v>
      </c>
      <c r="O55" s="13">
        <v>0.44959240800232969</v>
      </c>
      <c r="P55" s="13">
        <v>272</v>
      </c>
      <c r="Q55" s="13">
        <v>836.05085793337958</v>
      </c>
      <c r="R55" s="13">
        <v>37524.54437748326</v>
      </c>
      <c r="S55" s="13" t="s">
        <v>196</v>
      </c>
      <c r="T55" s="13" t="s">
        <v>197</v>
      </c>
      <c r="U55" s="13" t="s">
        <v>69</v>
      </c>
      <c r="V55" s="13" t="s">
        <v>198</v>
      </c>
      <c r="W55" s="13" t="s">
        <v>71</v>
      </c>
      <c r="X55" s="15" t="s">
        <v>520</v>
      </c>
      <c r="Y55" s="30">
        <v>0</v>
      </c>
      <c r="Z55" s="13">
        <v>-1</v>
      </c>
      <c r="AA55" s="13">
        <v>0.5</v>
      </c>
      <c r="AB55" s="13"/>
      <c r="AC55" s="14">
        <v>16.426691379070824</v>
      </c>
      <c r="AD55" s="14">
        <v>32.840955619463493</v>
      </c>
      <c r="AE55" s="14">
        <v>5.2981984411172718</v>
      </c>
      <c r="AF55" s="14">
        <v>3.9107948466469216</v>
      </c>
      <c r="AG55" s="17">
        <v>173.1282591647176</v>
      </c>
      <c r="AH55" s="14">
        <v>403.96593805100775</v>
      </c>
      <c r="AI55" s="14">
        <v>0.85803481345846599</v>
      </c>
      <c r="AJ55" s="9">
        <v>4.3587500000000001E-2</v>
      </c>
      <c r="AK55" s="13">
        <v>6193</v>
      </c>
      <c r="AL55" s="13">
        <v>152.9</v>
      </c>
      <c r="AM55" s="13">
        <v>152.80000000000001</v>
      </c>
      <c r="AN55" s="10">
        <v>138.6405078905</v>
      </c>
      <c r="AO55" s="17">
        <v>2.0805342802515852</v>
      </c>
      <c r="AP55" s="17">
        <f>(表4_8910[[#This Row],[emission]]-表4_8910[[#This Row],[emission_epa]])/表4_8910[[#This Row],[emission_epa]]</f>
        <v>2.0805342802515856</v>
      </c>
    </row>
    <row r="56" spans="1:42" x14ac:dyDescent="0.2">
      <c r="A56" s="13">
        <v>55</v>
      </c>
      <c r="B56" s="9">
        <v>35.297199999999997</v>
      </c>
      <c r="C56" s="9">
        <v>-101.7475</v>
      </c>
      <c r="D56" s="10">
        <v>1090</v>
      </c>
      <c r="E56" s="11">
        <v>45352.739340277774</v>
      </c>
      <c r="F56" s="11">
        <v>45352.489340277774</v>
      </c>
      <c r="G56" s="12" t="s">
        <v>596</v>
      </c>
      <c r="H56" s="12" t="s">
        <v>515</v>
      </c>
      <c r="I56" s="12" t="s">
        <v>612</v>
      </c>
      <c r="J56" s="12" t="s">
        <v>650</v>
      </c>
      <c r="K56" s="13" t="s">
        <v>152</v>
      </c>
      <c r="L56" s="10">
        <v>178.41879450267319</v>
      </c>
      <c r="M56" s="10">
        <v>32.535823591599865</v>
      </c>
      <c r="N56" s="13">
        <v>4.22</v>
      </c>
      <c r="O56" s="13">
        <v>1.3812072014485495</v>
      </c>
      <c r="P56" s="13">
        <v>275</v>
      </c>
      <c r="Q56" s="13">
        <v>417.60848878503793</v>
      </c>
      <c r="R56" s="13">
        <v>9800.5196474583081</v>
      </c>
      <c r="S56" s="13" t="s">
        <v>193</v>
      </c>
      <c r="T56" s="13" t="s">
        <v>194</v>
      </c>
      <c r="U56" s="13" t="s">
        <v>69</v>
      </c>
      <c r="V56" s="13" t="s">
        <v>195</v>
      </c>
      <c r="W56" s="13" t="s">
        <v>71</v>
      </c>
      <c r="X56" s="15" t="s">
        <v>520</v>
      </c>
      <c r="Y56" s="30">
        <v>0</v>
      </c>
      <c r="Z56" s="13">
        <v>-1</v>
      </c>
      <c r="AA56" s="13">
        <v>0</v>
      </c>
      <c r="AB56" s="13"/>
      <c r="AC56" s="14">
        <v>12.408789885501472</v>
      </c>
      <c r="AD56" s="14">
        <v>20.127033706098395</v>
      </c>
      <c r="AE56" s="14">
        <v>4.3384437510659808</v>
      </c>
      <c r="AF56" s="14">
        <v>2.723276992374243</v>
      </c>
      <c r="AG56" s="17">
        <v>126.92172958957079</v>
      </c>
      <c r="AH56" s="14">
        <v>178.53656628932956</v>
      </c>
      <c r="AI56" s="14">
        <v>1.5385769771418492</v>
      </c>
      <c r="AJ56" s="9">
        <v>4.3975E-2</v>
      </c>
      <c r="AK56" s="13">
        <v>6193</v>
      </c>
      <c r="AL56" s="13">
        <v>142.69999999999999</v>
      </c>
      <c r="AM56" s="13">
        <v>143.5</v>
      </c>
      <c r="AN56" s="10">
        <v>129.98747744546668</v>
      </c>
      <c r="AO56" s="17">
        <v>0.3725844828208531</v>
      </c>
      <c r="AP56" s="17">
        <f>(表4_8910[[#This Row],[emission]]-表4_8910[[#This Row],[emission_epa]])/表4_8910[[#This Row],[emission_epa]]</f>
        <v>0.3725844828208531</v>
      </c>
    </row>
    <row r="57" spans="1:42" x14ac:dyDescent="0.2">
      <c r="A57" s="13">
        <v>56</v>
      </c>
      <c r="B57" s="9">
        <v>39.384399999999999</v>
      </c>
      <c r="C57" s="9">
        <v>-80.332499999999996</v>
      </c>
      <c r="D57" s="10">
        <v>299</v>
      </c>
      <c r="E57" s="11">
        <v>45211.683020833298</v>
      </c>
      <c r="F57" s="11">
        <v>45211.474687499998</v>
      </c>
      <c r="G57" s="12" t="s">
        <v>596</v>
      </c>
      <c r="H57" s="12" t="s">
        <v>515</v>
      </c>
      <c r="I57" s="12" t="s">
        <v>612</v>
      </c>
      <c r="J57" s="12" t="s">
        <v>651</v>
      </c>
      <c r="K57" s="13" t="s">
        <v>152</v>
      </c>
      <c r="L57" s="10">
        <v>328.00019347278925</v>
      </c>
      <c r="M57" s="14">
        <v>58.254364087121637</v>
      </c>
      <c r="N57" s="13">
        <v>0.73</v>
      </c>
      <c r="O57" s="13">
        <v>4.6188021535170105E-2</v>
      </c>
      <c r="P57" s="13">
        <v>164</v>
      </c>
      <c r="Q57" s="13">
        <v>751.64093364237294</v>
      </c>
      <c r="R57" s="13">
        <v>71210.232937265682</v>
      </c>
      <c r="S57" s="13" t="s">
        <v>199</v>
      </c>
      <c r="T57" s="13" t="s">
        <v>200</v>
      </c>
      <c r="U57" s="13" t="s">
        <v>86</v>
      </c>
      <c r="V57" s="13" t="s">
        <v>201</v>
      </c>
      <c r="W57" s="13" t="s">
        <v>88</v>
      </c>
      <c r="X57" s="15" t="s">
        <v>521</v>
      </c>
      <c r="Y57" s="30">
        <v>0</v>
      </c>
      <c r="Z57" s="13">
        <v>-1</v>
      </c>
      <c r="AA57" s="13">
        <v>0.5</v>
      </c>
      <c r="AB57" s="13" t="s">
        <v>531</v>
      </c>
      <c r="AC57" s="14">
        <v>12.915815143648993</v>
      </c>
      <c r="AD57" s="14">
        <v>45.338548943472638</v>
      </c>
      <c r="AE57" s="14">
        <v>10.430715899052341</v>
      </c>
      <c r="AF57" s="14">
        <v>8.1251205377292663</v>
      </c>
      <c r="AG57" s="17">
        <v>85.186422441434274</v>
      </c>
      <c r="AH57" s="14">
        <v>20.728696127415674</v>
      </c>
      <c r="AI57" s="14">
        <v>0.60987390734355995</v>
      </c>
      <c r="AJ57" s="9">
        <v>4.8237500000000003E-2</v>
      </c>
      <c r="AK57" s="13">
        <v>3944</v>
      </c>
      <c r="AL57" s="14">
        <v>229.9</v>
      </c>
      <c r="AM57" s="14">
        <v>228.3</v>
      </c>
      <c r="AN57" s="10">
        <v>208.00536508546699</v>
      </c>
      <c r="AO57" s="17">
        <v>0.57688333345641252</v>
      </c>
      <c r="AP57" s="17">
        <f>(表4_8910[[#This Row],[emission]]-表4_8910[[#This Row],[emission_epa]])/表4_8910[[#This Row],[emission_epa]]</f>
        <v>0.57688333345641241</v>
      </c>
    </row>
    <row r="58" spans="1:42" x14ac:dyDescent="0.2">
      <c r="A58" s="13">
        <v>57</v>
      </c>
      <c r="B58" s="9">
        <v>39.384399999999999</v>
      </c>
      <c r="C58" s="9">
        <v>-80.332499999999996</v>
      </c>
      <c r="D58" s="10">
        <v>299</v>
      </c>
      <c r="E58" s="11">
        <v>45313.682858796295</v>
      </c>
      <c r="F58" s="11">
        <v>45313.47452546296</v>
      </c>
      <c r="G58" s="12" t="s">
        <v>596</v>
      </c>
      <c r="H58" s="12" t="s">
        <v>515</v>
      </c>
      <c r="I58" s="12" t="s">
        <v>612</v>
      </c>
      <c r="J58" s="12" t="s">
        <v>652</v>
      </c>
      <c r="K58" s="13" t="s">
        <v>152</v>
      </c>
      <c r="L58" s="10">
        <v>1291.8054283141366</v>
      </c>
      <c r="M58" s="10">
        <v>318.99230406381673</v>
      </c>
      <c r="N58" s="13">
        <v>2.15</v>
      </c>
      <c r="O58" s="13">
        <v>0.71042240955645541</v>
      </c>
      <c r="P58" s="13">
        <v>208</v>
      </c>
      <c r="Q58" s="13">
        <v>1820.9718158416035</v>
      </c>
      <c r="R58" s="13">
        <v>465490.44540602632</v>
      </c>
      <c r="S58" s="13" t="s">
        <v>205</v>
      </c>
      <c r="T58" s="13" t="s">
        <v>206</v>
      </c>
      <c r="U58" s="13" t="s">
        <v>86</v>
      </c>
      <c r="V58" s="13" t="s">
        <v>207</v>
      </c>
      <c r="W58" s="13" t="s">
        <v>88</v>
      </c>
      <c r="X58" s="15" t="s">
        <v>521</v>
      </c>
      <c r="Y58" s="30">
        <v>0</v>
      </c>
      <c r="Z58" s="13">
        <v>-1</v>
      </c>
      <c r="AA58" s="13">
        <v>0.7</v>
      </c>
      <c r="AB58" s="13"/>
      <c r="AC58" s="14">
        <v>21.717632603324979</v>
      </c>
      <c r="AD58" s="14">
        <v>297.27467146049173</v>
      </c>
      <c r="AE58" s="14">
        <v>11.816294410498987</v>
      </c>
      <c r="AF58" s="14">
        <v>4.9437787131882862</v>
      </c>
      <c r="AG58" s="17">
        <v>158.58875193080675</v>
      </c>
      <c r="AH58" s="14">
        <v>113.65527221707816</v>
      </c>
      <c r="AI58" s="14">
        <v>1.4436723513704373</v>
      </c>
      <c r="AJ58" s="9">
        <v>5.9924999999999999E-2</v>
      </c>
      <c r="AK58" s="13">
        <v>3944</v>
      </c>
      <c r="AL58" s="13">
        <v>1467.2</v>
      </c>
      <c r="AM58" s="13">
        <v>1460.1</v>
      </c>
      <c r="AN58" s="10">
        <v>1328.5523960606333</v>
      </c>
      <c r="AO58" s="17">
        <v>2.7659404217294847E-2</v>
      </c>
      <c r="AP58" s="17">
        <f>(表4_8910[[#This Row],[emission]]-表4_8910[[#This Row],[emission_epa]])/表4_8910[[#This Row],[emission_epa]]</f>
        <v>-2.7659404217294875E-2</v>
      </c>
    </row>
    <row r="59" spans="1:42" x14ac:dyDescent="0.2">
      <c r="A59" s="13">
        <v>58</v>
      </c>
      <c r="B59" s="9">
        <v>39.384399999999999</v>
      </c>
      <c r="C59" s="9">
        <v>-80.332499999999996</v>
      </c>
      <c r="D59" s="10">
        <v>299</v>
      </c>
      <c r="E59" s="11">
        <v>45364.682106481479</v>
      </c>
      <c r="F59" s="11">
        <v>45364.473773148151</v>
      </c>
      <c r="G59" s="12" t="s">
        <v>596</v>
      </c>
      <c r="H59" s="12" t="s">
        <v>515</v>
      </c>
      <c r="I59" s="12" t="s">
        <v>612</v>
      </c>
      <c r="J59" s="12" t="s">
        <v>653</v>
      </c>
      <c r="K59" s="13" t="s">
        <v>152</v>
      </c>
      <c r="L59" s="10">
        <v>1012.1522188617813</v>
      </c>
      <c r="M59" s="10">
        <v>201.69320469270218</v>
      </c>
      <c r="N59" s="13">
        <v>2.58</v>
      </c>
      <c r="O59" s="13">
        <v>0.13428824718989124</v>
      </c>
      <c r="P59" s="13">
        <v>216</v>
      </c>
      <c r="Q59" s="13">
        <v>1745.1439675054651</v>
      </c>
      <c r="R59" s="13">
        <v>307585.0359346061</v>
      </c>
      <c r="S59" s="13" t="s">
        <v>202</v>
      </c>
      <c r="T59" s="13" t="s">
        <v>203</v>
      </c>
      <c r="U59" s="13" t="s">
        <v>86</v>
      </c>
      <c r="V59" s="13" t="s">
        <v>204</v>
      </c>
      <c r="W59" s="13" t="s">
        <v>88</v>
      </c>
      <c r="X59" s="15" t="s">
        <v>521</v>
      </c>
      <c r="Y59" s="30">
        <v>0</v>
      </c>
      <c r="Z59" s="13">
        <v>-1</v>
      </c>
      <c r="AA59" s="13">
        <v>0.7</v>
      </c>
      <c r="AB59" s="13"/>
      <c r="AC59" s="14">
        <v>15.008691589588457</v>
      </c>
      <c r="AD59" s="14">
        <v>186.68451310311374</v>
      </c>
      <c r="AE59" s="14">
        <v>6.7691484787561587</v>
      </c>
      <c r="AF59" s="14">
        <v>9.128783400885137</v>
      </c>
      <c r="AG59" s="17">
        <v>19.816627878261642</v>
      </c>
      <c r="AH59" s="14">
        <v>17.04229997530501</v>
      </c>
      <c r="AI59" s="14">
        <v>1.5260074465764109</v>
      </c>
      <c r="AJ59" s="9">
        <v>6.3475000000000004E-2</v>
      </c>
      <c r="AK59" s="13">
        <v>3944</v>
      </c>
      <c r="AL59" s="13">
        <v>1067.4000000000001</v>
      </c>
      <c r="AM59" s="13">
        <v>1067.2</v>
      </c>
      <c r="AN59" s="10">
        <v>968.26246459506683</v>
      </c>
      <c r="AO59" s="17">
        <v>4.532836485102143E-2</v>
      </c>
      <c r="AP59" s="17">
        <f>(表4_8910[[#This Row],[emission]]-表4_8910[[#This Row],[emission_epa]])/表4_8910[[#This Row],[emission_epa]]</f>
        <v>4.5328364851021499E-2</v>
      </c>
    </row>
    <row r="60" spans="1:42" x14ac:dyDescent="0.2">
      <c r="A60" s="13">
        <v>59</v>
      </c>
      <c r="B60" s="9">
        <v>39.174700000000001</v>
      </c>
      <c r="C60" s="9">
        <v>-111.02889999999999</v>
      </c>
      <c r="D60" s="10">
        <v>1725</v>
      </c>
      <c r="E60" s="11">
        <v>44669.762488425906</v>
      </c>
      <c r="F60" s="11">
        <v>44669.470821759292</v>
      </c>
      <c r="G60" s="12" t="s">
        <v>596</v>
      </c>
      <c r="H60" s="12" t="s">
        <v>515</v>
      </c>
      <c r="I60" s="12" t="s">
        <v>612</v>
      </c>
      <c r="J60" s="12" t="s">
        <v>654</v>
      </c>
      <c r="K60" s="13" t="s">
        <v>152</v>
      </c>
      <c r="L60" s="10">
        <v>548.26604705841396</v>
      </c>
      <c r="M60" s="14">
        <v>81.035192400614463</v>
      </c>
      <c r="N60" s="13">
        <v>0.6</v>
      </c>
      <c r="O60" s="13">
        <v>0.17521415467935234</v>
      </c>
      <c r="P60" s="13">
        <v>180</v>
      </c>
      <c r="Q60" s="13">
        <v>2273.276112650547</v>
      </c>
      <c r="R60" s="13">
        <v>374687.38220154925</v>
      </c>
      <c r="S60" s="13" t="s">
        <v>208</v>
      </c>
      <c r="T60" s="13" t="s">
        <v>209</v>
      </c>
      <c r="U60" s="13" t="s">
        <v>13</v>
      </c>
      <c r="V60" s="13" t="s">
        <v>210</v>
      </c>
      <c r="W60" s="13" t="s">
        <v>15</v>
      </c>
      <c r="X60" s="15" t="s">
        <v>522</v>
      </c>
      <c r="Y60" s="30">
        <v>0</v>
      </c>
      <c r="Z60" s="13">
        <v>-1</v>
      </c>
      <c r="AA60" s="13">
        <v>0.7</v>
      </c>
      <c r="AB60" s="13" t="s">
        <v>532</v>
      </c>
      <c r="AC60" s="14">
        <v>5.356677060869627</v>
      </c>
      <c r="AD60" s="14">
        <v>75.678515339744848</v>
      </c>
      <c r="AE60" s="14">
        <v>4.8336579176366801</v>
      </c>
      <c r="AF60" s="14">
        <v>8.9126268404812929</v>
      </c>
      <c r="AG60" s="17">
        <v>13.474336084559184</v>
      </c>
      <c r="AH60" s="14">
        <v>2.6948672169118364</v>
      </c>
      <c r="AI60" s="14">
        <v>1.3863901764974413</v>
      </c>
      <c r="AJ60" s="9">
        <v>2.46625E-2</v>
      </c>
      <c r="AK60" s="13">
        <v>6165</v>
      </c>
      <c r="AL60" s="14">
        <v>909.6</v>
      </c>
      <c r="AM60" s="14">
        <v>899.7</v>
      </c>
      <c r="AN60" s="10">
        <v>822.63058630830005</v>
      </c>
      <c r="AO60" s="17">
        <v>0.33352095559824169</v>
      </c>
      <c r="AP60" s="17">
        <f>(表4_8910[[#This Row],[emission]]-表4_8910[[#This Row],[emission_epa]])/表4_8910[[#This Row],[emission_epa]]</f>
        <v>-0.33352095559824174</v>
      </c>
    </row>
    <row r="61" spans="1:42" x14ac:dyDescent="0.2">
      <c r="A61" s="13">
        <v>60</v>
      </c>
      <c r="B61" s="9">
        <v>39.174700000000001</v>
      </c>
      <c r="C61" s="9">
        <v>-111.02889999999999</v>
      </c>
      <c r="D61" s="10">
        <v>1725</v>
      </c>
      <c r="E61" s="11">
        <v>45295.767650463</v>
      </c>
      <c r="F61" s="11">
        <v>45295.475983796299</v>
      </c>
      <c r="G61" s="12" t="s">
        <v>596</v>
      </c>
      <c r="H61" s="12" t="s">
        <v>515</v>
      </c>
      <c r="I61" s="12" t="s">
        <v>612</v>
      </c>
      <c r="J61" s="12" t="s">
        <v>655</v>
      </c>
      <c r="K61" s="13" t="s">
        <v>152</v>
      </c>
      <c r="L61" s="10">
        <v>476.24166750572158</v>
      </c>
      <c r="M61" s="14">
        <v>74.667614903838526</v>
      </c>
      <c r="N61" s="13">
        <v>0.6</v>
      </c>
      <c r="O61" s="13">
        <v>0.44467216388406122</v>
      </c>
      <c r="P61" s="13">
        <v>180</v>
      </c>
      <c r="Q61" s="13">
        <v>1627.8588273626085</v>
      </c>
      <c r="R61" s="13">
        <v>233061.02765965526</v>
      </c>
      <c r="S61" s="13" t="s">
        <v>211</v>
      </c>
      <c r="T61" s="13" t="s">
        <v>212</v>
      </c>
      <c r="U61" s="13" t="s">
        <v>13</v>
      </c>
      <c r="V61" s="13" t="s">
        <v>213</v>
      </c>
      <c r="W61" s="13" t="s">
        <v>15</v>
      </c>
      <c r="X61" s="15" t="s">
        <v>522</v>
      </c>
      <c r="Y61" s="30">
        <v>0</v>
      </c>
      <c r="Z61" s="13">
        <v>-1</v>
      </c>
      <c r="AA61" s="13">
        <v>0.5</v>
      </c>
      <c r="AB61" s="13"/>
      <c r="AC61" s="14">
        <v>8.9308023962468184</v>
      </c>
      <c r="AD61" s="14">
        <v>65.736812507591708</v>
      </c>
      <c r="AE61" s="14">
        <v>8.4513593964446834</v>
      </c>
      <c r="AF61" s="14">
        <v>5.4671368769834547</v>
      </c>
      <c r="AG61" s="17">
        <v>165.36528477972217</v>
      </c>
      <c r="AH61" s="14">
        <v>33.073056955944431</v>
      </c>
      <c r="AI61" s="14">
        <v>0.62123154958241367</v>
      </c>
      <c r="AJ61" s="9">
        <v>6.1262499999999998E-2</v>
      </c>
      <c r="AK61" s="13">
        <v>6165</v>
      </c>
      <c r="AL61" s="14">
        <v>353.2</v>
      </c>
      <c r="AM61" s="14">
        <v>352.6</v>
      </c>
      <c r="AN61" s="10">
        <v>320.19085398300001</v>
      </c>
      <c r="AO61" s="17">
        <v>0.4873681168013837</v>
      </c>
      <c r="AP61" s="17">
        <f>(表4_8910[[#This Row],[emission]]-表4_8910[[#This Row],[emission_epa]])/表4_8910[[#This Row],[emission_epa]]</f>
        <v>0.48736811680138376</v>
      </c>
    </row>
    <row r="62" spans="1:42" x14ac:dyDescent="0.2">
      <c r="A62" s="13">
        <v>61</v>
      </c>
      <c r="B62" s="9">
        <v>29.309100000000001</v>
      </c>
      <c r="C62" s="9">
        <v>-98.320499999999996</v>
      </c>
      <c r="D62" s="10">
        <v>149</v>
      </c>
      <c r="E62" s="11">
        <v>45326.726307870369</v>
      </c>
      <c r="F62" s="11">
        <v>45326.476307870369</v>
      </c>
      <c r="G62" s="12" t="s">
        <v>596</v>
      </c>
      <c r="H62" s="12" t="s">
        <v>515</v>
      </c>
      <c r="I62" s="12" t="s">
        <v>612</v>
      </c>
      <c r="J62" s="12" t="s">
        <v>656</v>
      </c>
      <c r="K62" s="13" t="s">
        <v>152</v>
      </c>
      <c r="L62" s="10">
        <v>823.55150700578986</v>
      </c>
      <c r="M62" s="10">
        <v>79.597946442198605</v>
      </c>
      <c r="N62" s="13">
        <v>8.2799999999999994</v>
      </c>
      <c r="O62" s="13">
        <v>0.92240627346811399</v>
      </c>
      <c r="P62" s="13">
        <v>282</v>
      </c>
      <c r="Q62" s="13">
        <v>1120.2932975409194</v>
      </c>
      <c r="R62" s="13">
        <v>90895.523479047726</v>
      </c>
      <c r="S62" s="13" t="s">
        <v>214</v>
      </c>
      <c r="T62" s="13" t="s">
        <v>215</v>
      </c>
      <c r="U62" s="13" t="s">
        <v>103</v>
      </c>
      <c r="V62" s="13" t="s">
        <v>216</v>
      </c>
      <c r="W62" s="13" t="s">
        <v>71</v>
      </c>
      <c r="X62" s="15" t="s">
        <v>520</v>
      </c>
      <c r="Y62" s="30">
        <v>0</v>
      </c>
      <c r="Z62" s="13">
        <v>-1</v>
      </c>
      <c r="AA62" s="13">
        <v>0.5</v>
      </c>
      <c r="AB62" s="13"/>
      <c r="AC62" s="14">
        <v>22.628781856882728</v>
      </c>
      <c r="AD62" s="14">
        <v>56.969164585315895</v>
      </c>
      <c r="AE62" s="14">
        <v>5.7405457990930167</v>
      </c>
      <c r="AF62" s="14">
        <v>4.0307412428480438</v>
      </c>
      <c r="AG62" s="17">
        <v>14.89108392450612</v>
      </c>
      <c r="AH62" s="14">
        <v>41.099391631636884</v>
      </c>
      <c r="AI62" s="14">
        <v>1.6626726931827398</v>
      </c>
      <c r="AJ62" s="9">
        <v>3.2375000000000001E-2</v>
      </c>
      <c r="AK62" s="13">
        <v>7097</v>
      </c>
      <c r="AL62" s="13">
        <v>534.5</v>
      </c>
      <c r="AM62" s="13">
        <v>536.5</v>
      </c>
      <c r="AN62" s="10">
        <v>485.64623081333337</v>
      </c>
      <c r="AO62" s="17">
        <v>0.69578482185798385</v>
      </c>
      <c r="AP62" s="17">
        <f>(表4_8910[[#This Row],[emission]]-表4_8910[[#This Row],[emission_epa]])/表4_8910[[#This Row],[emission_epa]]</f>
        <v>0.69578482185798385</v>
      </c>
    </row>
    <row r="63" spans="1:42" x14ac:dyDescent="0.2">
      <c r="A63" s="13">
        <v>62</v>
      </c>
      <c r="B63" s="9">
        <v>29.309100000000001</v>
      </c>
      <c r="C63" s="9">
        <v>-98.320499999999996</v>
      </c>
      <c r="D63" s="10">
        <v>149</v>
      </c>
      <c r="E63" s="11">
        <v>45333.727500000001</v>
      </c>
      <c r="F63" s="11">
        <v>45333.477500000001</v>
      </c>
      <c r="G63" s="12" t="s">
        <v>596</v>
      </c>
      <c r="H63" s="12" t="s">
        <v>515</v>
      </c>
      <c r="I63" s="12" t="s">
        <v>612</v>
      </c>
      <c r="J63" s="12" t="s">
        <v>739</v>
      </c>
      <c r="K63" s="13" t="s">
        <v>152</v>
      </c>
      <c r="L63" s="10">
        <v>572.06654267464114</v>
      </c>
      <c r="M63" s="10">
        <v>71.175668140575354</v>
      </c>
      <c r="N63" s="13">
        <v>5.79</v>
      </c>
      <c r="O63" s="13">
        <v>0.27970222261064243</v>
      </c>
      <c r="P63" s="13">
        <v>339</v>
      </c>
      <c r="Q63" s="13">
        <v>905.15158873412383</v>
      </c>
      <c r="R63" s="13">
        <v>58853.869357459334</v>
      </c>
      <c r="S63" s="13" t="s">
        <v>217</v>
      </c>
      <c r="T63" s="13" t="s">
        <v>218</v>
      </c>
      <c r="U63" s="13" t="s">
        <v>103</v>
      </c>
      <c r="V63" s="13" t="s">
        <v>219</v>
      </c>
      <c r="W63" s="13" t="s">
        <v>71</v>
      </c>
      <c r="X63" s="15" t="s">
        <v>520</v>
      </c>
      <c r="Y63" s="30">
        <v>0</v>
      </c>
      <c r="Z63" s="13">
        <v>-1</v>
      </c>
      <c r="AA63" s="13">
        <v>0.7</v>
      </c>
      <c r="AB63" s="13"/>
      <c r="AC63" s="14">
        <v>21.002284236492191</v>
      </c>
      <c r="AD63" s="14">
        <v>50.173383904083153</v>
      </c>
      <c r="AE63" s="14">
        <v>6.571983845710057</v>
      </c>
      <c r="AF63" s="14">
        <v>4.2324617142181129</v>
      </c>
      <c r="AG63" s="17">
        <v>132.24393463823444</v>
      </c>
      <c r="AH63" s="14">
        <v>255.23079385179247</v>
      </c>
      <c r="AI63" s="14">
        <v>2.107011535983808</v>
      </c>
      <c r="AJ63" s="9">
        <v>2.55125E-2</v>
      </c>
      <c r="AK63" s="13">
        <v>7097</v>
      </c>
      <c r="AL63" s="13">
        <v>559.5</v>
      </c>
      <c r="AM63" s="13">
        <v>524.29999999999995</v>
      </c>
      <c r="AN63" s="10">
        <v>493.20005574840002</v>
      </c>
      <c r="AO63" s="17">
        <v>0.15990770075353344</v>
      </c>
      <c r="AP63" s="17">
        <f>(表4_8910[[#This Row],[emission]]-表4_8910[[#This Row],[emission_epa]])/表4_8910[[#This Row],[emission_epa]]</f>
        <v>0.15990770075353336</v>
      </c>
    </row>
    <row r="64" spans="1:42" x14ac:dyDescent="0.2">
      <c r="A64" s="13">
        <v>63</v>
      </c>
      <c r="B64" s="9">
        <v>41.7378</v>
      </c>
      <c r="C64" s="9">
        <v>-108.78749999999999</v>
      </c>
      <c r="D64" s="10">
        <v>2044</v>
      </c>
      <c r="E64" s="11">
        <v>44604.757013888899</v>
      </c>
      <c r="F64" s="11">
        <v>44604.465347222198</v>
      </c>
      <c r="G64" s="12" t="s">
        <v>596</v>
      </c>
      <c r="H64" s="12" t="s">
        <v>515</v>
      </c>
      <c r="I64" s="12" t="s">
        <v>612</v>
      </c>
      <c r="J64" s="12" t="s">
        <v>745</v>
      </c>
      <c r="K64" s="13" t="s">
        <v>152</v>
      </c>
      <c r="L64" s="10">
        <v>580.65698298754307</v>
      </c>
      <c r="M64" s="14">
        <v>76.094973421888582</v>
      </c>
      <c r="N64" s="13">
        <v>4.49</v>
      </c>
      <c r="O64" s="13">
        <v>0.52028838157314283</v>
      </c>
      <c r="P64" s="13">
        <v>249</v>
      </c>
      <c r="Q64" s="13">
        <v>836.0483704538866</v>
      </c>
      <c r="R64" s="13">
        <v>61944.254869897719</v>
      </c>
      <c r="S64" s="13" t="s">
        <v>220</v>
      </c>
      <c r="T64" s="13" t="s">
        <v>221</v>
      </c>
      <c r="U64" s="13" t="s">
        <v>113</v>
      </c>
      <c r="V64" s="13" t="s">
        <v>222</v>
      </c>
      <c r="W64" s="13" t="s">
        <v>115</v>
      </c>
      <c r="X64" s="15" t="s">
        <v>522</v>
      </c>
      <c r="Y64" s="30">
        <v>0</v>
      </c>
      <c r="Z64" s="13">
        <v>-1</v>
      </c>
      <c r="AA64" s="13">
        <v>0.7</v>
      </c>
      <c r="AB64" s="13" t="s">
        <v>533</v>
      </c>
      <c r="AC64" s="14">
        <v>13.964459304398773</v>
      </c>
      <c r="AD64" s="14">
        <v>62.130514117489817</v>
      </c>
      <c r="AE64" s="14">
        <v>5.5731796543089409</v>
      </c>
      <c r="AF64" s="14">
        <v>7.4235674749216694</v>
      </c>
      <c r="AG64" s="17">
        <v>82.608314283087566</v>
      </c>
      <c r="AH64" s="14">
        <v>123.63711037702107</v>
      </c>
      <c r="AI64" s="14">
        <v>1.953100588537342</v>
      </c>
      <c r="AJ64" s="9">
        <v>3.5556249999999998E-2</v>
      </c>
      <c r="AK64" s="13">
        <v>8066</v>
      </c>
      <c r="AL64" s="14">
        <v>580.1</v>
      </c>
      <c r="AM64" s="14">
        <v>545</v>
      </c>
      <c r="AN64" s="10">
        <v>520.95083694499999</v>
      </c>
      <c r="AO64" s="17">
        <v>0.11460994360365451</v>
      </c>
      <c r="AP64" s="17">
        <f>(表4_8910[[#This Row],[emission]]-表4_8910[[#This Row],[emission_epa]])/表4_8910[[#This Row],[emission_epa]]</f>
        <v>0.11460994360365455</v>
      </c>
    </row>
    <row r="65" spans="1:42" x14ac:dyDescent="0.2">
      <c r="A65" s="13">
        <v>64</v>
      </c>
      <c r="B65" s="9">
        <v>41.7378</v>
      </c>
      <c r="C65" s="9">
        <v>-108.78749999999999</v>
      </c>
      <c r="D65" s="10">
        <v>2044</v>
      </c>
      <c r="E65" s="11">
        <v>45230.763935185198</v>
      </c>
      <c r="F65" s="11">
        <v>45230.472268518497</v>
      </c>
      <c r="G65" s="12" t="s">
        <v>596</v>
      </c>
      <c r="H65" s="12" t="s">
        <v>515</v>
      </c>
      <c r="I65" s="12" t="s">
        <v>612</v>
      </c>
      <c r="J65" s="12" t="s">
        <v>657</v>
      </c>
      <c r="K65" s="13" t="s">
        <v>152</v>
      </c>
      <c r="L65" s="10">
        <v>968.99493688967902</v>
      </c>
      <c r="M65" s="14">
        <v>98.206867405169916</v>
      </c>
      <c r="N65" s="13">
        <v>6.01</v>
      </c>
      <c r="O65" s="13">
        <v>0.41307787804884138</v>
      </c>
      <c r="P65" s="13">
        <v>252</v>
      </c>
      <c r="Q65" s="13">
        <v>1593.7495376165102</v>
      </c>
      <c r="R65" s="13">
        <v>172760.94499945207</v>
      </c>
      <c r="S65" s="13" t="s">
        <v>223</v>
      </c>
      <c r="T65" s="13" t="s">
        <v>224</v>
      </c>
      <c r="U65" s="13" t="s">
        <v>113</v>
      </c>
      <c r="V65" s="13" t="s">
        <v>225</v>
      </c>
      <c r="W65" s="13" t="s">
        <v>115</v>
      </c>
      <c r="X65" s="15" t="s">
        <v>522</v>
      </c>
      <c r="Y65" s="30">
        <v>0</v>
      </c>
      <c r="Z65" s="13">
        <v>-1</v>
      </c>
      <c r="AA65" s="13">
        <v>0.7</v>
      </c>
      <c r="AB65" s="13"/>
      <c r="AC65" s="14">
        <v>15.477909274750328</v>
      </c>
      <c r="AD65" s="14">
        <v>82.728958130419585</v>
      </c>
      <c r="AE65" s="14">
        <v>5.2001179477000958</v>
      </c>
      <c r="AF65" s="14">
        <v>5.9171636622126034</v>
      </c>
      <c r="AG65" s="17">
        <v>48.692671778192221</v>
      </c>
      <c r="AH65" s="14">
        <v>97.547652462311746</v>
      </c>
      <c r="AI65" s="14">
        <v>2.7837560202845957</v>
      </c>
      <c r="AJ65" s="9">
        <v>3.8662500000000002E-2</v>
      </c>
      <c r="AK65" s="13">
        <v>8066</v>
      </c>
      <c r="AL65" s="14">
        <v>1208.8</v>
      </c>
      <c r="AM65" s="14">
        <v>1174.8</v>
      </c>
      <c r="AN65" s="10">
        <v>1086.3234866586699</v>
      </c>
      <c r="AO65" s="17">
        <v>0.10800516716238162</v>
      </c>
      <c r="AP65" s="17">
        <f>(表4_8910[[#This Row],[emission]]-表4_8910[[#This Row],[emission_epa]])/表4_8910[[#This Row],[emission_epa]]</f>
        <v>-0.10800516716238165</v>
      </c>
    </row>
    <row r="66" spans="1:42" x14ac:dyDescent="0.2">
      <c r="A66" s="13">
        <v>65</v>
      </c>
      <c r="B66" s="9">
        <v>41.7378</v>
      </c>
      <c r="C66" s="9">
        <v>-108.78749999999999</v>
      </c>
      <c r="D66" s="10">
        <v>2044</v>
      </c>
      <c r="E66" s="11">
        <v>45281.764317129608</v>
      </c>
      <c r="F66" s="11">
        <v>45281.472650462994</v>
      </c>
      <c r="G66" s="12" t="s">
        <v>596</v>
      </c>
      <c r="H66" s="12" t="s">
        <v>515</v>
      </c>
      <c r="I66" s="12" t="s">
        <v>612</v>
      </c>
      <c r="J66" s="12" t="s">
        <v>658</v>
      </c>
      <c r="K66" s="13" t="s">
        <v>152</v>
      </c>
      <c r="L66" s="10">
        <v>538.43328581520757</v>
      </c>
      <c r="M66" s="14">
        <v>97.460479939852362</v>
      </c>
      <c r="N66" s="13">
        <v>3.18</v>
      </c>
      <c r="O66" s="13">
        <v>0.48538644398046382</v>
      </c>
      <c r="P66" s="13">
        <v>242</v>
      </c>
      <c r="Q66" s="13">
        <v>877.07921757985309</v>
      </c>
      <c r="R66" s="13">
        <v>582783.23213575536</v>
      </c>
      <c r="S66" s="13" t="s">
        <v>226</v>
      </c>
      <c r="T66" s="13" t="s">
        <v>227</v>
      </c>
      <c r="U66" s="13" t="s">
        <v>113</v>
      </c>
      <c r="V66" s="13" t="s">
        <v>228</v>
      </c>
      <c r="W66" s="13" t="s">
        <v>115</v>
      </c>
      <c r="X66" s="15" t="s">
        <v>522</v>
      </c>
      <c r="Y66" s="30">
        <v>0</v>
      </c>
      <c r="Z66" s="13">
        <v>1</v>
      </c>
      <c r="AA66" s="13">
        <v>1</v>
      </c>
      <c r="AB66" s="13"/>
      <c r="AC66" s="14">
        <v>18.230030554470648</v>
      </c>
      <c r="AD66" s="14">
        <v>79.230449385381718</v>
      </c>
      <c r="AE66" s="14">
        <v>9.0088490879357082</v>
      </c>
      <c r="AF66" s="14">
        <v>4.1670310088433213</v>
      </c>
      <c r="AG66" s="17">
        <v>179.46242065207025</v>
      </c>
      <c r="AH66" s="14">
        <v>190.23016589119447</v>
      </c>
      <c r="AI66" s="14">
        <v>0.36122249989730099</v>
      </c>
      <c r="AJ66" s="9">
        <v>3.5299999999999998E-2</v>
      </c>
      <c r="AK66" s="13">
        <v>8066</v>
      </c>
      <c r="AL66" s="14">
        <v>994.7</v>
      </c>
      <c r="AM66" s="14">
        <v>868</v>
      </c>
      <c r="AN66" s="10">
        <v>864.06322535866695</v>
      </c>
      <c r="AO66" s="17">
        <v>0.37685892650771302</v>
      </c>
      <c r="AP66" s="17">
        <f>(表4_8910[[#This Row],[emission]]-表4_8910[[#This Row],[emission_epa]])/表4_8910[[#This Row],[emission_epa]]</f>
        <v>-0.37685892650771308</v>
      </c>
    </row>
    <row r="67" spans="1:42" x14ac:dyDescent="0.2">
      <c r="A67" s="13">
        <v>66</v>
      </c>
      <c r="B67" s="9">
        <v>38.347189</v>
      </c>
      <c r="C67" s="9">
        <v>-94.646705900000001</v>
      </c>
      <c r="D67" s="10">
        <v>263</v>
      </c>
      <c r="E67" s="11">
        <v>44853.719131944403</v>
      </c>
      <c r="F67" s="11">
        <v>44853.469131944403</v>
      </c>
      <c r="G67" s="12" t="s">
        <v>596</v>
      </c>
      <c r="H67" s="12" t="s">
        <v>515</v>
      </c>
      <c r="I67" s="12" t="s">
        <v>612</v>
      </c>
      <c r="J67" s="12" t="s">
        <v>746</v>
      </c>
      <c r="K67" s="13" t="s">
        <v>152</v>
      </c>
      <c r="L67" s="10">
        <v>680.44855710220668</v>
      </c>
      <c r="M67" s="14">
        <v>135.51073771997594</v>
      </c>
      <c r="N67" s="13">
        <v>2.6</v>
      </c>
      <c r="O67" s="13">
        <v>5.773502691896263E-2</v>
      </c>
      <c r="P67" s="13">
        <v>272</v>
      </c>
      <c r="Q67" s="13">
        <v>1539.5254809394773</v>
      </c>
      <c r="R67" s="13">
        <v>181496.5617574653</v>
      </c>
      <c r="S67" s="13" t="s">
        <v>229</v>
      </c>
      <c r="T67" s="13" t="s">
        <v>230</v>
      </c>
      <c r="U67" s="13" t="s">
        <v>124</v>
      </c>
      <c r="V67" s="13" t="s">
        <v>231</v>
      </c>
      <c r="W67" s="13" t="s">
        <v>126</v>
      </c>
      <c r="X67" s="15" t="s">
        <v>520</v>
      </c>
      <c r="Y67" s="30">
        <v>0</v>
      </c>
      <c r="Z67" s="13">
        <v>-1</v>
      </c>
      <c r="AA67" s="13">
        <v>0.7</v>
      </c>
      <c r="AB67" s="13" t="s">
        <v>534</v>
      </c>
      <c r="AC67" s="14">
        <v>11.111724151790668</v>
      </c>
      <c r="AD67" s="14">
        <v>124.39901356818525</v>
      </c>
      <c r="AE67" s="14">
        <v>4.6890350517499844</v>
      </c>
      <c r="AF67" s="14">
        <v>6.1708921749397758</v>
      </c>
      <c r="AG67" s="17">
        <v>160.89568875897768</v>
      </c>
      <c r="AH67" s="14">
        <v>139.44293025778066</v>
      </c>
      <c r="AI67" s="14">
        <v>1.5174307855770606</v>
      </c>
      <c r="AJ67" s="9">
        <v>6.2575000000000006E-2</v>
      </c>
      <c r="AK67" s="13">
        <v>1241</v>
      </c>
      <c r="AL67" s="13">
        <v>708.8</v>
      </c>
      <c r="AM67" s="13">
        <v>713.2</v>
      </c>
      <c r="AN67" s="10">
        <v>644.01044692599999</v>
      </c>
      <c r="AO67" s="17">
        <v>5.6579998585634117E-2</v>
      </c>
      <c r="AP67" s="17">
        <f>(表4_8910[[#This Row],[emission]]-表4_8910[[#This Row],[emission_epa]])/表4_8910[[#This Row],[emission_epa]]</f>
        <v>5.6579998585634145E-2</v>
      </c>
    </row>
    <row r="68" spans="1:42" x14ac:dyDescent="0.2">
      <c r="A68" s="13">
        <v>67</v>
      </c>
      <c r="B68" s="9">
        <v>32.259700000000002</v>
      </c>
      <c r="C68" s="9">
        <v>-94.570300000000003</v>
      </c>
      <c r="D68" s="10">
        <v>98</v>
      </c>
      <c r="E68" s="11">
        <v>44658.712384259292</v>
      </c>
      <c r="F68" s="11">
        <v>44658.462384259292</v>
      </c>
      <c r="G68" s="12" t="s">
        <v>596</v>
      </c>
      <c r="H68" s="12" t="s">
        <v>515</v>
      </c>
      <c r="I68" s="12" t="s">
        <v>612</v>
      </c>
      <c r="J68" s="12" t="s">
        <v>659</v>
      </c>
      <c r="K68" s="13" t="s">
        <v>152</v>
      </c>
      <c r="L68" s="10">
        <v>1230.2388153412705</v>
      </c>
      <c r="M68" s="14">
        <v>130.46327667946289</v>
      </c>
      <c r="N68" s="13">
        <v>6.16</v>
      </c>
      <c r="O68" s="13">
        <v>0.57639685402796337</v>
      </c>
      <c r="P68" s="13">
        <v>306</v>
      </c>
      <c r="Q68" s="13">
        <v>1165.7637626135436</v>
      </c>
      <c r="R68" s="13">
        <v>158781.59849041951</v>
      </c>
      <c r="S68" s="13" t="s">
        <v>235</v>
      </c>
      <c r="T68" s="13" t="s">
        <v>236</v>
      </c>
      <c r="U68" s="13" t="s">
        <v>129</v>
      </c>
      <c r="V68" s="13" t="s">
        <v>237</v>
      </c>
      <c r="W68" s="13" t="s">
        <v>71</v>
      </c>
      <c r="X68" s="15" t="s">
        <v>520</v>
      </c>
      <c r="Y68" s="30">
        <v>0</v>
      </c>
      <c r="Z68" s="13">
        <v>-1</v>
      </c>
      <c r="AA68" s="13">
        <v>0.7</v>
      </c>
      <c r="AB68" s="13"/>
      <c r="AC68" s="14">
        <v>27.25240093769521</v>
      </c>
      <c r="AD68" s="14">
        <v>103.21087574176769</v>
      </c>
      <c r="AE68" s="14">
        <v>7.244574800701101</v>
      </c>
      <c r="AF68" s="14">
        <v>6.1633771451443273</v>
      </c>
      <c r="AG68" s="17">
        <v>36</v>
      </c>
      <c r="AH68" s="14">
        <v>73.92</v>
      </c>
      <c r="AI68" s="14">
        <v>2.7254659464735695</v>
      </c>
      <c r="AJ68" s="9">
        <v>4.4650000000000002E-2</v>
      </c>
      <c r="AK68" s="13">
        <v>6146</v>
      </c>
      <c r="AL68" s="14">
        <v>1469.4</v>
      </c>
      <c r="AM68" s="14">
        <v>1514</v>
      </c>
      <c r="AN68" s="10">
        <v>1336.38896023967</v>
      </c>
      <c r="AO68" s="17">
        <v>7.94305760198456E-2</v>
      </c>
      <c r="AP68" s="17">
        <f>(表4_8910[[#This Row],[emission]]-表4_8910[[#This Row],[emission_epa]])/表4_8910[[#This Row],[emission_epa]]</f>
        <v>-7.9430576019845586E-2</v>
      </c>
    </row>
    <row r="69" spans="1:42" x14ac:dyDescent="0.2">
      <c r="A69" s="13">
        <v>68</v>
      </c>
      <c r="B69" s="9">
        <v>32.259700000000002</v>
      </c>
      <c r="C69" s="9">
        <v>-94.570300000000003</v>
      </c>
      <c r="D69" s="10">
        <v>98</v>
      </c>
      <c r="E69" s="11">
        <v>45124.717465277776</v>
      </c>
      <c r="F69" s="11">
        <v>45124.467465277776</v>
      </c>
      <c r="G69" s="12" t="s">
        <v>596</v>
      </c>
      <c r="H69" s="12" t="s">
        <v>515</v>
      </c>
      <c r="I69" s="12" t="s">
        <v>612</v>
      </c>
      <c r="J69" s="12" t="s">
        <v>771</v>
      </c>
      <c r="K69" s="13" t="s">
        <v>152</v>
      </c>
      <c r="L69" s="10">
        <v>2375.9177350703558</v>
      </c>
      <c r="M69" s="10">
        <v>308.45998648744421</v>
      </c>
      <c r="N69" s="13">
        <v>3.97</v>
      </c>
      <c r="O69" s="13">
        <v>0.2236813209307682</v>
      </c>
      <c r="P69" s="13">
        <v>229</v>
      </c>
      <c r="Q69" s="13">
        <v>1843.1024575533609</v>
      </c>
      <c r="R69" s="13">
        <v>594033.7408594765</v>
      </c>
      <c r="S69" s="13" t="s">
        <v>246</v>
      </c>
      <c r="T69" s="13" t="s">
        <v>247</v>
      </c>
      <c r="U69" s="13" t="s">
        <v>129</v>
      </c>
      <c r="V69" s="13" t="s">
        <v>248</v>
      </c>
      <c r="W69" s="13" t="s">
        <v>71</v>
      </c>
      <c r="X69" s="15" t="s">
        <v>520</v>
      </c>
      <c r="Y69" s="29">
        <v>1</v>
      </c>
      <c r="Z69" s="13">
        <v>-1</v>
      </c>
      <c r="AA69" s="13">
        <v>0.7</v>
      </c>
      <c r="AB69" s="13"/>
      <c r="AC69" s="14">
        <v>25.609306173743398</v>
      </c>
      <c r="AD69" s="14">
        <v>282.85068031370076</v>
      </c>
      <c r="AE69" s="14">
        <v>8.5959122895648647</v>
      </c>
      <c r="AF69" s="14">
        <v>12.155237052539675</v>
      </c>
      <c r="AG69" s="17">
        <v>9.1052375938565717</v>
      </c>
      <c r="AH69" s="14">
        <v>12.049264415870198</v>
      </c>
      <c r="AI69" s="14">
        <v>1.9836649954632133</v>
      </c>
      <c r="AJ69" s="9">
        <v>5.0562500000000003E-2</v>
      </c>
      <c r="AK69" s="13">
        <v>6146</v>
      </c>
      <c r="AL69" s="13">
        <v>2491.4</v>
      </c>
      <c r="AM69" s="13">
        <v>2702.3</v>
      </c>
      <c r="AN69" s="10">
        <v>2301.6138679303003</v>
      </c>
      <c r="AO69" s="17">
        <v>3.2283376536513586E-2</v>
      </c>
      <c r="AP69" s="17">
        <f>(表4_8910[[#This Row],[emission]]-表4_8910[[#This Row],[emission_epa]])/表4_8910[[#This Row],[emission_epa]]</f>
        <v>3.2283376536513635E-2</v>
      </c>
    </row>
    <row r="70" spans="1:42" x14ac:dyDescent="0.2">
      <c r="A70" s="13">
        <v>69</v>
      </c>
      <c r="B70" s="9">
        <v>32.259700000000002</v>
      </c>
      <c r="C70" s="9">
        <v>-94.570300000000003</v>
      </c>
      <c r="D70" s="10">
        <v>98</v>
      </c>
      <c r="E70" s="11">
        <v>45175.717615740738</v>
      </c>
      <c r="F70" s="11">
        <v>45175.467615740738</v>
      </c>
      <c r="G70" s="12" t="s">
        <v>596</v>
      </c>
      <c r="H70" s="12" t="s">
        <v>515</v>
      </c>
      <c r="I70" s="12" t="s">
        <v>612</v>
      </c>
      <c r="J70" s="12" t="s">
        <v>747</v>
      </c>
      <c r="K70" s="13" t="s">
        <v>152</v>
      </c>
      <c r="L70" s="10">
        <v>2066.1649223574673</v>
      </c>
      <c r="M70" s="10">
        <v>379.53875599496894</v>
      </c>
      <c r="N70" s="13">
        <v>2.72</v>
      </c>
      <c r="O70" s="13">
        <v>0.50212880153734796</v>
      </c>
      <c r="P70" s="13">
        <v>234</v>
      </c>
      <c r="Q70" s="13">
        <v>2691.3821329153088</v>
      </c>
      <c r="R70" s="13">
        <v>935791.95446595433</v>
      </c>
      <c r="S70" s="13" t="s">
        <v>241</v>
      </c>
      <c r="T70" s="13" t="s">
        <v>242</v>
      </c>
      <c r="U70" s="13" t="s">
        <v>129</v>
      </c>
      <c r="V70" s="13" t="s">
        <v>243</v>
      </c>
      <c r="W70" s="13" t="s">
        <v>71</v>
      </c>
      <c r="X70" s="15" t="s">
        <v>520</v>
      </c>
      <c r="Y70" s="30">
        <v>0</v>
      </c>
      <c r="Z70" s="13">
        <v>-1</v>
      </c>
      <c r="AA70" s="13">
        <v>0.7</v>
      </c>
      <c r="AB70" s="13"/>
      <c r="AC70" s="14">
        <v>20.540556553658732</v>
      </c>
      <c r="AD70" s="14">
        <v>358.99819944131019</v>
      </c>
      <c r="AE70" s="14">
        <v>8.6070656047809617</v>
      </c>
      <c r="AF70" s="14">
        <v>7.0624032021114376</v>
      </c>
      <c r="AG70" s="17">
        <v>13.966149479698032</v>
      </c>
      <c r="AH70" s="14">
        <v>12.662642194926216</v>
      </c>
      <c r="AI70" s="14">
        <v>1.9332826329706043</v>
      </c>
      <c r="AJ70" s="9">
        <v>4.713125E-2</v>
      </c>
      <c r="AK70" s="13">
        <v>6146</v>
      </c>
      <c r="AL70" s="13">
        <v>2665.3</v>
      </c>
      <c r="AM70" s="13">
        <v>2675.5</v>
      </c>
      <c r="AN70" s="10">
        <v>2419.9243657974002</v>
      </c>
      <c r="AO70" s="17">
        <v>0.14618615707163396</v>
      </c>
      <c r="AP70" s="17">
        <f>(表4_8910[[#This Row],[emission]]-表4_8910[[#This Row],[emission_epa]])/表4_8910[[#This Row],[emission_epa]]</f>
        <v>-0.14618615707163396</v>
      </c>
    </row>
    <row r="71" spans="1:42" x14ac:dyDescent="0.2">
      <c r="A71" s="13">
        <v>70</v>
      </c>
      <c r="B71" s="9">
        <v>32.259700000000002</v>
      </c>
      <c r="C71" s="9">
        <v>-94.570300000000003</v>
      </c>
      <c r="D71" s="10">
        <v>98</v>
      </c>
      <c r="E71" s="11">
        <v>45233.717291666704</v>
      </c>
      <c r="F71" s="11">
        <v>45233.467291666704</v>
      </c>
      <c r="G71" s="12" t="s">
        <v>596</v>
      </c>
      <c r="H71" s="12" t="s">
        <v>515</v>
      </c>
      <c r="I71" s="12" t="s">
        <v>612</v>
      </c>
      <c r="J71" s="12" t="s">
        <v>748</v>
      </c>
      <c r="K71" s="13" t="s">
        <v>152</v>
      </c>
      <c r="L71" s="10">
        <v>1857.4382977239129</v>
      </c>
      <c r="M71" s="14">
        <v>402.55990326073129</v>
      </c>
      <c r="N71" s="13">
        <v>2.34</v>
      </c>
      <c r="O71" s="13">
        <v>0.18903262505010424</v>
      </c>
      <c r="P71" s="13">
        <v>160</v>
      </c>
      <c r="Q71" s="13">
        <v>2692.9740439541433</v>
      </c>
      <c r="R71" s="13">
        <v>930858.37654865882</v>
      </c>
      <c r="S71" s="13" t="s">
        <v>232</v>
      </c>
      <c r="T71" s="13" t="s">
        <v>233</v>
      </c>
      <c r="U71" s="13" t="s">
        <v>129</v>
      </c>
      <c r="V71" s="13" t="s">
        <v>234</v>
      </c>
      <c r="W71" s="13" t="s">
        <v>71</v>
      </c>
      <c r="X71" s="15" t="s">
        <v>520</v>
      </c>
      <c r="Y71" s="30">
        <v>0</v>
      </c>
      <c r="Z71" s="13">
        <v>-1</v>
      </c>
      <c r="AA71" s="13">
        <v>0.7</v>
      </c>
      <c r="AB71" s="13" t="s">
        <v>535</v>
      </c>
      <c r="AC71" s="14">
        <v>18.050452978755306</v>
      </c>
      <c r="AD71" s="14">
        <v>384.509450281976</v>
      </c>
      <c r="AE71" s="14">
        <v>8.8538354279826645</v>
      </c>
      <c r="AF71" s="14">
        <v>7.2413494295202314</v>
      </c>
      <c r="AG71" s="17">
        <v>43.792558977876467</v>
      </c>
      <c r="AH71" s="14">
        <v>34.158196002743644</v>
      </c>
      <c r="AI71" s="14">
        <v>1.0848313683210191</v>
      </c>
      <c r="AJ71" s="9">
        <v>4.3856249999999999E-2</v>
      </c>
      <c r="AK71" s="13">
        <v>6146</v>
      </c>
      <c r="AL71" s="14">
        <v>1488.1</v>
      </c>
      <c r="AM71" s="14">
        <v>1487.9</v>
      </c>
      <c r="AN71" s="10">
        <v>1349.9453242044001</v>
      </c>
      <c r="AO71" s="17">
        <v>0.37593594675296016</v>
      </c>
      <c r="AP71" s="17">
        <f>(表4_8910[[#This Row],[emission]]-表4_8910[[#This Row],[emission_epa]])/表4_8910[[#This Row],[emission_epa]]</f>
        <v>0.3759359467529601</v>
      </c>
    </row>
    <row r="72" spans="1:42" x14ac:dyDescent="0.2">
      <c r="A72" s="13">
        <v>71</v>
      </c>
      <c r="B72" s="9">
        <v>32.259700000000002</v>
      </c>
      <c r="C72" s="9">
        <v>-94.570300000000003</v>
      </c>
      <c r="D72" s="10">
        <v>98</v>
      </c>
      <c r="E72" s="11">
        <v>45335.717453703706</v>
      </c>
      <c r="F72" s="11">
        <v>45335.467453703706</v>
      </c>
      <c r="G72" s="12" t="s">
        <v>596</v>
      </c>
      <c r="H72" s="12" t="s">
        <v>515</v>
      </c>
      <c r="I72" s="12" t="s">
        <v>612</v>
      </c>
      <c r="J72" s="12" t="s">
        <v>749</v>
      </c>
      <c r="K72" s="13" t="s">
        <v>152</v>
      </c>
      <c r="L72" s="10">
        <v>1516.6049035083661</v>
      </c>
      <c r="M72" s="10">
        <v>224.93235621478047</v>
      </c>
      <c r="N72" s="13">
        <v>1.3</v>
      </c>
      <c r="O72" s="13">
        <v>0.5424327915358117</v>
      </c>
      <c r="P72" s="13">
        <v>203</v>
      </c>
      <c r="Q72" s="13">
        <v>2604.1798799434428</v>
      </c>
      <c r="R72" s="13">
        <v>973457.55090704269</v>
      </c>
      <c r="S72" s="13" t="s">
        <v>244</v>
      </c>
      <c r="T72" s="13" t="s">
        <v>245</v>
      </c>
      <c r="U72" s="13" t="s">
        <v>129</v>
      </c>
      <c r="V72" s="13" t="s">
        <v>80</v>
      </c>
      <c r="W72" s="13" t="s">
        <v>71</v>
      </c>
      <c r="X72" s="15" t="s">
        <v>520</v>
      </c>
      <c r="Y72" s="30">
        <v>0</v>
      </c>
      <c r="Z72" s="13">
        <v>-1</v>
      </c>
      <c r="AA72" s="13">
        <v>0.7</v>
      </c>
      <c r="AB72" s="13"/>
      <c r="AC72" s="14">
        <v>14.234622100132457</v>
      </c>
      <c r="AD72" s="14">
        <v>210.69773411464803</v>
      </c>
      <c r="AE72" s="14">
        <v>8.482156827488895</v>
      </c>
      <c r="AF72" s="14">
        <v>5.5331525078240826</v>
      </c>
      <c r="AG72" s="17">
        <v>160.35603945955899</v>
      </c>
      <c r="AH72" s="14">
        <v>69.487617099142227</v>
      </c>
      <c r="AI72" s="14">
        <v>0.74055806867888962</v>
      </c>
      <c r="AJ72" s="9">
        <v>4.340625E-2</v>
      </c>
      <c r="AK72" s="13">
        <v>6146</v>
      </c>
      <c r="AL72" s="13">
        <v>1097.0999999999999</v>
      </c>
      <c r="AM72" s="13">
        <v>1103.7</v>
      </c>
      <c r="AN72" s="10">
        <v>996.56965243219997</v>
      </c>
      <c r="AO72" s="17">
        <v>0.52182529320151638</v>
      </c>
      <c r="AP72" s="17">
        <f>(表4_8910[[#This Row],[emission]]-表4_8910[[#This Row],[emission_epa]])/表4_8910[[#This Row],[emission_epa]]</f>
        <v>0.52182529320151649</v>
      </c>
    </row>
    <row r="73" spans="1:42" x14ac:dyDescent="0.2">
      <c r="A73" s="13">
        <v>72</v>
      </c>
      <c r="B73" s="9">
        <v>32.259700000000002</v>
      </c>
      <c r="C73" s="9">
        <v>-94.570300000000003</v>
      </c>
      <c r="D73" s="10">
        <v>98</v>
      </c>
      <c r="E73" s="11">
        <v>45386.716851851852</v>
      </c>
      <c r="F73" s="11">
        <v>45386.466851851852</v>
      </c>
      <c r="G73" s="12" t="s">
        <v>596</v>
      </c>
      <c r="H73" s="12" t="s">
        <v>515</v>
      </c>
      <c r="I73" s="12" t="s">
        <v>612</v>
      </c>
      <c r="J73" s="12" t="s">
        <v>750</v>
      </c>
      <c r="K73" s="13" t="s">
        <v>152</v>
      </c>
      <c r="L73" s="10">
        <v>1931.1379782817598</v>
      </c>
      <c r="M73" s="10">
        <v>295.31197627928873</v>
      </c>
      <c r="N73" s="13">
        <v>3.31</v>
      </c>
      <c r="O73" s="13">
        <v>0.22605309110914629</v>
      </c>
      <c r="P73" s="13">
        <v>273</v>
      </c>
      <c r="Q73" s="13">
        <v>1965.9049979382901</v>
      </c>
      <c r="R73" s="13">
        <v>567948.86092210712</v>
      </c>
      <c r="S73" s="13" t="s">
        <v>238</v>
      </c>
      <c r="T73" s="13" t="s">
        <v>239</v>
      </c>
      <c r="U73" s="13" t="s">
        <v>129</v>
      </c>
      <c r="V73" s="13" t="s">
        <v>240</v>
      </c>
      <c r="W73" s="13" t="s">
        <v>71</v>
      </c>
      <c r="X73" s="15" t="s">
        <v>520</v>
      </c>
      <c r="Y73" s="30">
        <v>0</v>
      </c>
      <c r="Z73" s="13">
        <v>-1</v>
      </c>
      <c r="AA73" s="13">
        <v>0.7</v>
      </c>
      <c r="AB73" s="13"/>
      <c r="AC73" s="14">
        <v>22.358088311317168</v>
      </c>
      <c r="AD73" s="14">
        <v>272.95388796797158</v>
      </c>
      <c r="AE73" s="14">
        <v>8.0756135228570827</v>
      </c>
      <c r="AF73" s="14">
        <v>11.638450113548561</v>
      </c>
      <c r="AG73" s="17">
        <v>83.118476066915349</v>
      </c>
      <c r="AH73" s="14">
        <v>91.707385260496608</v>
      </c>
      <c r="AI73" s="14">
        <v>0.96419747454531757</v>
      </c>
      <c r="AJ73" s="9">
        <v>3.8518749999999997E-2</v>
      </c>
      <c r="AK73" s="13">
        <v>6146</v>
      </c>
      <c r="AL73" s="13">
        <v>1103</v>
      </c>
      <c r="AM73" s="13">
        <v>1115</v>
      </c>
      <c r="AN73" s="10">
        <v>1002.8020115960002</v>
      </c>
      <c r="AO73" s="17">
        <v>0.92574202679178441</v>
      </c>
      <c r="AP73" s="17">
        <f>(表4_8910[[#This Row],[emission]]-表4_8910[[#This Row],[emission_epa]])/表4_8910[[#This Row],[emission_epa]]</f>
        <v>0.92574202679178441</v>
      </c>
    </row>
    <row r="74" spans="1:42" x14ac:dyDescent="0.2">
      <c r="A74" s="13">
        <v>73</v>
      </c>
      <c r="B74" s="9">
        <v>32.259700000000002</v>
      </c>
      <c r="C74" s="9">
        <v>-94.570300000000003</v>
      </c>
      <c r="D74" s="10">
        <v>98</v>
      </c>
      <c r="E74" s="11">
        <v>45444.717858796299</v>
      </c>
      <c r="F74" s="11">
        <v>45444.467858796299</v>
      </c>
      <c r="G74" s="12" t="s">
        <v>596</v>
      </c>
      <c r="H74" s="12" t="s">
        <v>515</v>
      </c>
      <c r="I74" s="12" t="s">
        <v>612</v>
      </c>
      <c r="J74" s="12" t="s">
        <v>723</v>
      </c>
      <c r="K74" s="13" t="s">
        <v>152</v>
      </c>
      <c r="L74" s="10">
        <v>892.6927285850868</v>
      </c>
      <c r="M74" s="10">
        <v>143.16852460710913</v>
      </c>
      <c r="N74" s="13">
        <v>1.53</v>
      </c>
      <c r="O74" s="13">
        <v>5.1316014394468888E-2</v>
      </c>
      <c r="P74" s="13">
        <v>101</v>
      </c>
      <c r="Q74" s="13">
        <v>1117.4674411721703</v>
      </c>
      <c r="R74" s="13">
        <v>232134.22765001899</v>
      </c>
      <c r="S74" s="13" t="s">
        <v>249</v>
      </c>
      <c r="T74" s="13" t="s">
        <v>250</v>
      </c>
      <c r="U74" s="13" t="s">
        <v>129</v>
      </c>
      <c r="V74" s="13" t="s">
        <v>251</v>
      </c>
      <c r="W74" s="13" t="s">
        <v>71</v>
      </c>
      <c r="X74" s="15" t="s">
        <v>520</v>
      </c>
      <c r="Y74" s="29">
        <v>1</v>
      </c>
      <c r="Z74" s="13">
        <v>-1</v>
      </c>
      <c r="AA74" s="13">
        <v>0.7</v>
      </c>
      <c r="AB74" s="13"/>
      <c r="AC74" s="14">
        <v>18.946035102365041</v>
      </c>
      <c r="AD74" s="14">
        <v>124.22248950474409</v>
      </c>
      <c r="AE74" s="14">
        <v>11.803288425423471</v>
      </c>
      <c r="AF74" s="14">
        <v>7.4878043500265514</v>
      </c>
      <c r="AG74" s="17">
        <v>54.560781031848116</v>
      </c>
      <c r="AH74" s="14">
        <v>27.825998326242541</v>
      </c>
      <c r="AI74" s="14">
        <v>0.78220519669200872</v>
      </c>
      <c r="AJ74" s="9">
        <v>4.6606250000000002E-2</v>
      </c>
      <c r="AK74" s="13">
        <v>6146</v>
      </c>
      <c r="AL74" s="13">
        <v>647.79999999999995</v>
      </c>
      <c r="AM74" s="13">
        <v>634</v>
      </c>
      <c r="AN74" s="10">
        <v>584.96179219939995</v>
      </c>
      <c r="AO74" s="17">
        <v>0.52607014763929816</v>
      </c>
      <c r="AP74" s="17">
        <f>(表4_8910[[#This Row],[emission]]-表4_8910[[#This Row],[emission_epa]])/表4_8910[[#This Row],[emission_epa]]</f>
        <v>0.52607014763929827</v>
      </c>
    </row>
    <row r="75" spans="1:42" x14ac:dyDescent="0.2">
      <c r="A75" s="13">
        <v>74</v>
      </c>
      <c r="B75" s="9">
        <v>31.184999999999999</v>
      </c>
      <c r="C75" s="9">
        <v>-96.485299999999995</v>
      </c>
      <c r="D75" s="10">
        <v>129</v>
      </c>
      <c r="E75" s="11">
        <v>44853.720462963</v>
      </c>
      <c r="F75" s="11">
        <v>44853.470462963</v>
      </c>
      <c r="G75" s="12" t="s">
        <v>596</v>
      </c>
      <c r="H75" s="12" t="s">
        <v>515</v>
      </c>
      <c r="I75" s="12" t="s">
        <v>612</v>
      </c>
      <c r="J75" s="12" t="s">
        <v>660</v>
      </c>
      <c r="K75" s="13" t="s">
        <v>152</v>
      </c>
      <c r="L75" s="10">
        <v>1772.6662624624951</v>
      </c>
      <c r="M75" s="14">
        <v>260.58758067861652</v>
      </c>
      <c r="N75" s="13">
        <v>1.55</v>
      </c>
      <c r="O75" s="13">
        <v>0.10408329997330661</v>
      </c>
      <c r="P75" s="13">
        <v>15</v>
      </c>
      <c r="Q75" s="13">
        <v>2132.6511687966486</v>
      </c>
      <c r="R75" s="13">
        <v>875475.60940369288</v>
      </c>
      <c r="S75" s="13" t="s">
        <v>252</v>
      </c>
      <c r="T75" s="13" t="s">
        <v>253</v>
      </c>
      <c r="U75" s="13" t="s">
        <v>254</v>
      </c>
      <c r="V75" s="13" t="s">
        <v>231</v>
      </c>
      <c r="W75" s="13" t="s">
        <v>71</v>
      </c>
      <c r="X75" s="15" t="s">
        <v>520</v>
      </c>
      <c r="Y75" s="30">
        <v>0</v>
      </c>
      <c r="Z75" s="13">
        <v>-1</v>
      </c>
      <c r="AA75" s="13">
        <v>0.7</v>
      </c>
      <c r="AB75" s="13" t="s">
        <v>529</v>
      </c>
      <c r="AC75" s="14">
        <v>13.87957996490648</v>
      </c>
      <c r="AD75" s="14">
        <v>246.70800071371005</v>
      </c>
      <c r="AE75" s="14">
        <v>7.2536953408015004</v>
      </c>
      <c r="AF75" s="14">
        <v>15.896563729748452</v>
      </c>
      <c r="AG75" s="17">
        <v>46.239199791738862</v>
      </c>
      <c r="AH75" s="14">
        <v>23.890253225731744</v>
      </c>
      <c r="AI75" s="14">
        <v>1.1004445114461165</v>
      </c>
      <c r="AJ75" s="9">
        <v>2.9743749999999999E-2</v>
      </c>
      <c r="AK75" s="13">
        <v>6180</v>
      </c>
      <c r="AL75" s="14">
        <v>1788.5</v>
      </c>
      <c r="AM75" s="14">
        <v>1803.2</v>
      </c>
      <c r="AN75" s="10">
        <v>1626.2783319320999</v>
      </c>
      <c r="AO75" s="17">
        <v>9.0014069336138203E-2</v>
      </c>
      <c r="AP75" s="17">
        <f>(表4_8910[[#This Row],[emission]]-表4_8910[[#This Row],[emission_epa]])/表4_8910[[#This Row],[emission_epa]]</f>
        <v>9.0014069336138147E-2</v>
      </c>
    </row>
    <row r="76" spans="1:42" x14ac:dyDescent="0.2">
      <c r="A76" s="13">
        <v>75</v>
      </c>
      <c r="B76" s="9">
        <v>29.917200000000001</v>
      </c>
      <c r="C76" s="9">
        <v>-96.750600000000006</v>
      </c>
      <c r="D76" s="10">
        <v>115</v>
      </c>
      <c r="E76" s="11">
        <v>44853.720752314803</v>
      </c>
      <c r="F76" s="11">
        <v>44853.470752314803</v>
      </c>
      <c r="G76" s="12" t="s">
        <v>596</v>
      </c>
      <c r="H76" s="12" t="s">
        <v>515</v>
      </c>
      <c r="I76" s="12" t="s">
        <v>612</v>
      </c>
      <c r="J76" s="12" t="s">
        <v>661</v>
      </c>
      <c r="K76" s="13" t="s">
        <v>152</v>
      </c>
      <c r="L76" s="10">
        <v>784.32801029296604</v>
      </c>
      <c r="M76" s="14">
        <v>153.57686285991699</v>
      </c>
      <c r="N76" s="13">
        <v>2.61</v>
      </c>
      <c r="O76" s="13">
        <v>0.38017539811688683</v>
      </c>
      <c r="P76" s="13">
        <v>32</v>
      </c>
      <c r="Q76" s="13">
        <v>1324.1129748078968</v>
      </c>
      <c r="R76" s="13">
        <v>179481.02018361448</v>
      </c>
      <c r="S76" s="13" t="s">
        <v>255</v>
      </c>
      <c r="T76" s="13" t="s">
        <v>256</v>
      </c>
      <c r="U76" s="13" t="s">
        <v>257</v>
      </c>
      <c r="V76" s="13" t="s">
        <v>231</v>
      </c>
      <c r="W76" s="13" t="s">
        <v>71</v>
      </c>
      <c r="X76" s="15" t="s">
        <v>520</v>
      </c>
      <c r="Y76" s="30">
        <v>0</v>
      </c>
      <c r="Z76" s="13">
        <v>-1</v>
      </c>
      <c r="AA76" s="13">
        <v>0.7</v>
      </c>
      <c r="AB76" s="13"/>
      <c r="AC76" s="14">
        <v>10.813566529098519</v>
      </c>
      <c r="AD76" s="14">
        <v>142.76329633081843</v>
      </c>
      <c r="AE76" s="14">
        <v>4.2175123068596099</v>
      </c>
      <c r="AF76" s="14">
        <v>6.3239242634654138</v>
      </c>
      <c r="AG76" s="17">
        <v>159.04521680036444</v>
      </c>
      <c r="AH76" s="14">
        <v>138.36933861631707</v>
      </c>
      <c r="AI76" s="14">
        <v>1.8004608291249498</v>
      </c>
      <c r="AJ76" s="9">
        <v>2.0987499999999999E-2</v>
      </c>
      <c r="AK76" s="13">
        <v>6179</v>
      </c>
      <c r="AL76" s="14">
        <v>964.3</v>
      </c>
      <c r="AM76" s="14">
        <v>979</v>
      </c>
      <c r="AN76" s="10">
        <v>878.57666922409999</v>
      </c>
      <c r="AO76" s="17">
        <v>0.10727425645660271</v>
      </c>
      <c r="AP76" s="17">
        <f>(表4_8910[[#This Row],[emission]]-表4_8910[[#This Row],[emission_epa]])/表4_8910[[#This Row],[emission_epa]]</f>
        <v>-0.10727425645660275</v>
      </c>
    </row>
    <row r="77" spans="1:42" x14ac:dyDescent="0.2">
      <c r="A77" s="13">
        <v>76</v>
      </c>
      <c r="B77" s="9">
        <v>37.151699999999998</v>
      </c>
      <c r="C77" s="9">
        <v>-88.775000000000006</v>
      </c>
      <c r="D77" s="10">
        <v>105</v>
      </c>
      <c r="E77" s="11">
        <v>44646.698935185195</v>
      </c>
      <c r="F77" s="11">
        <v>44646.448935185195</v>
      </c>
      <c r="G77" s="12" t="s">
        <v>596</v>
      </c>
      <c r="H77" s="12" t="s">
        <v>515</v>
      </c>
      <c r="I77" s="12" t="s">
        <v>612</v>
      </c>
      <c r="J77" s="12" t="s">
        <v>751</v>
      </c>
      <c r="K77" s="13" t="s">
        <v>152</v>
      </c>
      <c r="L77" s="10">
        <v>953.54734824837419</v>
      </c>
      <c r="M77" s="14">
        <v>104.74637224743616</v>
      </c>
      <c r="N77" s="13">
        <v>5.61</v>
      </c>
      <c r="O77" s="13">
        <v>0.15394804318340646</v>
      </c>
      <c r="P77" s="13">
        <v>292</v>
      </c>
      <c r="Q77" s="13">
        <v>963.45254680041808</v>
      </c>
      <c r="R77" s="13">
        <v>105855.353172135</v>
      </c>
      <c r="S77" s="13" t="s">
        <v>262</v>
      </c>
      <c r="T77" s="13" t="s">
        <v>263</v>
      </c>
      <c r="U77" s="13" t="s">
        <v>260</v>
      </c>
      <c r="V77" s="13" t="s">
        <v>264</v>
      </c>
      <c r="W77" s="13" t="s">
        <v>20</v>
      </c>
      <c r="X77" s="15" t="s">
        <v>520</v>
      </c>
      <c r="Y77" s="30">
        <v>0</v>
      </c>
      <c r="Z77" s="13">
        <v>-1</v>
      </c>
      <c r="AA77" s="13">
        <v>0.7</v>
      </c>
      <c r="AB77" s="13" t="s">
        <v>536</v>
      </c>
      <c r="AC77" s="14">
        <v>19.149938950927801</v>
      </c>
      <c r="AD77" s="14">
        <v>85.596433296508366</v>
      </c>
      <c r="AE77" s="14">
        <v>5.2399732156951071</v>
      </c>
      <c r="AF77" s="14">
        <v>4.8935335895936758</v>
      </c>
      <c r="AG77" s="17">
        <v>162.74408573151143</v>
      </c>
      <c r="AH77" s="14">
        <v>304.33144031792636</v>
      </c>
      <c r="AI77" s="14">
        <v>1.8075389995276601</v>
      </c>
      <c r="AJ77" s="9">
        <v>3.5643750000000002E-2</v>
      </c>
      <c r="AK77" s="13">
        <v>1379</v>
      </c>
      <c r="AL77" s="14">
        <v>811.40099999999995</v>
      </c>
      <c r="AM77" s="14">
        <v>780.99800000000005</v>
      </c>
      <c r="AN77" s="10">
        <v>714.94506635557104</v>
      </c>
      <c r="AO77" s="17">
        <v>0.33373512612525191</v>
      </c>
      <c r="AP77" s="17">
        <f>(表4_8910[[#This Row],[emission]]-表4_8910[[#This Row],[emission_epa]])/表4_8910[[#This Row],[emission_epa]]</f>
        <v>0.33373512612525197</v>
      </c>
    </row>
    <row r="78" spans="1:42" x14ac:dyDescent="0.2">
      <c r="A78" s="13">
        <v>77</v>
      </c>
      <c r="B78" s="9">
        <v>37.151699999999998</v>
      </c>
      <c r="C78" s="9">
        <v>-88.775000000000006</v>
      </c>
      <c r="D78" s="10">
        <v>105</v>
      </c>
      <c r="E78" s="11">
        <v>45163.704641203702</v>
      </c>
      <c r="F78" s="11">
        <v>45163.454641203702</v>
      </c>
      <c r="G78" s="12" t="s">
        <v>596</v>
      </c>
      <c r="H78" s="12" t="s">
        <v>515</v>
      </c>
      <c r="I78" s="12" t="s">
        <v>612</v>
      </c>
      <c r="J78" s="12" t="s">
        <v>662</v>
      </c>
      <c r="K78" s="13" t="s">
        <v>152</v>
      </c>
      <c r="L78" s="10">
        <v>1040.721997672249</v>
      </c>
      <c r="M78" s="14">
        <v>210.96972794446032</v>
      </c>
      <c r="N78" s="13">
        <v>2.61</v>
      </c>
      <c r="O78" s="13">
        <v>0.34645827069552454</v>
      </c>
      <c r="P78" s="13">
        <v>274</v>
      </c>
      <c r="Q78" s="13">
        <v>1311.9737621392358</v>
      </c>
      <c r="R78" s="13">
        <v>235969.37775803643</v>
      </c>
      <c r="S78" s="13" t="s">
        <v>265</v>
      </c>
      <c r="T78" s="13" t="s">
        <v>266</v>
      </c>
      <c r="U78" s="13" t="s">
        <v>260</v>
      </c>
      <c r="V78" s="13" t="s">
        <v>267</v>
      </c>
      <c r="W78" s="13" t="s">
        <v>20</v>
      </c>
      <c r="X78" s="15" t="s">
        <v>520</v>
      </c>
      <c r="Y78" s="30">
        <v>0</v>
      </c>
      <c r="Z78" s="13">
        <v>-1</v>
      </c>
      <c r="AA78" s="13">
        <v>0.7</v>
      </c>
      <c r="AB78" s="13" t="s">
        <v>537</v>
      </c>
      <c r="AC78" s="14">
        <v>21.537626831320839</v>
      </c>
      <c r="AD78" s="14">
        <v>189.43210111313945</v>
      </c>
      <c r="AE78" s="14">
        <v>9.290256755123341</v>
      </c>
      <c r="AF78" s="14">
        <v>8.0332717263416349</v>
      </c>
      <c r="AG78" s="17">
        <v>118.96781409811615</v>
      </c>
      <c r="AH78" s="14">
        <v>103.50199826536105</v>
      </c>
      <c r="AI78" s="14">
        <v>1.7678005443203899</v>
      </c>
      <c r="AJ78" s="9">
        <v>5.134375E-2</v>
      </c>
      <c r="AK78" s="13">
        <v>1379</v>
      </c>
      <c r="AL78" s="14">
        <v>1266.6010000000001</v>
      </c>
      <c r="AM78" s="14">
        <v>1261.202</v>
      </c>
      <c r="AN78" s="10">
        <v>1144.6329974986099</v>
      </c>
      <c r="AO78" s="17">
        <v>9.0781062623076392E-2</v>
      </c>
      <c r="AP78" s="17">
        <f>(表4_8910[[#This Row],[emission]]-表4_8910[[#This Row],[emission_epa]])/表4_8910[[#This Row],[emission_epa]]</f>
        <v>-9.0781062623076364E-2</v>
      </c>
    </row>
    <row r="79" spans="1:42" x14ac:dyDescent="0.2">
      <c r="A79" s="13">
        <v>78</v>
      </c>
      <c r="B79" s="9">
        <v>37.151699999999998</v>
      </c>
      <c r="C79" s="9">
        <v>-88.775000000000006</v>
      </c>
      <c r="D79" s="10">
        <v>105</v>
      </c>
      <c r="E79" s="11">
        <v>45272.704409722202</v>
      </c>
      <c r="F79" s="11">
        <v>45272.454409722202</v>
      </c>
      <c r="G79" s="12" t="s">
        <v>596</v>
      </c>
      <c r="H79" s="12" t="s">
        <v>515</v>
      </c>
      <c r="I79" s="12" t="s">
        <v>612</v>
      </c>
      <c r="J79" s="12" t="s">
        <v>663</v>
      </c>
      <c r="K79" s="13" t="s">
        <v>152</v>
      </c>
      <c r="L79" s="10">
        <v>704.98113360646619</v>
      </c>
      <c r="M79" s="10">
        <v>109.43557042569054</v>
      </c>
      <c r="N79" s="13">
        <v>1.77</v>
      </c>
      <c r="O79" s="13">
        <v>0.14011899704655803</v>
      </c>
      <c r="P79" s="13">
        <v>227</v>
      </c>
      <c r="Q79" s="13">
        <v>1811.1918682180219</v>
      </c>
      <c r="R79" s="13">
        <v>280758.52846494509</v>
      </c>
      <c r="S79" s="13" t="s">
        <v>258</v>
      </c>
      <c r="T79" s="13" t="s">
        <v>259</v>
      </c>
      <c r="U79" s="13" t="s">
        <v>260</v>
      </c>
      <c r="V79" s="13" t="s">
        <v>261</v>
      </c>
      <c r="W79" s="13" t="s">
        <v>20</v>
      </c>
      <c r="X79" s="15" t="s">
        <v>520</v>
      </c>
      <c r="Y79" s="30">
        <v>0</v>
      </c>
      <c r="Z79" s="13">
        <v>-1</v>
      </c>
      <c r="AA79" s="13">
        <v>0.7</v>
      </c>
      <c r="AB79" s="13" t="s">
        <v>536</v>
      </c>
      <c r="AC79" s="14">
        <v>11.184705352542203</v>
      </c>
      <c r="AD79" s="14">
        <v>98.250865073148333</v>
      </c>
      <c r="AE79" s="14">
        <v>6.2957722151574229</v>
      </c>
      <c r="AF79" s="14">
        <v>5.0074702801016349</v>
      </c>
      <c r="AG79" s="17">
        <v>129.47273764291822</v>
      </c>
      <c r="AH79" s="14">
        <v>76.388915209321752</v>
      </c>
      <c r="AI79" s="14">
        <v>1.5110822418724665</v>
      </c>
      <c r="AJ79" s="9">
        <v>4.2206250000000001E-2</v>
      </c>
      <c r="AK79" s="13">
        <v>1379</v>
      </c>
      <c r="AL79" s="14">
        <v>943.29899999999998</v>
      </c>
      <c r="AM79" s="14">
        <v>928</v>
      </c>
      <c r="AN79" s="10">
        <v>843.25534065372597</v>
      </c>
      <c r="AO79" s="17">
        <v>0.16397667513147796</v>
      </c>
      <c r="AP79" s="17">
        <f>(表4_8910[[#This Row],[emission]]-表4_8910[[#This Row],[emission_epa]])/表4_8910[[#This Row],[emission_epa]]</f>
        <v>-0.16397667513147793</v>
      </c>
    </row>
    <row r="80" spans="1:42" x14ac:dyDescent="0.2">
      <c r="A80" s="13">
        <v>79</v>
      </c>
      <c r="B80" s="9">
        <v>45.379199999999997</v>
      </c>
      <c r="C80" s="9">
        <v>-93.895799999999994</v>
      </c>
      <c r="D80" s="10">
        <v>292</v>
      </c>
      <c r="E80" s="11">
        <v>44714.721539351798</v>
      </c>
      <c r="F80" s="11">
        <v>44714.471539351798</v>
      </c>
      <c r="G80" s="12" t="s">
        <v>596</v>
      </c>
      <c r="H80" s="12" t="s">
        <v>515</v>
      </c>
      <c r="I80" s="12" t="s">
        <v>612</v>
      </c>
      <c r="J80" s="12" t="s">
        <v>731</v>
      </c>
      <c r="K80" s="13" t="s">
        <v>152</v>
      </c>
      <c r="L80" s="10">
        <v>475.96273453670523</v>
      </c>
      <c r="M80" s="14">
        <v>70.38031169829371</v>
      </c>
      <c r="N80" s="13">
        <v>4.82</v>
      </c>
      <c r="O80" s="13">
        <v>1.1186152153444004</v>
      </c>
      <c r="P80" s="13">
        <v>265</v>
      </c>
      <c r="Q80" s="13">
        <v>552.72449751535942</v>
      </c>
      <c r="R80" s="13">
        <v>32458.172707516253</v>
      </c>
      <c r="S80" s="13" t="s">
        <v>268</v>
      </c>
      <c r="T80" s="13" t="s">
        <v>269</v>
      </c>
      <c r="U80" s="13" t="s">
        <v>139</v>
      </c>
      <c r="V80" s="13" t="s">
        <v>270</v>
      </c>
      <c r="W80" s="13" t="s">
        <v>141</v>
      </c>
      <c r="X80" s="15" t="s">
        <v>520</v>
      </c>
      <c r="Y80" s="30">
        <v>0</v>
      </c>
      <c r="Z80" s="13">
        <v>-1</v>
      </c>
      <c r="AA80" s="13">
        <v>0.7</v>
      </c>
      <c r="AB80" s="13"/>
      <c r="AC80" s="14">
        <v>22.334816816762007</v>
      </c>
      <c r="AD80" s="14">
        <v>48.045494881531702</v>
      </c>
      <c r="AE80" s="14">
        <v>7.0675738170174327</v>
      </c>
      <c r="AF80" s="14">
        <v>3.5357702073288411</v>
      </c>
      <c r="AG80" s="17">
        <v>30.197441539422925</v>
      </c>
      <c r="AH80" s="14">
        <v>48.517222740006169</v>
      </c>
      <c r="AI80" s="14">
        <v>1.7665905090303382</v>
      </c>
      <c r="AJ80" s="9">
        <v>3.5999999999999997E-2</v>
      </c>
      <c r="AK80" s="13">
        <v>6090</v>
      </c>
      <c r="AL80" s="14">
        <v>411.9</v>
      </c>
      <c r="AM80" s="14">
        <v>411.2</v>
      </c>
      <c r="AN80" s="10">
        <v>373.46830178863303</v>
      </c>
      <c r="AO80" s="17">
        <v>0.27443944307241264</v>
      </c>
      <c r="AP80" s="17">
        <f>(表4_8910[[#This Row],[emission]]-表4_8910[[#This Row],[emission_epa]])/表4_8910[[#This Row],[emission_epa]]</f>
        <v>0.27443944307241269</v>
      </c>
    </row>
    <row r="81" spans="1:42" x14ac:dyDescent="0.2">
      <c r="A81" s="13">
        <v>80</v>
      </c>
      <c r="B81" s="9">
        <v>38.584699999999998</v>
      </c>
      <c r="C81" s="9">
        <v>-85.411699999999996</v>
      </c>
      <c r="D81" s="10">
        <v>144</v>
      </c>
      <c r="E81" s="11">
        <v>45121.695937500001</v>
      </c>
      <c r="F81" s="11">
        <v>45121.487604166701</v>
      </c>
      <c r="G81" s="12" t="s">
        <v>596</v>
      </c>
      <c r="H81" s="12" t="s">
        <v>515</v>
      </c>
      <c r="I81" s="12" t="s">
        <v>612</v>
      </c>
      <c r="J81" s="12" t="s">
        <v>664</v>
      </c>
      <c r="K81" s="13" t="s">
        <v>152</v>
      </c>
      <c r="L81" s="10">
        <v>1277.144996191905</v>
      </c>
      <c r="M81" s="14">
        <v>195.7655319818634</v>
      </c>
      <c r="N81" s="13">
        <v>1.52</v>
      </c>
      <c r="O81" s="13">
        <v>0.26962937525425523</v>
      </c>
      <c r="P81" s="13">
        <v>293</v>
      </c>
      <c r="Q81" s="13">
        <v>1471.36305400171</v>
      </c>
      <c r="R81" s="13">
        <v>357485.10711583449</v>
      </c>
      <c r="S81" s="13" t="s">
        <v>273</v>
      </c>
      <c r="T81" s="13" t="s">
        <v>274</v>
      </c>
      <c r="U81" s="13" t="s">
        <v>18</v>
      </c>
      <c r="V81" s="13" t="s">
        <v>275</v>
      </c>
      <c r="W81" s="13" t="s">
        <v>20</v>
      </c>
      <c r="X81" s="15" t="s">
        <v>521</v>
      </c>
      <c r="Y81" s="30">
        <v>0</v>
      </c>
      <c r="Z81" s="13">
        <v>1</v>
      </c>
      <c r="AA81" s="13">
        <v>1</v>
      </c>
      <c r="AB81" s="13"/>
      <c r="AC81" s="14">
        <v>18.056618766361254</v>
      </c>
      <c r="AD81" s="14">
        <v>177.70891321550218</v>
      </c>
      <c r="AE81" s="14">
        <v>10.595495064722954</v>
      </c>
      <c r="AF81" s="14">
        <v>7.8835894242472735</v>
      </c>
      <c r="AG81" s="17">
        <v>16.780374444763083</v>
      </c>
      <c r="AH81" s="14">
        <v>8.5020563853466289</v>
      </c>
      <c r="AI81" s="14">
        <v>1.4431199997672599</v>
      </c>
      <c r="AJ81" s="9">
        <v>5.2025000000000002E-2</v>
      </c>
      <c r="AK81" s="13">
        <v>6071</v>
      </c>
      <c r="AL81" s="14">
        <v>1373.5</v>
      </c>
      <c r="AM81" s="14">
        <v>1399.05</v>
      </c>
      <c r="AN81" s="10">
        <v>1262.2432394648999</v>
      </c>
      <c r="AO81" s="17">
        <v>1.1805772660206326E-2</v>
      </c>
      <c r="AP81" s="17">
        <f>(表4_8910[[#This Row],[emission]]-表4_8910[[#This Row],[emission_epa]])/表4_8910[[#This Row],[emission_epa]]</f>
        <v>1.1805772660206357E-2</v>
      </c>
    </row>
    <row r="82" spans="1:42" x14ac:dyDescent="0.2">
      <c r="A82" s="13">
        <v>81</v>
      </c>
      <c r="B82" s="9">
        <v>38.584699999999998</v>
      </c>
      <c r="C82" s="9">
        <v>-85.411699999999996</v>
      </c>
      <c r="D82" s="10">
        <v>144</v>
      </c>
      <c r="E82" s="11">
        <v>45230.695844907408</v>
      </c>
      <c r="F82" s="11">
        <v>45230.487511574094</v>
      </c>
      <c r="G82" s="12" t="s">
        <v>596</v>
      </c>
      <c r="H82" s="12" t="s">
        <v>515</v>
      </c>
      <c r="I82" s="12" t="s">
        <v>612</v>
      </c>
      <c r="J82" s="12" t="s">
        <v>665</v>
      </c>
      <c r="K82" s="13" t="s">
        <v>152</v>
      </c>
      <c r="L82" s="10">
        <v>899.26251798465398</v>
      </c>
      <c r="M82" s="10">
        <v>155.12618809714138</v>
      </c>
      <c r="N82" s="13">
        <v>3.2</v>
      </c>
      <c r="O82" s="13">
        <v>0.36510272527057369</v>
      </c>
      <c r="P82" s="13">
        <v>250</v>
      </c>
      <c r="Q82" s="13">
        <v>848.43369249313719</v>
      </c>
      <c r="R82" s="13">
        <v>116363.94038299346</v>
      </c>
      <c r="S82" s="13" t="s">
        <v>271</v>
      </c>
      <c r="T82" s="13" t="s">
        <v>272</v>
      </c>
      <c r="U82" s="13" t="s">
        <v>18</v>
      </c>
      <c r="V82" s="13" t="s">
        <v>225</v>
      </c>
      <c r="W82" s="13" t="s">
        <v>20</v>
      </c>
      <c r="X82" s="15" t="s">
        <v>521</v>
      </c>
      <c r="Y82" s="30">
        <v>0</v>
      </c>
      <c r="Z82" s="13">
        <v>-1</v>
      </c>
      <c r="AA82" s="13">
        <v>0.5</v>
      </c>
      <c r="AB82" s="13" t="s">
        <v>582</v>
      </c>
      <c r="AC82" s="14">
        <v>23.638717076028964</v>
      </c>
      <c r="AD82" s="14">
        <v>131.48747102111241</v>
      </c>
      <c r="AE82" s="14">
        <v>8.9790000686811364</v>
      </c>
      <c r="AF82" s="14">
        <v>5.9402593669598227</v>
      </c>
      <c r="AG82" s="17">
        <v>42.15259955758188</v>
      </c>
      <c r="AH82" s="14">
        <v>44.962772861420667</v>
      </c>
      <c r="AI82" s="14">
        <v>0.51988468720923997</v>
      </c>
      <c r="AJ82" s="9">
        <v>4.8224999999999997E-2</v>
      </c>
      <c r="AK82" s="13">
        <v>6071</v>
      </c>
      <c r="AL82" s="14">
        <v>278.2</v>
      </c>
      <c r="AM82" s="14">
        <v>284.99</v>
      </c>
      <c r="AN82" s="10">
        <v>256.69064373722</v>
      </c>
      <c r="AO82" s="17">
        <v>2.5032929322708362</v>
      </c>
      <c r="AP82" s="17">
        <f>(表4_8910[[#This Row],[emission]]-表4_8910[[#This Row],[emission_epa]])/表4_8910[[#This Row],[emission_epa]]</f>
        <v>2.5032929322708357</v>
      </c>
    </row>
    <row r="83" spans="1:42" x14ac:dyDescent="0.2">
      <c r="A83" s="13">
        <v>82</v>
      </c>
      <c r="B83" s="9">
        <v>34.4236</v>
      </c>
      <c r="C83" s="9">
        <v>-92.139200000000002</v>
      </c>
      <c r="D83" s="10">
        <v>93</v>
      </c>
      <c r="E83" s="11">
        <v>45205.712488425903</v>
      </c>
      <c r="F83" s="11">
        <v>45205.462488425903</v>
      </c>
      <c r="G83" s="12" t="s">
        <v>596</v>
      </c>
      <c r="H83" s="12" t="s">
        <v>515</v>
      </c>
      <c r="I83" s="12" t="s">
        <v>612</v>
      </c>
      <c r="J83" s="12" t="s">
        <v>666</v>
      </c>
      <c r="K83" s="13" t="s">
        <v>152</v>
      </c>
      <c r="L83" s="10">
        <v>461.83055184533964</v>
      </c>
      <c r="M83" s="14">
        <v>103.0916810688142</v>
      </c>
      <c r="N83" s="13">
        <v>2.8</v>
      </c>
      <c r="O83" s="13">
        <v>0.35697805721547293</v>
      </c>
      <c r="P83" s="13">
        <v>35</v>
      </c>
      <c r="Q83" s="13">
        <v>455.43839067051329</v>
      </c>
      <c r="R83" s="13">
        <v>34754.908284957084</v>
      </c>
      <c r="S83" s="13" t="s">
        <v>276</v>
      </c>
      <c r="T83" s="13" t="s">
        <v>277</v>
      </c>
      <c r="U83" s="13" t="s">
        <v>147</v>
      </c>
      <c r="V83" s="13" t="s">
        <v>278</v>
      </c>
      <c r="W83" s="13" t="s">
        <v>149</v>
      </c>
      <c r="X83" s="15" t="s">
        <v>520</v>
      </c>
      <c r="Y83" s="30">
        <v>0</v>
      </c>
      <c r="Z83" s="13">
        <v>-1</v>
      </c>
      <c r="AA83" s="13">
        <v>0.5</v>
      </c>
      <c r="AB83" s="13"/>
      <c r="AC83" s="14">
        <v>25.373619704639992</v>
      </c>
      <c r="AD83" s="14">
        <v>77.71806136417419</v>
      </c>
      <c r="AE83" s="14">
        <v>12.063213870189614</v>
      </c>
      <c r="AF83" s="14">
        <v>4.841434771903204</v>
      </c>
      <c r="AG83" s="17">
        <v>60.141643947187561</v>
      </c>
      <c r="AH83" s="14">
        <v>56.132201017375053</v>
      </c>
      <c r="AI83" s="14">
        <v>1.0732508014401465</v>
      </c>
      <c r="AJ83" s="9">
        <v>5.418125E-2</v>
      </c>
      <c r="AK83" s="13">
        <v>6009</v>
      </c>
      <c r="AL83" s="14">
        <v>320</v>
      </c>
      <c r="AM83" s="14">
        <v>380.1</v>
      </c>
      <c r="AN83" s="10">
        <v>294.84260037283298</v>
      </c>
      <c r="AO83" s="17">
        <v>0.56636304001303706</v>
      </c>
      <c r="AP83" s="17">
        <f>(表4_8910[[#This Row],[emission]]-表4_8910[[#This Row],[emission_epa]])/表4_8910[[#This Row],[emission_epa]]</f>
        <v>0.56636304001303694</v>
      </c>
    </row>
    <row r="84" spans="1:42" x14ac:dyDescent="0.2">
      <c r="A84" s="13">
        <v>83</v>
      </c>
      <c r="B84" s="9">
        <v>47.371037299999998</v>
      </c>
      <c r="C84" s="9">
        <v>-101.8356849</v>
      </c>
      <c r="D84" s="10">
        <v>590</v>
      </c>
      <c r="E84" s="11">
        <v>44158.754143518498</v>
      </c>
      <c r="F84" s="11">
        <v>44158.504143518498</v>
      </c>
      <c r="G84" s="12" t="s">
        <v>596</v>
      </c>
      <c r="H84" s="12" t="s">
        <v>515</v>
      </c>
      <c r="I84" s="12" t="s">
        <v>612</v>
      </c>
      <c r="J84" s="12" t="s">
        <v>667</v>
      </c>
      <c r="K84" s="13" t="s">
        <v>281</v>
      </c>
      <c r="L84" s="10">
        <v>391.91403995848515</v>
      </c>
      <c r="M84" s="10">
        <v>51.076720836113651</v>
      </c>
      <c r="N84" s="13">
        <v>6.44</v>
      </c>
      <c r="O84" s="13">
        <v>0.18734993995195201</v>
      </c>
      <c r="P84" s="13">
        <v>144</v>
      </c>
      <c r="Q84" s="13">
        <v>616.21101316790646</v>
      </c>
      <c r="R84" s="13">
        <v>26249.168863256298</v>
      </c>
      <c r="S84" s="13" t="s">
        <v>279</v>
      </c>
      <c r="T84" s="13" t="s">
        <v>280</v>
      </c>
      <c r="U84" s="13" t="s">
        <v>23</v>
      </c>
      <c r="V84" s="13" t="s">
        <v>282</v>
      </c>
      <c r="W84" s="13" t="s">
        <v>26</v>
      </c>
      <c r="X84" s="15" t="s">
        <v>520</v>
      </c>
      <c r="Y84" s="30">
        <v>0</v>
      </c>
      <c r="Z84" s="13">
        <v>-1</v>
      </c>
      <c r="AA84" s="13">
        <v>0.7</v>
      </c>
      <c r="AB84" s="13" t="s">
        <v>538</v>
      </c>
      <c r="AC84" s="14">
        <v>19.199902505876647</v>
      </c>
      <c r="AD84" s="14">
        <v>31.876818330237008</v>
      </c>
      <c r="AE84" s="14">
        <v>6.7454559600315145</v>
      </c>
      <c r="AF84" s="14">
        <v>8.2486621699002658</v>
      </c>
      <c r="AG84" s="17">
        <v>27.108687386939835</v>
      </c>
      <c r="AH84" s="14">
        <v>58.193315590630846</v>
      </c>
      <c r="AI84" s="14">
        <v>2.2014341931589239</v>
      </c>
      <c r="AJ84" s="9">
        <v>5.4168750000000002E-2</v>
      </c>
      <c r="AK84" s="13">
        <v>6469</v>
      </c>
      <c r="AL84" s="14">
        <v>372.7</v>
      </c>
      <c r="AM84" s="14">
        <v>365.9</v>
      </c>
      <c r="AN84" s="10">
        <v>337.59368124533302</v>
      </c>
      <c r="AO84" s="17">
        <v>0.16090454807321142</v>
      </c>
      <c r="AP84" s="17">
        <f>(表4_8910[[#This Row],[emission]]-表4_8910[[#This Row],[emission_epa]])/表4_8910[[#This Row],[emission_epa]]</f>
        <v>0.16090454807321153</v>
      </c>
    </row>
    <row r="85" spans="1:42" ht="15" x14ac:dyDescent="0.2">
      <c r="A85" s="13">
        <v>84</v>
      </c>
      <c r="B85" s="9">
        <v>40.462699999999998</v>
      </c>
      <c r="C85" s="9">
        <v>-107.5912</v>
      </c>
      <c r="D85" s="10">
        <v>1939</v>
      </c>
      <c r="E85" s="11">
        <v>45122.759722222203</v>
      </c>
      <c r="F85" s="11">
        <v>45122.468055555604</v>
      </c>
      <c r="G85" s="12" t="s">
        <v>596</v>
      </c>
      <c r="H85" s="12" t="s">
        <v>515</v>
      </c>
      <c r="I85" s="12" t="s">
        <v>612</v>
      </c>
      <c r="J85" s="12" t="s">
        <v>668</v>
      </c>
      <c r="K85" s="13" t="s">
        <v>281</v>
      </c>
      <c r="L85" s="10">
        <v>1064.5436029791151</v>
      </c>
      <c r="M85" s="14">
        <v>193.01718338938321</v>
      </c>
      <c r="N85" s="13">
        <v>2.81</v>
      </c>
      <c r="O85" s="13">
        <v>0.76173048602070104</v>
      </c>
      <c r="P85" s="13">
        <v>274</v>
      </c>
      <c r="Q85" s="13">
        <v>1456.2991902706153</v>
      </c>
      <c r="R85" s="13">
        <v>255594.75736422019</v>
      </c>
      <c r="S85" s="13" t="s">
        <v>286</v>
      </c>
      <c r="T85" s="13" t="s">
        <v>287</v>
      </c>
      <c r="U85" s="13" t="s">
        <v>7</v>
      </c>
      <c r="V85" s="13" t="s">
        <v>288</v>
      </c>
      <c r="W85" s="13" t="s">
        <v>10</v>
      </c>
      <c r="X85" s="15" t="s">
        <v>522</v>
      </c>
      <c r="Y85" s="30">
        <v>0</v>
      </c>
      <c r="Z85" s="13">
        <v>-1</v>
      </c>
      <c r="AA85" s="13">
        <v>0.7</v>
      </c>
      <c r="AB85" s="13" t="s">
        <v>539</v>
      </c>
      <c r="AC85" s="14">
        <v>14.569489796811791</v>
      </c>
      <c r="AD85" s="14">
        <v>178.4476935925714</v>
      </c>
      <c r="AE85" s="14">
        <v>7.0840751342445563</v>
      </c>
      <c r="AF85" s="14">
        <v>7.4852877023125837</v>
      </c>
      <c r="AG85" s="17">
        <v>173.00747201922394</v>
      </c>
      <c r="AH85" s="14">
        <v>162.05033212467308</v>
      </c>
      <c r="AI85" s="14">
        <v>1.2849870832140318</v>
      </c>
      <c r="AJ85" s="9">
        <v>4.2162499999999999E-2</v>
      </c>
      <c r="AK85" s="13">
        <v>6021</v>
      </c>
      <c r="AL85" s="14">
        <v>892.4</v>
      </c>
      <c r="AM85" s="14">
        <v>903.4</v>
      </c>
      <c r="AN85" s="10">
        <v>811.90010280866704</v>
      </c>
      <c r="AO85" s="17">
        <v>0.31117559820039364</v>
      </c>
      <c r="AP85" s="17">
        <f>(表4_8910[[#This Row],[emission]]-表4_8910[[#This Row],[emission_epa]])/表4_8910[[#This Row],[emission_epa]]</f>
        <v>0.31117559820039364</v>
      </c>
    </row>
    <row r="86" spans="1:42" x14ac:dyDescent="0.2">
      <c r="A86" s="13">
        <v>85</v>
      </c>
      <c r="B86" s="9">
        <v>40.462699999999998</v>
      </c>
      <c r="C86" s="9">
        <v>-107.5912</v>
      </c>
      <c r="D86" s="10">
        <v>1939</v>
      </c>
      <c r="E86" s="11">
        <v>45206.757638888899</v>
      </c>
      <c r="F86" s="11">
        <v>45206.465972222199</v>
      </c>
      <c r="G86" s="12" t="s">
        <v>596</v>
      </c>
      <c r="H86" s="12" t="s">
        <v>515</v>
      </c>
      <c r="I86" s="12" t="s">
        <v>612</v>
      </c>
      <c r="J86" s="12" t="s">
        <v>775</v>
      </c>
      <c r="K86" s="13" t="s">
        <v>281</v>
      </c>
      <c r="L86" s="10">
        <v>447.57986880307521</v>
      </c>
      <c r="M86" s="14">
        <v>74.145879231708534</v>
      </c>
      <c r="N86" s="13">
        <v>1.36</v>
      </c>
      <c r="O86" s="13">
        <v>0.70632853545641205</v>
      </c>
      <c r="P86" s="13">
        <v>287</v>
      </c>
      <c r="Q86" s="13">
        <v>870.66181359993732</v>
      </c>
      <c r="R86" s="13">
        <v>94588.794783998281</v>
      </c>
      <c r="S86" s="13" t="s">
        <v>283</v>
      </c>
      <c r="T86" s="13" t="s">
        <v>284</v>
      </c>
      <c r="U86" s="13" t="s">
        <v>7</v>
      </c>
      <c r="V86" s="13" t="s">
        <v>285</v>
      </c>
      <c r="W86" s="13" t="s">
        <v>10</v>
      </c>
      <c r="X86" s="15" t="s">
        <v>522</v>
      </c>
      <c r="Y86" s="30">
        <v>0</v>
      </c>
      <c r="Z86" s="13">
        <v>-1</v>
      </c>
      <c r="AA86" s="13">
        <v>0.7</v>
      </c>
      <c r="AB86" s="13" t="s">
        <v>583</v>
      </c>
      <c r="AC86" s="14">
        <v>11.937127162570047</v>
      </c>
      <c r="AD86" s="14">
        <v>62.208752069138491</v>
      </c>
      <c r="AE86" s="14">
        <v>8.6292642168372602</v>
      </c>
      <c r="AF86" s="14">
        <v>3.7814702244150178</v>
      </c>
      <c r="AG86" s="17">
        <v>3.9301346033611821</v>
      </c>
      <c r="AH86" s="14">
        <v>1.7816610201904028</v>
      </c>
      <c r="AI86" s="14">
        <v>1.1432231737364296</v>
      </c>
      <c r="AJ86" s="9">
        <v>5.5599999999999997E-2</v>
      </c>
      <c r="AK86" s="13">
        <v>6021</v>
      </c>
      <c r="AL86" s="14">
        <v>487.2</v>
      </c>
      <c r="AM86" s="14">
        <v>518.1</v>
      </c>
      <c r="AN86" s="10">
        <v>447.11960688009998</v>
      </c>
      <c r="AO86" s="17">
        <v>1.0293932896094926E-3</v>
      </c>
      <c r="AP86" s="17">
        <f>(表4_8910[[#This Row],[emission]]-表4_8910[[#This Row],[emission_epa]])/表4_8910[[#This Row],[emission_epa]]</f>
        <v>1.0293932896095501E-3</v>
      </c>
    </row>
    <row r="87" spans="1:42" x14ac:dyDescent="0.2">
      <c r="A87" s="13">
        <v>86</v>
      </c>
      <c r="B87" s="9">
        <v>36.69</v>
      </c>
      <c r="C87" s="9">
        <v>-108.48139999999999</v>
      </c>
      <c r="D87" s="10">
        <v>1630</v>
      </c>
      <c r="E87" s="11">
        <v>44091.763518518499</v>
      </c>
      <c r="F87" s="11">
        <v>44091.471851851798</v>
      </c>
      <c r="G87" s="12" t="s">
        <v>596</v>
      </c>
      <c r="H87" s="12" t="s">
        <v>515</v>
      </c>
      <c r="I87" s="12" t="s">
        <v>612</v>
      </c>
      <c r="J87" s="12" t="s">
        <v>740</v>
      </c>
      <c r="K87" s="13" t="s">
        <v>281</v>
      </c>
      <c r="L87" s="10">
        <v>1231.4554173989191</v>
      </c>
      <c r="M87" s="14">
        <v>224.30062135765019</v>
      </c>
      <c r="N87" s="13">
        <v>2.71</v>
      </c>
      <c r="O87" s="13">
        <v>0.88504237186701962</v>
      </c>
      <c r="P87" s="13">
        <v>176</v>
      </c>
      <c r="Q87" s="13">
        <v>2736.6346683870065</v>
      </c>
      <c r="R87" s="13">
        <v>568451.21129840938</v>
      </c>
      <c r="S87" s="13" t="s">
        <v>289</v>
      </c>
      <c r="T87" s="13" t="s">
        <v>290</v>
      </c>
      <c r="U87" s="13" t="s">
        <v>44</v>
      </c>
      <c r="V87" s="13" t="s">
        <v>291</v>
      </c>
      <c r="W87" s="13" t="s">
        <v>46</v>
      </c>
      <c r="X87" s="15" t="s">
        <v>522</v>
      </c>
      <c r="Y87" s="30">
        <v>0</v>
      </c>
      <c r="Z87" s="13">
        <v>-1</v>
      </c>
      <c r="AA87" s="13">
        <v>0.7</v>
      </c>
      <c r="AB87" s="13" t="s">
        <v>540</v>
      </c>
      <c r="AC87" s="14">
        <v>9.454455970669466</v>
      </c>
      <c r="AD87" s="14">
        <v>214.84616538698072</v>
      </c>
      <c r="AE87" s="14">
        <v>4.2981186989648412</v>
      </c>
      <c r="AF87" s="14">
        <v>7.9285804856229882</v>
      </c>
      <c r="AG87" s="17">
        <v>72.614552574572301</v>
      </c>
      <c r="AH87" s="14">
        <v>65.595145825696974</v>
      </c>
      <c r="AI87" s="14">
        <v>1.8283402171993408</v>
      </c>
      <c r="AJ87" s="9">
        <v>7.1150000000000005E-2</v>
      </c>
      <c r="AK87" s="13">
        <v>2442</v>
      </c>
      <c r="AL87" s="14">
        <v>1507.6</v>
      </c>
      <c r="AM87" s="14">
        <v>1506</v>
      </c>
      <c r="AN87" s="10">
        <v>1367.21207375573</v>
      </c>
      <c r="AO87" s="17">
        <v>9.9294512506671762E-2</v>
      </c>
      <c r="AP87" s="17">
        <f>(表4_8910[[#This Row],[emission]]-表4_8910[[#This Row],[emission_epa]])/表4_8910[[#This Row],[emission_epa]]</f>
        <v>-9.9294512506671734E-2</v>
      </c>
    </row>
    <row r="88" spans="1:42" x14ac:dyDescent="0.2">
      <c r="A88" s="13">
        <v>87</v>
      </c>
      <c r="B88" s="9">
        <v>36.69</v>
      </c>
      <c r="C88" s="9">
        <v>-108.48139999999999</v>
      </c>
      <c r="D88" s="10">
        <v>1630</v>
      </c>
      <c r="E88" s="11">
        <v>45206.758414351898</v>
      </c>
      <c r="F88" s="11">
        <v>45206.466747685197</v>
      </c>
      <c r="G88" s="12" t="s">
        <v>596</v>
      </c>
      <c r="H88" s="12" t="s">
        <v>515</v>
      </c>
      <c r="I88" s="12" t="s">
        <v>612</v>
      </c>
      <c r="J88" s="12" t="s">
        <v>669</v>
      </c>
      <c r="K88" s="13" t="s">
        <v>281</v>
      </c>
      <c r="L88" s="10">
        <v>956.87861048511832</v>
      </c>
      <c r="M88" s="14">
        <v>140.30612935082721</v>
      </c>
      <c r="N88" s="13">
        <v>1.7</v>
      </c>
      <c r="O88" s="13">
        <v>1.140058478032304</v>
      </c>
      <c r="P88" s="13">
        <v>130</v>
      </c>
      <c r="Q88" s="13">
        <v>2735.8028906013333</v>
      </c>
      <c r="R88" s="13">
        <v>487395.89981006039</v>
      </c>
      <c r="S88" s="13" t="s">
        <v>292</v>
      </c>
      <c r="T88" s="13" t="s">
        <v>293</v>
      </c>
      <c r="U88" s="13" t="s">
        <v>44</v>
      </c>
      <c r="V88" s="13" t="s">
        <v>285</v>
      </c>
      <c r="W88" s="13" t="s">
        <v>46</v>
      </c>
      <c r="X88" s="15" t="s">
        <v>522</v>
      </c>
      <c r="Y88" s="30">
        <v>0</v>
      </c>
      <c r="Z88" s="13">
        <v>1</v>
      </c>
      <c r="AA88" s="13">
        <v>1</v>
      </c>
      <c r="AB88" s="13" t="s">
        <v>541</v>
      </c>
      <c r="AC88" s="14">
        <v>7.0059336042523155</v>
      </c>
      <c r="AD88" s="14">
        <v>133.3001957465749</v>
      </c>
      <c r="AE88" s="14">
        <v>4.463982344008163</v>
      </c>
      <c r="AF88" s="14">
        <v>11.52734632843439</v>
      </c>
      <c r="AG88" s="17">
        <v>16.839092802861373</v>
      </c>
      <c r="AH88" s="14">
        <v>9.5421525882881113</v>
      </c>
      <c r="AI88" s="14">
        <v>2.1610676340651227</v>
      </c>
      <c r="AJ88" s="9">
        <v>7.5475E-2</v>
      </c>
      <c r="AK88" s="13">
        <v>2442</v>
      </c>
      <c r="AL88" s="14">
        <v>1532.3</v>
      </c>
      <c r="AM88" s="14">
        <v>1509.9</v>
      </c>
      <c r="AN88" s="10">
        <v>1386.0149894668</v>
      </c>
      <c r="AO88" s="17">
        <v>0.30961885855705673</v>
      </c>
      <c r="AP88" s="17">
        <f>(表4_8910[[#This Row],[emission]]-表4_8910[[#This Row],[emission_epa]])/表4_8910[[#This Row],[emission_epa]]</f>
        <v>-0.30961885855705679</v>
      </c>
    </row>
    <row r="89" spans="1:42" x14ac:dyDescent="0.2">
      <c r="A89" s="13">
        <v>88</v>
      </c>
      <c r="B89" s="9">
        <v>36.315600000000003</v>
      </c>
      <c r="C89" s="9">
        <v>-86.400599999999997</v>
      </c>
      <c r="D89" s="10">
        <v>140</v>
      </c>
      <c r="E89" s="11">
        <v>44647.7026736111</v>
      </c>
      <c r="F89" s="11">
        <v>44647.4526736111</v>
      </c>
      <c r="G89" s="12" t="s">
        <v>596</v>
      </c>
      <c r="H89" s="12" t="s">
        <v>515</v>
      </c>
      <c r="I89" s="12" t="s">
        <v>612</v>
      </c>
      <c r="J89" s="12" t="s">
        <v>732</v>
      </c>
      <c r="K89" s="13" t="s">
        <v>281</v>
      </c>
      <c r="L89" s="10">
        <v>249.2264773637211</v>
      </c>
      <c r="M89" s="14">
        <v>68.856872703831797</v>
      </c>
      <c r="N89" s="13">
        <v>2.48</v>
      </c>
      <c r="O89" s="13">
        <v>0.17616280348965085</v>
      </c>
      <c r="P89" s="13">
        <v>317</v>
      </c>
      <c r="Q89" s="13">
        <v>406.80802390346423</v>
      </c>
      <c r="R89" s="13">
        <v>18126.835465346951</v>
      </c>
      <c r="S89" s="13" t="s">
        <v>294</v>
      </c>
      <c r="T89" s="13" t="s">
        <v>295</v>
      </c>
      <c r="U89" s="13" t="s">
        <v>296</v>
      </c>
      <c r="V89" s="13" t="s">
        <v>297</v>
      </c>
      <c r="W89" s="13" t="s">
        <v>298</v>
      </c>
      <c r="X89" s="15" t="s">
        <v>520</v>
      </c>
      <c r="Y89" s="30">
        <v>0</v>
      </c>
      <c r="Z89" s="13">
        <v>-1</v>
      </c>
      <c r="AA89" s="13">
        <v>0.5</v>
      </c>
      <c r="AB89" s="13"/>
      <c r="AC89" s="14">
        <v>20.728822865033081</v>
      </c>
      <c r="AD89" s="14">
        <v>48.128049838798724</v>
      </c>
      <c r="AE89" s="14">
        <v>8.8825201223804555</v>
      </c>
      <c r="AF89" s="14">
        <v>2.6389086116376097</v>
      </c>
      <c r="AG89" s="17">
        <v>76.340707346476734</v>
      </c>
      <c r="AH89" s="14">
        <v>63.108318073087439</v>
      </c>
      <c r="AI89" s="14">
        <v>1.733313271279449</v>
      </c>
      <c r="AJ89" s="9">
        <v>2.7275000000000001E-2</v>
      </c>
      <c r="AK89" s="13">
        <v>3403</v>
      </c>
      <c r="AL89" s="14">
        <v>307</v>
      </c>
      <c r="AM89" s="14">
        <v>306.39999999999998</v>
      </c>
      <c r="AN89" s="10">
        <v>278.04305096259998</v>
      </c>
      <c r="AO89" s="17">
        <v>0.10364068981085606</v>
      </c>
      <c r="AP89" s="17">
        <f>(表4_8910[[#This Row],[emission]]-表4_8910[[#This Row],[emission_epa]])/表4_8910[[#This Row],[emission_epa]]</f>
        <v>-0.10364068981085608</v>
      </c>
    </row>
    <row r="90" spans="1:42" x14ac:dyDescent="0.2">
      <c r="A90" s="13">
        <v>89</v>
      </c>
      <c r="B90" s="9">
        <v>36.315600000000003</v>
      </c>
      <c r="C90" s="9">
        <v>-86.400599999999997</v>
      </c>
      <c r="D90" s="10">
        <v>140</v>
      </c>
      <c r="E90" s="11">
        <v>44838.702465277798</v>
      </c>
      <c r="F90" s="11">
        <v>44838.452465277798</v>
      </c>
      <c r="G90" s="12" t="s">
        <v>596</v>
      </c>
      <c r="H90" s="12" t="s">
        <v>515</v>
      </c>
      <c r="I90" s="12" t="s">
        <v>612</v>
      </c>
      <c r="J90" s="12" t="s">
        <v>670</v>
      </c>
      <c r="K90" s="13" t="s">
        <v>281</v>
      </c>
      <c r="L90" s="10">
        <v>699.30843178100713</v>
      </c>
      <c r="M90" s="14">
        <v>116.10221861252811</v>
      </c>
      <c r="N90" s="13">
        <v>1.48</v>
      </c>
      <c r="O90" s="13">
        <v>0.20033305601755622</v>
      </c>
      <c r="P90" s="13">
        <v>28</v>
      </c>
      <c r="Q90" s="13">
        <v>999.21298084951286</v>
      </c>
      <c r="R90" s="13">
        <v>164602.66438948683</v>
      </c>
      <c r="S90" s="13" t="s">
        <v>299</v>
      </c>
      <c r="T90" s="13" t="s">
        <v>300</v>
      </c>
      <c r="U90" s="13" t="s">
        <v>296</v>
      </c>
      <c r="V90" s="13" t="s">
        <v>301</v>
      </c>
      <c r="W90" s="13" t="s">
        <v>298</v>
      </c>
      <c r="X90" s="15" t="s">
        <v>520</v>
      </c>
      <c r="Y90" s="30">
        <v>0</v>
      </c>
      <c r="Z90" s="13">
        <v>-1</v>
      </c>
      <c r="AA90" s="13">
        <v>0.7</v>
      </c>
      <c r="AB90" s="13" t="s">
        <v>542</v>
      </c>
      <c r="AC90" s="14">
        <v>18.823149589244071</v>
      </c>
      <c r="AD90" s="14">
        <v>97.279069023284038</v>
      </c>
      <c r="AE90" s="14">
        <v>11.070464319007421</v>
      </c>
      <c r="AF90" s="14">
        <v>6.8682132199875312</v>
      </c>
      <c r="AG90" s="17">
        <v>121.24897789331536</v>
      </c>
      <c r="AH90" s="14">
        <v>59.816162427368909</v>
      </c>
      <c r="AI90" s="14">
        <v>1.1678638006916873</v>
      </c>
      <c r="AJ90" s="9">
        <v>3.0856250000000002E-2</v>
      </c>
      <c r="AK90" s="13">
        <v>3403</v>
      </c>
      <c r="AL90" s="14">
        <v>758.6</v>
      </c>
      <c r="AM90" s="14">
        <v>764.3</v>
      </c>
      <c r="AN90" s="10">
        <v>692.58565382929999</v>
      </c>
      <c r="AO90" s="17">
        <v>9.7067819908440711E-3</v>
      </c>
      <c r="AP90" s="17">
        <f>(表4_8910[[#This Row],[emission]]-表4_8910[[#This Row],[emission_epa]])/表4_8910[[#This Row],[emission_epa]]</f>
        <v>9.7067819908439688E-3</v>
      </c>
    </row>
    <row r="91" spans="1:42" x14ac:dyDescent="0.2">
      <c r="A91" s="13">
        <v>90</v>
      </c>
      <c r="B91" s="9">
        <v>41.080800000000004</v>
      </c>
      <c r="C91" s="9">
        <v>-101.1408</v>
      </c>
      <c r="D91" s="10">
        <v>948</v>
      </c>
      <c r="E91" s="11">
        <v>45143.741898148102</v>
      </c>
      <c r="F91" s="11">
        <v>45143.491898148102</v>
      </c>
      <c r="G91" s="12" t="s">
        <v>596</v>
      </c>
      <c r="H91" s="12" t="s">
        <v>515</v>
      </c>
      <c r="I91" s="12" t="s">
        <v>612</v>
      </c>
      <c r="J91" s="12" t="s">
        <v>776</v>
      </c>
      <c r="K91" s="13" t="s">
        <v>281</v>
      </c>
      <c r="L91" s="10">
        <v>1685.2792597223458</v>
      </c>
      <c r="M91" s="14">
        <v>182.90645778688261</v>
      </c>
      <c r="N91" s="13">
        <v>6.02</v>
      </c>
      <c r="O91" s="13">
        <v>0.53116224765445563</v>
      </c>
      <c r="P91" s="13">
        <v>275</v>
      </c>
      <c r="Q91" s="13">
        <v>899.51808972392064</v>
      </c>
      <c r="R91" s="13">
        <v>169465.21379428881</v>
      </c>
      <c r="S91" s="13" t="s">
        <v>302</v>
      </c>
      <c r="T91" s="13" t="s">
        <v>303</v>
      </c>
      <c r="U91" s="13" t="s">
        <v>55</v>
      </c>
      <c r="V91" s="13" t="s">
        <v>304</v>
      </c>
      <c r="W91" s="13" t="s">
        <v>57</v>
      </c>
      <c r="X91" s="15" t="s">
        <v>520</v>
      </c>
      <c r="Y91" s="30">
        <v>0</v>
      </c>
      <c r="Z91" s="13">
        <v>-1</v>
      </c>
      <c r="AA91" s="13">
        <v>0.7</v>
      </c>
      <c r="AB91" s="13"/>
      <c r="AC91" s="14">
        <v>39.194732340454003</v>
      </c>
      <c r="AD91" s="14">
        <v>143.71172544642863</v>
      </c>
      <c r="AE91" s="14">
        <v>11.879787427424199</v>
      </c>
      <c r="AF91" s="14">
        <v>9.1454925373812479</v>
      </c>
      <c r="AG91" s="17">
        <v>18.937952219830777</v>
      </c>
      <c r="AH91" s="14">
        <v>38.002157454460423</v>
      </c>
      <c r="AI91" s="14">
        <v>1.8156160746253354</v>
      </c>
      <c r="AJ91" s="9">
        <v>2.6856250000000002E-2</v>
      </c>
      <c r="AK91" s="13">
        <v>6077</v>
      </c>
      <c r="AL91" s="13">
        <v>1358.5</v>
      </c>
      <c r="AM91" s="13">
        <v>1357.1</v>
      </c>
      <c r="AN91" s="10">
        <v>1231.3944223812</v>
      </c>
      <c r="AO91" s="17">
        <v>0.3685941962149295</v>
      </c>
      <c r="AP91" s="17">
        <f>(表4_8910[[#This Row],[emission]]-表4_8910[[#This Row],[emission_epa]])/表4_8910[[#This Row],[emission_epa]]</f>
        <v>0.3685941962149295</v>
      </c>
    </row>
    <row r="92" spans="1:42" x14ac:dyDescent="0.2">
      <c r="A92" s="13">
        <v>91</v>
      </c>
      <c r="B92" s="9">
        <v>35.297199999999997</v>
      </c>
      <c r="C92" s="9">
        <v>-101.7475</v>
      </c>
      <c r="D92" s="10">
        <v>1090</v>
      </c>
      <c r="E92" s="11">
        <v>44625.744722222196</v>
      </c>
      <c r="F92" s="11">
        <v>44625.494722222196</v>
      </c>
      <c r="G92" s="12" t="s">
        <v>596</v>
      </c>
      <c r="H92" s="12" t="s">
        <v>515</v>
      </c>
      <c r="I92" s="12" t="s">
        <v>612</v>
      </c>
      <c r="J92" s="12" t="s">
        <v>671</v>
      </c>
      <c r="K92" s="13" t="s">
        <v>281</v>
      </c>
      <c r="L92" s="10">
        <v>188.81745807058132</v>
      </c>
      <c r="M92" s="14">
        <v>26.902965272787522</v>
      </c>
      <c r="N92" s="13">
        <v>10.76</v>
      </c>
      <c r="O92" s="13">
        <v>0.24440403706431169</v>
      </c>
      <c r="P92" s="13">
        <v>253</v>
      </c>
      <c r="Q92" s="13">
        <v>440.10593206153976</v>
      </c>
      <c r="R92" s="13">
        <v>7459.1357542044625</v>
      </c>
      <c r="S92" s="13" t="s">
        <v>305</v>
      </c>
      <c r="T92" s="13" t="s">
        <v>306</v>
      </c>
      <c r="U92" s="13" t="s">
        <v>69</v>
      </c>
      <c r="V92" s="13" t="s">
        <v>307</v>
      </c>
      <c r="W92" s="13" t="s">
        <v>71</v>
      </c>
      <c r="X92" s="15" t="s">
        <v>520</v>
      </c>
      <c r="Y92" s="30">
        <v>0</v>
      </c>
      <c r="Z92" s="13">
        <v>-1</v>
      </c>
      <c r="AA92" s="13">
        <v>0</v>
      </c>
      <c r="AB92" s="13" t="s">
        <v>543</v>
      </c>
      <c r="AC92" s="14">
        <v>15.633896990977307</v>
      </c>
      <c r="AD92" s="14">
        <v>11.269068281810217</v>
      </c>
      <c r="AE92" s="14">
        <v>3.980169053707971</v>
      </c>
      <c r="AF92" s="14">
        <v>4.4760537625249572</v>
      </c>
      <c r="AG92" s="17">
        <v>131.34091294381753</v>
      </c>
      <c r="AH92" s="14">
        <v>471.07607442515882</v>
      </c>
      <c r="AI92" s="14">
        <v>2.616130748191142</v>
      </c>
      <c r="AJ92" s="9">
        <v>3.79875E-2</v>
      </c>
      <c r="AK92" s="13">
        <v>6193</v>
      </c>
      <c r="AL92" s="13">
        <v>167.2</v>
      </c>
      <c r="AM92" s="13">
        <v>177.3</v>
      </c>
      <c r="AN92" s="10">
        <v>159.622178952133</v>
      </c>
      <c r="AO92" s="17">
        <v>0.18290239683548815</v>
      </c>
      <c r="AP92" s="17">
        <f>(表4_8910[[#This Row],[emission]]-表4_8910[[#This Row],[emission_epa]])/表4_8910[[#This Row],[emission_epa]]</f>
        <v>0.18290239683548809</v>
      </c>
    </row>
    <row r="93" spans="1:42" x14ac:dyDescent="0.2">
      <c r="A93" s="13">
        <v>92</v>
      </c>
      <c r="B93" s="9">
        <v>35.297199999999997</v>
      </c>
      <c r="C93" s="9">
        <v>-101.7475</v>
      </c>
      <c r="D93" s="10">
        <v>1090</v>
      </c>
      <c r="E93" s="11">
        <v>44651.745925925905</v>
      </c>
      <c r="F93" s="11">
        <v>44651.495925925905</v>
      </c>
      <c r="G93" s="12" t="s">
        <v>596</v>
      </c>
      <c r="H93" s="12" t="s">
        <v>515</v>
      </c>
      <c r="I93" s="12" t="s">
        <v>612</v>
      </c>
      <c r="J93" s="12" t="s">
        <v>672</v>
      </c>
      <c r="K93" s="13" t="s">
        <v>281</v>
      </c>
      <c r="L93" s="10">
        <v>658.26915976762541</v>
      </c>
      <c r="M93" s="14">
        <v>72.740080748315563</v>
      </c>
      <c r="N93" s="13">
        <v>5.28</v>
      </c>
      <c r="O93" s="13">
        <v>0.73082145562373857</v>
      </c>
      <c r="P93" s="13">
        <v>295</v>
      </c>
      <c r="Q93" s="13">
        <v>1371.9945567037955</v>
      </c>
      <c r="R93" s="13">
        <v>116966.59107039514</v>
      </c>
      <c r="S93" s="13" t="s">
        <v>308</v>
      </c>
      <c r="T93" s="13" t="s">
        <v>309</v>
      </c>
      <c r="U93" s="13" t="s">
        <v>69</v>
      </c>
      <c r="V93" s="13" t="s">
        <v>310</v>
      </c>
      <c r="W93" s="13" t="s">
        <v>71</v>
      </c>
      <c r="X93" s="15" t="s">
        <v>520</v>
      </c>
      <c r="Y93" s="30">
        <v>0</v>
      </c>
      <c r="Z93" s="13">
        <v>1</v>
      </c>
      <c r="AA93" s="13">
        <v>1</v>
      </c>
      <c r="AB93" s="13"/>
      <c r="AC93" s="14">
        <v>10.885715181609759</v>
      </c>
      <c r="AD93" s="14">
        <v>61.854365566705809</v>
      </c>
      <c r="AE93" s="14">
        <v>3.3095315922696735</v>
      </c>
      <c r="AF93" s="14">
        <v>6.7001564210927249</v>
      </c>
      <c r="AG93" s="17">
        <v>8.9561710954255886</v>
      </c>
      <c r="AH93" s="14">
        <v>15.762861127949037</v>
      </c>
      <c r="AI93" s="14">
        <v>1.8888533549475492</v>
      </c>
      <c r="AJ93" s="9">
        <v>4.70625E-2</v>
      </c>
      <c r="AK93" s="13">
        <v>6193</v>
      </c>
      <c r="AL93" s="14">
        <v>641.9</v>
      </c>
      <c r="AM93" s="14">
        <v>638.70000000000005</v>
      </c>
      <c r="AN93" s="10">
        <v>579.70919255479998</v>
      </c>
      <c r="AO93" s="17">
        <v>0.1355161660739046</v>
      </c>
      <c r="AP93" s="17">
        <f>(表4_8910[[#This Row],[emission]]-表4_8910[[#This Row],[emission_epa]])/表4_8910[[#This Row],[emission_epa]]</f>
        <v>0.13551616607390463</v>
      </c>
    </row>
    <row r="94" spans="1:42" x14ac:dyDescent="0.2">
      <c r="A94" s="13">
        <v>93</v>
      </c>
      <c r="B94" s="9">
        <v>39.174700000000001</v>
      </c>
      <c r="C94" s="9">
        <v>-111.02889999999999</v>
      </c>
      <c r="D94" s="10">
        <v>1725</v>
      </c>
      <c r="E94" s="11">
        <v>44079.772592592592</v>
      </c>
      <c r="F94" s="11">
        <v>44079.480925925905</v>
      </c>
      <c r="G94" s="12" t="s">
        <v>596</v>
      </c>
      <c r="H94" s="12" t="s">
        <v>515</v>
      </c>
      <c r="I94" s="12" t="s">
        <v>612</v>
      </c>
      <c r="J94" s="12" t="s">
        <v>733</v>
      </c>
      <c r="K94" s="13" t="s">
        <v>281</v>
      </c>
      <c r="L94" s="10">
        <v>906.79203221663818</v>
      </c>
      <c r="M94" s="14">
        <v>136.59702870495926</v>
      </c>
      <c r="N94" s="13">
        <v>1.91</v>
      </c>
      <c r="O94" s="13">
        <v>0.33151168908501555</v>
      </c>
      <c r="P94" s="13">
        <v>137</v>
      </c>
      <c r="Q94" s="13">
        <v>1785.9807834062497</v>
      </c>
      <c r="R94" s="13">
        <v>345014.77279375901</v>
      </c>
      <c r="S94" s="13" t="s">
        <v>314</v>
      </c>
      <c r="T94" s="13" t="s">
        <v>315</v>
      </c>
      <c r="U94" s="13" t="s">
        <v>13</v>
      </c>
      <c r="V94" s="13" t="s">
        <v>316</v>
      </c>
      <c r="W94" s="13" t="s">
        <v>15</v>
      </c>
      <c r="X94" s="15" t="s">
        <v>522</v>
      </c>
      <c r="Y94" s="30">
        <v>0</v>
      </c>
      <c r="Z94" s="13">
        <v>-1</v>
      </c>
      <c r="AA94" s="13">
        <v>0.7</v>
      </c>
      <c r="AB94" s="13" t="s">
        <v>544</v>
      </c>
      <c r="AC94" s="14">
        <v>10.117865212693079</v>
      </c>
      <c r="AD94" s="14">
        <v>126.4791634922662</v>
      </c>
      <c r="AE94" s="14">
        <v>6.0218254783307046</v>
      </c>
      <c r="AF94" s="14">
        <v>7.7007299446149604</v>
      </c>
      <c r="AG94" s="17">
        <v>48.663460315715596</v>
      </c>
      <c r="AH94" s="14">
        <v>30.982403067672262</v>
      </c>
      <c r="AI94" s="14">
        <v>1.5453645263594193</v>
      </c>
      <c r="AJ94" s="9">
        <v>7.9187500000000004E-3</v>
      </c>
      <c r="AK94" s="13">
        <v>6165</v>
      </c>
      <c r="AL94" s="14">
        <v>1057.9000000000001</v>
      </c>
      <c r="AM94" s="14">
        <v>1295.5999999999999</v>
      </c>
      <c r="AN94" s="10">
        <v>1074.7175698849301</v>
      </c>
      <c r="AO94" s="17">
        <v>0.15625085359521174</v>
      </c>
      <c r="AP94" s="17">
        <f>(表4_8910[[#This Row],[emission]]-表4_8910[[#This Row],[emission_epa]])/表4_8910[[#This Row],[emission_epa]]</f>
        <v>-0.15625085359521168</v>
      </c>
    </row>
    <row r="95" spans="1:42" x14ac:dyDescent="0.2">
      <c r="A95" s="13">
        <v>94</v>
      </c>
      <c r="B95" s="9">
        <v>39.174700000000001</v>
      </c>
      <c r="C95" s="9">
        <v>-111.02889999999999</v>
      </c>
      <c r="D95" s="10">
        <v>1725</v>
      </c>
      <c r="E95" s="11">
        <v>44108.772638888899</v>
      </c>
      <c r="F95" s="11">
        <v>44108.480972222198</v>
      </c>
      <c r="G95" s="12" t="s">
        <v>596</v>
      </c>
      <c r="H95" s="12" t="s">
        <v>515</v>
      </c>
      <c r="I95" s="12" t="s">
        <v>612</v>
      </c>
      <c r="J95" s="12" t="s">
        <v>673</v>
      </c>
      <c r="K95" s="13" t="s">
        <v>281</v>
      </c>
      <c r="L95" s="10">
        <v>739.53347160914427</v>
      </c>
      <c r="M95" s="14">
        <v>182.79542248051337</v>
      </c>
      <c r="N95" s="13">
        <v>2.13</v>
      </c>
      <c r="O95" s="13">
        <v>0.14730919862656225</v>
      </c>
      <c r="P95" s="13">
        <v>131</v>
      </c>
      <c r="Q95" s="13">
        <v>1481.3726780991788</v>
      </c>
      <c r="R95" s="13">
        <v>218046.16976971613</v>
      </c>
      <c r="S95" s="13" t="s">
        <v>311</v>
      </c>
      <c r="T95" s="13" t="s">
        <v>312</v>
      </c>
      <c r="U95" s="13" t="s">
        <v>13</v>
      </c>
      <c r="V95" s="13" t="s">
        <v>313</v>
      </c>
      <c r="W95" s="13" t="s">
        <v>15</v>
      </c>
      <c r="X95" s="15" t="s">
        <v>522</v>
      </c>
      <c r="Y95" s="30">
        <v>0</v>
      </c>
      <c r="Z95" s="13">
        <v>1</v>
      </c>
      <c r="AA95" s="13">
        <v>1</v>
      </c>
      <c r="AB95" s="13" t="s">
        <v>525</v>
      </c>
      <c r="AC95" s="14">
        <v>10.552138764796329</v>
      </c>
      <c r="AD95" s="14">
        <v>172.24328371571707</v>
      </c>
      <c r="AE95" s="14">
        <v>6.0590178909607788</v>
      </c>
      <c r="AF95" s="14">
        <v>6.4667930865495045</v>
      </c>
      <c r="AG95" s="17">
        <v>52.118468416818985</v>
      </c>
      <c r="AH95" s="14">
        <v>37.004112575941477</v>
      </c>
      <c r="AI95" s="14">
        <v>1.146460612049564</v>
      </c>
      <c r="AJ95" s="9">
        <v>1.6581249999999999E-2</v>
      </c>
      <c r="AK95" s="13">
        <v>6165</v>
      </c>
      <c r="AL95" s="13">
        <v>656</v>
      </c>
      <c r="AM95" s="13">
        <v>681.6</v>
      </c>
      <c r="AN95" s="10">
        <v>607.49928509013296</v>
      </c>
      <c r="AO95" s="17">
        <v>0.21734048049031318</v>
      </c>
      <c r="AP95" s="17">
        <f>(表4_8910[[#This Row],[emission]]-表4_8910[[#This Row],[emission_epa]])/表4_8910[[#This Row],[emission_epa]]</f>
        <v>0.21734048049031329</v>
      </c>
    </row>
    <row r="96" spans="1:42" x14ac:dyDescent="0.2">
      <c r="A96" s="13">
        <v>95</v>
      </c>
      <c r="B96" s="9">
        <v>29.309100000000001</v>
      </c>
      <c r="C96" s="9">
        <v>-98.320499999999996</v>
      </c>
      <c r="D96" s="10">
        <v>149</v>
      </c>
      <c r="E96" s="11">
        <v>44104.731284722198</v>
      </c>
      <c r="F96" s="11">
        <v>44104.481284722198</v>
      </c>
      <c r="G96" s="12" t="s">
        <v>596</v>
      </c>
      <c r="H96" s="12" t="s">
        <v>515</v>
      </c>
      <c r="I96" s="12" t="s">
        <v>612</v>
      </c>
      <c r="J96" s="12" t="s">
        <v>752</v>
      </c>
      <c r="K96" s="13" t="s">
        <v>281</v>
      </c>
      <c r="L96" s="10">
        <v>1337.0152182272325</v>
      </c>
      <c r="M96" s="14">
        <v>215.38857128261176</v>
      </c>
      <c r="N96" s="13">
        <v>3.18</v>
      </c>
      <c r="O96" s="13">
        <v>0.10598742063723098</v>
      </c>
      <c r="P96" s="13">
        <v>224</v>
      </c>
      <c r="Q96" s="13">
        <v>1924.9812575325143</v>
      </c>
      <c r="R96" s="13">
        <v>393957.58955764031</v>
      </c>
      <c r="S96" s="13" t="s">
        <v>322</v>
      </c>
      <c r="T96" s="13" t="s">
        <v>323</v>
      </c>
      <c r="U96" s="13" t="s">
        <v>103</v>
      </c>
      <c r="V96" s="13" t="s">
        <v>324</v>
      </c>
      <c r="W96" s="13" t="s">
        <v>71</v>
      </c>
      <c r="X96" s="15" t="s">
        <v>520</v>
      </c>
      <c r="Y96" s="30">
        <v>0</v>
      </c>
      <c r="Z96" s="13">
        <v>-1</v>
      </c>
      <c r="AA96" s="13">
        <v>0.7</v>
      </c>
      <c r="AB96" s="13"/>
      <c r="AC96" s="14">
        <v>18.646803331077191</v>
      </c>
      <c r="AD96" s="14">
        <v>196.74176795153457</v>
      </c>
      <c r="AE96" s="14">
        <v>6.8590017687680769</v>
      </c>
      <c r="AF96" s="14">
        <v>8.9239866917140844</v>
      </c>
      <c r="AG96" s="17">
        <v>114.82678310950357</v>
      </c>
      <c r="AH96" s="14">
        <v>121.71639009607378</v>
      </c>
      <c r="AI96" s="14">
        <v>1.1558567856386464</v>
      </c>
      <c r="AJ96" s="9">
        <v>2.7368750000000001E-2</v>
      </c>
      <c r="AK96" s="13">
        <v>7097</v>
      </c>
      <c r="AL96" s="13">
        <v>914.9</v>
      </c>
      <c r="AM96" s="13">
        <v>958.2</v>
      </c>
      <c r="AN96" s="10">
        <v>851.58792320910004</v>
      </c>
      <c r="AO96" s="17">
        <v>0.57002604403883739</v>
      </c>
      <c r="AP96" s="17">
        <f>(表4_8910[[#This Row],[emission]]-表4_8910[[#This Row],[emission_epa]])/表4_8910[[#This Row],[emission_epa]]</f>
        <v>0.57002604403883728</v>
      </c>
    </row>
    <row r="97" spans="1:42" x14ac:dyDescent="0.2">
      <c r="A97" s="13">
        <v>96</v>
      </c>
      <c r="B97" s="9">
        <v>29.309100000000001</v>
      </c>
      <c r="C97" s="9">
        <v>-98.320499999999996</v>
      </c>
      <c r="D97" s="10">
        <v>149</v>
      </c>
      <c r="E97" s="11">
        <v>44133.731388888897</v>
      </c>
      <c r="F97" s="11">
        <v>44133.481388888897</v>
      </c>
      <c r="G97" s="12" t="s">
        <v>596</v>
      </c>
      <c r="H97" s="12" t="s">
        <v>515</v>
      </c>
      <c r="I97" s="12" t="s">
        <v>612</v>
      </c>
      <c r="J97" s="12" t="s">
        <v>734</v>
      </c>
      <c r="K97" s="13" t="s">
        <v>281</v>
      </c>
      <c r="L97" s="10">
        <v>610.97898965241325</v>
      </c>
      <c r="M97" s="14">
        <v>70.727510908645385</v>
      </c>
      <c r="N97" s="13">
        <v>7.17</v>
      </c>
      <c r="O97" s="13">
        <v>7.21110255092796E-2</v>
      </c>
      <c r="P97" s="13">
        <v>337</v>
      </c>
      <c r="Q97" s="13">
        <v>867.89124162640849</v>
      </c>
      <c r="R97" s="13">
        <v>37675.861030663917</v>
      </c>
      <c r="S97" s="13" t="s">
        <v>325</v>
      </c>
      <c r="T97" s="13" t="s">
        <v>326</v>
      </c>
      <c r="U97" s="13" t="s">
        <v>103</v>
      </c>
      <c r="V97" s="13" t="s">
        <v>327</v>
      </c>
      <c r="W97" s="13" t="s">
        <v>71</v>
      </c>
      <c r="X97" s="15" t="s">
        <v>520</v>
      </c>
      <c r="Y97" s="30">
        <v>0</v>
      </c>
      <c r="Z97" s="13">
        <v>1</v>
      </c>
      <c r="AA97" s="13">
        <v>1</v>
      </c>
      <c r="AB97" s="13" t="s">
        <v>546</v>
      </c>
      <c r="AC97" s="14">
        <v>24.477991982076436</v>
      </c>
      <c r="AD97" s="14">
        <v>46.249518926568953</v>
      </c>
      <c r="AE97" s="14">
        <v>6.4184822252359925</v>
      </c>
      <c r="AF97" s="14">
        <v>5.1031418175538876</v>
      </c>
      <c r="AG97" s="17">
        <v>28.692588881005577</v>
      </c>
      <c r="AH97" s="14">
        <v>68.575287425603321</v>
      </c>
      <c r="AI97" s="14">
        <v>3.1308191793740159</v>
      </c>
      <c r="AJ97" s="9">
        <v>2.224375E-2</v>
      </c>
      <c r="AK97" s="13">
        <v>7097</v>
      </c>
      <c r="AL97" s="13">
        <v>508.1</v>
      </c>
      <c r="AM97" s="13">
        <v>564.9</v>
      </c>
      <c r="AN97" s="10">
        <v>489.28101767160001</v>
      </c>
      <c r="AO97" s="17">
        <v>0.2487281696722099</v>
      </c>
      <c r="AP97" s="17">
        <f>(表4_8910[[#This Row],[emission]]-表4_8910[[#This Row],[emission_epa]])/表4_8910[[#This Row],[emission_epa]]</f>
        <v>0.24872816967220984</v>
      </c>
    </row>
    <row r="98" spans="1:42" x14ac:dyDescent="0.2">
      <c r="A98" s="13">
        <v>97</v>
      </c>
      <c r="B98" s="9">
        <v>29.309100000000001</v>
      </c>
      <c r="C98" s="9">
        <v>-98.320499999999996</v>
      </c>
      <c r="D98" s="10">
        <v>149</v>
      </c>
      <c r="E98" s="11">
        <v>44669.731817129599</v>
      </c>
      <c r="F98" s="11">
        <v>44669.481817129599</v>
      </c>
      <c r="G98" s="12" t="s">
        <v>596</v>
      </c>
      <c r="H98" s="12" t="s">
        <v>515</v>
      </c>
      <c r="I98" s="12" t="s">
        <v>612</v>
      </c>
      <c r="J98" s="12" t="s">
        <v>674</v>
      </c>
      <c r="K98" s="13" t="s">
        <v>281</v>
      </c>
      <c r="L98" s="10">
        <v>603.09046025599514</v>
      </c>
      <c r="M98" s="14">
        <v>69.555562545471815</v>
      </c>
      <c r="N98" s="13">
        <v>6.44</v>
      </c>
      <c r="O98" s="13">
        <v>3.7859388972002035E-2</v>
      </c>
      <c r="P98" s="13">
        <v>42</v>
      </c>
      <c r="Q98" s="13">
        <v>659.67772203566733</v>
      </c>
      <c r="R98" s="13">
        <v>43242.37666852829</v>
      </c>
      <c r="S98" s="13" t="s">
        <v>320</v>
      </c>
      <c r="T98" s="13" t="s">
        <v>321</v>
      </c>
      <c r="U98" s="13" t="s">
        <v>103</v>
      </c>
      <c r="V98" s="13" t="s">
        <v>210</v>
      </c>
      <c r="W98" s="13" t="s">
        <v>71</v>
      </c>
      <c r="X98" s="15" t="s">
        <v>520</v>
      </c>
      <c r="Y98" s="30">
        <v>0</v>
      </c>
      <c r="Z98" s="13">
        <v>-1</v>
      </c>
      <c r="AA98" s="13">
        <v>0.7</v>
      </c>
      <c r="AB98" s="13"/>
      <c r="AC98" s="14">
        <v>20.50244610107033</v>
      </c>
      <c r="AD98" s="14">
        <v>49.053116444401482</v>
      </c>
      <c r="AE98" s="14">
        <v>5.7264559458394739</v>
      </c>
      <c r="AF98" s="14">
        <v>6.8447160309877253</v>
      </c>
      <c r="AG98" s="17">
        <v>170.74206608091774</v>
      </c>
      <c r="AH98" s="14">
        <v>366.52630185370344</v>
      </c>
      <c r="AI98" s="14">
        <v>2.4180163808520727</v>
      </c>
      <c r="AJ98" s="9">
        <v>2.746875E-2</v>
      </c>
      <c r="AK98" s="13">
        <v>7097</v>
      </c>
      <c r="AL98" s="13">
        <v>629.1</v>
      </c>
      <c r="AM98" s="13">
        <v>628.9</v>
      </c>
      <c r="AN98" s="10">
        <v>570.61012961259996</v>
      </c>
      <c r="AO98" s="17">
        <v>5.6922106632503633E-2</v>
      </c>
      <c r="AP98" s="17">
        <f>(表4_8910[[#This Row],[emission]]-表4_8910[[#This Row],[emission_epa]])/表4_8910[[#This Row],[emission_epa]]</f>
        <v>5.6922106632503709E-2</v>
      </c>
    </row>
    <row r="99" spans="1:42" x14ac:dyDescent="0.2">
      <c r="A99" s="13">
        <v>98</v>
      </c>
      <c r="B99" s="9">
        <v>29.309100000000001</v>
      </c>
      <c r="C99" s="9">
        <v>-98.320499999999996</v>
      </c>
      <c r="D99" s="10">
        <v>149</v>
      </c>
      <c r="E99" s="11">
        <v>44695.732824074097</v>
      </c>
      <c r="F99" s="11">
        <v>44695.482824074097</v>
      </c>
      <c r="G99" s="12" t="s">
        <v>596</v>
      </c>
      <c r="H99" s="12" t="s">
        <v>515</v>
      </c>
      <c r="I99" s="12" t="s">
        <v>612</v>
      </c>
      <c r="J99" s="12" t="s">
        <v>753</v>
      </c>
      <c r="K99" s="13" t="s">
        <v>281</v>
      </c>
      <c r="L99" s="10">
        <v>1598.2339078993175</v>
      </c>
      <c r="M99" s="14">
        <v>389.18475469788143</v>
      </c>
      <c r="N99" s="13">
        <v>2.12</v>
      </c>
      <c r="O99" s="13">
        <v>0.74473709007496958</v>
      </c>
      <c r="P99" s="13">
        <v>188</v>
      </c>
      <c r="Q99" s="13">
        <v>2187.2818277179026</v>
      </c>
      <c r="R99" s="13">
        <v>699108.26543012459</v>
      </c>
      <c r="S99" s="13" t="s">
        <v>328</v>
      </c>
      <c r="T99" s="13" t="s">
        <v>329</v>
      </c>
      <c r="U99" s="13" t="s">
        <v>103</v>
      </c>
      <c r="V99" s="13" t="s">
        <v>330</v>
      </c>
      <c r="W99" s="13" t="s">
        <v>71</v>
      </c>
      <c r="X99" s="15" t="s">
        <v>520</v>
      </c>
      <c r="Y99" s="30">
        <v>0</v>
      </c>
      <c r="Z99" s="13">
        <v>-1</v>
      </c>
      <c r="AA99" s="13">
        <v>0.7</v>
      </c>
      <c r="AB99" s="13"/>
      <c r="AC99" s="14">
        <v>14.671880261131086</v>
      </c>
      <c r="AD99" s="14">
        <v>374.51287443675034</v>
      </c>
      <c r="AE99" s="14">
        <v>7.2089677529247522</v>
      </c>
      <c r="AF99" s="14">
        <v>10.811389353591551</v>
      </c>
      <c r="AG99" s="17">
        <v>24.876685743187295</v>
      </c>
      <c r="AH99" s="14">
        <v>17.579524591852355</v>
      </c>
      <c r="AI99" s="14">
        <v>0.81807002979389265</v>
      </c>
      <c r="AJ99" s="9">
        <v>2.941875E-2</v>
      </c>
      <c r="AK99" s="13">
        <v>7097</v>
      </c>
      <c r="AL99" s="14">
        <v>1041</v>
      </c>
      <c r="AM99" s="14">
        <v>1035.2</v>
      </c>
      <c r="AN99" s="10">
        <v>941.31000596966703</v>
      </c>
      <c r="AO99" s="17">
        <v>0.6978826292757152</v>
      </c>
      <c r="AP99" s="17">
        <f>(表4_8910[[#This Row],[emission]]-表4_8910[[#This Row],[emission_epa]])/表4_8910[[#This Row],[emission_epa]]</f>
        <v>0.69788262927571532</v>
      </c>
    </row>
    <row r="100" spans="1:42" x14ac:dyDescent="0.2">
      <c r="A100" s="13">
        <v>99</v>
      </c>
      <c r="B100" s="9">
        <v>29.309100000000001</v>
      </c>
      <c r="C100" s="9">
        <v>-98.320499999999996</v>
      </c>
      <c r="D100" s="10">
        <v>149</v>
      </c>
      <c r="E100" s="11">
        <v>44834.730474537006</v>
      </c>
      <c r="F100" s="11">
        <v>44834.480474537006</v>
      </c>
      <c r="G100" s="12" t="s">
        <v>596</v>
      </c>
      <c r="H100" s="12" t="s">
        <v>515</v>
      </c>
      <c r="I100" s="12" t="s">
        <v>612</v>
      </c>
      <c r="J100" s="12" t="s">
        <v>754</v>
      </c>
      <c r="K100" s="13" t="s">
        <v>281</v>
      </c>
      <c r="L100" s="10">
        <v>1615.2852215830171</v>
      </c>
      <c r="M100" s="14">
        <v>239.11677364489023</v>
      </c>
      <c r="N100" s="13">
        <v>1.61</v>
      </c>
      <c r="O100" s="13">
        <v>9.8488578017961043E-2</v>
      </c>
      <c r="P100" s="13">
        <v>83</v>
      </c>
      <c r="Q100" s="13">
        <v>2437.2065148643064</v>
      </c>
      <c r="R100" s="13">
        <v>898636.71474104619</v>
      </c>
      <c r="S100" s="13" t="s">
        <v>317</v>
      </c>
      <c r="T100" s="13" t="s">
        <v>318</v>
      </c>
      <c r="U100" s="13" t="s">
        <v>103</v>
      </c>
      <c r="V100" s="13" t="s">
        <v>319</v>
      </c>
      <c r="W100" s="13" t="s">
        <v>71</v>
      </c>
      <c r="X100" s="15" t="s">
        <v>520</v>
      </c>
      <c r="Y100" s="30">
        <v>0</v>
      </c>
      <c r="Z100" s="13">
        <v>-1</v>
      </c>
      <c r="AA100" s="13">
        <v>0.7</v>
      </c>
      <c r="AB100" s="13" t="s">
        <v>545</v>
      </c>
      <c r="AC100" s="14">
        <v>14.223647955368172</v>
      </c>
      <c r="AD100" s="14">
        <v>224.89312568952204</v>
      </c>
      <c r="AE100" s="14">
        <v>8.0792766999792107</v>
      </c>
      <c r="AF100" s="14">
        <v>14.264247736758509</v>
      </c>
      <c r="AG100" s="17">
        <v>40.471809213675066</v>
      </c>
      <c r="AH100" s="14">
        <v>21.719870944672284</v>
      </c>
      <c r="AI100" s="14">
        <v>1.0253492016222865</v>
      </c>
      <c r="AJ100" s="9">
        <v>1.73875E-2</v>
      </c>
      <c r="AK100" s="13">
        <v>7097</v>
      </c>
      <c r="AL100" s="14">
        <v>1501.1</v>
      </c>
      <c r="AM100" s="14">
        <v>1499.5</v>
      </c>
      <c r="AN100" s="10">
        <v>1361.0250738289301</v>
      </c>
      <c r="AO100" s="17">
        <v>0.18681518264669794</v>
      </c>
      <c r="AP100" s="17">
        <f>(表4_8910[[#This Row],[emission]]-表4_8910[[#This Row],[emission_epa]])/表4_8910[[#This Row],[emission_epa]]</f>
        <v>0.18681518264669786</v>
      </c>
    </row>
    <row r="101" spans="1:42" x14ac:dyDescent="0.2">
      <c r="A101" s="13">
        <v>100</v>
      </c>
      <c r="B101" s="9">
        <v>41.7378</v>
      </c>
      <c r="C101" s="9">
        <v>-108.78749999999999</v>
      </c>
      <c r="D101" s="10">
        <v>2044</v>
      </c>
      <c r="E101" s="11">
        <v>44056.7671990741</v>
      </c>
      <c r="F101" s="11">
        <v>44056.475532407399</v>
      </c>
      <c r="G101" s="12" t="s">
        <v>596</v>
      </c>
      <c r="H101" s="12" t="s">
        <v>515</v>
      </c>
      <c r="I101" s="12" t="s">
        <v>612</v>
      </c>
      <c r="J101" s="12" t="s">
        <v>741</v>
      </c>
      <c r="K101" s="13" t="s">
        <v>281</v>
      </c>
      <c r="L101" s="10">
        <v>863.34653305762924</v>
      </c>
      <c r="M101" s="14">
        <v>91.02552781566915</v>
      </c>
      <c r="N101" s="13">
        <v>5.41</v>
      </c>
      <c r="O101" s="13">
        <v>0.91106165177409004</v>
      </c>
      <c r="P101" s="13">
        <v>254</v>
      </c>
      <c r="Q101" s="13">
        <v>1473.7185080623258</v>
      </c>
      <c r="R101" s="13">
        <v>148957.16373622493</v>
      </c>
      <c r="S101" s="13" t="s">
        <v>334</v>
      </c>
      <c r="T101" s="13" t="s">
        <v>335</v>
      </c>
      <c r="U101" s="13" t="s">
        <v>113</v>
      </c>
      <c r="V101" s="13" t="s">
        <v>336</v>
      </c>
      <c r="W101" s="13" t="s">
        <v>115</v>
      </c>
      <c r="X101" s="15" t="s">
        <v>522</v>
      </c>
      <c r="Y101" s="30">
        <v>0</v>
      </c>
      <c r="Z101" s="13">
        <v>-1</v>
      </c>
      <c r="AA101" s="13">
        <v>0.7</v>
      </c>
      <c r="AB101" s="13" t="s">
        <v>548</v>
      </c>
      <c r="AC101" s="14">
        <v>11.389789118375651</v>
      </c>
      <c r="AD101" s="14">
        <v>79.635738697293505</v>
      </c>
      <c r="AE101" s="14">
        <v>3.8547440648425892</v>
      </c>
      <c r="AF101" s="14">
        <v>8.259228882822196</v>
      </c>
      <c r="AG101" s="17">
        <v>33.827588227624744</v>
      </c>
      <c r="AH101" s="14">
        <v>61.002417437149951</v>
      </c>
      <c r="AI101" s="14">
        <v>4.4816156313878555</v>
      </c>
      <c r="AJ101" s="9">
        <v>5.5581249999999999E-2</v>
      </c>
      <c r="AK101" s="13">
        <v>8066</v>
      </c>
      <c r="AL101" s="13">
        <v>1902.1</v>
      </c>
      <c r="AM101" s="13">
        <v>1640.8</v>
      </c>
      <c r="AN101" s="10">
        <v>1630.7371449292</v>
      </c>
      <c r="AO101" s="17">
        <v>0.47057897359962797</v>
      </c>
      <c r="AP101" s="17">
        <f>(表4_8910[[#This Row],[emission]]-表4_8910[[#This Row],[emission_epa]])/表4_8910[[#This Row],[emission_epa]]</f>
        <v>-0.47057897359962803</v>
      </c>
    </row>
    <row r="102" spans="1:42" x14ac:dyDescent="0.2">
      <c r="A102" s="13">
        <v>101</v>
      </c>
      <c r="B102" s="9">
        <v>41.7378</v>
      </c>
      <c r="C102" s="9">
        <v>-108.78749999999999</v>
      </c>
      <c r="D102" s="10">
        <v>2044</v>
      </c>
      <c r="E102" s="11">
        <v>44085.767280092601</v>
      </c>
      <c r="F102" s="11">
        <v>44085.475613425901</v>
      </c>
      <c r="G102" s="12" t="s">
        <v>596</v>
      </c>
      <c r="H102" s="12" t="s">
        <v>515</v>
      </c>
      <c r="I102" s="12" t="s">
        <v>612</v>
      </c>
      <c r="J102" s="12" t="s">
        <v>675</v>
      </c>
      <c r="K102" s="13" t="s">
        <v>281</v>
      </c>
      <c r="L102" s="10">
        <v>1607.2591114594131</v>
      </c>
      <c r="M102" s="14">
        <v>141.68050731710406</v>
      </c>
      <c r="N102" s="13">
        <v>7.11</v>
      </c>
      <c r="O102" s="13">
        <v>0.17039170558842739</v>
      </c>
      <c r="P102" s="13">
        <v>256</v>
      </c>
      <c r="Q102" s="13">
        <v>1990.8798696769541</v>
      </c>
      <c r="R102" s="13">
        <v>334207.21729143983</v>
      </c>
      <c r="S102" s="13" t="s">
        <v>331</v>
      </c>
      <c r="T102" s="13" t="s">
        <v>332</v>
      </c>
      <c r="U102" s="13" t="s">
        <v>113</v>
      </c>
      <c r="V102" s="13" t="s">
        <v>333</v>
      </c>
      <c r="W102" s="13" t="s">
        <v>115</v>
      </c>
      <c r="X102" s="15" t="s">
        <v>522</v>
      </c>
      <c r="Y102" s="30">
        <v>0</v>
      </c>
      <c r="Z102" s="13">
        <v>-1</v>
      </c>
      <c r="AA102" s="13">
        <v>0.7</v>
      </c>
      <c r="AB102" s="13" t="s">
        <v>547</v>
      </c>
      <c r="AC102" s="14">
        <v>19.347152435825294</v>
      </c>
      <c r="AD102" s="14">
        <v>122.33335488127877</v>
      </c>
      <c r="AE102" s="14">
        <v>6.092759732810114</v>
      </c>
      <c r="AF102" s="14">
        <v>6.8508284657882825</v>
      </c>
      <c r="AG102" s="17">
        <v>64.055180507979969</v>
      </c>
      <c r="AH102" s="14">
        <v>151.81077780391254</v>
      </c>
      <c r="AI102" s="14">
        <v>2.0838886368209297</v>
      </c>
      <c r="AJ102" s="9">
        <v>6.3524999999999998E-2</v>
      </c>
      <c r="AK102" s="13">
        <v>8066</v>
      </c>
      <c r="AL102" s="13">
        <v>1437.4</v>
      </c>
      <c r="AM102" s="13">
        <v>1314.4</v>
      </c>
      <c r="AN102" s="10">
        <v>1259.3538560679999</v>
      </c>
      <c r="AO102" s="17">
        <v>0.27625695011381124</v>
      </c>
      <c r="AP102" s="17">
        <f>(表4_8910[[#This Row],[emission]]-表4_8910[[#This Row],[emission_epa]])/表4_8910[[#This Row],[emission_epa]]</f>
        <v>0.27625695011381118</v>
      </c>
    </row>
    <row r="103" spans="1:42" x14ac:dyDescent="0.2">
      <c r="A103" s="13">
        <v>102</v>
      </c>
      <c r="B103" s="9">
        <v>38.347189</v>
      </c>
      <c r="C103" s="9">
        <v>-94.646705900000001</v>
      </c>
      <c r="D103" s="10">
        <v>263</v>
      </c>
      <c r="E103" s="11">
        <v>44023.724525462996</v>
      </c>
      <c r="F103" s="11">
        <v>44023.474525462996</v>
      </c>
      <c r="G103" s="12" t="s">
        <v>596</v>
      </c>
      <c r="H103" s="12" t="s">
        <v>515</v>
      </c>
      <c r="I103" s="12" t="s">
        <v>612</v>
      </c>
      <c r="J103" s="12" t="s">
        <v>676</v>
      </c>
      <c r="K103" s="13" t="s">
        <v>281</v>
      </c>
      <c r="L103" s="10">
        <v>1818.1807048015157</v>
      </c>
      <c r="M103" s="14">
        <v>344.2869513788736</v>
      </c>
      <c r="N103" s="13">
        <v>2.72</v>
      </c>
      <c r="O103" s="13">
        <v>0.23180451534284943</v>
      </c>
      <c r="P103" s="13">
        <v>287</v>
      </c>
      <c r="Q103" s="13">
        <v>1401.3243805560583</v>
      </c>
      <c r="R103" s="13">
        <v>266507.79268658446</v>
      </c>
      <c r="S103" s="13" t="s">
        <v>343</v>
      </c>
      <c r="T103" s="13" t="s">
        <v>344</v>
      </c>
      <c r="U103" s="13" t="s">
        <v>124</v>
      </c>
      <c r="V103" s="13" t="s">
        <v>345</v>
      </c>
      <c r="W103" s="13" t="s">
        <v>126</v>
      </c>
      <c r="X103" s="15" t="s">
        <v>520</v>
      </c>
      <c r="Y103" s="30">
        <v>0</v>
      </c>
      <c r="Z103" s="13">
        <v>1</v>
      </c>
      <c r="AA103" s="13">
        <v>1</v>
      </c>
      <c r="AB103" s="13" t="s">
        <v>549</v>
      </c>
      <c r="AC103" s="14">
        <v>28.376255083668237</v>
      </c>
      <c r="AD103" s="14">
        <v>315.91069629520541</v>
      </c>
      <c r="AE103" s="14">
        <v>12.414461309739671</v>
      </c>
      <c r="AF103" s="14">
        <v>13.268989434748622</v>
      </c>
      <c r="AG103" s="17">
        <v>11.946454346064002</v>
      </c>
      <c r="AH103" s="14">
        <v>10.831451940431363</v>
      </c>
      <c r="AI103" s="14">
        <v>2.1201579741386576</v>
      </c>
      <c r="AJ103" s="9">
        <v>4.3806249999999998E-2</v>
      </c>
      <c r="AK103" s="13">
        <v>1241</v>
      </c>
      <c r="AL103" s="14">
        <v>1601.4</v>
      </c>
      <c r="AM103" s="14">
        <v>1598</v>
      </c>
      <c r="AN103" s="10">
        <v>1451.5832785248699</v>
      </c>
      <c r="AO103" s="17">
        <v>0.25255004773077161</v>
      </c>
      <c r="AP103" s="17">
        <f>(表4_8910[[#This Row],[emission]]-表4_8910[[#This Row],[emission_epa]])/表4_8910[[#This Row],[emission_epa]]</f>
        <v>0.25255004773077161</v>
      </c>
    </row>
    <row r="104" spans="1:42" x14ac:dyDescent="0.2">
      <c r="A104" s="13">
        <v>103</v>
      </c>
      <c r="B104" s="9">
        <v>38.347189</v>
      </c>
      <c r="C104" s="9">
        <v>-94.646705900000001</v>
      </c>
      <c r="D104" s="10">
        <v>263</v>
      </c>
      <c r="E104" s="11">
        <v>44452.727453703701</v>
      </c>
      <c r="F104" s="11">
        <v>44452.477453703701</v>
      </c>
      <c r="G104" s="12" t="s">
        <v>596</v>
      </c>
      <c r="H104" s="12" t="s">
        <v>515</v>
      </c>
      <c r="I104" s="12" t="s">
        <v>612</v>
      </c>
      <c r="J104" s="12" t="s">
        <v>677</v>
      </c>
      <c r="K104" s="13" t="s">
        <v>281</v>
      </c>
      <c r="L104" s="10">
        <v>608.59984832244459</v>
      </c>
      <c r="M104" s="14">
        <v>92.503333815939598</v>
      </c>
      <c r="N104" s="13">
        <v>5.41</v>
      </c>
      <c r="O104" s="13">
        <v>0.23007245235649862</v>
      </c>
      <c r="P104" s="13">
        <v>196</v>
      </c>
      <c r="Q104" s="13">
        <v>502.93212331856341</v>
      </c>
      <c r="R104" s="13">
        <v>35834.629854405175</v>
      </c>
      <c r="S104" s="13" t="s">
        <v>340</v>
      </c>
      <c r="T104" s="13" t="s">
        <v>341</v>
      </c>
      <c r="U104" s="13" t="s">
        <v>124</v>
      </c>
      <c r="V104" s="13" t="s">
        <v>342</v>
      </c>
      <c r="W104" s="13" t="s">
        <v>126</v>
      </c>
      <c r="X104" s="15" t="s">
        <v>520</v>
      </c>
      <c r="Y104" s="30">
        <v>0</v>
      </c>
      <c r="Z104" s="13">
        <v>-1</v>
      </c>
      <c r="AA104" s="13">
        <v>0.7</v>
      </c>
      <c r="AB104" s="13"/>
      <c r="AC104" s="14">
        <v>36.365622437670268</v>
      </c>
      <c r="AD104" s="14">
        <v>56.137711378269337</v>
      </c>
      <c r="AE104" s="14">
        <v>11.719468682391827</v>
      </c>
      <c r="AF104" s="14">
        <v>6.3052936502411461</v>
      </c>
      <c r="AG104" s="17">
        <v>58.241393348710773</v>
      </c>
      <c r="AH104" s="14">
        <v>105.02864600550843</v>
      </c>
      <c r="AI104" s="14">
        <v>2.356794101300276</v>
      </c>
      <c r="AJ104" s="9">
        <v>4.4475000000000001E-2</v>
      </c>
      <c r="AK104" s="13">
        <v>1241</v>
      </c>
      <c r="AL104" s="13">
        <v>662.6</v>
      </c>
      <c r="AM104" s="13">
        <v>671</v>
      </c>
      <c r="AN104" s="10">
        <v>604.52976704119999</v>
      </c>
      <c r="AO104" s="17">
        <v>6.7326399842395634E-3</v>
      </c>
      <c r="AP104" s="17">
        <f>(表4_8910[[#This Row],[emission]]-表4_8910[[#This Row],[emission_epa]])/表4_8910[[#This Row],[emission_epa]]</f>
        <v>6.73263998423954E-3</v>
      </c>
    </row>
    <row r="105" spans="1:42" x14ac:dyDescent="0.2">
      <c r="A105" s="13">
        <v>104</v>
      </c>
      <c r="B105" s="9">
        <v>38.347189</v>
      </c>
      <c r="C105" s="9">
        <v>-94.646705900000001</v>
      </c>
      <c r="D105" s="10">
        <v>263</v>
      </c>
      <c r="E105" s="11">
        <v>44536.727118055598</v>
      </c>
      <c r="F105" s="11">
        <v>44536.477118055598</v>
      </c>
      <c r="G105" s="12" t="s">
        <v>596</v>
      </c>
      <c r="H105" s="12" t="s">
        <v>515</v>
      </c>
      <c r="I105" s="12" t="s">
        <v>612</v>
      </c>
      <c r="J105" s="12" t="s">
        <v>678</v>
      </c>
      <c r="K105" s="13" t="s">
        <v>281</v>
      </c>
      <c r="L105" s="10">
        <v>336.7516095163482</v>
      </c>
      <c r="M105" s="14">
        <v>57.148066113770099</v>
      </c>
      <c r="N105" s="13">
        <v>4.78</v>
      </c>
      <c r="O105" s="13">
        <v>0.30315012782448209</v>
      </c>
      <c r="P105" s="13">
        <v>340</v>
      </c>
      <c r="Q105" s="13">
        <v>411.37789627057168</v>
      </c>
      <c r="R105" s="13">
        <v>17158.692715575595</v>
      </c>
      <c r="S105" s="13" t="s">
        <v>337</v>
      </c>
      <c r="T105" s="13" t="s">
        <v>338</v>
      </c>
      <c r="U105" s="13" t="s">
        <v>124</v>
      </c>
      <c r="V105" s="13" t="s">
        <v>339</v>
      </c>
      <c r="W105" s="13" t="s">
        <v>126</v>
      </c>
      <c r="X105" s="15" t="s">
        <v>520</v>
      </c>
      <c r="Y105" s="30">
        <v>0</v>
      </c>
      <c r="Z105" s="13">
        <v>-1</v>
      </c>
      <c r="AA105" s="13">
        <v>0.5</v>
      </c>
      <c r="AB105" s="13"/>
      <c r="AC105" s="14">
        <v>22.925545320208652</v>
      </c>
      <c r="AD105" s="14">
        <v>34.222520793561451</v>
      </c>
      <c r="AE105" s="14">
        <v>7.2123646793122038</v>
      </c>
      <c r="AF105" s="14">
        <v>5.5631669148817977</v>
      </c>
      <c r="AG105" s="17">
        <v>167.7620647012883</v>
      </c>
      <c r="AH105" s="14">
        <v>267.30088975738602</v>
      </c>
      <c r="AI105" s="14">
        <v>2.4186227195927015</v>
      </c>
      <c r="AJ105" s="9">
        <v>2.79125E-2</v>
      </c>
      <c r="AK105" s="13">
        <v>1241</v>
      </c>
      <c r="AL105" s="13">
        <v>365.5</v>
      </c>
      <c r="AM105" s="13">
        <v>442.9</v>
      </c>
      <c r="AN105" s="10">
        <v>363.17326696420002</v>
      </c>
      <c r="AO105" s="17">
        <v>7.2752209072856511E-2</v>
      </c>
      <c r="AP105" s="17">
        <f>(表4_8910[[#This Row],[emission]]-表4_8910[[#This Row],[emission_epa]])/表4_8910[[#This Row],[emission_epa]]</f>
        <v>-7.2752209072856552E-2</v>
      </c>
    </row>
    <row r="106" spans="1:42" x14ac:dyDescent="0.2">
      <c r="A106" s="13">
        <v>105</v>
      </c>
      <c r="B106" s="9">
        <v>38.558300000000003</v>
      </c>
      <c r="C106" s="9">
        <v>-90.836100000000002</v>
      </c>
      <c r="D106" s="10">
        <v>146</v>
      </c>
      <c r="E106" s="11">
        <v>44464.717627314807</v>
      </c>
      <c r="F106" s="11">
        <v>44464.467627314807</v>
      </c>
      <c r="G106" s="12" t="s">
        <v>596</v>
      </c>
      <c r="H106" s="12" t="s">
        <v>515</v>
      </c>
      <c r="I106" s="12" t="s">
        <v>612</v>
      </c>
      <c r="J106" s="12" t="s">
        <v>755</v>
      </c>
      <c r="K106" s="13" t="s">
        <v>281</v>
      </c>
      <c r="L106" s="10">
        <v>1626.6552396571208</v>
      </c>
      <c r="M106" s="14">
        <v>287.49508064650212</v>
      </c>
      <c r="N106" s="13">
        <v>2.94</v>
      </c>
      <c r="O106" s="13">
        <v>0.58129166517334485</v>
      </c>
      <c r="P106" s="13">
        <v>280</v>
      </c>
      <c r="Q106" s="13">
        <v>1627.0147050503751</v>
      </c>
      <c r="R106" s="13">
        <v>424378.96786805626</v>
      </c>
      <c r="S106" s="13" t="s">
        <v>346</v>
      </c>
      <c r="T106" s="13" t="s">
        <v>347</v>
      </c>
      <c r="U106" s="13" t="s">
        <v>348</v>
      </c>
      <c r="V106" s="13" t="s">
        <v>349</v>
      </c>
      <c r="W106" s="13" t="s">
        <v>350</v>
      </c>
      <c r="X106" s="15" t="s">
        <v>520</v>
      </c>
      <c r="Y106" s="30">
        <v>0</v>
      </c>
      <c r="Z106" s="13">
        <v>-1</v>
      </c>
      <c r="AA106" s="13">
        <v>0.7</v>
      </c>
      <c r="AB106" s="13"/>
      <c r="AC106" s="14">
        <v>27.788231085409627</v>
      </c>
      <c r="AD106" s="14">
        <v>259.7068495610925</v>
      </c>
      <c r="AE106" s="14">
        <v>11.591627959242105</v>
      </c>
      <c r="AF106" s="14">
        <v>6.7328375538866716</v>
      </c>
      <c r="AG106" s="17">
        <v>34.800711135811071</v>
      </c>
      <c r="AH106" s="14">
        <v>34.104696913094848</v>
      </c>
      <c r="AI106" s="14">
        <v>1.6844938083575534</v>
      </c>
      <c r="AJ106" s="9">
        <v>5.4406250000000003E-2</v>
      </c>
      <c r="AK106" s="13">
        <v>2103</v>
      </c>
      <c r="AL106" s="14">
        <v>1746.6</v>
      </c>
      <c r="AM106" s="14">
        <v>1732.6</v>
      </c>
      <c r="AN106" s="10">
        <v>1581.7370731726701</v>
      </c>
      <c r="AO106" s="17">
        <v>2.8397998154240156E-2</v>
      </c>
      <c r="AP106" s="17">
        <f>(表4_8910[[#This Row],[emission]]-表4_8910[[#This Row],[emission_epa]])/表4_8910[[#This Row],[emission_epa]]</f>
        <v>2.8397998154240146E-2</v>
      </c>
    </row>
    <row r="107" spans="1:42" x14ac:dyDescent="0.2">
      <c r="A107" s="13">
        <v>106</v>
      </c>
      <c r="B107" s="9">
        <v>38.558300000000003</v>
      </c>
      <c r="C107" s="9">
        <v>-90.836100000000002</v>
      </c>
      <c r="D107" s="10">
        <v>146</v>
      </c>
      <c r="E107" s="11">
        <v>44574.717581018493</v>
      </c>
      <c r="F107" s="11">
        <v>44574.467581018493</v>
      </c>
      <c r="G107" s="12" t="s">
        <v>596</v>
      </c>
      <c r="H107" s="12" t="s">
        <v>515</v>
      </c>
      <c r="I107" s="12" t="s">
        <v>612</v>
      </c>
      <c r="J107" s="12" t="s">
        <v>679</v>
      </c>
      <c r="K107" s="13" t="s">
        <v>281</v>
      </c>
      <c r="L107" s="10">
        <v>1038.072672747425</v>
      </c>
      <c r="M107" s="14">
        <v>162.30658074624114</v>
      </c>
      <c r="N107" s="13">
        <v>1.73</v>
      </c>
      <c r="O107" s="13">
        <v>0.2891942830232529</v>
      </c>
      <c r="P107" s="13">
        <v>280</v>
      </c>
      <c r="Q107" s="13">
        <v>1904.8519411207255</v>
      </c>
      <c r="R107" s="13">
        <v>438819.81520849688</v>
      </c>
      <c r="S107" s="13" t="s">
        <v>351</v>
      </c>
      <c r="T107" s="13" t="s">
        <v>352</v>
      </c>
      <c r="U107" s="13" t="s">
        <v>348</v>
      </c>
      <c r="V107" s="13" t="s">
        <v>353</v>
      </c>
      <c r="W107" s="13" t="s">
        <v>350</v>
      </c>
      <c r="X107" s="15" t="s">
        <v>520</v>
      </c>
      <c r="Y107" s="30">
        <v>0</v>
      </c>
      <c r="Z107" s="13">
        <v>-1</v>
      </c>
      <c r="AA107" s="13">
        <v>0.7</v>
      </c>
      <c r="AB107" s="13"/>
      <c r="AC107" s="14">
        <v>17.668814386541179</v>
      </c>
      <c r="AD107" s="14">
        <v>144.63776635969995</v>
      </c>
      <c r="AE107" s="14">
        <v>10.109918758812663</v>
      </c>
      <c r="AF107" s="14">
        <v>4.9924551716728809</v>
      </c>
      <c r="AG107" s="17">
        <v>124.13496152876388</v>
      </c>
      <c r="AH107" s="14">
        <v>71.584494481587171</v>
      </c>
      <c r="AI107" s="14">
        <v>2.0162073516803214</v>
      </c>
      <c r="AJ107" s="9">
        <v>4.1875000000000002E-2</v>
      </c>
      <c r="AK107" s="13">
        <v>2103</v>
      </c>
      <c r="AL107" s="14">
        <v>1841.4</v>
      </c>
      <c r="AM107" s="14">
        <v>1849.6</v>
      </c>
      <c r="AN107" s="10">
        <v>1672.10174512407</v>
      </c>
      <c r="AO107" s="17">
        <v>0.37918091660720088</v>
      </c>
      <c r="AP107" s="17">
        <f>(表4_8910[[#This Row],[emission]]-表4_8910[[#This Row],[emission_epa]])/表4_8910[[#This Row],[emission_epa]]</f>
        <v>-0.37918091660720082</v>
      </c>
    </row>
    <row r="108" spans="1:42" x14ac:dyDescent="0.2">
      <c r="A108" s="13">
        <v>107</v>
      </c>
      <c r="B108" s="9">
        <v>38.558300000000003</v>
      </c>
      <c r="C108" s="9">
        <v>-90.836100000000002</v>
      </c>
      <c r="D108" s="10">
        <v>146</v>
      </c>
      <c r="E108" s="11">
        <v>45014.713842592602</v>
      </c>
      <c r="F108" s="11">
        <v>45014.463842592602</v>
      </c>
      <c r="G108" s="12" t="s">
        <v>596</v>
      </c>
      <c r="H108" s="12" t="s">
        <v>515</v>
      </c>
      <c r="I108" s="12" t="s">
        <v>612</v>
      </c>
      <c r="J108" s="12" t="s">
        <v>680</v>
      </c>
      <c r="K108" s="13" t="s">
        <v>281</v>
      </c>
      <c r="L108" s="10">
        <v>1714.5212381306937</v>
      </c>
      <c r="M108" s="14">
        <v>250.82912149869242</v>
      </c>
      <c r="N108" s="13">
        <v>1.58</v>
      </c>
      <c r="O108" s="13">
        <v>0.29143323992525849</v>
      </c>
      <c r="P108" s="13">
        <v>235</v>
      </c>
      <c r="Q108" s="13">
        <v>2449.9197261045952</v>
      </c>
      <c r="R108" s="13">
        <v>951183.64752546244</v>
      </c>
      <c r="S108" s="13" t="s">
        <v>354</v>
      </c>
      <c r="T108" s="13" t="s">
        <v>355</v>
      </c>
      <c r="U108" s="13" t="s">
        <v>348</v>
      </c>
      <c r="V108" s="13" t="s">
        <v>356</v>
      </c>
      <c r="W108" s="13" t="s">
        <v>350</v>
      </c>
      <c r="X108" s="15" t="s">
        <v>520</v>
      </c>
      <c r="Y108" s="30">
        <v>0</v>
      </c>
      <c r="Z108" s="13">
        <v>1</v>
      </c>
      <c r="AA108" s="13">
        <v>1</v>
      </c>
      <c r="AB108" s="13" t="s">
        <v>550</v>
      </c>
      <c r="AC108" s="14">
        <v>12.16611902887016</v>
      </c>
      <c r="AD108" s="14">
        <v>238.66300246982223</v>
      </c>
      <c r="AE108" s="14">
        <v>6.5692450508747999</v>
      </c>
      <c r="AF108" s="14">
        <v>6.1641855257288549</v>
      </c>
      <c r="AG108" s="17">
        <v>4.0146660438552431</v>
      </c>
      <c r="AH108" s="14">
        <v>2.1143907830970945</v>
      </c>
      <c r="AI108" s="14">
        <v>1.5987374858821652</v>
      </c>
      <c r="AJ108" s="9">
        <v>4.4268750000000003E-2</v>
      </c>
      <c r="AK108" s="13">
        <v>2103</v>
      </c>
      <c r="AL108" s="14">
        <v>2464.5</v>
      </c>
      <c r="AM108" s="14">
        <v>2453.1999999999998</v>
      </c>
      <c r="AN108" s="10">
        <v>2234.5608198477698</v>
      </c>
      <c r="AO108" s="17">
        <v>0.2327256331973564</v>
      </c>
      <c r="AP108" s="17">
        <f>(表4_8910[[#This Row],[emission]]-表4_8910[[#This Row],[emission_epa]])/表4_8910[[#This Row],[emission_epa]]</f>
        <v>-0.2327256331973564</v>
      </c>
    </row>
    <row r="109" spans="1:42" x14ac:dyDescent="0.2">
      <c r="A109" s="13">
        <v>108</v>
      </c>
      <c r="B109" s="9">
        <v>42.110300000000002</v>
      </c>
      <c r="C109" s="9">
        <v>-104.8828</v>
      </c>
      <c r="D109" s="10">
        <v>1393</v>
      </c>
      <c r="E109" s="11">
        <v>44068.757534722201</v>
      </c>
      <c r="F109" s="11">
        <v>44068.465868055602</v>
      </c>
      <c r="G109" s="12" t="s">
        <v>596</v>
      </c>
      <c r="H109" s="12" t="s">
        <v>515</v>
      </c>
      <c r="I109" s="12" t="s">
        <v>612</v>
      </c>
      <c r="J109" s="12" t="s">
        <v>681</v>
      </c>
      <c r="K109" s="13" t="s">
        <v>281</v>
      </c>
      <c r="L109" s="10">
        <v>595.07027504421956</v>
      </c>
      <c r="M109" s="14">
        <v>100.29564365848641</v>
      </c>
      <c r="N109" s="13">
        <v>3.13</v>
      </c>
      <c r="O109" s="13">
        <v>0.62978832422754016</v>
      </c>
      <c r="P109" s="13">
        <v>287</v>
      </c>
      <c r="Q109" s="13">
        <v>1173.0170303178411</v>
      </c>
      <c r="R109" s="13">
        <v>107835.04871995875</v>
      </c>
      <c r="S109" s="13" t="s">
        <v>364</v>
      </c>
      <c r="T109" s="13" t="s">
        <v>365</v>
      </c>
      <c r="U109" s="13" t="s">
        <v>359</v>
      </c>
      <c r="V109" s="13" t="s">
        <v>366</v>
      </c>
      <c r="W109" s="13" t="s">
        <v>115</v>
      </c>
      <c r="X109" s="15" t="s">
        <v>522</v>
      </c>
      <c r="Y109" s="30">
        <v>0</v>
      </c>
      <c r="Z109" s="13">
        <v>-1</v>
      </c>
      <c r="AA109" s="13">
        <v>0.7</v>
      </c>
      <c r="AB109" s="13"/>
      <c r="AC109" s="14">
        <v>11.302740564202946</v>
      </c>
      <c r="AD109" s="14">
        <v>88.992903094283463</v>
      </c>
      <c r="AE109" s="14">
        <v>4.7972696717460268</v>
      </c>
      <c r="AF109" s="14">
        <v>8.0357134142302904</v>
      </c>
      <c r="AG109" s="17">
        <v>168.65032487130625</v>
      </c>
      <c r="AH109" s="14">
        <v>175.95850561572954</v>
      </c>
      <c r="AI109" s="14">
        <v>1.4263275220952709</v>
      </c>
      <c r="AJ109" s="9">
        <v>3.8106250000000001E-2</v>
      </c>
      <c r="AK109" s="13">
        <v>6204</v>
      </c>
      <c r="AL109" s="14">
        <v>520.29999999999995</v>
      </c>
      <c r="AM109" s="14">
        <v>520.5</v>
      </c>
      <c r="AN109" s="10">
        <v>472.038459713333</v>
      </c>
      <c r="AO109" s="17">
        <v>0.26063938816681009</v>
      </c>
      <c r="AP109" s="17">
        <f>(表4_8910[[#This Row],[emission]]-表4_8910[[#This Row],[emission_epa]])/表4_8910[[#This Row],[emission_epa]]</f>
        <v>0.26063938816681009</v>
      </c>
    </row>
    <row r="110" spans="1:42" x14ac:dyDescent="0.2">
      <c r="A110" s="13">
        <v>109</v>
      </c>
      <c r="B110" s="9">
        <v>42.110300000000002</v>
      </c>
      <c r="C110" s="9">
        <v>-104.8828</v>
      </c>
      <c r="D110" s="10">
        <v>1393</v>
      </c>
      <c r="E110" s="11">
        <v>45102.753564814804</v>
      </c>
      <c r="F110" s="11">
        <v>45102.461898148104</v>
      </c>
      <c r="G110" s="12" t="s">
        <v>596</v>
      </c>
      <c r="H110" s="12" t="s">
        <v>515</v>
      </c>
      <c r="I110" s="12" t="s">
        <v>612</v>
      </c>
      <c r="J110" s="12" t="s">
        <v>682</v>
      </c>
      <c r="K110" s="13" t="s">
        <v>281</v>
      </c>
      <c r="L110" s="10">
        <v>1049.9114069819061</v>
      </c>
      <c r="M110" s="14">
        <v>217.55354214720217</v>
      </c>
      <c r="N110" s="13">
        <v>2.52</v>
      </c>
      <c r="O110" s="13">
        <v>0.2569695182961072</v>
      </c>
      <c r="P110" s="13">
        <v>97</v>
      </c>
      <c r="Q110" s="13">
        <v>1100.8533320343802</v>
      </c>
      <c r="R110" s="13">
        <v>162164.47843810098</v>
      </c>
      <c r="S110" s="13" t="s">
        <v>361</v>
      </c>
      <c r="T110" s="13" t="s">
        <v>362</v>
      </c>
      <c r="U110" s="13" t="s">
        <v>359</v>
      </c>
      <c r="V110" s="13" t="s">
        <v>363</v>
      </c>
      <c r="W110" s="13" t="s">
        <v>115</v>
      </c>
      <c r="X110" s="15" t="s">
        <v>522</v>
      </c>
      <c r="Y110" s="30">
        <v>0</v>
      </c>
      <c r="Z110" s="13">
        <v>1</v>
      </c>
      <c r="AA110" s="13">
        <v>1</v>
      </c>
      <c r="AB110" s="13" t="s">
        <v>529</v>
      </c>
      <c r="AC110" s="14">
        <v>18.56485542554859</v>
      </c>
      <c r="AD110" s="14">
        <v>198.98868672165352</v>
      </c>
      <c r="AE110" s="14">
        <v>9.336015756261423</v>
      </c>
      <c r="AF110" s="14">
        <v>10.133062616944404</v>
      </c>
      <c r="AG110" s="17">
        <v>127.52994489830724</v>
      </c>
      <c r="AH110" s="14">
        <v>107.12515371457808</v>
      </c>
      <c r="AI110" s="14">
        <v>1.7950803175244343</v>
      </c>
      <c r="AJ110" s="9">
        <v>6.6525000000000001E-2</v>
      </c>
      <c r="AK110" s="13">
        <v>6204</v>
      </c>
      <c r="AL110" s="14">
        <v>1043.4000000000001</v>
      </c>
      <c r="AM110" s="14">
        <v>1114.7</v>
      </c>
      <c r="AN110" s="10">
        <v>951.94674704616705</v>
      </c>
      <c r="AO110" s="17">
        <v>0.10290981112096609</v>
      </c>
      <c r="AP110" s="17">
        <f>(表4_8910[[#This Row],[emission]]-表4_8910[[#This Row],[emission_epa]])/表4_8910[[#This Row],[emission_epa]]</f>
        <v>0.10290981112096602</v>
      </c>
    </row>
    <row r="111" spans="1:42" x14ac:dyDescent="0.2">
      <c r="A111" s="13">
        <v>110</v>
      </c>
      <c r="B111" s="9">
        <v>42.110300000000002</v>
      </c>
      <c r="C111" s="9">
        <v>-104.8828</v>
      </c>
      <c r="D111" s="10">
        <v>1393</v>
      </c>
      <c r="E111" s="11">
        <v>45186.751481481508</v>
      </c>
      <c r="F111" s="11">
        <v>45186.459814814807</v>
      </c>
      <c r="G111" s="12" t="s">
        <v>596</v>
      </c>
      <c r="H111" s="12" t="s">
        <v>515</v>
      </c>
      <c r="I111" s="12" t="s">
        <v>612</v>
      </c>
      <c r="J111" s="12" t="s">
        <v>683</v>
      </c>
      <c r="K111" s="13" t="s">
        <v>281</v>
      </c>
      <c r="L111" s="10">
        <v>1424.9025054278245</v>
      </c>
      <c r="M111" s="14">
        <v>131.12625292045911</v>
      </c>
      <c r="N111" s="13">
        <v>7.79</v>
      </c>
      <c r="O111" s="13">
        <v>0.59808026217222743</v>
      </c>
      <c r="P111" s="13">
        <v>261</v>
      </c>
      <c r="Q111" s="13">
        <v>1128.1829930656265</v>
      </c>
      <c r="R111" s="13">
        <v>162055.76199869558</v>
      </c>
      <c r="S111" s="13" t="s">
        <v>357</v>
      </c>
      <c r="T111" s="13" t="s">
        <v>358</v>
      </c>
      <c r="U111" s="13" t="s">
        <v>359</v>
      </c>
      <c r="V111" s="13" t="s">
        <v>360</v>
      </c>
      <c r="W111" s="13" t="s">
        <v>115</v>
      </c>
      <c r="X111" s="15" t="s">
        <v>522</v>
      </c>
      <c r="Y111" s="30">
        <v>0</v>
      </c>
      <c r="Z111" s="13">
        <v>-1</v>
      </c>
      <c r="AA111" s="13">
        <v>0.7</v>
      </c>
      <c r="AB111" s="13" t="s">
        <v>551</v>
      </c>
      <c r="AC111" s="14">
        <v>28.807214257844571</v>
      </c>
      <c r="AD111" s="14">
        <v>102.31903866261453</v>
      </c>
      <c r="AE111" s="14">
        <v>7.8274831701776098</v>
      </c>
      <c r="AF111" s="14">
        <v>4.1003607498033015</v>
      </c>
      <c r="AG111" s="17">
        <v>172.10702704568087</v>
      </c>
      <c r="AH111" s="14">
        <v>446.90458022861799</v>
      </c>
      <c r="AI111" s="14">
        <v>2.9371668260822577</v>
      </c>
      <c r="AJ111" s="9">
        <v>4.5106250000000001E-2</v>
      </c>
      <c r="AK111" s="13">
        <v>6204</v>
      </c>
      <c r="AL111" s="14">
        <v>1667.1</v>
      </c>
      <c r="AM111" s="14">
        <v>1881.6</v>
      </c>
      <c r="AN111" s="10">
        <v>1518.8540509449999</v>
      </c>
      <c r="AO111" s="17">
        <v>6.1856862059077145E-2</v>
      </c>
      <c r="AP111" s="17">
        <f>(表4_8910[[#This Row],[emission]]-表4_8910[[#This Row],[emission_epa]])/表4_8910[[#This Row],[emission_epa]]</f>
        <v>-6.1856862059077165E-2</v>
      </c>
    </row>
    <row r="112" spans="1:42" x14ac:dyDescent="0.2">
      <c r="A112" s="13">
        <v>111</v>
      </c>
      <c r="B112" s="9">
        <v>32.259700000000002</v>
      </c>
      <c r="C112" s="9">
        <v>-94.570300000000003</v>
      </c>
      <c r="D112" s="10">
        <v>98</v>
      </c>
      <c r="E112" s="11">
        <v>44200.723379629599</v>
      </c>
      <c r="F112" s="11">
        <v>44200.473379629599</v>
      </c>
      <c r="G112" s="12" t="s">
        <v>596</v>
      </c>
      <c r="H112" s="12" t="s">
        <v>515</v>
      </c>
      <c r="I112" s="12" t="s">
        <v>612</v>
      </c>
      <c r="J112" s="12" t="s">
        <v>756</v>
      </c>
      <c r="K112" s="13" t="s">
        <v>281</v>
      </c>
      <c r="L112" s="10">
        <v>1144.4644441786886</v>
      </c>
      <c r="M112" s="10">
        <v>176.30190548779811</v>
      </c>
      <c r="N112" s="13">
        <v>1.96</v>
      </c>
      <c r="O112" s="13">
        <v>4.1633319989322688E-2</v>
      </c>
      <c r="P112" s="13">
        <v>285</v>
      </c>
      <c r="Q112" s="13">
        <v>2488.6496458203756</v>
      </c>
      <c r="R112" s="13">
        <v>600089.97304377914</v>
      </c>
      <c r="S112" s="13" t="s">
        <v>373</v>
      </c>
      <c r="T112" s="13" t="s">
        <v>374</v>
      </c>
      <c r="U112" s="13" t="s">
        <v>129</v>
      </c>
      <c r="V112" s="13" t="s">
        <v>375</v>
      </c>
      <c r="W112" s="13" t="s">
        <v>71</v>
      </c>
      <c r="X112" s="15" t="s">
        <v>520</v>
      </c>
      <c r="Y112" s="30">
        <v>0</v>
      </c>
      <c r="Z112" s="13">
        <v>-1</v>
      </c>
      <c r="AA112" s="13">
        <v>0.7</v>
      </c>
      <c r="AB112" s="13" t="s">
        <v>553</v>
      </c>
      <c r="AC112" s="14">
        <v>16.627934599174829</v>
      </c>
      <c r="AD112" s="14">
        <v>159.67397088862327</v>
      </c>
      <c r="AE112" s="14">
        <v>9.0241492599527255</v>
      </c>
      <c r="AF112" s="14">
        <v>4.7783585449876478</v>
      </c>
      <c r="AG112" s="17">
        <v>41.20870799798206</v>
      </c>
      <c r="AH112" s="14">
        <v>26.923022558681613</v>
      </c>
      <c r="AI112" s="14">
        <v>1.3923367415345307</v>
      </c>
      <c r="AJ112" s="9">
        <v>5.0737499999999998E-2</v>
      </c>
      <c r="AK112" s="13">
        <v>6146</v>
      </c>
      <c r="AL112" s="14">
        <v>1286</v>
      </c>
      <c r="AM112" s="14">
        <v>1418.3</v>
      </c>
      <c r="AN112" s="10">
        <v>1208.6467650257</v>
      </c>
      <c r="AO112" s="17">
        <v>5.3102629075953978E-2</v>
      </c>
      <c r="AP112" s="17">
        <f>(表4_8910[[#This Row],[emission]]-表4_8910[[#This Row],[emission_epa]])/表4_8910[[#This Row],[emission_epa]]</f>
        <v>-5.3102629075953929E-2</v>
      </c>
    </row>
    <row r="113" spans="1:42" x14ac:dyDescent="0.2">
      <c r="A113" s="13">
        <v>112</v>
      </c>
      <c r="B113" s="9">
        <v>32.259700000000002</v>
      </c>
      <c r="C113" s="9">
        <v>-94.570300000000003</v>
      </c>
      <c r="D113" s="10">
        <v>98</v>
      </c>
      <c r="E113" s="11">
        <v>44287.722905092603</v>
      </c>
      <c r="F113" s="11">
        <v>44287.472905092603</v>
      </c>
      <c r="G113" s="12" t="s">
        <v>596</v>
      </c>
      <c r="H113" s="12" t="s">
        <v>515</v>
      </c>
      <c r="I113" s="12" t="s">
        <v>612</v>
      </c>
      <c r="J113" s="12" t="s">
        <v>684</v>
      </c>
      <c r="K113" s="13" t="s">
        <v>281</v>
      </c>
      <c r="L113" s="10">
        <v>986.93617087597363</v>
      </c>
      <c r="M113" s="14">
        <v>174.12402388087202</v>
      </c>
      <c r="N113" s="13">
        <v>3.06</v>
      </c>
      <c r="O113" s="13">
        <v>0.72546536788464266</v>
      </c>
      <c r="P113" s="13">
        <v>38</v>
      </c>
      <c r="Q113" s="13">
        <v>1090.4450399712007</v>
      </c>
      <c r="R113" s="13">
        <v>168482.40967220682</v>
      </c>
      <c r="S113" s="13" t="s">
        <v>367</v>
      </c>
      <c r="T113" s="13" t="s">
        <v>368</v>
      </c>
      <c r="U113" s="13" t="s">
        <v>129</v>
      </c>
      <c r="V113" s="13" t="s">
        <v>369</v>
      </c>
      <c r="W113" s="13" t="s">
        <v>71</v>
      </c>
      <c r="X113" s="15" t="s">
        <v>520</v>
      </c>
      <c r="Y113" s="30">
        <v>0</v>
      </c>
      <c r="Z113" s="13">
        <v>-1</v>
      </c>
      <c r="AA113" s="13">
        <v>0.7</v>
      </c>
      <c r="AB113" s="13" t="s">
        <v>544</v>
      </c>
      <c r="AC113" s="14">
        <v>23.04089510143007</v>
      </c>
      <c r="AD113" s="14">
        <v>151.08312877944192</v>
      </c>
      <c r="AE113" s="14">
        <v>8.6933838781066175</v>
      </c>
      <c r="AF113" s="14">
        <v>6.0608268635357323</v>
      </c>
      <c r="AG113" s="17">
        <v>171.65128290651558</v>
      </c>
      <c r="AH113" s="14">
        <v>175.08430856464588</v>
      </c>
      <c r="AI113" s="14">
        <v>1.9424695209630862</v>
      </c>
      <c r="AJ113" s="9">
        <v>4.4350000000000001E-2</v>
      </c>
      <c r="AK113" s="13">
        <v>6146</v>
      </c>
      <c r="AL113" s="14">
        <v>1201.3</v>
      </c>
      <c r="AM113" s="14">
        <v>1170.4000000000001</v>
      </c>
      <c r="AN113" s="10">
        <v>1080.45702534</v>
      </c>
      <c r="AO113" s="17">
        <v>8.6556755401351659E-2</v>
      </c>
      <c r="AP113" s="17">
        <f>(表4_8910[[#This Row],[emission]]-表4_8910[[#This Row],[emission_epa]])/表4_8910[[#This Row],[emission_epa]]</f>
        <v>-8.6556755401351618E-2</v>
      </c>
    </row>
    <row r="114" spans="1:42" x14ac:dyDescent="0.2">
      <c r="A114" s="13">
        <v>113</v>
      </c>
      <c r="B114" s="9">
        <v>32.259700000000002</v>
      </c>
      <c r="C114" s="9">
        <v>-94.570300000000003</v>
      </c>
      <c r="D114" s="10">
        <v>98</v>
      </c>
      <c r="E114" s="11">
        <v>44623.723784722199</v>
      </c>
      <c r="F114" s="11">
        <v>44623.473784722199</v>
      </c>
      <c r="G114" s="12" t="s">
        <v>596</v>
      </c>
      <c r="H114" s="12" t="s">
        <v>515</v>
      </c>
      <c r="I114" s="12" t="s">
        <v>612</v>
      </c>
      <c r="J114" s="12" t="s">
        <v>685</v>
      </c>
      <c r="K114" s="13" t="s">
        <v>281</v>
      </c>
      <c r="L114" s="10">
        <v>1160.6166860044716</v>
      </c>
      <c r="M114" s="14">
        <v>171.55276386994839</v>
      </c>
      <c r="N114" s="13">
        <v>0.57999999999999996</v>
      </c>
      <c r="O114" s="13">
        <v>0.17088007490635065</v>
      </c>
      <c r="P114" s="13">
        <v>239</v>
      </c>
      <c r="Q114" s="13">
        <v>2710.8903346619691</v>
      </c>
      <c r="R114" s="13">
        <v>951833.46533584036</v>
      </c>
      <c r="S114" s="13" t="s">
        <v>370</v>
      </c>
      <c r="T114" s="13" t="s">
        <v>371</v>
      </c>
      <c r="U114" s="13" t="s">
        <v>129</v>
      </c>
      <c r="V114" s="13" t="s">
        <v>372</v>
      </c>
      <c r="W114" s="13" t="s">
        <v>71</v>
      </c>
      <c r="X114" s="15" t="s">
        <v>520</v>
      </c>
      <c r="Y114" s="30">
        <v>0</v>
      </c>
      <c r="Z114" s="13">
        <v>-1</v>
      </c>
      <c r="AA114" s="13">
        <v>0.7</v>
      </c>
      <c r="AB114" s="13" t="s">
        <v>552</v>
      </c>
      <c r="AC114" s="14">
        <v>11.386397188386491</v>
      </c>
      <c r="AD114" s="14">
        <v>160.16636668156193</v>
      </c>
      <c r="AE114" s="14">
        <v>7.8785557032903828</v>
      </c>
      <c r="AF114" s="14">
        <v>7.0114138731329332</v>
      </c>
      <c r="AG114" s="17">
        <v>15.701354605326088</v>
      </c>
      <c r="AH114" s="14">
        <v>3.0355952236963772</v>
      </c>
      <c r="AI114" s="14">
        <v>1.3324043719747198</v>
      </c>
      <c r="AJ114" s="9">
        <v>4.3443750000000003E-2</v>
      </c>
      <c r="AK114" s="13">
        <v>6146</v>
      </c>
      <c r="AL114" s="14">
        <v>1866.9</v>
      </c>
      <c r="AM114" s="14">
        <v>1838.5</v>
      </c>
      <c r="AN114" s="10">
        <v>1684.17637401347</v>
      </c>
      <c r="AO114" s="17">
        <v>0.31086986855262166</v>
      </c>
      <c r="AP114" s="17">
        <f>(表4_8910[[#This Row],[emission]]-表4_8910[[#This Row],[emission_epa]])/表4_8910[[#This Row],[emission_epa]]</f>
        <v>-0.31086986855262166</v>
      </c>
    </row>
    <row r="115" spans="1:42" x14ac:dyDescent="0.2">
      <c r="A115" s="13">
        <v>114</v>
      </c>
      <c r="B115" s="9">
        <v>31.184999999999999</v>
      </c>
      <c r="C115" s="9">
        <v>-96.485299999999995</v>
      </c>
      <c r="D115" s="10">
        <v>129</v>
      </c>
      <c r="E115" s="11">
        <v>43994.725833333301</v>
      </c>
      <c r="F115" s="11">
        <v>43994.475833333301</v>
      </c>
      <c r="G115" s="12" t="s">
        <v>596</v>
      </c>
      <c r="H115" s="12" t="s">
        <v>515</v>
      </c>
      <c r="I115" s="12" t="s">
        <v>612</v>
      </c>
      <c r="J115" s="12" t="s">
        <v>686</v>
      </c>
      <c r="K115" s="13" t="s">
        <v>281</v>
      </c>
      <c r="L115" s="10">
        <v>1793.9581450175592</v>
      </c>
      <c r="M115" s="14">
        <v>243.48424025633742</v>
      </c>
      <c r="N115" s="13">
        <v>4</v>
      </c>
      <c r="O115" s="13">
        <v>0.18330302779823376</v>
      </c>
      <c r="P115" s="13">
        <v>53</v>
      </c>
      <c r="Q115" s="13">
        <v>889.8258674252229</v>
      </c>
      <c r="R115" s="13">
        <v>215711.99973526565</v>
      </c>
      <c r="S115" s="13" t="s">
        <v>391</v>
      </c>
      <c r="T115" s="13" t="s">
        <v>392</v>
      </c>
      <c r="U115" s="13" t="s">
        <v>254</v>
      </c>
      <c r="V115" s="13" t="s">
        <v>393</v>
      </c>
      <c r="W115" s="13" t="s">
        <v>71</v>
      </c>
      <c r="X115" s="15" t="s">
        <v>520</v>
      </c>
      <c r="Y115" s="30">
        <v>0</v>
      </c>
      <c r="Z115" s="13">
        <v>-1</v>
      </c>
      <c r="AA115" s="13">
        <v>0.7</v>
      </c>
      <c r="AB115" s="13" t="s">
        <v>558</v>
      </c>
      <c r="AC115" s="14">
        <v>31.349364750257894</v>
      </c>
      <c r="AD115" s="14">
        <v>212.13487550607951</v>
      </c>
      <c r="AE115" s="14">
        <v>10.86622430917757</v>
      </c>
      <c r="AF115" s="14">
        <v>9.9665562455696559</v>
      </c>
      <c r="AG115" s="17">
        <v>13.824988544352735</v>
      </c>
      <c r="AH115" s="14">
        <v>18.43331805913698</v>
      </c>
      <c r="AI115" s="14">
        <v>1.8300548142319513</v>
      </c>
      <c r="AJ115" s="9">
        <v>3.7706249999999997E-2</v>
      </c>
      <c r="AK115" s="13">
        <v>6180</v>
      </c>
      <c r="AL115" s="14">
        <v>1759.1</v>
      </c>
      <c r="AM115" s="14">
        <v>1762.5</v>
      </c>
      <c r="AN115" s="10">
        <v>1597.11385451567</v>
      </c>
      <c r="AO115" s="17">
        <v>0.12325000496698024</v>
      </c>
      <c r="AP115" s="17">
        <f>(表4_8910[[#This Row],[emission]]-表4_8910[[#This Row],[emission_epa]])/表4_8910[[#This Row],[emission_epa]]</f>
        <v>0.12325000496698017</v>
      </c>
    </row>
    <row r="116" spans="1:42" x14ac:dyDescent="0.2">
      <c r="A116" s="13">
        <v>115</v>
      </c>
      <c r="B116" s="9">
        <v>31.184999999999999</v>
      </c>
      <c r="C116" s="9">
        <v>-96.485299999999995</v>
      </c>
      <c r="D116" s="10">
        <v>129</v>
      </c>
      <c r="E116" s="11">
        <v>44023.725914351897</v>
      </c>
      <c r="F116" s="11">
        <v>44023.475914351897</v>
      </c>
      <c r="G116" s="12" t="s">
        <v>596</v>
      </c>
      <c r="H116" s="12" t="s">
        <v>515</v>
      </c>
      <c r="I116" s="12" t="s">
        <v>612</v>
      </c>
      <c r="J116" s="12" t="s">
        <v>687</v>
      </c>
      <c r="K116" s="13" t="s">
        <v>281</v>
      </c>
      <c r="L116" s="10">
        <v>1829.1890071595637</v>
      </c>
      <c r="M116" s="14">
        <v>285.85300589605168</v>
      </c>
      <c r="N116" s="13">
        <v>3.26</v>
      </c>
      <c r="O116" s="13">
        <v>0.73384830403383317</v>
      </c>
      <c r="P116" s="13">
        <v>207</v>
      </c>
      <c r="Q116" s="13">
        <v>1795.5172983089763</v>
      </c>
      <c r="R116" s="13">
        <v>343015.22944099159</v>
      </c>
      <c r="S116" s="13" t="s">
        <v>389</v>
      </c>
      <c r="T116" s="13" t="s">
        <v>390</v>
      </c>
      <c r="U116" s="13" t="s">
        <v>254</v>
      </c>
      <c r="V116" s="13" t="s">
        <v>345</v>
      </c>
      <c r="W116" s="13" t="s">
        <v>71</v>
      </c>
      <c r="X116" s="15" t="s">
        <v>520</v>
      </c>
      <c r="Y116" s="30">
        <v>0</v>
      </c>
      <c r="Z116" s="13">
        <v>1</v>
      </c>
      <c r="AA116" s="13">
        <v>1</v>
      </c>
      <c r="AB116" s="13" t="s">
        <v>557</v>
      </c>
      <c r="AC116" s="14">
        <v>23.352797254436091</v>
      </c>
      <c r="AD116" s="14">
        <v>262.50020864161564</v>
      </c>
      <c r="AE116" s="14">
        <v>8.5583885067790746</v>
      </c>
      <c r="AF116" s="14">
        <v>12.711376045519428</v>
      </c>
      <c r="AG116" s="17">
        <v>2.7231060981918063</v>
      </c>
      <c r="AH116" s="14">
        <v>2.9591086267017626</v>
      </c>
      <c r="AI116" s="14">
        <v>2.4694399494735539</v>
      </c>
      <c r="AJ116" s="9">
        <v>3.4331250000000001E-2</v>
      </c>
      <c r="AK116" s="13">
        <v>6180</v>
      </c>
      <c r="AL116" s="14">
        <v>1869.6</v>
      </c>
      <c r="AM116" s="14">
        <v>1875.6</v>
      </c>
      <c r="AN116" s="10">
        <v>1698.340551754</v>
      </c>
      <c r="AO116" s="17">
        <v>7.7044886710399219E-2</v>
      </c>
      <c r="AP116" s="17">
        <f>(表4_8910[[#This Row],[emission]]-表4_8910[[#This Row],[emission_epa]])/表4_8910[[#This Row],[emission_epa]]</f>
        <v>7.7044886710399177E-2</v>
      </c>
    </row>
    <row r="117" spans="1:42" x14ac:dyDescent="0.2">
      <c r="A117" s="13">
        <v>116</v>
      </c>
      <c r="B117" s="9">
        <v>31.184999999999999</v>
      </c>
      <c r="C117" s="9">
        <v>-96.485299999999995</v>
      </c>
      <c r="D117" s="10">
        <v>129</v>
      </c>
      <c r="E117" s="11">
        <v>44110.72613425929</v>
      </c>
      <c r="F117" s="11">
        <v>44110.47613425929</v>
      </c>
      <c r="G117" s="12" t="s">
        <v>596</v>
      </c>
      <c r="H117" s="12" t="s">
        <v>515</v>
      </c>
      <c r="I117" s="12" t="s">
        <v>612</v>
      </c>
      <c r="J117" s="12" t="s">
        <v>757</v>
      </c>
      <c r="K117" s="13" t="s">
        <v>281</v>
      </c>
      <c r="L117" s="10">
        <v>1626.4582967126903</v>
      </c>
      <c r="M117" s="14">
        <v>245.63368830042893</v>
      </c>
      <c r="N117" s="13">
        <v>1.93</v>
      </c>
      <c r="O117" s="13">
        <v>0.52716221412388808</v>
      </c>
      <c r="P117" s="13">
        <v>201</v>
      </c>
      <c r="Q117" s="13">
        <v>2725.2903450150652</v>
      </c>
      <c r="R117" s="13">
        <v>940115.86465957924</v>
      </c>
      <c r="S117" s="13" t="s">
        <v>381</v>
      </c>
      <c r="T117" s="13" t="s">
        <v>382</v>
      </c>
      <c r="U117" s="13" t="s">
        <v>254</v>
      </c>
      <c r="V117" s="13" t="s">
        <v>383</v>
      </c>
      <c r="W117" s="13" t="s">
        <v>71</v>
      </c>
      <c r="X117" s="15" t="s">
        <v>520</v>
      </c>
      <c r="Y117" s="30">
        <v>0</v>
      </c>
      <c r="Z117" s="13">
        <v>-1</v>
      </c>
      <c r="AA117" s="13">
        <v>0.7</v>
      </c>
      <c r="AB117" s="13" t="s">
        <v>554</v>
      </c>
      <c r="AC117" s="14">
        <v>18.750269135469015</v>
      </c>
      <c r="AD117" s="14">
        <v>226.88341916495992</v>
      </c>
      <c r="AE117" s="14">
        <v>10.105751447643875</v>
      </c>
      <c r="AF117" s="14">
        <v>9.6376555922353031</v>
      </c>
      <c r="AG117" s="17">
        <v>2.9836753216087004</v>
      </c>
      <c r="AH117" s="14">
        <v>1.9194977902349306</v>
      </c>
      <c r="AI117" s="14">
        <v>1.3707241227828058</v>
      </c>
      <c r="AJ117" s="9">
        <v>3.043125E-2</v>
      </c>
      <c r="AK117" s="13">
        <v>6180</v>
      </c>
      <c r="AL117" s="14">
        <v>1874.4</v>
      </c>
      <c r="AM117" s="14">
        <v>1879.2</v>
      </c>
      <c r="AN117" s="10">
        <v>1702.2414461359999</v>
      </c>
      <c r="AO117" s="17">
        <v>4.4519624166908578E-2</v>
      </c>
      <c r="AP117" s="17">
        <f>(表4_8910[[#This Row],[emission]]-表4_8910[[#This Row],[emission_epa]])/表4_8910[[#This Row],[emission_epa]]</f>
        <v>-4.451962416690855E-2</v>
      </c>
    </row>
    <row r="118" spans="1:42" x14ac:dyDescent="0.2">
      <c r="A118" s="13">
        <v>117</v>
      </c>
      <c r="B118" s="9">
        <v>31.184999999999999</v>
      </c>
      <c r="C118" s="9">
        <v>-96.485299999999995</v>
      </c>
      <c r="D118" s="10">
        <v>129</v>
      </c>
      <c r="E118" s="11">
        <v>44310.727731481507</v>
      </c>
      <c r="F118" s="11">
        <v>44310.477731481507</v>
      </c>
      <c r="G118" s="12" t="s">
        <v>596</v>
      </c>
      <c r="H118" s="12" t="s">
        <v>515</v>
      </c>
      <c r="I118" s="12" t="s">
        <v>612</v>
      </c>
      <c r="J118" s="12" t="s">
        <v>688</v>
      </c>
      <c r="K118" s="13" t="s">
        <v>281</v>
      </c>
      <c r="L118" s="10">
        <v>1319.5347010361838</v>
      </c>
      <c r="M118" s="14">
        <v>140.43335237344155</v>
      </c>
      <c r="N118" s="13">
        <v>5.95</v>
      </c>
      <c r="O118" s="13">
        <v>0.36909799963334078</v>
      </c>
      <c r="P118" s="13">
        <v>340</v>
      </c>
      <c r="Q118" s="13">
        <v>1685.8782031403096</v>
      </c>
      <c r="R118" s="13">
        <v>249917.99867711461</v>
      </c>
      <c r="S118" s="13" t="s">
        <v>384</v>
      </c>
      <c r="T118" s="13" t="s">
        <v>385</v>
      </c>
      <c r="U118" s="13" t="s">
        <v>254</v>
      </c>
      <c r="V118" s="13" t="s">
        <v>386</v>
      </c>
      <c r="W118" s="13" t="s">
        <v>71</v>
      </c>
      <c r="X118" s="15" t="s">
        <v>520</v>
      </c>
      <c r="Y118" s="30">
        <v>0</v>
      </c>
      <c r="Z118" s="13">
        <v>-1</v>
      </c>
      <c r="AA118" s="13">
        <v>0.7</v>
      </c>
      <c r="AB118" s="13" t="s">
        <v>555</v>
      </c>
      <c r="AC118" s="14">
        <v>26.963848796488829</v>
      </c>
      <c r="AD118" s="14">
        <v>113.46950357695273</v>
      </c>
      <c r="AE118" s="14">
        <v>7.9841982231627036</v>
      </c>
      <c r="AF118" s="14">
        <v>9.807976715063413</v>
      </c>
      <c r="AG118" s="17">
        <v>170.4859250468221</v>
      </c>
      <c r="AH118" s="14">
        <v>338.1304180095305</v>
      </c>
      <c r="AI118" s="14">
        <v>1.524609625766971</v>
      </c>
      <c r="AJ118" s="9">
        <v>3.7556249999999999E-2</v>
      </c>
      <c r="AK118" s="13">
        <v>6180</v>
      </c>
      <c r="AL118" s="14">
        <v>893.6</v>
      </c>
      <c r="AM118" s="14">
        <v>900.9</v>
      </c>
      <c r="AN118" s="10">
        <v>813.64038553490002</v>
      </c>
      <c r="AO118" s="17">
        <v>0.62176647631459558</v>
      </c>
      <c r="AP118" s="17">
        <f>(表4_8910[[#This Row],[emission]]-表4_8910[[#This Row],[emission_epa]])/表4_8910[[#This Row],[emission_epa]]</f>
        <v>0.62176647631459558</v>
      </c>
    </row>
    <row r="119" spans="1:42" x14ac:dyDescent="0.2">
      <c r="A119" s="13">
        <v>118</v>
      </c>
      <c r="B119" s="9">
        <v>31.184999999999999</v>
      </c>
      <c r="C119" s="9">
        <v>-96.485299999999995</v>
      </c>
      <c r="D119" s="10">
        <v>129</v>
      </c>
      <c r="E119" s="11">
        <v>44536.7285416667</v>
      </c>
      <c r="F119" s="11">
        <v>44536.4785416667</v>
      </c>
      <c r="G119" s="12" t="s">
        <v>596</v>
      </c>
      <c r="H119" s="12" t="s">
        <v>515</v>
      </c>
      <c r="I119" s="12" t="s">
        <v>612</v>
      </c>
      <c r="J119" s="12" t="s">
        <v>758</v>
      </c>
      <c r="K119" s="13" t="s">
        <v>281</v>
      </c>
      <c r="L119" s="10">
        <v>1563.1299393652712</v>
      </c>
      <c r="M119" s="14">
        <v>147.39630682989329</v>
      </c>
      <c r="N119" s="13">
        <v>7.76</v>
      </c>
      <c r="O119" s="13">
        <v>0.25238858928247976</v>
      </c>
      <c r="P119" s="13">
        <v>7</v>
      </c>
      <c r="Q119" s="13">
        <v>1488.2618379460303</v>
      </c>
      <c r="R119" s="13">
        <v>234862.25645110643</v>
      </c>
      <c r="S119" s="13" t="s">
        <v>387</v>
      </c>
      <c r="T119" s="13" t="s">
        <v>388</v>
      </c>
      <c r="U119" s="13" t="s">
        <v>254</v>
      </c>
      <c r="V119" s="13" t="s">
        <v>339</v>
      </c>
      <c r="W119" s="13" t="s">
        <v>71</v>
      </c>
      <c r="X119" s="15" t="s">
        <v>520</v>
      </c>
      <c r="Y119" s="30">
        <v>0</v>
      </c>
      <c r="Z119" s="13">
        <v>-1</v>
      </c>
      <c r="AA119" s="13">
        <v>0.7</v>
      </c>
      <c r="AB119" s="13" t="s">
        <v>556</v>
      </c>
      <c r="AC119" s="14">
        <v>34.881390765967041</v>
      </c>
      <c r="AD119" s="14">
        <v>112.51491606392624</v>
      </c>
      <c r="AE119" s="14">
        <v>9.2310180996644604</v>
      </c>
      <c r="AF119" s="14">
        <v>5.7968721896924098</v>
      </c>
      <c r="AG119" s="17">
        <v>153.35274375834177</v>
      </c>
      <c r="AH119" s="14">
        <v>396.67243052157738</v>
      </c>
      <c r="AI119" s="14">
        <v>2.8655850444419095</v>
      </c>
      <c r="AJ119" s="9">
        <v>2.1793750000000001E-2</v>
      </c>
      <c r="AK119" s="13">
        <v>6180</v>
      </c>
      <c r="AL119" s="14">
        <v>1798.7</v>
      </c>
      <c r="AM119" s="14">
        <v>1790.1</v>
      </c>
      <c r="AN119" s="10">
        <v>1627.9823272687299</v>
      </c>
      <c r="AO119" s="17">
        <v>3.9836051545020013E-2</v>
      </c>
      <c r="AP119" s="17">
        <f>(表4_8910[[#This Row],[emission]]-表4_8910[[#This Row],[emission_epa]])/表4_8910[[#This Row],[emission_epa]]</f>
        <v>-3.9836051545020006E-2</v>
      </c>
    </row>
    <row r="120" spans="1:42" x14ac:dyDescent="0.2">
      <c r="A120" s="13">
        <v>119</v>
      </c>
      <c r="B120" s="9">
        <v>31.184999999999999</v>
      </c>
      <c r="C120" s="9">
        <v>-96.485299999999995</v>
      </c>
      <c r="D120" s="10">
        <v>129</v>
      </c>
      <c r="E120" s="11">
        <v>44591.727835648104</v>
      </c>
      <c r="F120" s="11">
        <v>44591.477835648104</v>
      </c>
      <c r="G120" s="12" t="s">
        <v>596</v>
      </c>
      <c r="H120" s="12" t="s">
        <v>515</v>
      </c>
      <c r="I120" s="12" t="s">
        <v>612</v>
      </c>
      <c r="J120" s="12" t="s">
        <v>759</v>
      </c>
      <c r="K120" s="13" t="s">
        <v>281</v>
      </c>
      <c r="L120" s="10">
        <v>1209.2334806870374</v>
      </c>
      <c r="M120" s="14">
        <v>147.76698435117058</v>
      </c>
      <c r="N120" s="13">
        <v>4.62</v>
      </c>
      <c r="O120" s="13">
        <v>0.31659648345067465</v>
      </c>
      <c r="P120" s="13">
        <v>231</v>
      </c>
      <c r="Q120" s="13">
        <v>1714.1174815759202</v>
      </c>
      <c r="R120" s="13">
        <v>260893.19431902698</v>
      </c>
      <c r="S120" s="13" t="s">
        <v>376</v>
      </c>
      <c r="T120" s="13" t="s">
        <v>377</v>
      </c>
      <c r="U120" s="13" t="s">
        <v>254</v>
      </c>
      <c r="V120" s="13" t="s">
        <v>378</v>
      </c>
      <c r="W120" s="13" t="s">
        <v>71</v>
      </c>
      <c r="X120" s="15" t="s">
        <v>520</v>
      </c>
      <c r="Y120" s="30">
        <v>0</v>
      </c>
      <c r="Z120" s="13">
        <v>-1</v>
      </c>
      <c r="AA120" s="13">
        <v>0.7</v>
      </c>
      <c r="AB120" s="13"/>
      <c r="AC120" s="14">
        <v>21.411955780947029</v>
      </c>
      <c r="AD120" s="14">
        <v>126.35502857022357</v>
      </c>
      <c r="AE120" s="14">
        <v>6.5610517497184437</v>
      </c>
      <c r="AF120" s="14">
        <v>8.2903206503701306</v>
      </c>
      <c r="AG120" s="17">
        <v>81.704436478269344</v>
      </c>
      <c r="AH120" s="14">
        <v>125.8248321765348</v>
      </c>
      <c r="AI120" s="14">
        <v>2.3135415554841203</v>
      </c>
      <c r="AJ120" s="9">
        <v>1.90875E-2</v>
      </c>
      <c r="AK120" s="13">
        <v>6180</v>
      </c>
      <c r="AL120" s="14">
        <v>1396</v>
      </c>
      <c r="AM120" s="14">
        <v>1398.9</v>
      </c>
      <c r="AN120" s="10">
        <v>1267.65762038813</v>
      </c>
      <c r="AO120" s="17">
        <v>4.608826449779424E-2</v>
      </c>
      <c r="AP120" s="17">
        <f>(表4_8910[[#This Row],[emission]]-表4_8910[[#This Row],[emission_epa]])/表4_8910[[#This Row],[emission_epa]]</f>
        <v>-4.6088264497794254E-2</v>
      </c>
    </row>
    <row r="121" spans="1:42" x14ac:dyDescent="0.2">
      <c r="A121" s="13">
        <v>120</v>
      </c>
      <c r="B121" s="9">
        <v>31.184999999999999</v>
      </c>
      <c r="C121" s="9">
        <v>-96.485299999999995</v>
      </c>
      <c r="D121" s="10">
        <v>129</v>
      </c>
      <c r="E121" s="11">
        <v>44646.727719907409</v>
      </c>
      <c r="F121" s="11">
        <v>44646.477719907409</v>
      </c>
      <c r="G121" s="12" t="s">
        <v>596</v>
      </c>
      <c r="H121" s="12" t="s">
        <v>515</v>
      </c>
      <c r="I121" s="12" t="s">
        <v>612</v>
      </c>
      <c r="J121" s="12" t="s">
        <v>777</v>
      </c>
      <c r="K121" s="13" t="s">
        <v>281</v>
      </c>
      <c r="L121" s="10">
        <v>959.81607873788801</v>
      </c>
      <c r="M121" s="14">
        <v>153.89254283599047</v>
      </c>
      <c r="N121" s="13">
        <v>3.3</v>
      </c>
      <c r="O121" s="13">
        <v>1.1511733144926528</v>
      </c>
      <c r="P121" s="13">
        <v>180</v>
      </c>
      <c r="Q121" s="13">
        <v>1592.2723824076757</v>
      </c>
      <c r="R121" s="13">
        <v>229024.79642413807</v>
      </c>
      <c r="S121" s="13" t="s">
        <v>379</v>
      </c>
      <c r="T121" s="13" t="s">
        <v>380</v>
      </c>
      <c r="U121" s="13" t="s">
        <v>254</v>
      </c>
      <c r="V121" s="13" t="s">
        <v>264</v>
      </c>
      <c r="W121" s="13" t="s">
        <v>71</v>
      </c>
      <c r="X121" s="15" t="s">
        <v>520</v>
      </c>
      <c r="Y121" s="30">
        <v>0</v>
      </c>
      <c r="Z121" s="13">
        <v>-1</v>
      </c>
      <c r="AA121" s="13">
        <v>0.7</v>
      </c>
      <c r="AB121" s="13"/>
      <c r="AC121" s="14">
        <v>17.820009794960594</v>
      </c>
      <c r="AD121" s="14">
        <v>136.07253304102986</v>
      </c>
      <c r="AE121" s="14">
        <v>6.5016639259621263</v>
      </c>
      <c r="AF121" s="14">
        <v>8.2526282095658541</v>
      </c>
      <c r="AG121" s="17">
        <v>8.5710176547900687</v>
      </c>
      <c r="AH121" s="14">
        <v>9.4281194202690752</v>
      </c>
      <c r="AI121" s="14">
        <v>1.3981379725896381</v>
      </c>
      <c r="AJ121" s="9">
        <v>2.5156250000000002E-2</v>
      </c>
      <c r="AK121" s="13">
        <v>6180</v>
      </c>
      <c r="AL121" s="14">
        <v>767.3</v>
      </c>
      <c r="AM121" s="14">
        <v>835.6</v>
      </c>
      <c r="AN121" s="10">
        <v>723.96517398590004</v>
      </c>
      <c r="AO121" s="17">
        <v>0.32577658874594073</v>
      </c>
      <c r="AP121" s="17">
        <f>(表4_8910[[#This Row],[emission]]-表4_8910[[#This Row],[emission_epa]])/表4_8910[[#This Row],[emission_epa]]</f>
        <v>0.32577658874594073</v>
      </c>
    </row>
    <row r="122" spans="1:42" ht="15" x14ac:dyDescent="0.2">
      <c r="A122" s="13">
        <v>121</v>
      </c>
      <c r="B122" s="9">
        <v>29.917200000000001</v>
      </c>
      <c r="C122" s="9">
        <v>-96.750600000000006</v>
      </c>
      <c r="D122" s="10">
        <v>115</v>
      </c>
      <c r="E122" s="11">
        <v>43994.726053240709</v>
      </c>
      <c r="F122" s="11">
        <v>43994.476053240709</v>
      </c>
      <c r="G122" s="12" t="s">
        <v>596</v>
      </c>
      <c r="H122" s="12" t="s">
        <v>515</v>
      </c>
      <c r="I122" s="12" t="s">
        <v>612</v>
      </c>
      <c r="J122" s="12" t="s">
        <v>689</v>
      </c>
      <c r="K122" s="13" t="s">
        <v>281</v>
      </c>
      <c r="L122" s="10">
        <v>1324.5842435381544</v>
      </c>
      <c r="M122" s="14">
        <v>191.66713561063474</v>
      </c>
      <c r="N122" s="13">
        <v>3.64</v>
      </c>
      <c r="O122" s="13">
        <v>7.571877794400346E-2</v>
      </c>
      <c r="P122" s="13">
        <v>53</v>
      </c>
      <c r="Q122" s="13">
        <v>1039.6303855960923</v>
      </c>
      <c r="R122" s="13">
        <v>400343.80767258035</v>
      </c>
      <c r="S122" s="13" t="s">
        <v>402</v>
      </c>
      <c r="T122" s="13" t="s">
        <v>403</v>
      </c>
      <c r="U122" s="13" t="s">
        <v>257</v>
      </c>
      <c r="V122" s="13" t="s">
        <v>393</v>
      </c>
      <c r="W122" s="13" t="s">
        <v>71</v>
      </c>
      <c r="X122" s="15" t="s">
        <v>520</v>
      </c>
      <c r="Y122" s="30">
        <v>0</v>
      </c>
      <c r="Z122" s="13">
        <v>1</v>
      </c>
      <c r="AA122" s="13">
        <v>1</v>
      </c>
      <c r="AB122" s="13" t="s">
        <v>560</v>
      </c>
      <c r="AC122" s="14">
        <v>20.88635269358921</v>
      </c>
      <c r="AD122" s="14">
        <v>170.78078291704551</v>
      </c>
      <c r="AE122" s="14">
        <v>7.0253782244153031</v>
      </c>
      <c r="AF122" s="14">
        <v>14.889694538476546</v>
      </c>
      <c r="AG122" s="17">
        <v>15.461696971361619</v>
      </c>
      <c r="AH122" s="14">
        <v>18.760192325252099</v>
      </c>
      <c r="AI122" s="14">
        <v>0.98630758038579491</v>
      </c>
      <c r="AJ122" s="9">
        <v>2.7650000000000001E-2</v>
      </c>
      <c r="AK122" s="13">
        <v>6179</v>
      </c>
      <c r="AL122" s="14">
        <v>1467.5</v>
      </c>
      <c r="AM122" s="14">
        <v>1562.8</v>
      </c>
      <c r="AN122" s="10">
        <v>1367.3164000008301</v>
      </c>
      <c r="AO122" s="17">
        <v>3.1252573627179259E-2</v>
      </c>
      <c r="AP122" s="17">
        <f>(表4_8910[[#This Row],[emission]]-表4_8910[[#This Row],[emission_epa]])/表4_8910[[#This Row],[emission_epa]]</f>
        <v>-3.1252573627179293E-2</v>
      </c>
    </row>
    <row r="123" spans="1:42" x14ac:dyDescent="0.2">
      <c r="A123" s="13">
        <v>122</v>
      </c>
      <c r="B123" s="9">
        <v>29.917200000000001</v>
      </c>
      <c r="C123" s="9">
        <v>-96.750600000000006</v>
      </c>
      <c r="D123" s="10">
        <v>115</v>
      </c>
      <c r="E123" s="11">
        <v>44023.726180555597</v>
      </c>
      <c r="F123" s="11">
        <v>44023.476180555597</v>
      </c>
      <c r="G123" s="12" t="s">
        <v>596</v>
      </c>
      <c r="H123" s="12" t="s">
        <v>515</v>
      </c>
      <c r="I123" s="12" t="s">
        <v>612</v>
      </c>
      <c r="J123" s="12" t="s">
        <v>690</v>
      </c>
      <c r="K123" s="13" t="s">
        <v>281</v>
      </c>
      <c r="L123" s="10">
        <v>1511.1584558273821</v>
      </c>
      <c r="M123" s="14">
        <v>266.76752155767298</v>
      </c>
      <c r="N123" s="13">
        <v>2.82</v>
      </c>
      <c r="O123" s="13">
        <v>0.3051229260478473</v>
      </c>
      <c r="P123" s="13">
        <v>203</v>
      </c>
      <c r="Q123" s="13">
        <v>2479.7472217478894</v>
      </c>
      <c r="R123" s="13">
        <v>616445.78723180154</v>
      </c>
      <c r="S123" s="13" t="s">
        <v>400</v>
      </c>
      <c r="T123" s="13" t="s">
        <v>401</v>
      </c>
      <c r="U123" s="13" t="s">
        <v>257</v>
      </c>
      <c r="V123" s="13" t="s">
        <v>345</v>
      </c>
      <c r="W123" s="13" t="s">
        <v>71</v>
      </c>
      <c r="X123" s="15" t="s">
        <v>520</v>
      </c>
      <c r="Y123" s="30">
        <v>0</v>
      </c>
      <c r="Z123" s="13">
        <v>-1</v>
      </c>
      <c r="AA123" s="13">
        <v>0.7</v>
      </c>
      <c r="AB123" s="13" t="s">
        <v>584</v>
      </c>
      <c r="AC123" s="14">
        <v>14.433862579068261</v>
      </c>
      <c r="AD123" s="14">
        <v>252.33365897860477</v>
      </c>
      <c r="AE123" s="14">
        <v>5.885573246592541</v>
      </c>
      <c r="AF123" s="14">
        <v>16.300764988188831</v>
      </c>
      <c r="AG123" s="17">
        <v>31.212703782993856</v>
      </c>
      <c r="AH123" s="14">
        <v>29.339941556014224</v>
      </c>
      <c r="AI123" s="14">
        <v>1.8310814469823216</v>
      </c>
      <c r="AJ123" s="9">
        <v>3.1237500000000001E-2</v>
      </c>
      <c r="AK123" s="13">
        <v>6179</v>
      </c>
      <c r="AL123" s="14">
        <v>1793.1</v>
      </c>
      <c r="AM123" s="14">
        <v>1824.9</v>
      </c>
      <c r="AN123" s="10">
        <v>1638.693155099</v>
      </c>
      <c r="AO123" s="17">
        <v>7.7827077555537305E-2</v>
      </c>
      <c r="AP123" s="17">
        <f>(表4_8910[[#This Row],[emission]]-表4_8910[[#This Row],[emission_epa]])/表4_8910[[#This Row],[emission_epa]]</f>
        <v>-7.782707755553725E-2</v>
      </c>
    </row>
    <row r="124" spans="1:42" x14ac:dyDescent="0.2">
      <c r="A124" s="13">
        <v>123</v>
      </c>
      <c r="B124" s="9">
        <v>29.917200000000001</v>
      </c>
      <c r="C124" s="9">
        <v>-96.750600000000006</v>
      </c>
      <c r="D124" s="10">
        <v>115</v>
      </c>
      <c r="E124" s="11">
        <v>44310.727997685193</v>
      </c>
      <c r="F124" s="11">
        <v>44310.477997685193</v>
      </c>
      <c r="G124" s="12" t="s">
        <v>596</v>
      </c>
      <c r="H124" s="12" t="s">
        <v>515</v>
      </c>
      <c r="I124" s="12" t="s">
        <v>612</v>
      </c>
      <c r="J124" s="12" t="s">
        <v>742</v>
      </c>
      <c r="K124" s="13" t="s">
        <v>281</v>
      </c>
      <c r="L124" s="10">
        <v>1232.4179891093281</v>
      </c>
      <c r="M124" s="14">
        <v>126.62684461928195</v>
      </c>
      <c r="N124" s="13">
        <v>6.15</v>
      </c>
      <c r="O124" s="13">
        <v>0.41004064839151383</v>
      </c>
      <c r="P124" s="13">
        <v>338</v>
      </c>
      <c r="Q124" s="13">
        <v>1709.3392674190852</v>
      </c>
      <c r="R124" s="13">
        <v>233389.8052842055</v>
      </c>
      <c r="S124" s="13" t="s">
        <v>398</v>
      </c>
      <c r="T124" s="13" t="s">
        <v>399</v>
      </c>
      <c r="U124" s="13" t="s">
        <v>257</v>
      </c>
      <c r="V124" s="13" t="s">
        <v>386</v>
      </c>
      <c r="W124" s="13" t="s">
        <v>71</v>
      </c>
      <c r="X124" s="15" t="s">
        <v>520</v>
      </c>
      <c r="Y124" s="30">
        <v>0</v>
      </c>
      <c r="Z124" s="13">
        <v>-1</v>
      </c>
      <c r="AA124" s="13">
        <v>0.7</v>
      </c>
      <c r="AB124" s="13"/>
      <c r="AC124" s="14">
        <v>23.114571542034003</v>
      </c>
      <c r="AD124" s="14">
        <v>103.51227307724795</v>
      </c>
      <c r="AE124" s="14">
        <v>6.3586136448610455</v>
      </c>
      <c r="AF124" s="14">
        <v>5.8430350820457138</v>
      </c>
      <c r="AG124" s="17">
        <v>167.45413681035268</v>
      </c>
      <c r="AH124" s="14">
        <v>343.28098046122301</v>
      </c>
      <c r="AI124" s="14">
        <v>2.0243743331464432</v>
      </c>
      <c r="AJ124" s="9">
        <v>3.73E-2</v>
      </c>
      <c r="AK124" s="13">
        <v>6179</v>
      </c>
      <c r="AL124" s="14">
        <v>1037.5</v>
      </c>
      <c r="AM124" s="14">
        <v>1164.7</v>
      </c>
      <c r="AN124" s="10">
        <v>995.05465391639996</v>
      </c>
      <c r="AO124" s="17">
        <v>0.23854301294777969</v>
      </c>
      <c r="AP124" s="17">
        <f>(表4_8910[[#This Row],[emission]]-表4_8910[[#This Row],[emission_epa]])/表4_8910[[#This Row],[emission_epa]]</f>
        <v>0.23854301294777963</v>
      </c>
    </row>
    <row r="125" spans="1:42" x14ac:dyDescent="0.2">
      <c r="A125" s="13">
        <v>124</v>
      </c>
      <c r="B125" s="9">
        <v>29.917200000000001</v>
      </c>
      <c r="C125" s="9">
        <v>-96.750600000000006</v>
      </c>
      <c r="D125" s="10">
        <v>115</v>
      </c>
      <c r="E125" s="11">
        <v>44591.728101851899</v>
      </c>
      <c r="F125" s="11">
        <v>44591.478101851899</v>
      </c>
      <c r="G125" s="12" t="s">
        <v>596</v>
      </c>
      <c r="H125" s="12" t="s">
        <v>515</v>
      </c>
      <c r="I125" s="12" t="s">
        <v>612</v>
      </c>
      <c r="J125" s="12" t="s">
        <v>760</v>
      </c>
      <c r="K125" s="13" t="s">
        <v>281</v>
      </c>
      <c r="L125" s="10">
        <v>1153.1227793206658</v>
      </c>
      <c r="M125" s="14">
        <v>207.1219556947774</v>
      </c>
      <c r="N125" s="13">
        <v>2.83</v>
      </c>
      <c r="O125" s="13">
        <v>0.53329166503893533</v>
      </c>
      <c r="P125" s="13">
        <v>238</v>
      </c>
      <c r="Q125" s="13">
        <v>2202.8231730439024</v>
      </c>
      <c r="R125" s="13">
        <v>416944.0288749233</v>
      </c>
      <c r="S125" s="13" t="s">
        <v>394</v>
      </c>
      <c r="T125" s="13" t="s">
        <v>395</v>
      </c>
      <c r="U125" s="13" t="s">
        <v>257</v>
      </c>
      <c r="V125" s="13" t="s">
        <v>378</v>
      </c>
      <c r="W125" s="13" t="s">
        <v>71</v>
      </c>
      <c r="X125" s="15" t="s">
        <v>520</v>
      </c>
      <c r="Y125" s="30">
        <v>0</v>
      </c>
      <c r="Z125" s="13">
        <v>-1</v>
      </c>
      <c r="AA125" s="13">
        <v>0.7</v>
      </c>
      <c r="AB125" s="13"/>
      <c r="AC125" s="14">
        <v>15.3134569124443</v>
      </c>
      <c r="AD125" s="14">
        <v>191.80849878233309</v>
      </c>
      <c r="AE125" s="14">
        <v>6.0258359622057025</v>
      </c>
      <c r="AF125" s="14">
        <v>8.6376257484422254</v>
      </c>
      <c r="AG125" s="17">
        <v>13.465797769653733</v>
      </c>
      <c r="AH125" s="14">
        <v>12.702735896040023</v>
      </c>
      <c r="AI125" s="14">
        <v>1.8542455312859758</v>
      </c>
      <c r="AJ125" s="9">
        <v>2.14875E-2</v>
      </c>
      <c r="AK125" s="13">
        <v>6179</v>
      </c>
      <c r="AL125" s="14">
        <v>1394.8</v>
      </c>
      <c r="AM125" s="14">
        <v>1390.4</v>
      </c>
      <c r="AN125" s="10">
        <v>1263.4785226858701</v>
      </c>
      <c r="AO125" s="17">
        <v>8.7342793236099392E-2</v>
      </c>
      <c r="AP125" s="17">
        <f>(表4_8910[[#This Row],[emission]]-表4_8910[[#This Row],[emission_epa]])/表4_8910[[#This Row],[emission_epa]]</f>
        <v>-8.7342793236099392E-2</v>
      </c>
    </row>
    <row r="126" spans="1:42" ht="15" x14ac:dyDescent="0.2">
      <c r="A126" s="13">
        <v>125</v>
      </c>
      <c r="B126" s="9">
        <v>29.917200000000001</v>
      </c>
      <c r="C126" s="9">
        <v>-96.750600000000006</v>
      </c>
      <c r="D126" s="10">
        <v>115</v>
      </c>
      <c r="E126" s="11">
        <v>44646.727974537003</v>
      </c>
      <c r="F126" s="11">
        <v>44646.477974537003</v>
      </c>
      <c r="G126" s="12" t="s">
        <v>596</v>
      </c>
      <c r="H126" s="12" t="s">
        <v>515</v>
      </c>
      <c r="I126" s="12" t="s">
        <v>612</v>
      </c>
      <c r="J126" s="12" t="s">
        <v>769</v>
      </c>
      <c r="K126" s="13" t="s">
        <v>281</v>
      </c>
      <c r="L126" s="10">
        <v>1556.9767394540183</v>
      </c>
      <c r="M126" s="14">
        <v>204.61946501413576</v>
      </c>
      <c r="N126" s="13">
        <v>3.98</v>
      </c>
      <c r="O126" s="13">
        <v>0.45785732857881983</v>
      </c>
      <c r="P126" s="13">
        <v>205</v>
      </c>
      <c r="Q126" s="13">
        <v>2668.6349431669532</v>
      </c>
      <c r="R126" s="13">
        <v>562913.48908101197</v>
      </c>
      <c r="S126" s="13" t="s">
        <v>396</v>
      </c>
      <c r="T126" s="13" t="s">
        <v>397</v>
      </c>
      <c r="U126" s="13" t="s">
        <v>257</v>
      </c>
      <c r="V126" s="13" t="s">
        <v>264</v>
      </c>
      <c r="W126" s="13" t="s">
        <v>71</v>
      </c>
      <c r="X126" s="15" t="s">
        <v>520</v>
      </c>
      <c r="Y126" s="30">
        <v>0</v>
      </c>
      <c r="Z126" s="13">
        <v>-1</v>
      </c>
      <c r="AA126" s="13">
        <v>0.7</v>
      </c>
      <c r="AB126" s="13" t="s">
        <v>559</v>
      </c>
      <c r="AC126" s="14">
        <v>19.680345917016428</v>
      </c>
      <c r="AD126" s="14">
        <v>184.93911909711935</v>
      </c>
      <c r="AE126" s="14">
        <v>6.4299324898865393</v>
      </c>
      <c r="AF126" s="14">
        <v>10.732133981374652</v>
      </c>
      <c r="AG126" s="17">
        <v>31.14700844784295</v>
      </c>
      <c r="AH126" s="14">
        <v>41.321697874138316</v>
      </c>
      <c r="AI126" s="14">
        <v>2.1137741834840096</v>
      </c>
      <c r="AJ126" s="9">
        <v>8.3525000000000002E-2</v>
      </c>
      <c r="AK126" s="13">
        <v>6179</v>
      </c>
      <c r="AL126" s="14">
        <v>1765.4</v>
      </c>
      <c r="AM126" s="14">
        <v>1773.9</v>
      </c>
      <c r="AN126" s="10">
        <v>1605.1424394646699</v>
      </c>
      <c r="AO126" s="17">
        <v>3.000711888641816E-2</v>
      </c>
      <c r="AP126" s="17">
        <f>(表4_8910[[#This Row],[emission]]-表4_8910[[#This Row],[emission_epa]])/表4_8910[[#This Row],[emission_epa]]</f>
        <v>-3.0007118886418129E-2</v>
      </c>
    </row>
    <row r="127" spans="1:42" x14ac:dyDescent="0.2">
      <c r="A127" s="13">
        <v>126</v>
      </c>
      <c r="B127" s="9">
        <v>37.151699999999998</v>
      </c>
      <c r="C127" s="9">
        <v>-88.775000000000006</v>
      </c>
      <c r="D127" s="10">
        <v>105</v>
      </c>
      <c r="E127" s="11">
        <v>44186.710462962998</v>
      </c>
      <c r="F127" s="11">
        <v>44186.460462962998</v>
      </c>
      <c r="G127" s="12" t="s">
        <v>596</v>
      </c>
      <c r="H127" s="12" t="s">
        <v>515</v>
      </c>
      <c r="I127" s="12" t="s">
        <v>612</v>
      </c>
      <c r="J127" s="12" t="s">
        <v>691</v>
      </c>
      <c r="K127" s="13" t="s">
        <v>281</v>
      </c>
      <c r="L127" s="10">
        <v>448.29574668686115</v>
      </c>
      <c r="M127" s="14">
        <v>59.914511986277184</v>
      </c>
      <c r="N127" s="13">
        <v>6.44</v>
      </c>
      <c r="O127" s="13">
        <v>0.14047538337136997</v>
      </c>
      <c r="P127" s="13">
        <v>244</v>
      </c>
      <c r="Q127" s="13">
        <v>638.52451168904815</v>
      </c>
      <c r="R127" s="13">
        <v>31112.683487753293</v>
      </c>
      <c r="S127" s="13" t="s">
        <v>410</v>
      </c>
      <c r="T127" s="13" t="s">
        <v>411</v>
      </c>
      <c r="U127" s="13" t="s">
        <v>260</v>
      </c>
      <c r="V127" s="13" t="s">
        <v>412</v>
      </c>
      <c r="W127" s="13" t="s">
        <v>20</v>
      </c>
      <c r="X127" s="15" t="s">
        <v>520</v>
      </c>
      <c r="Y127" s="30">
        <v>0</v>
      </c>
      <c r="Z127" s="13">
        <v>-1</v>
      </c>
      <c r="AA127" s="13">
        <v>0.5</v>
      </c>
      <c r="AB127" s="13"/>
      <c r="AC127" s="14">
        <v>23.451817062490406</v>
      </c>
      <c r="AD127" s="14">
        <v>36.462694923786763</v>
      </c>
      <c r="AE127" s="14">
        <v>7.2586614701611953</v>
      </c>
      <c r="AF127" s="14">
        <v>6.0171213139791835</v>
      </c>
      <c r="AG127" s="17">
        <v>63.616857866224422</v>
      </c>
      <c r="AH127" s="14">
        <v>136.56418821949509</v>
      </c>
      <c r="AI127" s="14">
        <v>2.0008529595517563</v>
      </c>
      <c r="AJ127" s="9">
        <v>4.0481250000000003E-2</v>
      </c>
      <c r="AK127" s="13">
        <v>1379</v>
      </c>
      <c r="AL127" s="14">
        <v>386.9</v>
      </c>
      <c r="AM127" s="14">
        <v>386.59899999999999</v>
      </c>
      <c r="AN127" s="10">
        <v>350.97612277566299</v>
      </c>
      <c r="AO127" s="17">
        <v>0.27728274830080957</v>
      </c>
      <c r="AP127" s="17">
        <f>(表4_8910[[#This Row],[emission]]-表4_8910[[#This Row],[emission_epa]])/表4_8910[[#This Row],[emission_epa]]</f>
        <v>0.27728274830080946</v>
      </c>
    </row>
    <row r="128" spans="1:42" x14ac:dyDescent="0.2">
      <c r="A128" s="13">
        <v>127</v>
      </c>
      <c r="B128" s="9">
        <v>37.151699999999998</v>
      </c>
      <c r="C128" s="9">
        <v>-88.775000000000006</v>
      </c>
      <c r="D128" s="10">
        <v>105</v>
      </c>
      <c r="E128" s="11">
        <v>44215.710335648102</v>
      </c>
      <c r="F128" s="11">
        <v>44215.460335648102</v>
      </c>
      <c r="G128" s="12" t="s">
        <v>596</v>
      </c>
      <c r="H128" s="12" t="s">
        <v>515</v>
      </c>
      <c r="I128" s="12" t="s">
        <v>612</v>
      </c>
      <c r="J128" s="12" t="s">
        <v>692</v>
      </c>
      <c r="K128" s="13" t="s">
        <v>281</v>
      </c>
      <c r="L128" s="10">
        <v>573.65746180717474</v>
      </c>
      <c r="M128" s="14">
        <v>93.776014439549783</v>
      </c>
      <c r="N128" s="13">
        <v>1.57</v>
      </c>
      <c r="O128" s="13">
        <v>0.10598742063723095</v>
      </c>
      <c r="P128" s="13">
        <v>333</v>
      </c>
      <c r="Q128" s="13">
        <v>1331.4282083412913</v>
      </c>
      <c r="R128" s="13">
        <v>232107.15225627506</v>
      </c>
      <c r="S128" s="13" t="s">
        <v>407</v>
      </c>
      <c r="T128" s="13" t="s">
        <v>408</v>
      </c>
      <c r="U128" s="13" t="s">
        <v>260</v>
      </c>
      <c r="V128" s="13" t="s">
        <v>409</v>
      </c>
      <c r="W128" s="13" t="s">
        <v>20</v>
      </c>
      <c r="X128" s="15" t="s">
        <v>520</v>
      </c>
      <c r="Y128" s="30">
        <v>0</v>
      </c>
      <c r="Z128" s="13">
        <v>1</v>
      </c>
      <c r="AA128" s="13">
        <v>1</v>
      </c>
      <c r="AB128" s="13" t="s">
        <v>561</v>
      </c>
      <c r="AC128" s="14">
        <v>13.927588581489626</v>
      </c>
      <c r="AD128" s="14">
        <v>79.848425858060153</v>
      </c>
      <c r="AE128" s="14">
        <v>8.1857048968147073</v>
      </c>
      <c r="AF128" s="14">
        <v>4.2640965955954551</v>
      </c>
      <c r="AG128" s="17">
        <v>150.27051184974897</v>
      </c>
      <c r="AH128" s="14">
        <v>78.641567868035295</v>
      </c>
      <c r="AI128" s="14">
        <v>1.2458374301728508</v>
      </c>
      <c r="AJ128" s="9">
        <v>2.454375E-2</v>
      </c>
      <c r="AK128" s="13">
        <v>1379</v>
      </c>
      <c r="AL128" s="14">
        <v>868.50099999999998</v>
      </c>
      <c r="AM128" s="14">
        <v>669.40099999999995</v>
      </c>
      <c r="AN128" s="10">
        <v>781.87017115027299</v>
      </c>
      <c r="AO128" s="17">
        <v>0.26630087324699903</v>
      </c>
      <c r="AP128" s="17">
        <f>(表4_8910[[#This Row],[emission]]-表4_8910[[#This Row],[emission_epa]])/表4_8910[[#This Row],[emission_epa]]</f>
        <v>-0.26630087324699897</v>
      </c>
    </row>
    <row r="129" spans="1:42" x14ac:dyDescent="0.2">
      <c r="A129" s="13">
        <v>128</v>
      </c>
      <c r="B129" s="9">
        <v>37.151699999999998</v>
      </c>
      <c r="C129" s="9">
        <v>-88.775000000000006</v>
      </c>
      <c r="D129" s="10">
        <v>105</v>
      </c>
      <c r="E129" s="11">
        <v>44528.711099537002</v>
      </c>
      <c r="F129" s="11">
        <v>44528.461099537002</v>
      </c>
      <c r="G129" s="12" t="s">
        <v>596</v>
      </c>
      <c r="H129" s="12" t="s">
        <v>515</v>
      </c>
      <c r="I129" s="12" t="s">
        <v>612</v>
      </c>
      <c r="J129" s="12" t="s">
        <v>761</v>
      </c>
      <c r="K129" s="13" t="s">
        <v>281</v>
      </c>
      <c r="L129" s="10">
        <v>404.54104391500215</v>
      </c>
      <c r="M129" s="14">
        <v>73.929730191259992</v>
      </c>
      <c r="N129" s="13">
        <v>3.51</v>
      </c>
      <c r="O129" s="13">
        <v>0.18036999011291571</v>
      </c>
      <c r="P129" s="13">
        <v>340</v>
      </c>
      <c r="Q129" s="13">
        <v>721.00154941999642</v>
      </c>
      <c r="R129" s="13">
        <v>42233.574276945779</v>
      </c>
      <c r="S129" s="13" t="s">
        <v>404</v>
      </c>
      <c r="T129" s="13" t="s">
        <v>405</v>
      </c>
      <c r="U129" s="13" t="s">
        <v>260</v>
      </c>
      <c r="V129" s="13" t="s">
        <v>406</v>
      </c>
      <c r="W129" s="13" t="s">
        <v>20</v>
      </c>
      <c r="X129" s="15" t="s">
        <v>520</v>
      </c>
      <c r="Y129" s="30">
        <v>0</v>
      </c>
      <c r="Z129" s="13">
        <v>-1</v>
      </c>
      <c r="AA129" s="13">
        <v>0.7</v>
      </c>
      <c r="AB129" s="13" t="s">
        <v>529</v>
      </c>
      <c r="AC129" s="14">
        <v>19.935845878609378</v>
      </c>
      <c r="AD129" s="14">
        <v>53.993884312650628</v>
      </c>
      <c r="AE129" s="14">
        <v>7.52683032171314</v>
      </c>
      <c r="AF129" s="14">
        <v>5.7395900078092561</v>
      </c>
      <c r="AG129" s="17">
        <v>129.86704500708643</v>
      </c>
      <c r="AH129" s="14">
        <v>151.94444265829111</v>
      </c>
      <c r="AI129" s="14">
        <v>1.7483375889071544</v>
      </c>
      <c r="AJ129" s="9">
        <v>5.4006249999999999E-2</v>
      </c>
      <c r="AK129" s="13">
        <v>1379</v>
      </c>
      <c r="AL129" s="14">
        <v>406.4</v>
      </c>
      <c r="AM129" s="14">
        <v>406.4</v>
      </c>
      <c r="AN129" s="10">
        <v>368.679878336</v>
      </c>
      <c r="AO129" s="17">
        <v>9.7269115257545335E-2</v>
      </c>
      <c r="AP129" s="17">
        <f>(表4_8910[[#This Row],[emission]]-表4_8910[[#This Row],[emission_epa]])/表4_8910[[#This Row],[emission_epa]]</f>
        <v>9.7269115257545252E-2</v>
      </c>
    </row>
    <row r="130" spans="1:42" x14ac:dyDescent="0.2">
      <c r="A130" s="13">
        <v>129</v>
      </c>
      <c r="B130" s="9">
        <v>45.379199999999997</v>
      </c>
      <c r="C130" s="9">
        <v>-93.895799999999994</v>
      </c>
      <c r="D130" s="10">
        <v>292</v>
      </c>
      <c r="E130" s="11">
        <v>44640.730023148106</v>
      </c>
      <c r="F130" s="11">
        <v>44640.480023148106</v>
      </c>
      <c r="G130" s="12" t="s">
        <v>596</v>
      </c>
      <c r="H130" s="12" t="s">
        <v>515</v>
      </c>
      <c r="I130" s="12" t="s">
        <v>612</v>
      </c>
      <c r="J130" s="12" t="s">
        <v>762</v>
      </c>
      <c r="K130" s="13" t="s">
        <v>281</v>
      </c>
      <c r="L130" s="10">
        <v>917.98557146345706</v>
      </c>
      <c r="M130" s="14">
        <v>151.08514960728655</v>
      </c>
      <c r="N130" s="13">
        <v>1.91</v>
      </c>
      <c r="O130" s="13">
        <v>0.6653069467045517</v>
      </c>
      <c r="P130" s="13">
        <v>133</v>
      </c>
      <c r="Q130" s="13">
        <v>1387.5866436693223</v>
      </c>
      <c r="R130" s="13">
        <v>271362.09279082477</v>
      </c>
      <c r="S130" s="13" t="s">
        <v>413</v>
      </c>
      <c r="T130" s="13" t="s">
        <v>414</v>
      </c>
      <c r="U130" s="13" t="s">
        <v>139</v>
      </c>
      <c r="V130" s="13" t="s">
        <v>415</v>
      </c>
      <c r="W130" s="13" t="s">
        <v>141</v>
      </c>
      <c r="X130" s="15" t="s">
        <v>520</v>
      </c>
      <c r="Y130" s="30">
        <v>0</v>
      </c>
      <c r="Z130" s="13">
        <v>-1</v>
      </c>
      <c r="AA130" s="13">
        <v>0.7</v>
      </c>
      <c r="AB130" s="13"/>
      <c r="AC130" s="14">
        <v>23.044713595901801</v>
      </c>
      <c r="AD130" s="14">
        <v>128.04043601138474</v>
      </c>
      <c r="AE130" s="14">
        <v>12.712111622218348</v>
      </c>
      <c r="AF130" s="14">
        <v>5.3699710877056894</v>
      </c>
      <c r="AG130" s="17">
        <v>10.658509308797818</v>
      </c>
      <c r="AH130" s="14">
        <v>6.7859175932679436</v>
      </c>
      <c r="AI130" s="14">
        <v>1.7767504710961877</v>
      </c>
      <c r="AJ130" s="9">
        <v>4.8468749999999998E-2</v>
      </c>
      <c r="AK130" s="13">
        <v>6090</v>
      </c>
      <c r="AL130" s="14">
        <v>1451.2</v>
      </c>
      <c r="AM130" s="14">
        <v>1311.2</v>
      </c>
      <c r="AN130" s="10">
        <v>1250.8867984946701</v>
      </c>
      <c r="AO130" s="17">
        <v>0.26613217713371806</v>
      </c>
      <c r="AP130" s="17">
        <f>(表4_8910[[#This Row],[emission]]-表4_8910[[#This Row],[emission_epa]])/表4_8910[[#This Row],[emission_epa]]</f>
        <v>-0.26613217713371806</v>
      </c>
    </row>
    <row r="131" spans="1:42" x14ac:dyDescent="0.2">
      <c r="A131" s="13">
        <v>130</v>
      </c>
      <c r="B131" s="9">
        <v>45.379199999999997</v>
      </c>
      <c r="C131" s="9">
        <v>-93.895799999999994</v>
      </c>
      <c r="D131" s="10">
        <v>292</v>
      </c>
      <c r="E131" s="11">
        <v>44831.729953703703</v>
      </c>
      <c r="F131" s="11">
        <v>44831.479953703703</v>
      </c>
      <c r="G131" s="12" t="s">
        <v>596</v>
      </c>
      <c r="H131" s="12" t="s">
        <v>515</v>
      </c>
      <c r="I131" s="12" t="s">
        <v>612</v>
      </c>
      <c r="J131" s="12" t="s">
        <v>763</v>
      </c>
      <c r="K131" s="13" t="s">
        <v>281</v>
      </c>
      <c r="L131" s="10">
        <v>1622.2517098194339</v>
      </c>
      <c r="M131" s="14">
        <v>259.52598623698771</v>
      </c>
      <c r="N131" s="13">
        <v>3.34</v>
      </c>
      <c r="O131" s="13">
        <v>0.26764404221527777</v>
      </c>
      <c r="P131" s="13">
        <v>351</v>
      </c>
      <c r="Q131" s="13">
        <v>1534.0324701571346</v>
      </c>
      <c r="R131" s="13">
        <v>370404.25672695145</v>
      </c>
      <c r="S131" s="13" t="s">
        <v>416</v>
      </c>
      <c r="T131" s="13" t="s">
        <v>417</v>
      </c>
      <c r="U131" s="13" t="s">
        <v>139</v>
      </c>
      <c r="V131" s="13" t="s">
        <v>418</v>
      </c>
      <c r="W131" s="13" t="s">
        <v>141</v>
      </c>
      <c r="X131" s="15" t="s">
        <v>520</v>
      </c>
      <c r="Y131" s="30">
        <v>0</v>
      </c>
      <c r="Z131" s="13">
        <v>-1</v>
      </c>
      <c r="AA131" s="13">
        <v>0.7</v>
      </c>
      <c r="AB131" s="13" t="s">
        <v>544</v>
      </c>
      <c r="AC131" s="14">
        <v>32.271913525118194</v>
      </c>
      <c r="AD131" s="14">
        <v>227.2540727118695</v>
      </c>
      <c r="AE131" s="14">
        <v>14.039302517027126</v>
      </c>
      <c r="AF131" s="14">
        <v>4.8254388792783631</v>
      </c>
      <c r="AG131" s="17">
        <v>8.8668510062526593</v>
      </c>
      <c r="AH131" s="14">
        <v>9.8717607869612944</v>
      </c>
      <c r="AI131" s="14">
        <v>1.0988513456864391</v>
      </c>
      <c r="AJ131" s="9">
        <v>5.8612499999999998E-2</v>
      </c>
      <c r="AK131" s="13">
        <v>6090</v>
      </c>
      <c r="AL131" s="14">
        <v>1052.9000000000001</v>
      </c>
      <c r="AM131" s="14">
        <v>1052.9000000000001</v>
      </c>
      <c r="AN131" s="10">
        <v>955.17481274600004</v>
      </c>
      <c r="AO131" s="17">
        <v>0.69838200104510384</v>
      </c>
      <c r="AP131" s="17">
        <f>(表4_8910[[#This Row],[emission]]-表4_8910[[#This Row],[emission_epa]])/表4_8910[[#This Row],[emission_epa]]</f>
        <v>0.69838200104510384</v>
      </c>
    </row>
    <row r="132" spans="1:42" x14ac:dyDescent="0.2">
      <c r="A132" s="13">
        <v>131</v>
      </c>
      <c r="B132" s="9">
        <v>38.584699999999998</v>
      </c>
      <c r="C132" s="9">
        <v>-85.411699999999996</v>
      </c>
      <c r="D132" s="10">
        <v>144</v>
      </c>
      <c r="E132" s="11">
        <v>44647.70224537039</v>
      </c>
      <c r="F132" s="11">
        <v>44647.493912037004</v>
      </c>
      <c r="G132" s="12" t="s">
        <v>596</v>
      </c>
      <c r="H132" s="12" t="s">
        <v>515</v>
      </c>
      <c r="I132" s="12" t="s">
        <v>612</v>
      </c>
      <c r="J132" s="12" t="s">
        <v>693</v>
      </c>
      <c r="K132" s="13" t="s">
        <v>281</v>
      </c>
      <c r="L132" s="10">
        <v>285.7042840106065</v>
      </c>
      <c r="M132" s="14">
        <v>57.164455826522392</v>
      </c>
      <c r="N132" s="13">
        <v>3.62</v>
      </c>
      <c r="O132" s="13">
        <v>0.50586559479766935</v>
      </c>
      <c r="P132" s="13">
        <v>309</v>
      </c>
      <c r="Q132" s="13">
        <v>349.36051924283089</v>
      </c>
      <c r="R132" s="13">
        <v>14212.675327600242</v>
      </c>
      <c r="S132" s="13" t="s">
        <v>419</v>
      </c>
      <c r="T132" s="13" t="s">
        <v>420</v>
      </c>
      <c r="U132" s="13" t="s">
        <v>18</v>
      </c>
      <c r="V132" s="13" t="s">
        <v>297</v>
      </c>
      <c r="W132" s="13" t="s">
        <v>20</v>
      </c>
      <c r="X132" s="15" t="s">
        <v>521</v>
      </c>
      <c r="Y132" s="30">
        <v>0</v>
      </c>
      <c r="Z132" s="13">
        <v>-1</v>
      </c>
      <c r="AA132" s="13">
        <v>0</v>
      </c>
      <c r="AB132" s="13"/>
      <c r="AC132" s="14">
        <v>20.136276613625682</v>
      </c>
      <c r="AD132" s="14">
        <v>37.02817921289671</v>
      </c>
      <c r="AE132" s="14">
        <v>6.6545841759945645</v>
      </c>
      <c r="AF132" s="14">
        <v>4.4922632680891281</v>
      </c>
      <c r="AG132" s="17">
        <v>131.12568922247519</v>
      </c>
      <c r="AH132" s="14">
        <v>158.22499832845338</v>
      </c>
      <c r="AI132" s="14">
        <v>2.5381394911136153</v>
      </c>
      <c r="AJ132" s="9">
        <v>4.70625E-2</v>
      </c>
      <c r="AK132" s="13">
        <v>6071</v>
      </c>
      <c r="AL132" s="14">
        <v>412.9</v>
      </c>
      <c r="AM132" s="14">
        <v>409.2</v>
      </c>
      <c r="AN132" s="10">
        <v>371.72348313869998</v>
      </c>
      <c r="AO132" s="17">
        <v>0.23140641640871906</v>
      </c>
      <c r="AP132" s="17">
        <f>(表4_8910[[#This Row],[emission]]-表4_8910[[#This Row],[emission_epa]])/表4_8910[[#This Row],[emission_epa]]</f>
        <v>-0.23140641640871909</v>
      </c>
    </row>
    <row r="133" spans="1:42" x14ac:dyDescent="0.2">
      <c r="A133" s="13">
        <v>132</v>
      </c>
      <c r="B133" s="9">
        <v>34.4236</v>
      </c>
      <c r="C133" s="9">
        <v>-92.139200000000002</v>
      </c>
      <c r="D133" s="10">
        <v>93</v>
      </c>
      <c r="E133" s="11">
        <v>44574.718368055597</v>
      </c>
      <c r="F133" s="11">
        <v>44574.468368055597</v>
      </c>
      <c r="G133" s="12" t="s">
        <v>596</v>
      </c>
      <c r="H133" s="12" t="s">
        <v>515</v>
      </c>
      <c r="I133" s="12" t="s">
        <v>612</v>
      </c>
      <c r="J133" s="12" t="s">
        <v>764</v>
      </c>
      <c r="K133" s="13" t="s">
        <v>281</v>
      </c>
      <c r="L133" s="10">
        <v>840.23829019127629</v>
      </c>
      <c r="M133" s="14">
        <v>200.63088694229526</v>
      </c>
      <c r="N133" s="13">
        <v>2.2799999999999998</v>
      </c>
      <c r="O133" s="13">
        <v>0.20518284528683198</v>
      </c>
      <c r="P133" s="13">
        <v>255</v>
      </c>
      <c r="Q133" s="13">
        <v>1516.9257924736223</v>
      </c>
      <c r="R133" s="13">
        <v>241608.82576211271</v>
      </c>
      <c r="S133" s="13" t="s">
        <v>424</v>
      </c>
      <c r="T133" s="13" t="s">
        <v>425</v>
      </c>
      <c r="U133" s="13" t="s">
        <v>147</v>
      </c>
      <c r="V133" s="13" t="s">
        <v>353</v>
      </c>
      <c r="W133" s="13" t="s">
        <v>149</v>
      </c>
      <c r="X133" s="15" t="s">
        <v>520</v>
      </c>
      <c r="Y133" s="30">
        <v>0</v>
      </c>
      <c r="Z133" s="13">
        <v>-1</v>
      </c>
      <c r="AA133" s="13">
        <v>0.7</v>
      </c>
      <c r="AB133" s="13" t="s">
        <v>563</v>
      </c>
      <c r="AC133" s="14">
        <v>21.058369787291273</v>
      </c>
      <c r="AD133" s="14">
        <v>179.57251715500399</v>
      </c>
      <c r="AE133" s="14">
        <v>10.983870044833095</v>
      </c>
      <c r="AF133" s="14">
        <v>8.5125163952859584</v>
      </c>
      <c r="AG133" s="17">
        <v>120.97090996799673</v>
      </c>
      <c r="AH133" s="14">
        <v>91.937891575677511</v>
      </c>
      <c r="AI133" s="14">
        <v>1.4244318452102118</v>
      </c>
      <c r="AJ133" s="9">
        <v>5.0962500000000001E-2</v>
      </c>
      <c r="AK133" s="13">
        <v>6009</v>
      </c>
      <c r="AL133" s="14">
        <v>901.3</v>
      </c>
      <c r="AM133" s="14">
        <v>897.1</v>
      </c>
      <c r="AN133" s="10">
        <v>816.75656511679995</v>
      </c>
      <c r="AO133" s="17">
        <v>2.8749967955407074E-2</v>
      </c>
      <c r="AP133" s="17">
        <f>(表4_8910[[#This Row],[emission]]-表4_8910[[#This Row],[emission_epa]])/表4_8910[[#This Row],[emission_epa]]</f>
        <v>2.8749967955407067E-2</v>
      </c>
    </row>
    <row r="134" spans="1:42" x14ac:dyDescent="0.2">
      <c r="A134" s="13">
        <v>133</v>
      </c>
      <c r="B134" s="9">
        <v>34.4236</v>
      </c>
      <c r="C134" s="9">
        <v>-92.139200000000002</v>
      </c>
      <c r="D134" s="10">
        <v>93</v>
      </c>
      <c r="E134" s="11">
        <v>44629.718275462998</v>
      </c>
      <c r="F134" s="11">
        <v>44629.468275462998</v>
      </c>
      <c r="G134" s="12" t="s">
        <v>596</v>
      </c>
      <c r="H134" s="12" t="s">
        <v>515</v>
      </c>
      <c r="I134" s="12" t="s">
        <v>612</v>
      </c>
      <c r="J134" s="12" t="s">
        <v>694</v>
      </c>
      <c r="K134" s="13" t="s">
        <v>281</v>
      </c>
      <c r="L134" s="10">
        <v>1304.4524967514487</v>
      </c>
      <c r="M134" s="14">
        <v>242.94574814327095</v>
      </c>
      <c r="N134" s="13">
        <v>2.83</v>
      </c>
      <c r="O134" s="13">
        <v>0.46522396040330233</v>
      </c>
      <c r="P134" s="13">
        <v>32</v>
      </c>
      <c r="Q134" s="13">
        <v>838.72901324374595</v>
      </c>
      <c r="R134" s="13">
        <v>179586.0115959082</v>
      </c>
      <c r="S134" s="13" t="s">
        <v>426</v>
      </c>
      <c r="T134" s="13" t="s">
        <v>427</v>
      </c>
      <c r="U134" s="13" t="s">
        <v>147</v>
      </c>
      <c r="V134" s="13" t="s">
        <v>428</v>
      </c>
      <c r="W134" s="13" t="s">
        <v>149</v>
      </c>
      <c r="X134" s="15" t="s">
        <v>520</v>
      </c>
      <c r="Y134" s="30">
        <v>0</v>
      </c>
      <c r="Z134" s="13">
        <v>-1</v>
      </c>
      <c r="AA134" s="13">
        <v>0.5</v>
      </c>
      <c r="AB134" s="13" t="s">
        <v>564</v>
      </c>
      <c r="AC134" s="14">
        <v>25.965319327040461</v>
      </c>
      <c r="AD134" s="14">
        <v>216.9804288162305</v>
      </c>
      <c r="AE134" s="14">
        <v>10.062700457060133</v>
      </c>
      <c r="AF134" s="14">
        <v>10.078023557983524</v>
      </c>
      <c r="AG134" s="17">
        <v>65.965187527741193</v>
      </c>
      <c r="AH134" s="14">
        <v>62.227160234502527</v>
      </c>
      <c r="AI134" s="14">
        <v>0.32955768822699194</v>
      </c>
      <c r="AJ134" s="9">
        <v>2.0743749999999998E-2</v>
      </c>
      <c r="AK134" s="13">
        <v>6009</v>
      </c>
      <c r="AL134" s="14">
        <v>280.3</v>
      </c>
      <c r="AM134" s="14">
        <v>279.10000000000002</v>
      </c>
      <c r="AN134" s="10">
        <v>254.02987089480001</v>
      </c>
      <c r="AO134" s="17">
        <v>4.1350358607695172</v>
      </c>
      <c r="AP134" s="17">
        <f>(表4_8910[[#This Row],[emission]]-表4_8910[[#This Row],[emission_epa]])/表4_8910[[#This Row],[emission_epa]]</f>
        <v>4.1350358607695172</v>
      </c>
    </row>
    <row r="135" spans="1:42" x14ac:dyDescent="0.2">
      <c r="A135" s="13">
        <v>134</v>
      </c>
      <c r="B135" s="9">
        <v>34.4236</v>
      </c>
      <c r="C135" s="9">
        <v>-92.139200000000002</v>
      </c>
      <c r="D135" s="10">
        <v>93</v>
      </c>
      <c r="E135" s="11">
        <v>44768.716817129593</v>
      </c>
      <c r="F135" s="11">
        <v>44768.466817129593</v>
      </c>
      <c r="G135" s="12" t="s">
        <v>596</v>
      </c>
      <c r="H135" s="12" t="s">
        <v>515</v>
      </c>
      <c r="I135" s="12" t="s">
        <v>612</v>
      </c>
      <c r="J135" s="12" t="s">
        <v>765</v>
      </c>
      <c r="K135" s="13" t="s">
        <v>281</v>
      </c>
      <c r="L135" s="10">
        <v>1444.2665666832957</v>
      </c>
      <c r="M135" s="14">
        <v>239.46118018690458</v>
      </c>
      <c r="N135" s="13">
        <v>3.26</v>
      </c>
      <c r="O135" s="13">
        <v>0.21931712199461292</v>
      </c>
      <c r="P135" s="13">
        <v>227</v>
      </c>
      <c r="Q135" s="13">
        <v>1425.055262282277</v>
      </c>
      <c r="R135" s="13">
        <v>310575.19004075765</v>
      </c>
      <c r="S135" s="13" t="s">
        <v>421</v>
      </c>
      <c r="T135" s="13" t="s">
        <v>422</v>
      </c>
      <c r="U135" s="13" t="s">
        <v>147</v>
      </c>
      <c r="V135" s="13" t="s">
        <v>423</v>
      </c>
      <c r="W135" s="13" t="s">
        <v>149</v>
      </c>
      <c r="X135" s="15" t="s">
        <v>520</v>
      </c>
      <c r="Y135" s="30">
        <v>0</v>
      </c>
      <c r="Z135" s="13">
        <v>-1</v>
      </c>
      <c r="AA135" s="13">
        <v>0.7</v>
      </c>
      <c r="AB135" s="13" t="s">
        <v>562</v>
      </c>
      <c r="AC135" s="14">
        <v>32.199779858904719</v>
      </c>
      <c r="AD135" s="14">
        <v>207.26140032799989</v>
      </c>
      <c r="AE135" s="14">
        <v>12.965130827800474</v>
      </c>
      <c r="AF135" s="14">
        <v>6.4822954044696219</v>
      </c>
      <c r="AG135" s="17">
        <v>162.05460409907769</v>
      </c>
      <c r="AH135" s="14">
        <v>176.09933645433111</v>
      </c>
      <c r="AI135" s="14">
        <v>1.6881037676072421</v>
      </c>
      <c r="AJ135" s="9">
        <v>4.6506249999999999E-2</v>
      </c>
      <c r="AK135" s="13">
        <v>6009</v>
      </c>
      <c r="AL135" s="14">
        <v>1389.4</v>
      </c>
      <c r="AM135" s="14">
        <v>1742.2</v>
      </c>
      <c r="AN135" s="10">
        <v>1324.4534330104</v>
      </c>
      <c r="AO135" s="17">
        <v>9.0462322560158182E-2</v>
      </c>
      <c r="AP135" s="17">
        <f>(表4_8910[[#This Row],[emission]]-表4_8910[[#This Row],[emission_epa]])/表4_8910[[#This Row],[emission_epa]]</f>
        <v>9.0462322560158195E-2</v>
      </c>
    </row>
    <row r="136" spans="1:42" x14ac:dyDescent="0.2">
      <c r="A136" s="13">
        <v>135</v>
      </c>
      <c r="B136" s="9">
        <v>34.4236</v>
      </c>
      <c r="C136" s="9">
        <v>-92.139200000000002</v>
      </c>
      <c r="D136" s="10">
        <v>93</v>
      </c>
      <c r="E136" s="11">
        <v>45234.710902777799</v>
      </c>
      <c r="F136" s="11">
        <v>45234.460902777799</v>
      </c>
      <c r="G136" s="12" t="s">
        <v>596</v>
      </c>
      <c r="H136" s="12" t="s">
        <v>515</v>
      </c>
      <c r="I136" s="12" t="s">
        <v>612</v>
      </c>
      <c r="J136" s="12" t="s">
        <v>695</v>
      </c>
      <c r="K136" s="13" t="s">
        <v>281</v>
      </c>
      <c r="L136" s="10">
        <v>432.90074314452886</v>
      </c>
      <c r="M136" s="14">
        <v>75.962264573891375</v>
      </c>
      <c r="N136" s="13">
        <v>0.86</v>
      </c>
      <c r="O136" s="13">
        <v>0.25059928172283341</v>
      </c>
      <c r="P136" s="13">
        <v>234</v>
      </c>
      <c r="Q136" s="13">
        <v>811.46509742827141</v>
      </c>
      <c r="R136" s="13">
        <v>115864.89354176074</v>
      </c>
      <c r="S136" s="13" t="s">
        <v>429</v>
      </c>
      <c r="T136" s="13" t="s">
        <v>430</v>
      </c>
      <c r="U136" s="13" t="s">
        <v>147</v>
      </c>
      <c r="V136" s="13" t="s">
        <v>431</v>
      </c>
      <c r="W136" s="13" t="s">
        <v>149</v>
      </c>
      <c r="X136" s="15" t="s">
        <v>520</v>
      </c>
      <c r="Y136" s="30">
        <v>0</v>
      </c>
      <c r="Z136" s="13">
        <v>1</v>
      </c>
      <c r="AA136" s="13">
        <v>1</v>
      </c>
      <c r="AB136" s="13"/>
      <c r="AC136" s="14">
        <v>16.045665639658399</v>
      </c>
      <c r="AD136" s="14">
        <v>59.916598934232979</v>
      </c>
      <c r="AE136" s="14">
        <v>11.529609040048175</v>
      </c>
      <c r="AF136" s="14">
        <v>5.2944066268898409</v>
      </c>
      <c r="AG136" s="17">
        <v>105.85620510875788</v>
      </c>
      <c r="AH136" s="14">
        <v>30.34544546451059</v>
      </c>
      <c r="AI136" s="14">
        <v>0.93907524287451505</v>
      </c>
      <c r="AJ136" s="9">
        <v>5.1881249999999997E-2</v>
      </c>
      <c r="AK136" s="13">
        <v>6009</v>
      </c>
      <c r="AL136" s="14">
        <v>537.29999999999995</v>
      </c>
      <c r="AM136" s="14">
        <v>433.2</v>
      </c>
      <c r="AN136" s="10">
        <v>482.70846423030002</v>
      </c>
      <c r="AO136" s="17">
        <v>0.10318385687558174</v>
      </c>
      <c r="AP136" s="17">
        <f>(表4_8910[[#This Row],[emission]]-表4_8910[[#This Row],[emission_epa]])/表4_8910[[#This Row],[emission_epa]]</f>
        <v>-0.10318385687558178</v>
      </c>
    </row>
    <row r="137" spans="1:42" ht="15" x14ac:dyDescent="0.2">
      <c r="A137" s="13">
        <v>136</v>
      </c>
      <c r="B137" s="9">
        <v>40.462699999999998</v>
      </c>
      <c r="C137" s="9">
        <v>-107.5912</v>
      </c>
      <c r="D137" s="10">
        <v>1939</v>
      </c>
      <c r="E137" s="11">
        <v>45219.768343020798</v>
      </c>
      <c r="F137" s="11">
        <v>45219.476676354199</v>
      </c>
      <c r="G137" s="12" t="s">
        <v>596</v>
      </c>
      <c r="H137" s="12" t="s">
        <v>515</v>
      </c>
      <c r="I137" s="12" t="s">
        <v>612</v>
      </c>
      <c r="J137" s="12" t="s">
        <v>696</v>
      </c>
      <c r="K137" s="13" t="s">
        <v>434</v>
      </c>
      <c r="L137" s="10">
        <v>98.566732687327033</v>
      </c>
      <c r="M137" s="14">
        <v>22.143791717596205</v>
      </c>
      <c r="N137" s="13">
        <v>0.42</v>
      </c>
      <c r="O137" s="13">
        <v>0.47077949544700154</v>
      </c>
      <c r="P137" s="13">
        <v>45</v>
      </c>
      <c r="Q137" s="13">
        <v>302.41145736226292</v>
      </c>
      <c r="R137" s="13">
        <v>9497.498559624777</v>
      </c>
      <c r="S137" s="13" t="s">
        <v>432</v>
      </c>
      <c r="T137" s="13" t="s">
        <v>433</v>
      </c>
      <c r="U137" s="13" t="s">
        <v>7</v>
      </c>
      <c r="V137" s="13" t="s">
        <v>435</v>
      </c>
      <c r="W137" s="13" t="s">
        <v>10</v>
      </c>
      <c r="X137" s="15" t="s">
        <v>522</v>
      </c>
      <c r="Y137" s="30">
        <v>0</v>
      </c>
      <c r="Z137" s="13">
        <v>-1</v>
      </c>
      <c r="AA137" s="13">
        <v>0.5</v>
      </c>
      <c r="AB137" s="13" t="s">
        <v>585</v>
      </c>
      <c r="AC137" s="14">
        <v>8.5676997382554898</v>
      </c>
      <c r="AD137" s="14">
        <v>13.576091979340722</v>
      </c>
      <c r="AE137" s="14">
        <v>8.0552961478967386</v>
      </c>
      <c r="AF137" s="14">
        <v>3.0281184896228686</v>
      </c>
      <c r="AG137" s="17">
        <v>17.608624683192829</v>
      </c>
      <c r="AH137" s="14">
        <v>2.4652074556469961</v>
      </c>
      <c r="AI137" s="14">
        <v>5.8976826077941791</v>
      </c>
      <c r="AJ137" s="9">
        <v>5.4468750000000003E-2</v>
      </c>
      <c r="AK137" s="13">
        <v>6021</v>
      </c>
      <c r="AL137" s="14">
        <v>729.3</v>
      </c>
      <c r="AM137" s="14">
        <v>742.5</v>
      </c>
      <c r="AN137" s="10">
        <v>666.79892759480003</v>
      </c>
      <c r="AO137" s="17">
        <v>0.85217922733789397</v>
      </c>
      <c r="AP137" s="17">
        <f>(表4_8910[[#This Row],[emission]]-表4_8910[[#This Row],[emission_epa]])/表4_8910[[#This Row],[emission_epa]]</f>
        <v>-0.85217922733789409</v>
      </c>
    </row>
    <row r="138" spans="1:42" x14ac:dyDescent="0.2">
      <c r="A138" s="13">
        <v>137</v>
      </c>
      <c r="B138" s="9">
        <v>36.315600000000003</v>
      </c>
      <c r="C138" s="9">
        <v>-86.400599999999997</v>
      </c>
      <c r="D138" s="10">
        <v>140</v>
      </c>
      <c r="E138" s="11">
        <v>44990.704544247696</v>
      </c>
      <c r="F138" s="11">
        <v>44990.454544247696</v>
      </c>
      <c r="G138" s="12" t="s">
        <v>596</v>
      </c>
      <c r="H138" s="12" t="s">
        <v>515</v>
      </c>
      <c r="I138" s="12" t="s">
        <v>612</v>
      </c>
      <c r="J138" s="12" t="s">
        <v>697</v>
      </c>
      <c r="K138" s="13" t="s">
        <v>434</v>
      </c>
      <c r="L138" s="10">
        <v>306.70644679052043</v>
      </c>
      <c r="M138" s="14">
        <v>72.455006720737742</v>
      </c>
      <c r="N138" s="13">
        <v>2.5</v>
      </c>
      <c r="O138" s="13">
        <v>9.5043849529221652E-2</v>
      </c>
      <c r="P138" s="13">
        <v>90</v>
      </c>
      <c r="Q138" s="13">
        <v>641.52984073442985</v>
      </c>
      <c r="R138" s="13">
        <v>34988.632529998024</v>
      </c>
      <c r="S138" s="13" t="s">
        <v>436</v>
      </c>
      <c r="T138" s="13" t="s">
        <v>437</v>
      </c>
      <c r="U138" s="13" t="s">
        <v>296</v>
      </c>
      <c r="V138" s="13" t="s">
        <v>438</v>
      </c>
      <c r="W138" s="13" t="s">
        <v>298</v>
      </c>
      <c r="X138" s="15" t="s">
        <v>520</v>
      </c>
      <c r="Y138" s="30">
        <v>0</v>
      </c>
      <c r="Z138" s="13">
        <v>-1</v>
      </c>
      <c r="AA138" s="13">
        <v>0</v>
      </c>
      <c r="AB138" s="13" t="s">
        <v>565</v>
      </c>
      <c r="AC138" s="14">
        <v>13.782208322006261</v>
      </c>
      <c r="AD138" s="14">
        <v>58.672798398731473</v>
      </c>
      <c r="AE138" s="14">
        <v>5.8871379947712166</v>
      </c>
      <c r="AF138" s="14">
        <v>3.4017262811132345</v>
      </c>
      <c r="AG138" s="17">
        <v>132.5128236525471</v>
      </c>
      <c r="AH138" s="14">
        <v>110.42735304378925</v>
      </c>
      <c r="AI138" s="14">
        <v>1.276303534910731</v>
      </c>
      <c r="AJ138" s="9">
        <v>2.8043749999999999E-2</v>
      </c>
      <c r="AK138" s="13">
        <v>3403</v>
      </c>
      <c r="AL138" s="14">
        <v>278.3</v>
      </c>
      <c r="AM138" s="14">
        <v>276</v>
      </c>
      <c r="AN138" s="10">
        <v>250.5916407302</v>
      </c>
      <c r="AO138" s="17">
        <v>0.22392928150678637</v>
      </c>
      <c r="AP138" s="17">
        <f>(表4_8910[[#This Row],[emission]]-表4_8910[[#This Row],[emission_epa]])/表4_8910[[#This Row],[emission_epa]]</f>
        <v>0.2239292815067864</v>
      </c>
    </row>
    <row r="139" spans="1:42" ht="15" x14ac:dyDescent="0.2">
      <c r="A139" s="13">
        <v>138</v>
      </c>
      <c r="B139" s="9">
        <v>41.080800000000004</v>
      </c>
      <c r="C139" s="9">
        <v>-101.1408</v>
      </c>
      <c r="D139" s="10">
        <v>948</v>
      </c>
      <c r="E139" s="11">
        <v>45101.750622500003</v>
      </c>
      <c r="F139" s="11">
        <v>45101.500622500003</v>
      </c>
      <c r="G139" s="12" t="s">
        <v>596</v>
      </c>
      <c r="H139" s="12" t="s">
        <v>515</v>
      </c>
      <c r="I139" s="12" t="s">
        <v>612</v>
      </c>
      <c r="J139" s="12" t="s">
        <v>698</v>
      </c>
      <c r="K139" s="13" t="s">
        <v>434</v>
      </c>
      <c r="L139" s="10">
        <v>627.19770605983831</v>
      </c>
      <c r="M139" s="14">
        <v>63.756998648227501</v>
      </c>
      <c r="N139" s="13">
        <v>7.6</v>
      </c>
      <c r="O139" s="13">
        <v>0.68515205125091272</v>
      </c>
      <c r="P139" s="13">
        <v>272</v>
      </c>
      <c r="Q139" s="13">
        <v>419.62161827999967</v>
      </c>
      <c r="R139" s="13">
        <v>33255.345546070384</v>
      </c>
      <c r="S139" s="13" t="s">
        <v>444</v>
      </c>
      <c r="T139" s="13" t="s">
        <v>445</v>
      </c>
      <c r="U139" s="13" t="s">
        <v>55</v>
      </c>
      <c r="V139" s="13" t="s">
        <v>446</v>
      </c>
      <c r="W139" s="13" t="s">
        <v>57</v>
      </c>
      <c r="X139" s="15" t="s">
        <v>520</v>
      </c>
      <c r="Y139" s="30">
        <v>0</v>
      </c>
      <c r="Z139" s="13">
        <v>1</v>
      </c>
      <c r="AA139" s="13">
        <v>1</v>
      </c>
      <c r="AB139" s="13" t="s">
        <v>566</v>
      </c>
      <c r="AC139" s="14">
        <v>18.017445944714805</v>
      </c>
      <c r="AD139" s="14">
        <v>45.7395527035127</v>
      </c>
      <c r="AE139" s="14">
        <v>5.4122440291852998</v>
      </c>
      <c r="AF139" s="14">
        <v>37.69894475777884</v>
      </c>
      <c r="AG139" s="17">
        <v>16.4593951503185</v>
      </c>
      <c r="AH139" s="14">
        <v>41.697134380806865</v>
      </c>
      <c r="AI139" s="14">
        <v>2.187651119856493</v>
      </c>
      <c r="AJ139" s="9">
        <v>3.7331250000000003E-2</v>
      </c>
      <c r="AK139" s="13">
        <v>6077</v>
      </c>
      <c r="AL139" s="14">
        <v>688</v>
      </c>
      <c r="AM139" s="14">
        <v>687.2</v>
      </c>
      <c r="AN139" s="10">
        <v>624.14310111999998</v>
      </c>
      <c r="AO139" s="17">
        <v>4.8940778714960942E-3</v>
      </c>
      <c r="AP139" s="17">
        <f>(表4_8910[[#This Row],[emission]]-表4_8910[[#This Row],[emission_epa]])/表4_8910[[#This Row],[emission_epa]]</f>
        <v>4.8940778714960725E-3</v>
      </c>
    </row>
    <row r="140" spans="1:42" x14ac:dyDescent="0.2">
      <c r="A140" s="13">
        <v>139</v>
      </c>
      <c r="B140" s="9">
        <v>41.080800000000004</v>
      </c>
      <c r="C140" s="9">
        <v>-101.1408</v>
      </c>
      <c r="D140" s="10">
        <v>948</v>
      </c>
      <c r="E140" s="11">
        <v>45185.750300925902</v>
      </c>
      <c r="F140" s="11">
        <v>45185.500300925902</v>
      </c>
      <c r="G140" s="12" t="s">
        <v>596</v>
      </c>
      <c r="H140" s="12" t="s">
        <v>515</v>
      </c>
      <c r="I140" s="12" t="s">
        <v>612</v>
      </c>
      <c r="J140" s="12" t="s">
        <v>699</v>
      </c>
      <c r="K140" s="13" t="s">
        <v>434</v>
      </c>
      <c r="L140" s="10">
        <v>1349.5667774079191</v>
      </c>
      <c r="M140" s="14">
        <v>178.84729200695148</v>
      </c>
      <c r="N140" s="13">
        <v>3.96</v>
      </c>
      <c r="O140" s="13">
        <v>0.31021497922139957</v>
      </c>
      <c r="P140" s="13">
        <v>280</v>
      </c>
      <c r="Q140" s="13">
        <v>1462.95750447149</v>
      </c>
      <c r="R140" s="13">
        <v>266199.65158268675</v>
      </c>
      <c r="S140" s="13" t="s">
        <v>439</v>
      </c>
      <c r="T140" s="13" t="s">
        <v>440</v>
      </c>
      <c r="U140" s="13" t="s">
        <v>55</v>
      </c>
      <c r="V140" s="13" t="s">
        <v>38</v>
      </c>
      <c r="W140" s="13" t="s">
        <v>57</v>
      </c>
      <c r="X140" s="15" t="s">
        <v>520</v>
      </c>
      <c r="Y140" s="30">
        <v>0</v>
      </c>
      <c r="Z140" s="13">
        <v>1</v>
      </c>
      <c r="AA140" s="13">
        <v>1</v>
      </c>
      <c r="AB140" s="13"/>
      <c r="AC140" s="14">
        <v>17.818615827383997</v>
      </c>
      <c r="AD140" s="14">
        <v>161.02867617956747</v>
      </c>
      <c r="AE140" s="14">
        <v>6.4153724221729753</v>
      </c>
      <c r="AF140" s="14">
        <v>15.38291817740253</v>
      </c>
      <c r="AG140" s="17">
        <v>26.723151552486428</v>
      </c>
      <c r="AH140" s="14">
        <v>35.27456004928208</v>
      </c>
      <c r="AI140" s="14">
        <v>1.8430208822797354</v>
      </c>
      <c r="AJ140" s="9">
        <v>3.4174999999999997E-2</v>
      </c>
      <c r="AK140" s="13">
        <v>6077</v>
      </c>
      <c r="AL140" s="13">
        <v>1330.8</v>
      </c>
      <c r="AM140" s="13">
        <v>1109.2</v>
      </c>
      <c r="AN140" s="10">
        <v>1207.281451992</v>
      </c>
      <c r="AO140" s="17">
        <v>0.11785596902954976</v>
      </c>
      <c r="AP140" s="17">
        <f>(表4_8910[[#This Row],[emission]]-表4_8910[[#This Row],[emission_epa]])/表4_8910[[#This Row],[emission_epa]]</f>
        <v>0.11785596902954977</v>
      </c>
    </row>
    <row r="141" spans="1:42" x14ac:dyDescent="0.2">
      <c r="A141" s="13">
        <v>140</v>
      </c>
      <c r="B141" s="9">
        <v>41.080800000000004</v>
      </c>
      <c r="C141" s="9">
        <v>-101.1408</v>
      </c>
      <c r="D141" s="10">
        <v>948</v>
      </c>
      <c r="E141" s="11">
        <v>45240.750776979199</v>
      </c>
      <c r="F141" s="11">
        <v>45240.500776979199</v>
      </c>
      <c r="G141" s="12" t="s">
        <v>596</v>
      </c>
      <c r="H141" s="12" t="s">
        <v>515</v>
      </c>
      <c r="I141" s="12" t="s">
        <v>612</v>
      </c>
      <c r="J141" s="12" t="s">
        <v>700</v>
      </c>
      <c r="K141" s="13" t="s">
        <v>434</v>
      </c>
      <c r="L141" s="10">
        <v>933.4222439793042</v>
      </c>
      <c r="M141" s="14">
        <v>104.8696767010109</v>
      </c>
      <c r="N141" s="13">
        <v>4.88</v>
      </c>
      <c r="O141" s="13">
        <v>0.10263202878893772</v>
      </c>
      <c r="P141" s="13">
        <v>208</v>
      </c>
      <c r="Q141" s="13">
        <v>1960.9687778265552</v>
      </c>
      <c r="R141" s="13">
        <v>224539.47471858864</v>
      </c>
      <c r="S141" s="13" t="s">
        <v>441</v>
      </c>
      <c r="T141" s="13" t="s">
        <v>442</v>
      </c>
      <c r="U141" s="13" t="s">
        <v>55</v>
      </c>
      <c r="V141" s="13" t="s">
        <v>443</v>
      </c>
      <c r="W141" s="13" t="s">
        <v>57</v>
      </c>
      <c r="X141" s="15" t="s">
        <v>520</v>
      </c>
      <c r="Y141" s="30">
        <v>0</v>
      </c>
      <c r="Z141" s="13">
        <v>-1</v>
      </c>
      <c r="AA141" s="13">
        <v>0.7</v>
      </c>
      <c r="AB141" s="13"/>
      <c r="AC141" s="14">
        <v>11.577831367559888</v>
      </c>
      <c r="AD141" s="14">
        <v>93.291845333451022</v>
      </c>
      <c r="AE141" s="14">
        <v>3.7037451959106034</v>
      </c>
      <c r="AF141" s="14">
        <v>6.0179634918736369</v>
      </c>
      <c r="AG141" s="17">
        <v>88.44334533671514</v>
      </c>
      <c r="AH141" s="14">
        <v>143.8678417477233</v>
      </c>
      <c r="AI141" s="14">
        <v>2.8701224309313838</v>
      </c>
      <c r="AJ141" s="9">
        <v>2.6881249999999999E-2</v>
      </c>
      <c r="AK141" s="13">
        <v>6077</v>
      </c>
      <c r="AL141" s="13">
        <v>1304.0999999999999</v>
      </c>
      <c r="AM141" s="13">
        <v>1307.4000000000001</v>
      </c>
      <c r="AN141" s="10">
        <v>1183.1095145946999</v>
      </c>
      <c r="AO141" s="17">
        <v>0.21104324454776413</v>
      </c>
      <c r="AP141" s="17">
        <f>(表4_8910[[#This Row],[emission]]-表4_8910[[#This Row],[emission_epa]])/表4_8910[[#This Row],[emission_epa]]</f>
        <v>-0.2110432445477641</v>
      </c>
    </row>
    <row r="142" spans="1:42" ht="15" x14ac:dyDescent="0.2">
      <c r="A142" s="13">
        <v>141</v>
      </c>
      <c r="B142" s="9">
        <v>39.384399999999999</v>
      </c>
      <c r="C142" s="9">
        <v>-80.332499999999996</v>
      </c>
      <c r="D142" s="10">
        <v>299</v>
      </c>
      <c r="E142" s="11">
        <v>44733.683845671294</v>
      </c>
      <c r="F142" s="11">
        <v>44733.475512337995</v>
      </c>
      <c r="G142" s="12" t="s">
        <v>596</v>
      </c>
      <c r="H142" s="12" t="s">
        <v>515</v>
      </c>
      <c r="I142" s="12" t="s">
        <v>612</v>
      </c>
      <c r="J142" s="12" t="s">
        <v>701</v>
      </c>
      <c r="K142" s="13" t="s">
        <v>434</v>
      </c>
      <c r="L142" s="10">
        <v>1445.9479215118695</v>
      </c>
      <c r="M142" s="14">
        <v>318.16501284527101</v>
      </c>
      <c r="N142" s="13">
        <v>2.33</v>
      </c>
      <c r="O142" s="13">
        <v>0.2910326442171049</v>
      </c>
      <c r="P142" s="13">
        <v>211</v>
      </c>
      <c r="Q142" s="13">
        <v>1668.1890690152172</v>
      </c>
      <c r="R142" s="13">
        <v>443986.6313938761</v>
      </c>
      <c r="S142" s="13" t="s">
        <v>447</v>
      </c>
      <c r="T142" s="13" t="s">
        <v>448</v>
      </c>
      <c r="U142" s="13" t="s">
        <v>86</v>
      </c>
      <c r="V142" s="13" t="s">
        <v>449</v>
      </c>
      <c r="W142" s="13" t="s">
        <v>88</v>
      </c>
      <c r="X142" s="15" t="s">
        <v>521</v>
      </c>
      <c r="Y142" s="30">
        <v>0</v>
      </c>
      <c r="Z142" s="13">
        <v>1</v>
      </c>
      <c r="AA142" s="13">
        <v>1</v>
      </c>
      <c r="AB142" s="13" t="s">
        <v>567</v>
      </c>
      <c r="AC142" s="14">
        <v>17.271556691159262</v>
      </c>
      <c r="AD142" s="14">
        <v>300.89345615411185</v>
      </c>
      <c r="AE142" s="14">
        <v>8.0980402606246908</v>
      </c>
      <c r="AF142" s="14">
        <v>13.668630170912728</v>
      </c>
      <c r="AG142" s="17">
        <v>25.007383623399647</v>
      </c>
      <c r="AH142" s="14">
        <v>19.422401280840393</v>
      </c>
      <c r="AI142" s="14">
        <v>1.8403580127864136</v>
      </c>
      <c r="AJ142" s="9">
        <v>4.6025000000000003E-2</v>
      </c>
      <c r="AK142" s="13">
        <v>3944</v>
      </c>
      <c r="AL142" s="13">
        <v>1900.6</v>
      </c>
      <c r="AM142" s="13">
        <v>2008.4</v>
      </c>
      <c r="AN142" s="10">
        <v>1763.3131228328</v>
      </c>
      <c r="AO142" s="17">
        <v>0.17998232827251726</v>
      </c>
      <c r="AP142" s="17">
        <f>(表4_8910[[#This Row],[emission]]-表4_8910[[#This Row],[emission_epa]])/表4_8910[[#This Row],[emission_epa]]</f>
        <v>-0.17998232827251723</v>
      </c>
    </row>
    <row r="143" spans="1:42" x14ac:dyDescent="0.2">
      <c r="A143" s="13">
        <v>142</v>
      </c>
      <c r="B143" s="9">
        <v>39.384399999999999</v>
      </c>
      <c r="C143" s="9">
        <v>-80.332499999999996</v>
      </c>
      <c r="D143" s="10">
        <v>299</v>
      </c>
      <c r="E143" s="11">
        <v>45034.690598703703</v>
      </c>
      <c r="F143" s="11">
        <v>45034.482265370403</v>
      </c>
      <c r="G143" s="12" t="s">
        <v>596</v>
      </c>
      <c r="H143" s="12" t="s">
        <v>515</v>
      </c>
      <c r="I143" s="12" t="s">
        <v>612</v>
      </c>
      <c r="J143" s="12" t="s">
        <v>770</v>
      </c>
      <c r="K143" s="13" t="s">
        <v>434</v>
      </c>
      <c r="L143" s="10">
        <v>573.06060927639157</v>
      </c>
      <c r="M143" s="14">
        <v>67.487594377245003</v>
      </c>
      <c r="N143" s="13">
        <v>5.73</v>
      </c>
      <c r="O143" s="13">
        <v>0.13114877048603985</v>
      </c>
      <c r="P143" s="13">
        <v>258</v>
      </c>
      <c r="Q143" s="13">
        <v>877.32072596041837</v>
      </c>
      <c r="R143" s="13">
        <v>57400.292233580614</v>
      </c>
      <c r="S143" s="13" t="s">
        <v>450</v>
      </c>
      <c r="T143" s="13" t="s">
        <v>451</v>
      </c>
      <c r="U143" s="13" t="s">
        <v>86</v>
      </c>
      <c r="V143" s="13" t="s">
        <v>452</v>
      </c>
      <c r="W143" s="13" t="s">
        <v>88</v>
      </c>
      <c r="X143" s="15" t="s">
        <v>521</v>
      </c>
      <c r="Y143" s="30">
        <v>0</v>
      </c>
      <c r="Z143" s="13">
        <v>-1</v>
      </c>
      <c r="AA143" s="13">
        <v>0.7</v>
      </c>
      <c r="AB143" s="13"/>
      <c r="AC143" s="14">
        <v>16.842746063834021</v>
      </c>
      <c r="AD143" s="14">
        <v>50.644848313410975</v>
      </c>
      <c r="AE143" s="14">
        <v>4.9301822612620185</v>
      </c>
      <c r="AF143" s="14">
        <v>6.8149198273010434</v>
      </c>
      <c r="AG143" s="17">
        <v>153.12833717313487</v>
      </c>
      <c r="AH143" s="14">
        <v>292.47512400068763</v>
      </c>
      <c r="AI143" s="14">
        <v>2.4029673298228884</v>
      </c>
      <c r="AJ143" s="9">
        <v>3.2531249999999998E-2</v>
      </c>
      <c r="AK143" s="13">
        <v>3944</v>
      </c>
      <c r="AL143" s="13">
        <v>631.6</v>
      </c>
      <c r="AM143" s="13">
        <v>618</v>
      </c>
      <c r="AN143" s="10">
        <v>565.986511387733</v>
      </c>
      <c r="AO143" s="17">
        <v>1.2498704026203233E-2</v>
      </c>
      <c r="AP143" s="17">
        <f>(表4_8910[[#This Row],[emission]]-表4_8910[[#This Row],[emission_epa]])/表4_8910[[#This Row],[emission_epa]]</f>
        <v>1.2498704026203216E-2</v>
      </c>
    </row>
    <row r="144" spans="1:42" ht="15" x14ac:dyDescent="0.2">
      <c r="A144" s="13">
        <v>143</v>
      </c>
      <c r="B144" s="9">
        <v>39.174700000000001</v>
      </c>
      <c r="C144" s="9">
        <v>-111.02889999999999</v>
      </c>
      <c r="D144" s="10">
        <v>1725</v>
      </c>
      <c r="E144" s="11">
        <v>45100.775041104003</v>
      </c>
      <c r="F144" s="11">
        <v>45100.483374437397</v>
      </c>
      <c r="G144" s="12" t="s">
        <v>596</v>
      </c>
      <c r="H144" s="12" t="s">
        <v>515</v>
      </c>
      <c r="I144" s="12" t="s">
        <v>612</v>
      </c>
      <c r="J144" s="12" t="s">
        <v>766</v>
      </c>
      <c r="K144" s="13" t="s">
        <v>434</v>
      </c>
      <c r="L144" s="10">
        <v>595.71886438734862</v>
      </c>
      <c r="M144" s="14">
        <v>63.816616787243426</v>
      </c>
      <c r="N144" s="13">
        <v>6.19</v>
      </c>
      <c r="O144" s="13">
        <v>0.26388128644019682</v>
      </c>
      <c r="P144" s="13">
        <v>236</v>
      </c>
      <c r="Q144" s="13">
        <v>820.79700790156346</v>
      </c>
      <c r="R144" s="13">
        <v>54025.053496166816</v>
      </c>
      <c r="S144" s="13" t="s">
        <v>456</v>
      </c>
      <c r="T144" s="13" t="s">
        <v>457</v>
      </c>
      <c r="U144" s="13" t="s">
        <v>13</v>
      </c>
      <c r="V144" s="13" t="s">
        <v>458</v>
      </c>
      <c r="W144" s="13" t="s">
        <v>15</v>
      </c>
      <c r="X144" s="15" t="s">
        <v>522</v>
      </c>
      <c r="Y144" s="30">
        <v>0</v>
      </c>
      <c r="Z144" s="13">
        <v>-1</v>
      </c>
      <c r="AA144" s="13">
        <v>0.7</v>
      </c>
      <c r="AB144" s="13" t="s">
        <v>568</v>
      </c>
      <c r="AC144" s="14">
        <v>14.009490789630524</v>
      </c>
      <c r="AD144" s="14">
        <v>49.8071259976129</v>
      </c>
      <c r="AE144" s="14">
        <v>4.5614358445191643</v>
      </c>
      <c r="AF144" s="14">
        <v>3.8431978459263525</v>
      </c>
      <c r="AG144" s="17">
        <v>53.694341183219194</v>
      </c>
      <c r="AH144" s="14">
        <v>110.78932397470895</v>
      </c>
      <c r="AI144" s="14">
        <v>1.6115113038729632</v>
      </c>
      <c r="AJ144" s="9">
        <v>2.678125E-2</v>
      </c>
      <c r="AK144" s="13">
        <v>6165</v>
      </c>
      <c r="AL144" s="13">
        <v>422.6</v>
      </c>
      <c r="AM144" s="13">
        <v>419.8</v>
      </c>
      <c r="AN144" s="10">
        <v>381.85220076079997</v>
      </c>
      <c r="AO144" s="17">
        <v>0.56007707484844138</v>
      </c>
      <c r="AP144" s="17">
        <f>(表4_8910[[#This Row],[emission]]-表4_8910[[#This Row],[emission_epa]])/表4_8910[[#This Row],[emission_epa]]</f>
        <v>0.56007707484844138</v>
      </c>
    </row>
    <row r="145" spans="1:42" x14ac:dyDescent="0.2">
      <c r="A145" s="13">
        <v>144</v>
      </c>
      <c r="B145" s="9">
        <v>39.174700000000001</v>
      </c>
      <c r="C145" s="9">
        <v>-111.02889999999999</v>
      </c>
      <c r="D145" s="10">
        <v>1725</v>
      </c>
      <c r="E145" s="11">
        <v>45126.776510817304</v>
      </c>
      <c r="F145" s="11">
        <v>45126.484844150698</v>
      </c>
      <c r="G145" s="12" t="s">
        <v>596</v>
      </c>
      <c r="H145" s="12" t="s">
        <v>515</v>
      </c>
      <c r="I145" s="12" t="s">
        <v>612</v>
      </c>
      <c r="J145" s="12" t="s">
        <v>702</v>
      </c>
      <c r="K145" s="13" t="s">
        <v>434</v>
      </c>
      <c r="L145" s="10">
        <v>449.85027314890885</v>
      </c>
      <c r="M145" s="14">
        <v>66.650997022374554</v>
      </c>
      <c r="N145" s="13">
        <v>0.5</v>
      </c>
      <c r="O145" s="13">
        <v>0.43085186936270026</v>
      </c>
      <c r="P145" s="13">
        <v>37</v>
      </c>
      <c r="Q145" s="13">
        <v>1697.2933174338516</v>
      </c>
      <c r="R145" s="13">
        <v>130613.14838633494</v>
      </c>
      <c r="S145" s="13" t="s">
        <v>459</v>
      </c>
      <c r="T145" s="13" t="s">
        <v>460</v>
      </c>
      <c r="U145" s="13" t="s">
        <v>13</v>
      </c>
      <c r="V145" s="13" t="s">
        <v>461</v>
      </c>
      <c r="W145" s="13" t="s">
        <v>15</v>
      </c>
      <c r="X145" s="15" t="s">
        <v>522</v>
      </c>
      <c r="Y145" s="30">
        <v>0</v>
      </c>
      <c r="Z145" s="13">
        <v>1</v>
      </c>
      <c r="AA145" s="13">
        <v>1</v>
      </c>
      <c r="AB145" s="13" t="s">
        <v>569</v>
      </c>
      <c r="AC145" s="14">
        <v>4.6294613182297351</v>
      </c>
      <c r="AD145" s="14">
        <v>62.02153570414481</v>
      </c>
      <c r="AE145" s="14">
        <v>4.2238379524725813</v>
      </c>
      <c r="AF145" s="14">
        <v>18.75201010468836</v>
      </c>
      <c r="AG145" s="17">
        <v>60.659497692405253</v>
      </c>
      <c r="AH145" s="14">
        <v>10.109916282067543</v>
      </c>
      <c r="AI145" s="14">
        <v>2.3426778925287097</v>
      </c>
      <c r="AJ145" s="9">
        <v>8.3999999999999995E-3</v>
      </c>
      <c r="AK145" s="13">
        <v>6165</v>
      </c>
      <c r="AL145" s="13">
        <v>656.41200000000003</v>
      </c>
      <c r="AM145" s="13">
        <v>749.55200000000002</v>
      </c>
      <c r="AN145" s="10">
        <v>649.000567785827</v>
      </c>
      <c r="AO145" s="17">
        <v>0.3068568881478061</v>
      </c>
      <c r="AP145" s="17">
        <f>(表4_8910[[#This Row],[emission]]-表4_8910[[#This Row],[emission_epa]])/表4_8910[[#This Row],[emission_epa]]</f>
        <v>-0.3068568881478061</v>
      </c>
    </row>
    <row r="146" spans="1:42" x14ac:dyDescent="0.2">
      <c r="A146" s="13">
        <v>145</v>
      </c>
      <c r="B146" s="9">
        <v>39.174700000000001</v>
      </c>
      <c r="C146" s="9">
        <v>-111.02889999999999</v>
      </c>
      <c r="D146" s="10">
        <v>1725</v>
      </c>
      <c r="E146" s="11">
        <v>45155.775600394292</v>
      </c>
      <c r="F146" s="11">
        <v>45155.483933727592</v>
      </c>
      <c r="G146" s="12" t="s">
        <v>596</v>
      </c>
      <c r="H146" s="12" t="s">
        <v>515</v>
      </c>
      <c r="I146" s="12" t="s">
        <v>612</v>
      </c>
      <c r="J146" s="12" t="s">
        <v>703</v>
      </c>
      <c r="K146" s="13" t="s">
        <v>434</v>
      </c>
      <c r="L146" s="10">
        <v>791.52594899769974</v>
      </c>
      <c r="M146" s="14">
        <v>199.38457311055137</v>
      </c>
      <c r="N146" s="13">
        <v>2.06</v>
      </c>
      <c r="O146" s="13">
        <v>1.3755847241567252</v>
      </c>
      <c r="P146" s="13">
        <v>219</v>
      </c>
      <c r="Q146" s="13">
        <v>1744.3746199049831</v>
      </c>
      <c r="R146" s="13">
        <v>87875.432340783431</v>
      </c>
      <c r="S146" s="13" t="s">
        <v>453</v>
      </c>
      <c r="T146" s="13" t="s">
        <v>454</v>
      </c>
      <c r="U146" s="13" t="s">
        <v>13</v>
      </c>
      <c r="V146" s="13" t="s">
        <v>455</v>
      </c>
      <c r="W146" s="13" t="s">
        <v>15</v>
      </c>
      <c r="X146" s="15" t="s">
        <v>522</v>
      </c>
      <c r="Y146" s="30">
        <v>0</v>
      </c>
      <c r="Z146" s="13">
        <v>1</v>
      </c>
      <c r="AA146" s="13">
        <v>1</v>
      </c>
      <c r="AB146" s="13"/>
      <c r="AC146" s="14">
        <v>6.8174883105343067</v>
      </c>
      <c r="AD146" s="14">
        <v>192.56708480001703</v>
      </c>
      <c r="AE146" s="14">
        <v>4.0764795433777232</v>
      </c>
      <c r="AF146" s="14">
        <v>15.351822501482534</v>
      </c>
      <c r="AG146" s="17">
        <v>123.89580396943126</v>
      </c>
      <c r="AH146" s="14">
        <v>85.075118725676134</v>
      </c>
      <c r="AI146" s="14">
        <v>3.2645693499124318</v>
      </c>
      <c r="AJ146" s="9">
        <v>8.8374999999999999E-3</v>
      </c>
      <c r="AK146" s="13">
        <v>6165</v>
      </c>
      <c r="AL146" s="13">
        <v>654</v>
      </c>
      <c r="AM146" s="13">
        <v>651.70000000000005</v>
      </c>
      <c r="AN146" s="10">
        <v>592.04690501879998</v>
      </c>
      <c r="AO146" s="17">
        <v>0.33693114901523802</v>
      </c>
      <c r="AP146" s="17">
        <f>(表4_8910[[#This Row],[emission]]-表4_8910[[#This Row],[emission_epa]])/表4_8910[[#This Row],[emission_epa]]</f>
        <v>0.33693114901523802</v>
      </c>
    </row>
    <row r="147" spans="1:42" x14ac:dyDescent="0.2">
      <c r="A147" s="13">
        <v>146</v>
      </c>
      <c r="B147" s="9">
        <v>29.309100000000001</v>
      </c>
      <c r="C147" s="9">
        <v>-98.320499999999996</v>
      </c>
      <c r="D147" s="10">
        <v>149</v>
      </c>
      <c r="E147" s="11">
        <v>44847.731281600303</v>
      </c>
      <c r="F147" s="11">
        <v>44847.481281600303</v>
      </c>
      <c r="G147" s="12" t="s">
        <v>596</v>
      </c>
      <c r="H147" s="12" t="s">
        <v>515</v>
      </c>
      <c r="I147" s="12" t="s">
        <v>612</v>
      </c>
      <c r="J147" s="12" t="s">
        <v>767</v>
      </c>
      <c r="K147" s="13" t="s">
        <v>434</v>
      </c>
      <c r="L147" s="10">
        <v>1643.3649233719982</v>
      </c>
      <c r="M147" s="14">
        <v>162.34869820887457</v>
      </c>
      <c r="N147" s="13">
        <v>5.76</v>
      </c>
      <c r="O147" s="13">
        <v>0.12165525060596435</v>
      </c>
      <c r="P147" s="13">
        <v>39</v>
      </c>
      <c r="Q147" s="13">
        <v>2023.3299932682585</v>
      </c>
      <c r="R147" s="13">
        <v>378772.3420021577</v>
      </c>
      <c r="S147" s="13" t="s">
        <v>462</v>
      </c>
      <c r="T147" s="13" t="s">
        <v>463</v>
      </c>
      <c r="U147" s="13" t="s">
        <v>103</v>
      </c>
      <c r="V147" s="13" t="s">
        <v>464</v>
      </c>
      <c r="W147" s="13" t="s">
        <v>71</v>
      </c>
      <c r="X147" s="15" t="s">
        <v>520</v>
      </c>
      <c r="Y147" s="30">
        <v>0</v>
      </c>
      <c r="Z147" s="13">
        <v>-1</v>
      </c>
      <c r="AA147" s="13">
        <v>0.7</v>
      </c>
      <c r="AB147" s="13" t="s">
        <v>573</v>
      </c>
      <c r="AC147" s="14">
        <v>17.668812860873917</v>
      </c>
      <c r="AD147" s="14">
        <v>144.67988534800068</v>
      </c>
      <c r="AE147" s="14">
        <v>4.8087329014697549</v>
      </c>
      <c r="AF147" s="14">
        <v>7.9962383823429786</v>
      </c>
      <c r="AG147" s="17">
        <v>165.4168560375943</v>
      </c>
      <c r="AH147" s="14">
        <v>317.60036359218105</v>
      </c>
      <c r="AI147" s="14">
        <v>2.0114705543035205</v>
      </c>
      <c r="AJ147" s="9">
        <v>2.46375E-2</v>
      </c>
      <c r="AK147" s="13">
        <v>7097</v>
      </c>
      <c r="AL147" s="13">
        <v>1492.3</v>
      </c>
      <c r="AM147" s="13">
        <v>1495.9</v>
      </c>
      <c r="AN147" s="10">
        <v>1355.5880132872001</v>
      </c>
      <c r="AO147" s="17">
        <v>0.21228935876097088</v>
      </c>
      <c r="AP147" s="17">
        <f>(表4_8910[[#This Row],[emission]]-表4_8910[[#This Row],[emission_epa]])/表4_8910[[#This Row],[emission_epa]]</f>
        <v>0.21228935876097085</v>
      </c>
    </row>
    <row r="148" spans="1:42" x14ac:dyDescent="0.2">
      <c r="A148" s="13">
        <v>147</v>
      </c>
      <c r="B148" s="9">
        <v>38.347189</v>
      </c>
      <c r="C148" s="9">
        <v>-94.646705900000001</v>
      </c>
      <c r="D148" s="10">
        <v>263</v>
      </c>
      <c r="E148" s="11">
        <v>44824.72535969819</v>
      </c>
      <c r="F148" s="11">
        <v>44824.47535969819</v>
      </c>
      <c r="G148" s="12" t="s">
        <v>596</v>
      </c>
      <c r="H148" s="12" t="s">
        <v>515</v>
      </c>
      <c r="I148" s="12" t="s">
        <v>612</v>
      </c>
      <c r="J148" s="12" t="s">
        <v>704</v>
      </c>
      <c r="K148" s="13" t="s">
        <v>434</v>
      </c>
      <c r="L148" s="10">
        <v>720.47119499182213</v>
      </c>
      <c r="M148" s="14">
        <v>91.025878598066654</v>
      </c>
      <c r="N148" s="13">
        <v>5.01</v>
      </c>
      <c r="O148" s="13">
        <v>0.83000000000000007</v>
      </c>
      <c r="P148" s="13">
        <v>206</v>
      </c>
      <c r="Q148" s="13">
        <v>979.53720882103153</v>
      </c>
      <c r="R148" s="13">
        <v>85530.100972287852</v>
      </c>
      <c r="S148" s="13" t="s">
        <v>465</v>
      </c>
      <c r="T148" s="13" t="s">
        <v>466</v>
      </c>
      <c r="U148" s="13" t="s">
        <v>124</v>
      </c>
      <c r="V148" s="13" t="s">
        <v>467</v>
      </c>
      <c r="W148" s="13" t="s">
        <v>126</v>
      </c>
      <c r="X148" s="15" t="s">
        <v>520</v>
      </c>
      <c r="Y148" s="30">
        <v>0</v>
      </c>
      <c r="Z148" s="13">
        <v>-1</v>
      </c>
      <c r="AA148" s="13">
        <v>0.7</v>
      </c>
      <c r="AB148" s="13" t="s">
        <v>571</v>
      </c>
      <c r="AC148" s="14">
        <v>20.506188828751469</v>
      </c>
      <c r="AD148" s="14">
        <v>70.519689769315178</v>
      </c>
      <c r="AE148" s="14">
        <v>6.3017421562562754</v>
      </c>
      <c r="AF148" s="14">
        <v>4.8992002915616908</v>
      </c>
      <c r="AG148" s="17">
        <v>129.1529931939713</v>
      </c>
      <c r="AH148" s="14">
        <v>215.68549863393207</v>
      </c>
      <c r="AI148" s="14">
        <v>2.198260438654112</v>
      </c>
      <c r="AJ148" s="9">
        <v>3.1581249999999998E-2</v>
      </c>
      <c r="AK148" s="13">
        <v>1241</v>
      </c>
      <c r="AL148" s="13">
        <v>759.1</v>
      </c>
      <c r="AM148" s="13">
        <v>765.6</v>
      </c>
      <c r="AN148" s="10">
        <v>691.00261645800003</v>
      </c>
      <c r="AO148" s="17">
        <v>4.2646117152022711E-2</v>
      </c>
      <c r="AP148" s="17">
        <f>(表4_8910[[#This Row],[emission]]-表4_8910[[#This Row],[emission_epa]])/表4_8910[[#This Row],[emission_epa]]</f>
        <v>4.2646117152022725E-2</v>
      </c>
    </row>
    <row r="149" spans="1:42" x14ac:dyDescent="0.2">
      <c r="A149" s="13">
        <v>148</v>
      </c>
      <c r="B149" s="9">
        <v>38.347189</v>
      </c>
      <c r="C149" s="9">
        <v>-94.646705900000001</v>
      </c>
      <c r="D149" s="10">
        <v>263</v>
      </c>
      <c r="E149" s="11">
        <v>44934.727399562005</v>
      </c>
      <c r="F149" s="11">
        <v>44934.477399562005</v>
      </c>
      <c r="G149" s="12" t="s">
        <v>596</v>
      </c>
      <c r="H149" s="12" t="s">
        <v>515</v>
      </c>
      <c r="I149" s="12" t="s">
        <v>612</v>
      </c>
      <c r="J149" s="12" t="s">
        <v>743</v>
      </c>
      <c r="K149" s="13" t="s">
        <v>434</v>
      </c>
      <c r="L149" s="10">
        <v>855.0826748296513</v>
      </c>
      <c r="M149" s="14">
        <v>127.68097194646965</v>
      </c>
      <c r="N149" s="13">
        <v>1.2</v>
      </c>
      <c r="O149" s="13">
        <v>3.0550504633038961E-2</v>
      </c>
      <c r="P149" s="13">
        <v>222</v>
      </c>
      <c r="Q149" s="13">
        <v>2848.0845053365524</v>
      </c>
      <c r="R149" s="13">
        <v>616106.99174359033</v>
      </c>
      <c r="S149" s="13" t="s">
        <v>471</v>
      </c>
      <c r="T149" s="13" t="s">
        <v>472</v>
      </c>
      <c r="U149" s="13" t="s">
        <v>124</v>
      </c>
      <c r="V149" s="13" t="s">
        <v>473</v>
      </c>
      <c r="W149" s="13" t="s">
        <v>126</v>
      </c>
      <c r="X149" s="15" t="s">
        <v>520</v>
      </c>
      <c r="Y149" s="30">
        <v>0</v>
      </c>
      <c r="Z149" s="13">
        <v>-1</v>
      </c>
      <c r="AA149" s="13">
        <v>0.7</v>
      </c>
      <c r="AB149" s="13" t="s">
        <v>573</v>
      </c>
      <c r="AC149" s="14">
        <v>8.9786753815928169</v>
      </c>
      <c r="AD149" s="14">
        <v>118.70229656487683</v>
      </c>
      <c r="AE149" s="14">
        <v>6.1064487767524103</v>
      </c>
      <c r="AF149" s="14">
        <v>5.252577031750727</v>
      </c>
      <c r="AG149" s="17">
        <v>27.267566902645626</v>
      </c>
      <c r="AH149" s="14">
        <v>10.907026761058249</v>
      </c>
      <c r="AI149" s="14">
        <v>1.6340859300668933</v>
      </c>
      <c r="AJ149" s="9">
        <v>1.9556250000000001E-2</v>
      </c>
      <c r="AK149" s="13">
        <v>1241</v>
      </c>
      <c r="AL149" s="13">
        <v>1406.5</v>
      </c>
      <c r="AM149" s="13">
        <v>1398.2</v>
      </c>
      <c r="AN149" s="10">
        <v>1272.5670018061001</v>
      </c>
      <c r="AO149" s="17">
        <v>0.32806471202218124</v>
      </c>
      <c r="AP149" s="17">
        <f>(表4_8910[[#This Row],[emission]]-表4_8910[[#This Row],[emission_epa]])/表4_8910[[#This Row],[emission_epa]]</f>
        <v>-0.32806471202218118</v>
      </c>
    </row>
    <row r="150" spans="1:42" x14ac:dyDescent="0.2">
      <c r="A150" s="13">
        <v>149</v>
      </c>
      <c r="B150" s="9">
        <v>38.347189</v>
      </c>
      <c r="C150" s="9">
        <v>-94.646705900000001</v>
      </c>
      <c r="D150" s="10">
        <v>263</v>
      </c>
      <c r="E150" s="11">
        <v>45154.730128475603</v>
      </c>
      <c r="F150" s="11">
        <v>45154.480128475603</v>
      </c>
      <c r="G150" s="12" t="s">
        <v>596</v>
      </c>
      <c r="H150" s="12" t="s">
        <v>515</v>
      </c>
      <c r="I150" s="12" t="s">
        <v>612</v>
      </c>
      <c r="J150" s="12" t="s">
        <v>705</v>
      </c>
      <c r="K150" s="13" t="s">
        <v>434</v>
      </c>
      <c r="L150" s="10">
        <v>959.76000976741841</v>
      </c>
      <c r="M150" s="14">
        <v>178.55442536041062</v>
      </c>
      <c r="N150" s="13">
        <v>2.8</v>
      </c>
      <c r="O150" s="13">
        <v>6.3508529610859024E-2</v>
      </c>
      <c r="P150" s="13">
        <v>178</v>
      </c>
      <c r="Q150" s="13">
        <v>1510.9421663041892</v>
      </c>
      <c r="R150" s="13">
        <v>246166.25923017363</v>
      </c>
      <c r="S150" s="13" t="s">
        <v>468</v>
      </c>
      <c r="T150" s="13" t="s">
        <v>469</v>
      </c>
      <c r="U150" s="13" t="s">
        <v>124</v>
      </c>
      <c r="V150" s="13" t="s">
        <v>470</v>
      </c>
      <c r="W150" s="13" t="s">
        <v>126</v>
      </c>
      <c r="X150" s="15" t="s">
        <v>520</v>
      </c>
      <c r="Y150" s="30">
        <v>0</v>
      </c>
      <c r="Z150" s="13">
        <v>1</v>
      </c>
      <c r="AA150" s="13">
        <v>1</v>
      </c>
      <c r="AB150" s="13" t="s">
        <v>572</v>
      </c>
      <c r="AC150" s="14">
        <v>17.043483661248171</v>
      </c>
      <c r="AD150" s="14">
        <v>161.51094169916246</v>
      </c>
      <c r="AE150" s="14">
        <v>7.2678964852604748</v>
      </c>
      <c r="AF150" s="14">
        <v>14.761942366756704</v>
      </c>
      <c r="AG150" s="17">
        <v>136.60030467059153</v>
      </c>
      <c r="AH150" s="14">
        <v>127.49361769255209</v>
      </c>
      <c r="AI150" s="14">
        <v>2.1038371917243306</v>
      </c>
      <c r="AJ150" s="9">
        <v>4.8675000000000003E-2</v>
      </c>
      <c r="AK150" s="13">
        <v>1241</v>
      </c>
      <c r="AL150" s="13">
        <v>1273.7</v>
      </c>
      <c r="AM150" s="13">
        <v>1441.1</v>
      </c>
      <c r="AN150" s="10">
        <v>1233.9436115005999</v>
      </c>
      <c r="AO150" s="17">
        <v>0.22220107886433038</v>
      </c>
      <c r="AP150" s="17">
        <f>(表4_8910[[#This Row],[emission]]-表4_8910[[#This Row],[emission_epa]])/表4_8910[[#This Row],[emission_epa]]</f>
        <v>-0.22220107886433041</v>
      </c>
    </row>
    <row r="151" spans="1:42" ht="15" x14ac:dyDescent="0.2">
      <c r="A151" s="13">
        <v>150</v>
      </c>
      <c r="B151" s="9">
        <v>38.558300000000003</v>
      </c>
      <c r="C151" s="9">
        <v>-90.836100000000002</v>
      </c>
      <c r="D151" s="10">
        <v>146</v>
      </c>
      <c r="E151" s="11">
        <v>45111.719464238296</v>
      </c>
      <c r="F151" s="11">
        <v>45111.469464238296</v>
      </c>
      <c r="G151" s="12" t="s">
        <v>596</v>
      </c>
      <c r="H151" s="12" t="s">
        <v>515</v>
      </c>
      <c r="I151" s="12" t="s">
        <v>612</v>
      </c>
      <c r="J151" s="12" t="s">
        <v>735</v>
      </c>
      <c r="K151" s="13" t="s">
        <v>434</v>
      </c>
      <c r="L151" s="10">
        <v>2642.7002431444007</v>
      </c>
      <c r="M151" s="14">
        <v>551.76361418040017</v>
      </c>
      <c r="N151" s="13">
        <v>2.41</v>
      </c>
      <c r="O151" s="13">
        <v>0.43878620458411555</v>
      </c>
      <c r="P151" s="13">
        <v>132</v>
      </c>
      <c r="Q151" s="13">
        <v>1662.4842621877131</v>
      </c>
      <c r="R151" s="13">
        <v>800994.7657788283</v>
      </c>
      <c r="S151" s="13" t="s">
        <v>474</v>
      </c>
      <c r="T151" s="13" t="s">
        <v>475</v>
      </c>
      <c r="U151" s="13" t="s">
        <v>348</v>
      </c>
      <c r="V151" s="13" t="s">
        <v>476</v>
      </c>
      <c r="W151" s="13" t="s">
        <v>350</v>
      </c>
      <c r="X151" s="15" t="s">
        <v>520</v>
      </c>
      <c r="Y151" s="30">
        <v>0</v>
      </c>
      <c r="Z151" s="13">
        <v>1</v>
      </c>
      <c r="AA151" s="13">
        <v>1</v>
      </c>
      <c r="AB151" s="13" t="s">
        <v>574</v>
      </c>
      <c r="AC151" s="14">
        <v>23.811998300956251</v>
      </c>
      <c r="AD151" s="14">
        <v>527.95161587944381</v>
      </c>
      <c r="AE151" s="14">
        <v>10.415977564031989</v>
      </c>
      <c r="AF151" s="14">
        <v>16.825814752630809</v>
      </c>
      <c r="AG151" s="17">
        <v>113.65762437801973</v>
      </c>
      <c r="AH151" s="14">
        <v>91.304958250342523</v>
      </c>
      <c r="AI151" s="14">
        <v>1.3389433307544529</v>
      </c>
      <c r="AJ151" s="9">
        <v>2.243125E-2</v>
      </c>
      <c r="AK151" s="13">
        <v>2103</v>
      </c>
      <c r="AL151" s="13">
        <v>2560.6999999999998</v>
      </c>
      <c r="AM151" s="13">
        <v>2558.1</v>
      </c>
      <c r="AN151" s="10">
        <v>2322.3989822982699</v>
      </c>
      <c r="AO151" s="17">
        <v>0.13791827471830764</v>
      </c>
      <c r="AP151" s="17">
        <f>(表4_8910[[#This Row],[emission]]-表4_8910[[#This Row],[emission_epa]])/表4_8910[[#This Row],[emission_epa]]</f>
        <v>0.13791827471830764</v>
      </c>
    </row>
    <row r="152" spans="1:42" x14ac:dyDescent="0.2">
      <c r="A152" s="13">
        <v>151</v>
      </c>
      <c r="B152" s="9">
        <v>38.558300000000003</v>
      </c>
      <c r="C152" s="9">
        <v>-90.836100000000002</v>
      </c>
      <c r="D152" s="10">
        <v>146</v>
      </c>
      <c r="E152" s="11">
        <v>45221.7206478269</v>
      </c>
      <c r="F152" s="11">
        <v>45221.4706478269</v>
      </c>
      <c r="G152" s="12" t="s">
        <v>596</v>
      </c>
      <c r="H152" s="12" t="s">
        <v>515</v>
      </c>
      <c r="I152" s="12" t="s">
        <v>612</v>
      </c>
      <c r="J152" s="12" t="s">
        <v>706</v>
      </c>
      <c r="K152" s="13" t="s">
        <v>434</v>
      </c>
      <c r="L152" s="10">
        <v>1629.7442296279892</v>
      </c>
      <c r="M152" s="14">
        <v>246.2127449689722</v>
      </c>
      <c r="N152" s="13">
        <v>1.92</v>
      </c>
      <c r="O152" s="13">
        <v>0.17214335111567136</v>
      </c>
      <c r="P152" s="13">
        <v>81</v>
      </c>
      <c r="Q152" s="13">
        <v>2163.4855507537577</v>
      </c>
      <c r="R152" s="13">
        <v>749483.06555123394</v>
      </c>
      <c r="S152" s="13" t="s">
        <v>477</v>
      </c>
      <c r="T152" s="13" t="s">
        <v>478</v>
      </c>
      <c r="U152" s="13" t="s">
        <v>348</v>
      </c>
      <c r="V152" s="13" t="s">
        <v>479</v>
      </c>
      <c r="W152" s="13" t="s">
        <v>350</v>
      </c>
      <c r="X152" s="15" t="s">
        <v>520</v>
      </c>
      <c r="Y152" s="30">
        <v>0</v>
      </c>
      <c r="Z152" s="13">
        <v>-1</v>
      </c>
      <c r="AA152" s="13">
        <v>0.7</v>
      </c>
      <c r="AB152" s="13" t="s">
        <v>575</v>
      </c>
      <c r="AC152" s="14">
        <v>18.883628376730893</v>
      </c>
      <c r="AD152" s="14">
        <v>227.32911659224135</v>
      </c>
      <c r="AE152" s="14">
        <v>9.8490748257897316</v>
      </c>
      <c r="AF152" s="14">
        <v>6.2839182864696417</v>
      </c>
      <c r="AG152" s="17">
        <v>80.595054938416638</v>
      </c>
      <c r="AH152" s="14">
        <v>51.580835160586645</v>
      </c>
      <c r="AI152" s="14">
        <v>1.5978889898215023</v>
      </c>
      <c r="AJ152" s="9">
        <v>5.2475000000000001E-2</v>
      </c>
      <c r="AK152" s="13">
        <v>2103</v>
      </c>
      <c r="AL152" s="14">
        <v>2197.6999999999998</v>
      </c>
      <c r="AM152" s="14">
        <v>2194</v>
      </c>
      <c r="AN152" s="10">
        <v>1992.7688710955699</v>
      </c>
      <c r="AO152" s="17">
        <v>0.18217097162301599</v>
      </c>
      <c r="AP152" s="17">
        <f>(表4_8910[[#This Row],[emission]]-表4_8910[[#This Row],[emission_epa]])/表4_8910[[#This Row],[emission_epa]]</f>
        <v>-0.18217097162301601</v>
      </c>
    </row>
    <row r="153" spans="1:42" x14ac:dyDescent="0.2">
      <c r="A153" s="13">
        <v>152</v>
      </c>
      <c r="B153" s="9">
        <v>42.110300000000002</v>
      </c>
      <c r="C153" s="9">
        <v>-104.8828</v>
      </c>
      <c r="D153" s="10">
        <v>1393</v>
      </c>
      <c r="E153" s="11">
        <v>45199.761611215901</v>
      </c>
      <c r="F153" s="11">
        <v>45199.469944549201</v>
      </c>
      <c r="G153" s="12" t="s">
        <v>596</v>
      </c>
      <c r="H153" s="12" t="s">
        <v>515</v>
      </c>
      <c r="I153" s="12" t="s">
        <v>612</v>
      </c>
      <c r="J153" s="12" t="s">
        <v>707</v>
      </c>
      <c r="K153" s="13" t="s">
        <v>434</v>
      </c>
      <c r="L153" s="10">
        <v>760.83302895958059</v>
      </c>
      <c r="M153" s="14">
        <v>117.48096982418011</v>
      </c>
      <c r="N153" s="13">
        <v>3.4</v>
      </c>
      <c r="O153" s="13">
        <v>1.5284414720012456</v>
      </c>
      <c r="P153" s="13">
        <v>118</v>
      </c>
      <c r="Q153" s="13">
        <v>944.54527217826205</v>
      </c>
      <c r="R153" s="13">
        <v>105902.5770592019</v>
      </c>
      <c r="S153" s="13" t="s">
        <v>480</v>
      </c>
      <c r="T153" s="13" t="s">
        <v>481</v>
      </c>
      <c r="U153" s="13" t="s">
        <v>359</v>
      </c>
      <c r="V153" s="13" t="s">
        <v>482</v>
      </c>
      <c r="W153" s="13" t="s">
        <v>115</v>
      </c>
      <c r="X153" s="15" t="s">
        <v>522</v>
      </c>
      <c r="Y153" s="30">
        <v>0</v>
      </c>
      <c r="Z153" s="13">
        <v>-1</v>
      </c>
      <c r="AA153" s="13">
        <v>0.7</v>
      </c>
      <c r="AB153" s="13" t="s">
        <v>544</v>
      </c>
      <c r="AC153" s="14">
        <v>12.748990839270975</v>
      </c>
      <c r="AD153" s="14">
        <v>104.73197898490913</v>
      </c>
      <c r="AE153" s="14">
        <v>5.063630512354373</v>
      </c>
      <c r="AF153" s="14">
        <v>6.8319802326155106</v>
      </c>
      <c r="AG153" s="17">
        <v>11.179738527071692</v>
      </c>
      <c r="AH153" s="14">
        <v>12.67037033068125</v>
      </c>
      <c r="AI153" s="14">
        <v>1.7129782115314387</v>
      </c>
      <c r="AJ153" s="9">
        <v>5.1943749999999997E-2</v>
      </c>
      <c r="AK153" s="13">
        <v>6204</v>
      </c>
      <c r="AL153" s="14">
        <v>798.9</v>
      </c>
      <c r="AM153" s="14">
        <v>661.1</v>
      </c>
      <c r="AN153" s="10">
        <v>691.41387354013295</v>
      </c>
      <c r="AO153" s="17">
        <v>0.10040173921303053</v>
      </c>
      <c r="AP153" s="17">
        <f>(表4_8910[[#This Row],[emission]]-表4_8910[[#This Row],[emission_epa]])/表4_8910[[#This Row],[emission_epa]]</f>
        <v>0.10040173921303043</v>
      </c>
    </row>
    <row r="154" spans="1:42" x14ac:dyDescent="0.2">
      <c r="A154" s="13">
        <v>153</v>
      </c>
      <c r="B154" s="9">
        <v>32.259700000000002</v>
      </c>
      <c r="C154" s="9">
        <v>-94.570300000000003</v>
      </c>
      <c r="D154" s="10">
        <v>98</v>
      </c>
      <c r="E154" s="11">
        <v>44775.720485155711</v>
      </c>
      <c r="F154" s="11">
        <v>44775.470485155711</v>
      </c>
      <c r="G154" s="12" t="s">
        <v>596</v>
      </c>
      <c r="H154" s="12" t="s">
        <v>515</v>
      </c>
      <c r="I154" s="12" t="s">
        <v>612</v>
      </c>
      <c r="J154" s="12" t="s">
        <v>708</v>
      </c>
      <c r="K154" s="13" t="s">
        <v>434</v>
      </c>
      <c r="L154" s="10">
        <v>2239.0979547752913</v>
      </c>
      <c r="M154" s="14">
        <v>336.16263149024905</v>
      </c>
      <c r="N154" s="13">
        <v>3.39</v>
      </c>
      <c r="O154" s="13">
        <v>0.39247080570831411</v>
      </c>
      <c r="P154" s="13">
        <v>225</v>
      </c>
      <c r="Q154" s="13">
        <v>2085.3480790059834</v>
      </c>
      <c r="R154" s="13">
        <v>689222.11265195173</v>
      </c>
      <c r="S154" s="13" t="s">
        <v>486</v>
      </c>
      <c r="T154" s="13" t="s">
        <v>487</v>
      </c>
      <c r="U154" s="13" t="s">
        <v>129</v>
      </c>
      <c r="V154" s="13" t="s">
        <v>488</v>
      </c>
      <c r="W154" s="13" t="s">
        <v>71</v>
      </c>
      <c r="X154" s="15" t="s">
        <v>520</v>
      </c>
      <c r="Y154" s="30">
        <v>0</v>
      </c>
      <c r="Z154" s="13">
        <v>-1</v>
      </c>
      <c r="AA154" s="13">
        <v>0.7</v>
      </c>
      <c r="AB154" s="13" t="s">
        <v>576</v>
      </c>
      <c r="AC154" s="14">
        <v>27.050793937932752</v>
      </c>
      <c r="AD154" s="14">
        <v>309.11183755231627</v>
      </c>
      <c r="AE154" s="14">
        <v>10.044330333133297</v>
      </c>
      <c r="AF154" s="14">
        <v>9.0932221580914234</v>
      </c>
      <c r="AG154" s="17">
        <v>129.24859790963399</v>
      </c>
      <c r="AH154" s="14">
        <v>146.05091563788642</v>
      </c>
      <c r="AI154" s="14">
        <v>1.8036567879576877</v>
      </c>
      <c r="AJ154" s="9">
        <v>4.6868750000000001E-2</v>
      </c>
      <c r="AK154" s="13">
        <v>6146</v>
      </c>
      <c r="AL154" s="14">
        <v>2263.6</v>
      </c>
      <c r="AM154" s="14">
        <v>2623.6</v>
      </c>
      <c r="AN154" s="10">
        <v>2146.036220944</v>
      </c>
      <c r="AO154" s="17">
        <v>4.336447489705253E-2</v>
      </c>
      <c r="AP154" s="17">
        <f>(表4_8910[[#This Row],[emission]]-表4_8910[[#This Row],[emission_epa]])/表4_8910[[#This Row],[emission_epa]]</f>
        <v>4.3364474897052432E-2</v>
      </c>
    </row>
    <row r="155" spans="1:42" x14ac:dyDescent="0.2">
      <c r="A155" s="13">
        <v>154</v>
      </c>
      <c r="B155" s="9">
        <v>32.259700000000002</v>
      </c>
      <c r="C155" s="9">
        <v>-94.570300000000003</v>
      </c>
      <c r="D155" s="10">
        <v>98</v>
      </c>
      <c r="E155" s="11">
        <v>44885.722747714608</v>
      </c>
      <c r="F155" s="11">
        <v>44885.472747714608</v>
      </c>
      <c r="G155" s="12" t="s">
        <v>596</v>
      </c>
      <c r="H155" s="12" t="s">
        <v>515</v>
      </c>
      <c r="I155" s="12" t="s">
        <v>612</v>
      </c>
      <c r="J155" s="12" t="s">
        <v>744</v>
      </c>
      <c r="K155" s="13" t="s">
        <v>434</v>
      </c>
      <c r="L155" s="10">
        <v>1843.6668154483129</v>
      </c>
      <c r="M155" s="14">
        <v>316.55769493809868</v>
      </c>
      <c r="N155" s="13">
        <v>2.97</v>
      </c>
      <c r="O155" s="13">
        <v>0.36660605559646731</v>
      </c>
      <c r="P155" s="13">
        <v>70</v>
      </c>
      <c r="Q155" s="13">
        <v>2165.7245333061178</v>
      </c>
      <c r="R155" s="13">
        <v>636338.56793255219</v>
      </c>
      <c r="S155" s="13" t="s">
        <v>489</v>
      </c>
      <c r="T155" s="13" t="s">
        <v>490</v>
      </c>
      <c r="U155" s="13" t="s">
        <v>129</v>
      </c>
      <c r="V155" s="13" t="s">
        <v>491</v>
      </c>
      <c r="W155" s="13" t="s">
        <v>71</v>
      </c>
      <c r="X155" s="15" t="s">
        <v>520</v>
      </c>
      <c r="Y155" s="30">
        <v>0</v>
      </c>
      <c r="Z155" s="13">
        <v>-1</v>
      </c>
      <c r="AA155" s="13">
        <v>0.7</v>
      </c>
      <c r="AB155" s="13" t="s">
        <v>577</v>
      </c>
      <c r="AC155" s="14">
        <v>25.35450212876896</v>
      </c>
      <c r="AD155" s="14">
        <v>291.20319280932972</v>
      </c>
      <c r="AE155" s="14">
        <v>10.028127653742684</v>
      </c>
      <c r="AF155" s="14">
        <v>7.9566435711434735</v>
      </c>
      <c r="AG155" s="17">
        <v>161.85180031011043</v>
      </c>
      <c r="AH155" s="14">
        <v>160.23328230700935</v>
      </c>
      <c r="AI155" s="14">
        <v>2.2684172197150922</v>
      </c>
      <c r="AJ155" s="9">
        <v>4.4787500000000001E-2</v>
      </c>
      <c r="AK155" s="13">
        <v>6146</v>
      </c>
      <c r="AL155" s="14">
        <v>2635.2</v>
      </c>
      <c r="AM155" s="14">
        <v>2664.4</v>
      </c>
      <c r="AN155" s="10">
        <v>2399.44315831733</v>
      </c>
      <c r="AO155" s="17">
        <v>0.23162721773278816</v>
      </c>
      <c r="AP155" s="17">
        <f>(表4_8910[[#This Row],[emission]]-表4_8910[[#This Row],[emission_epa]])/表4_8910[[#This Row],[emission_epa]]</f>
        <v>-0.23162721773278816</v>
      </c>
    </row>
    <row r="156" spans="1:42" x14ac:dyDescent="0.2">
      <c r="A156" s="13">
        <v>155</v>
      </c>
      <c r="B156" s="9">
        <v>32.259700000000002</v>
      </c>
      <c r="C156" s="9">
        <v>-94.570300000000003</v>
      </c>
      <c r="D156" s="10">
        <v>98</v>
      </c>
      <c r="E156" s="11">
        <v>45270.727184496202</v>
      </c>
      <c r="F156" s="11">
        <v>45270.477184496202</v>
      </c>
      <c r="G156" s="12" t="s">
        <v>596</v>
      </c>
      <c r="H156" s="12" t="s">
        <v>515</v>
      </c>
      <c r="I156" s="12" t="s">
        <v>612</v>
      </c>
      <c r="J156" s="12" t="s">
        <v>709</v>
      </c>
      <c r="K156" s="13" t="s">
        <v>434</v>
      </c>
      <c r="L156" s="10">
        <v>1035.8171880498048</v>
      </c>
      <c r="M156" s="14">
        <v>127.99970634199207</v>
      </c>
      <c r="N156" s="13">
        <v>4.79</v>
      </c>
      <c r="O156" s="13">
        <v>0.73749576269969164</v>
      </c>
      <c r="P156" s="13">
        <v>331</v>
      </c>
      <c r="Q156" s="13">
        <v>1250.5784506642706</v>
      </c>
      <c r="R156" s="13">
        <v>68071.063055847757</v>
      </c>
      <c r="S156" s="13" t="s">
        <v>483</v>
      </c>
      <c r="T156" s="13" t="s">
        <v>484</v>
      </c>
      <c r="U156" s="13" t="s">
        <v>129</v>
      </c>
      <c r="V156" s="13" t="s">
        <v>485</v>
      </c>
      <c r="W156" s="13" t="s">
        <v>71</v>
      </c>
      <c r="X156" s="15" t="s">
        <v>520</v>
      </c>
      <c r="Y156" s="30">
        <v>0</v>
      </c>
      <c r="Z156" s="13">
        <v>1</v>
      </c>
      <c r="AA156" s="13">
        <v>1</v>
      </c>
      <c r="AB156" s="13" t="s">
        <v>544</v>
      </c>
      <c r="AC156" s="14">
        <v>22.91216324152192</v>
      </c>
      <c r="AD156" s="14">
        <v>105.08754310047016</v>
      </c>
      <c r="AE156" s="14">
        <v>7.1106527453469193</v>
      </c>
      <c r="AF156" s="14">
        <v>8.0901518378352382</v>
      </c>
      <c r="AG156" s="17">
        <v>109.32102790447431</v>
      </c>
      <c r="AH156" s="14">
        <v>174.54924122081067</v>
      </c>
      <c r="AI156" s="14">
        <v>4.754856984038506</v>
      </c>
      <c r="AJ156" s="9">
        <v>4.1356249999999997E-2</v>
      </c>
      <c r="AK156" s="13">
        <v>6146</v>
      </c>
      <c r="AL156" s="14">
        <v>1027.5999999999999</v>
      </c>
      <c r="AM156" s="14">
        <v>1026.4000000000001</v>
      </c>
      <c r="AN156" s="10">
        <v>931.73315906439996</v>
      </c>
      <c r="AO156" s="17">
        <v>0.11171012641636668</v>
      </c>
      <c r="AP156" s="17">
        <f>(表4_8910[[#This Row],[emission]]-表4_8910[[#This Row],[emission_epa]])/表4_8910[[#This Row],[emission_epa]]</f>
        <v>0.11171012641636675</v>
      </c>
    </row>
    <row r="157" spans="1:42" x14ac:dyDescent="0.2">
      <c r="A157" s="13">
        <v>156</v>
      </c>
      <c r="B157" s="9">
        <v>31.184999999999999</v>
      </c>
      <c r="C157" s="9">
        <v>-96.485299999999995</v>
      </c>
      <c r="D157" s="10">
        <v>129</v>
      </c>
      <c r="E157" s="11">
        <v>44769.725592004892</v>
      </c>
      <c r="F157" s="11">
        <v>44769.475592004892</v>
      </c>
      <c r="G157" s="12" t="s">
        <v>596</v>
      </c>
      <c r="H157" s="12" t="s">
        <v>515</v>
      </c>
      <c r="I157" s="12" t="s">
        <v>612</v>
      </c>
      <c r="J157" s="12" t="s">
        <v>710</v>
      </c>
      <c r="K157" s="13" t="s">
        <v>434</v>
      </c>
      <c r="L157" s="10">
        <v>1582.5904045510631</v>
      </c>
      <c r="M157" s="14">
        <v>213.38956598589883</v>
      </c>
      <c r="N157" s="13">
        <v>3.79</v>
      </c>
      <c r="O157" s="13">
        <v>0.18717193521821948</v>
      </c>
      <c r="P157" s="13">
        <v>192</v>
      </c>
      <c r="Q157" s="13">
        <v>2192.7322147367722</v>
      </c>
      <c r="R157" s="13">
        <v>482216.68929950282</v>
      </c>
      <c r="S157" s="13" t="s">
        <v>492</v>
      </c>
      <c r="T157" s="13" t="s">
        <v>493</v>
      </c>
      <c r="U157" s="13" t="s">
        <v>254</v>
      </c>
      <c r="V157" s="13" t="s">
        <v>494</v>
      </c>
      <c r="W157" s="13" t="s">
        <v>71</v>
      </c>
      <c r="X157" s="15" t="s">
        <v>520</v>
      </c>
      <c r="Y157" s="30">
        <v>0</v>
      </c>
      <c r="Z157" s="13">
        <v>-1</v>
      </c>
      <c r="AA157" s="13">
        <v>0.7</v>
      </c>
      <c r="AB157" s="13"/>
      <c r="AC157" s="14">
        <v>16.871401957763375</v>
      </c>
      <c r="AD157" s="14">
        <v>196.51816402813546</v>
      </c>
      <c r="AE157" s="14">
        <v>5.5617106334530542</v>
      </c>
      <c r="AF157" s="14">
        <v>10.968439114292986</v>
      </c>
      <c r="AG157" s="17">
        <v>8.6086384081725384</v>
      </c>
      <c r="AH157" s="14">
        <v>10.875579855657975</v>
      </c>
      <c r="AI157" s="14">
        <v>1.53785362255205</v>
      </c>
      <c r="AJ157" s="9">
        <v>2.939375E-2</v>
      </c>
      <c r="AK157" s="13">
        <v>6180</v>
      </c>
      <c r="AL157" s="14">
        <v>1241</v>
      </c>
      <c r="AM157" s="14">
        <v>1493.7</v>
      </c>
      <c r="AN157" s="10">
        <v>1217.5144958592</v>
      </c>
      <c r="AO157" s="17">
        <v>0.29985343906252959</v>
      </c>
      <c r="AP157" s="17">
        <f>(表4_8910[[#This Row],[emission]]-表4_8910[[#This Row],[emission_epa]])/表4_8910[[#This Row],[emission_epa]]</f>
        <v>0.29985343906252965</v>
      </c>
    </row>
    <row r="158" spans="1:42" ht="15" x14ac:dyDescent="0.2">
      <c r="A158" s="13">
        <v>157</v>
      </c>
      <c r="B158" s="9">
        <v>31.184999999999999</v>
      </c>
      <c r="C158" s="9">
        <v>-96.485299999999995</v>
      </c>
      <c r="D158" s="10">
        <v>129</v>
      </c>
      <c r="E158" s="11">
        <v>44934.728792083399</v>
      </c>
      <c r="F158" s="11">
        <v>44934.478792083399</v>
      </c>
      <c r="G158" s="12" t="s">
        <v>596</v>
      </c>
      <c r="H158" s="12" t="s">
        <v>515</v>
      </c>
      <c r="I158" s="12" t="s">
        <v>612</v>
      </c>
      <c r="J158" s="12" t="s">
        <v>711</v>
      </c>
      <c r="K158" s="13" t="s">
        <v>434</v>
      </c>
      <c r="L158" s="10">
        <v>1204.7424884977695</v>
      </c>
      <c r="M158" s="14">
        <v>146.49801583757178</v>
      </c>
      <c r="N158" s="13">
        <v>4.4000000000000004</v>
      </c>
      <c r="O158" s="13">
        <v>0.24704925284917048</v>
      </c>
      <c r="P158" s="13">
        <v>1</v>
      </c>
      <c r="Q158" s="13">
        <v>1466.7577831873386</v>
      </c>
      <c r="R158" s="13">
        <v>227360.73105336892</v>
      </c>
      <c r="S158" s="13" t="s">
        <v>500</v>
      </c>
      <c r="T158" s="13" t="s">
        <v>501</v>
      </c>
      <c r="U158" s="13" t="s">
        <v>254</v>
      </c>
      <c r="V158" s="13" t="s">
        <v>473</v>
      </c>
      <c r="W158" s="13" t="s">
        <v>71</v>
      </c>
      <c r="X158" s="15" t="s">
        <v>520</v>
      </c>
      <c r="Y158" s="30">
        <v>0</v>
      </c>
      <c r="Z158" s="13">
        <v>1</v>
      </c>
      <c r="AA158" s="13">
        <v>1</v>
      </c>
      <c r="AB158" s="13" t="s">
        <v>580</v>
      </c>
      <c r="AC158" s="14">
        <v>15.372422422988972</v>
      </c>
      <c r="AD158" s="14">
        <v>131.1255934145828</v>
      </c>
      <c r="AE158" s="14">
        <v>4.8409612085834448</v>
      </c>
      <c r="AF158" s="14">
        <v>8.9269840009113004</v>
      </c>
      <c r="AG158" s="17">
        <v>6.0298005769970899</v>
      </c>
      <c r="AH158" s="14">
        <v>8.8437075129290665</v>
      </c>
      <c r="AI158" s="14">
        <v>3.1954665027051554</v>
      </c>
      <c r="AJ158" s="9">
        <v>2.790625E-2</v>
      </c>
      <c r="AK158" s="13">
        <v>6180</v>
      </c>
      <c r="AL158" s="14">
        <v>1957.3</v>
      </c>
      <c r="AM158" s="14">
        <v>1974.5</v>
      </c>
      <c r="AN158" s="10">
        <v>1783.17442074053</v>
      </c>
      <c r="AO158" s="17">
        <v>0.32438326027722231</v>
      </c>
      <c r="AP158" s="17">
        <f>(表4_8910[[#This Row],[emission]]-表4_8910[[#This Row],[emission_epa]])/表4_8910[[#This Row],[emission_epa]]</f>
        <v>-0.32438326027722231</v>
      </c>
    </row>
    <row r="159" spans="1:42" x14ac:dyDescent="0.2">
      <c r="A159" s="13">
        <v>158</v>
      </c>
      <c r="B159" s="9">
        <v>31.184999999999999</v>
      </c>
      <c r="C159" s="9">
        <v>-96.485299999999995</v>
      </c>
      <c r="D159" s="10">
        <v>129</v>
      </c>
      <c r="E159" s="11">
        <v>44989.729572756405</v>
      </c>
      <c r="F159" s="11">
        <v>44989.479572756405</v>
      </c>
      <c r="G159" s="12" t="s">
        <v>596</v>
      </c>
      <c r="H159" s="12" t="s">
        <v>515</v>
      </c>
      <c r="I159" s="12" t="s">
        <v>612</v>
      </c>
      <c r="J159" s="12" t="s">
        <v>712</v>
      </c>
      <c r="K159" s="13" t="s">
        <v>434</v>
      </c>
      <c r="L159" s="10">
        <v>577.67878241930146</v>
      </c>
      <c r="M159" s="14">
        <v>86.603596573456215</v>
      </c>
      <c r="N159" s="13">
        <v>3.8</v>
      </c>
      <c r="O159" s="13">
        <v>0.10503967504392486</v>
      </c>
      <c r="P159" s="13">
        <v>182</v>
      </c>
      <c r="Q159" s="13">
        <v>809.92829218785664</v>
      </c>
      <c r="R159" s="13">
        <v>64926.262836575748</v>
      </c>
      <c r="S159" s="13" t="s">
        <v>495</v>
      </c>
      <c r="T159" s="13" t="s">
        <v>496</v>
      </c>
      <c r="U159" s="13" t="s">
        <v>254</v>
      </c>
      <c r="V159" s="13" t="s">
        <v>497</v>
      </c>
      <c r="W159" s="13" t="s">
        <v>71</v>
      </c>
      <c r="X159" s="15" t="s">
        <v>520</v>
      </c>
      <c r="Y159" s="30">
        <v>0</v>
      </c>
      <c r="Z159" s="13">
        <v>-1</v>
      </c>
      <c r="AA159" s="13">
        <v>0.7</v>
      </c>
      <c r="AB159" s="13" t="s">
        <v>578</v>
      </c>
      <c r="AC159" s="14">
        <v>15.043963655721589</v>
      </c>
      <c r="AD159" s="14">
        <v>71.559632917734618</v>
      </c>
      <c r="AE159" s="14">
        <v>5.2080978078193967</v>
      </c>
      <c r="AF159" s="14">
        <v>8.2010905872489772</v>
      </c>
      <c r="AG159" s="17">
        <v>27.14249089284769</v>
      </c>
      <c r="AH159" s="14">
        <v>34.380488464273739</v>
      </c>
      <c r="AI159" s="14">
        <v>2.0506902497176118</v>
      </c>
      <c r="AJ159" s="9">
        <v>3.0612500000000001E-2</v>
      </c>
      <c r="AK159" s="13">
        <v>6180</v>
      </c>
      <c r="AL159" s="14">
        <v>650.4</v>
      </c>
      <c r="AM159" s="14">
        <v>654.29999999999995</v>
      </c>
      <c r="AN159" s="10">
        <v>591.801965139</v>
      </c>
      <c r="AO159" s="17">
        <v>2.3864710750633233E-2</v>
      </c>
      <c r="AP159" s="17">
        <f>(表4_8910[[#This Row],[emission]]-表4_8910[[#This Row],[emission_epa]])/表4_8910[[#This Row],[emission_epa]]</f>
        <v>-2.3864710750633199E-2</v>
      </c>
    </row>
    <row r="160" spans="1:42" x14ac:dyDescent="0.2">
      <c r="A160" s="13">
        <v>159</v>
      </c>
      <c r="B160" s="9">
        <v>31.184999999999999</v>
      </c>
      <c r="C160" s="9">
        <v>-96.485299999999995</v>
      </c>
      <c r="D160" s="10">
        <v>129</v>
      </c>
      <c r="E160" s="11">
        <v>45154.731520996895</v>
      </c>
      <c r="F160" s="11">
        <v>45154.481520996895</v>
      </c>
      <c r="G160" s="12" t="s">
        <v>596</v>
      </c>
      <c r="H160" s="12" t="s">
        <v>515</v>
      </c>
      <c r="I160" s="12" t="s">
        <v>612</v>
      </c>
      <c r="J160" s="12" t="s">
        <v>713</v>
      </c>
      <c r="K160" s="13" t="s">
        <v>434</v>
      </c>
      <c r="L160" s="10">
        <v>2369.3669848363456</v>
      </c>
      <c r="M160" s="14">
        <v>447.46564348530137</v>
      </c>
      <c r="N160" s="13">
        <v>2.6</v>
      </c>
      <c r="O160" s="13">
        <v>0.69500599517797923</v>
      </c>
      <c r="P160" s="13">
        <v>360</v>
      </c>
      <c r="Q160" s="13">
        <v>1961.7250222989353</v>
      </c>
      <c r="R160" s="13">
        <v>688468.67071856442</v>
      </c>
      <c r="S160" s="13" t="s">
        <v>498</v>
      </c>
      <c r="T160" s="13" t="s">
        <v>499</v>
      </c>
      <c r="U160" s="13" t="s">
        <v>254</v>
      </c>
      <c r="V160" s="13" t="s">
        <v>470</v>
      </c>
      <c r="W160" s="13" t="s">
        <v>71</v>
      </c>
      <c r="X160" s="15" t="s">
        <v>520</v>
      </c>
      <c r="Y160" s="30">
        <v>0</v>
      </c>
      <c r="Z160" s="13">
        <v>1</v>
      </c>
      <c r="AA160" s="13">
        <v>1</v>
      </c>
      <c r="AB160" s="13" t="s">
        <v>579</v>
      </c>
      <c r="AC160" s="14">
        <v>14.300031451540566</v>
      </c>
      <c r="AD160" s="14">
        <v>433.16561203376074</v>
      </c>
      <c r="AE160" s="14">
        <v>5.5720283853947929</v>
      </c>
      <c r="AF160" s="14">
        <v>22.272336094610491</v>
      </c>
      <c r="AG160" s="17">
        <v>1.7012280739656376</v>
      </c>
      <c r="AH160" s="14">
        <v>1.4743976641035526</v>
      </c>
      <c r="AI160" s="14">
        <v>1.3016980483107021</v>
      </c>
      <c r="AJ160" s="9">
        <v>2.6525E-2</v>
      </c>
      <c r="AK160" s="13">
        <v>6180</v>
      </c>
      <c r="AL160" s="14">
        <v>1820.5</v>
      </c>
      <c r="AM160" s="14">
        <v>1806.6</v>
      </c>
      <c r="AN160" s="10">
        <v>1644.5943918327</v>
      </c>
      <c r="AO160" s="17">
        <v>0.44069990546178062</v>
      </c>
      <c r="AP160" s="17">
        <f>(表4_8910[[#This Row],[emission]]-表4_8910[[#This Row],[emission_epa]])/表4_8910[[#This Row],[emission_epa]]</f>
        <v>0.44069990546178073</v>
      </c>
    </row>
    <row r="161" spans="1:42" x14ac:dyDescent="0.2">
      <c r="A161" s="13">
        <v>160</v>
      </c>
      <c r="B161" s="9">
        <v>29.917200000000001</v>
      </c>
      <c r="C161" s="9">
        <v>-96.750600000000006</v>
      </c>
      <c r="D161" s="10">
        <v>115</v>
      </c>
      <c r="E161" s="11">
        <v>44989.729833844402</v>
      </c>
      <c r="F161" s="11">
        <v>44989.479833844402</v>
      </c>
      <c r="G161" s="12" t="s">
        <v>596</v>
      </c>
      <c r="H161" s="12" t="s">
        <v>515</v>
      </c>
      <c r="I161" s="12" t="s">
        <v>612</v>
      </c>
      <c r="J161" s="12" t="s">
        <v>714</v>
      </c>
      <c r="K161" s="13" t="s">
        <v>434</v>
      </c>
      <c r="L161" s="10">
        <v>1216.2043608846566</v>
      </c>
      <c r="M161" s="14">
        <v>204.81805073692408</v>
      </c>
      <c r="N161" s="13">
        <v>3.01</v>
      </c>
      <c r="O161" s="13">
        <v>0.26274195198584738</v>
      </c>
      <c r="P161" s="13">
        <v>176</v>
      </c>
      <c r="Q161" s="13">
        <v>1927.5297795951801</v>
      </c>
      <c r="R161" s="13">
        <v>404580.45092850627</v>
      </c>
      <c r="S161" s="13" t="s">
        <v>502</v>
      </c>
      <c r="T161" s="13" t="s">
        <v>503</v>
      </c>
      <c r="U161" s="13" t="s">
        <v>257</v>
      </c>
      <c r="V161" s="13" t="s">
        <v>497</v>
      </c>
      <c r="W161" s="13" t="s">
        <v>71</v>
      </c>
      <c r="X161" s="15" t="s">
        <v>520</v>
      </c>
      <c r="Y161" s="30">
        <v>0</v>
      </c>
      <c r="Z161" s="13">
        <v>1</v>
      </c>
      <c r="AA161" s="13">
        <v>1</v>
      </c>
      <c r="AB161" s="13"/>
      <c r="AC161" s="14">
        <v>15.408171616029618</v>
      </c>
      <c r="AD161" s="14">
        <v>189.40987912089449</v>
      </c>
      <c r="AE161" s="14">
        <v>5.8513957350614962</v>
      </c>
      <c r="AF161" s="14">
        <v>8.3628950553210828</v>
      </c>
      <c r="AG161" s="17">
        <v>19.567043850009412</v>
      </c>
      <c r="AH161" s="14">
        <v>19.632267329509443</v>
      </c>
      <c r="AI161" s="14">
        <v>0.93284708036063702</v>
      </c>
      <c r="AJ161" s="9">
        <v>2.1537500000000001E-2</v>
      </c>
      <c r="AK161" s="13">
        <v>6179</v>
      </c>
      <c r="AL161" s="14">
        <v>672.8</v>
      </c>
      <c r="AM161" s="14">
        <v>881.2</v>
      </c>
      <c r="AN161" s="10">
        <v>704.88254298000004</v>
      </c>
      <c r="AO161" s="17">
        <v>0.72540003011418674</v>
      </c>
      <c r="AP161" s="17">
        <f>(表4_8910[[#This Row],[emission]]-表4_8910[[#This Row],[emission_epa]])/表4_8910[[#This Row],[emission_epa]]</f>
        <v>0.72540003011418674</v>
      </c>
    </row>
    <row r="162" spans="1:42" x14ac:dyDescent="0.2">
      <c r="A162" s="13">
        <v>161</v>
      </c>
      <c r="B162" s="9">
        <v>29.917200000000001</v>
      </c>
      <c r="C162" s="9">
        <v>-96.750600000000006</v>
      </c>
      <c r="D162" s="10">
        <v>115</v>
      </c>
      <c r="E162" s="11">
        <v>45154.731782136398</v>
      </c>
      <c r="F162" s="11">
        <v>45154.481782136398</v>
      </c>
      <c r="G162" s="12" t="s">
        <v>596</v>
      </c>
      <c r="H162" s="12" t="s">
        <v>515</v>
      </c>
      <c r="I162" s="12" t="s">
        <v>612</v>
      </c>
      <c r="J162" s="12" t="s">
        <v>715</v>
      </c>
      <c r="K162" s="13" t="s">
        <v>434</v>
      </c>
      <c r="L162" s="10">
        <v>1398.6718264577235</v>
      </c>
      <c r="M162" s="14">
        <v>296.25894201806074</v>
      </c>
      <c r="N162" s="13">
        <v>2.37</v>
      </c>
      <c r="O162" s="13">
        <v>0.35851545759330011</v>
      </c>
      <c r="P162" s="13">
        <v>28</v>
      </c>
      <c r="Q162" s="13">
        <v>1943.1817497575689</v>
      </c>
      <c r="R162" s="13">
        <v>299888.9197420819</v>
      </c>
      <c r="S162" s="13" t="s">
        <v>504</v>
      </c>
      <c r="T162" s="13" t="s">
        <v>505</v>
      </c>
      <c r="U162" s="13" t="s">
        <v>257</v>
      </c>
      <c r="V162" s="13" t="s">
        <v>470</v>
      </c>
      <c r="W162" s="13" t="s">
        <v>71</v>
      </c>
      <c r="X162" s="15" t="s">
        <v>520</v>
      </c>
      <c r="Y162" s="30">
        <v>0</v>
      </c>
      <c r="Z162" s="13">
        <v>1</v>
      </c>
      <c r="AA162" s="13">
        <v>1</v>
      </c>
      <c r="AB162" s="13"/>
      <c r="AC162" s="14">
        <v>11.157967414317371</v>
      </c>
      <c r="AD162" s="14">
        <v>285.10097460374328</v>
      </c>
      <c r="AE162" s="14">
        <v>4.6702258358402782</v>
      </c>
      <c r="AF162" s="14">
        <v>10.517549490414657</v>
      </c>
      <c r="AG162" s="17">
        <v>5.7481529670890268</v>
      </c>
      <c r="AH162" s="14">
        <v>4.5410408440003316</v>
      </c>
      <c r="AI162" s="14">
        <v>2.2201777150874316</v>
      </c>
      <c r="AJ162" s="9">
        <v>2.7112500000000001E-2</v>
      </c>
      <c r="AK162" s="13">
        <v>6179</v>
      </c>
      <c r="AL162" s="14">
        <v>1354.8</v>
      </c>
      <c r="AM162" s="14">
        <v>1363.7</v>
      </c>
      <c r="AN162" s="10">
        <v>1233.4945550543</v>
      </c>
      <c r="AO162" s="17">
        <v>0.13391001259519308</v>
      </c>
      <c r="AP162" s="17">
        <f>(表4_8910[[#This Row],[emission]]-表4_8910[[#This Row],[emission_epa]])/表4_8910[[#This Row],[emission_epa]]</f>
        <v>0.13391001259519311</v>
      </c>
    </row>
    <row r="163" spans="1:42" x14ac:dyDescent="0.2">
      <c r="A163" s="13">
        <v>162</v>
      </c>
      <c r="B163" s="9">
        <v>37.151699999999998</v>
      </c>
      <c r="C163" s="9">
        <v>-88.775000000000006</v>
      </c>
      <c r="D163" s="10">
        <v>105</v>
      </c>
      <c r="E163" s="11">
        <v>45230.713437286715</v>
      </c>
      <c r="F163" s="11">
        <v>45230.463437286715</v>
      </c>
      <c r="G163" s="12" t="s">
        <v>596</v>
      </c>
      <c r="H163" s="12" t="s">
        <v>515</v>
      </c>
      <c r="I163" s="12" t="s">
        <v>612</v>
      </c>
      <c r="J163" s="12" t="s">
        <v>768</v>
      </c>
      <c r="K163" s="13" t="s">
        <v>434</v>
      </c>
      <c r="L163" s="10">
        <v>989.88416366787123</v>
      </c>
      <c r="M163" s="10">
        <v>150.30673207642391</v>
      </c>
      <c r="N163" s="13">
        <v>3.6</v>
      </c>
      <c r="O163" s="13">
        <v>0.79688978744449546</v>
      </c>
      <c r="P163" s="13">
        <v>270</v>
      </c>
      <c r="Q163" s="13">
        <v>1339.203416434719</v>
      </c>
      <c r="R163" s="13">
        <v>189327.26634008405</v>
      </c>
      <c r="S163" s="13" t="s">
        <v>506</v>
      </c>
      <c r="T163" s="13" t="s">
        <v>507</v>
      </c>
      <c r="U163" s="13" t="s">
        <v>260</v>
      </c>
      <c r="V163" s="13" t="s">
        <v>225</v>
      </c>
      <c r="W163" s="13" t="s">
        <v>20</v>
      </c>
      <c r="X163" s="15" t="s">
        <v>520</v>
      </c>
      <c r="Y163" s="30">
        <v>0</v>
      </c>
      <c r="Z163" s="13">
        <v>-1</v>
      </c>
      <c r="AA163" s="13">
        <v>0.7</v>
      </c>
      <c r="AB163" s="13" t="s">
        <v>536</v>
      </c>
      <c r="AC163" s="14">
        <v>21.340584494543585</v>
      </c>
      <c r="AD163" s="14">
        <v>128.96614758188028</v>
      </c>
      <c r="AE163" s="14">
        <v>7.7884129928362107</v>
      </c>
      <c r="AF163" s="14">
        <v>4.1445384333539037</v>
      </c>
      <c r="AG163" s="17">
        <v>97.455094311249127</v>
      </c>
      <c r="AH163" s="14">
        <v>116.94611317349894</v>
      </c>
      <c r="AI163" s="14">
        <v>1.5690021931497693</v>
      </c>
      <c r="AJ163" s="9">
        <v>6.186875E-2</v>
      </c>
      <c r="AK163" s="13">
        <v>1379</v>
      </c>
      <c r="AL163" s="14">
        <v>879.1</v>
      </c>
      <c r="AM163" s="14">
        <v>888.79899999999998</v>
      </c>
      <c r="AN163" s="10">
        <v>798.53262982654701</v>
      </c>
      <c r="AO163" s="17">
        <v>0.23962894776496313</v>
      </c>
      <c r="AP163" s="17">
        <f>(表4_8910[[#This Row],[emission]]-表4_8910[[#This Row],[emission_epa]])/表4_8910[[#This Row],[emission_epa]]</f>
        <v>0.23962894776496307</v>
      </c>
    </row>
    <row r="164" spans="1:42" ht="15" x14ac:dyDescent="0.2">
      <c r="A164" s="13">
        <v>163</v>
      </c>
      <c r="B164" s="9">
        <v>45.379199999999997</v>
      </c>
      <c r="C164" s="9">
        <v>-93.895799999999994</v>
      </c>
      <c r="D164" s="10">
        <v>292</v>
      </c>
      <c r="E164" s="11">
        <v>44763.727737987007</v>
      </c>
      <c r="F164" s="11">
        <v>44763.477737987007</v>
      </c>
      <c r="G164" s="12" t="s">
        <v>596</v>
      </c>
      <c r="H164" s="12" t="s">
        <v>515</v>
      </c>
      <c r="I164" s="12" t="s">
        <v>612</v>
      </c>
      <c r="J164" s="12" t="s">
        <v>716</v>
      </c>
      <c r="K164" s="13" t="s">
        <v>434</v>
      </c>
      <c r="L164" s="10">
        <v>2131.8205078553729</v>
      </c>
      <c r="M164" s="14">
        <v>213.4872552461145</v>
      </c>
      <c r="N164" s="13">
        <v>5.9</v>
      </c>
      <c r="O164" s="13">
        <v>0.21962088546705502</v>
      </c>
      <c r="P164" s="13">
        <v>309</v>
      </c>
      <c r="Q164" s="13">
        <v>1039.7877977632936</v>
      </c>
      <c r="R164" s="13">
        <v>177975.01806828464</v>
      </c>
      <c r="S164" s="13" t="s">
        <v>508</v>
      </c>
      <c r="T164" s="13" t="s">
        <v>509</v>
      </c>
      <c r="U164" s="13" t="s">
        <v>139</v>
      </c>
      <c r="V164" s="13" t="s">
        <v>510</v>
      </c>
      <c r="W164" s="13" t="s">
        <v>141</v>
      </c>
      <c r="X164" s="15" t="s">
        <v>520</v>
      </c>
      <c r="Y164" s="30">
        <v>0</v>
      </c>
      <c r="Z164" s="13">
        <v>1</v>
      </c>
      <c r="AA164" s="13">
        <v>1</v>
      </c>
      <c r="AB164" s="13" t="s">
        <v>581</v>
      </c>
      <c r="AC164" s="14">
        <v>29.05021053002779</v>
      </c>
      <c r="AD164" s="14">
        <v>184.43704471608675</v>
      </c>
      <c r="AE164" s="14">
        <v>8.4707168497988743</v>
      </c>
      <c r="AF164" s="14">
        <v>11.689040138051842</v>
      </c>
      <c r="AG164" s="17">
        <v>4.3720644808058751</v>
      </c>
      <c r="AH164" s="14">
        <v>8.5983934789182204</v>
      </c>
      <c r="AI164" s="14">
        <v>3.5472910627684029</v>
      </c>
      <c r="AJ164" s="9">
        <v>3.7900000000000003E-2</v>
      </c>
      <c r="AK164" s="13">
        <v>6090</v>
      </c>
      <c r="AL164" s="14">
        <v>2400.9</v>
      </c>
      <c r="AM164" s="14">
        <v>2419.9</v>
      </c>
      <c r="AN164" s="10">
        <v>2185.8162717929999</v>
      </c>
      <c r="AO164" s="17">
        <v>2.4702791645582867E-2</v>
      </c>
      <c r="AP164" s="17">
        <f>(表4_8910[[#This Row],[emission]]-表4_8910[[#This Row],[emission_epa]])/表4_8910[[#This Row],[emission_epa]]</f>
        <v>-2.4702791645582811E-2</v>
      </c>
    </row>
  </sheetData>
  <phoneticPr fontId="1" type="noConversion"/>
  <conditionalFormatting sqref="K2:K164 O2:R164">
    <cfRule type="cellIs" dxfId="109" priority="17" operator="equal">
      <formula>"ZY1E"</formula>
    </cfRule>
    <cfRule type="containsText" dxfId="108" priority="18" operator="containsText" text="GF5">
      <formula>NOT(ISERROR(SEARCH("GF5",K2)))</formula>
    </cfRule>
    <cfRule type="containsText" dxfId="107" priority="20" operator="containsText" text="GF5B">
      <formula>NOT(ISERROR(SEARCH("GF5B",K2)))</formula>
    </cfRule>
    <cfRule type="cellIs" dxfId="106" priority="21" operator="equal">
      <formula>"ZY1F"</formula>
    </cfRule>
    <cfRule type="containsText" dxfId="105" priority="22" operator="containsText" text="GF5A">
      <formula>NOT(ISERROR(SEARCH("GF5A",K2)))</formula>
    </cfRule>
  </conditionalFormatting>
  <conditionalFormatting sqref="AO2:AO39">
    <cfRule type="cellIs" dxfId="104" priority="26" operator="greaterThan">
      <formula>0.3</formula>
    </cfRule>
  </conditionalFormatting>
  <conditionalFormatting sqref="AO40:AO75">
    <cfRule type="cellIs" dxfId="103" priority="27" operator="greaterThanOrEqual">
      <formula>0.3</formula>
    </cfRule>
  </conditionalFormatting>
  <conditionalFormatting sqref="AO116:AO117">
    <cfRule type="cellIs" dxfId="102" priority="16" operator="greaterThan">
      <formula>0.3</formula>
    </cfRule>
  </conditionalFormatting>
  <conditionalFormatting sqref="AN2:AO164 AG2:AI117 Z2:AF164 N2:N117 L2:M164">
    <cfRule type="cellIs" dxfId="101" priority="28" operator="greaterThan">
      <formula>1000</formula>
    </cfRule>
  </conditionalFormatting>
  <conditionalFormatting sqref="AA2:AA164">
    <cfRule type="cellIs" dxfId="100" priority="8" operator="equal">
      <formula>-1</formula>
    </cfRule>
    <cfRule type="cellIs" dxfId="99" priority="9" operator="equal">
      <formula>1</formula>
    </cfRule>
    <cfRule type="cellIs" dxfId="98" priority="10" operator="equal">
      <formula>0.7</formula>
    </cfRule>
    <cfRule type="cellIs" dxfId="97" priority="11" operator="equal">
      <formula>0.5</formula>
    </cfRule>
    <cfRule type="cellIs" dxfId="96" priority="12" operator="equal">
      <formula>0</formula>
    </cfRule>
  </conditionalFormatting>
  <conditionalFormatting sqref="AJ2:AJ112">
    <cfRule type="cellIs" dxfId="95" priority="23" operator="equal">
      <formula>-1</formula>
    </cfRule>
    <cfRule type="cellIs" dxfId="94" priority="24" operator="equal">
      <formula>1</formula>
    </cfRule>
    <cfRule type="cellIs" dxfId="93" priority="25" operator="equal">
      <formula>0</formula>
    </cfRule>
  </conditionalFormatting>
  <conditionalFormatting sqref="AJ116:AJ117">
    <cfRule type="cellIs" dxfId="92" priority="13" operator="equal">
      <formula>-1</formula>
    </cfRule>
    <cfRule type="cellIs" dxfId="91" priority="14" operator="equal">
      <formula>1</formula>
    </cfRule>
    <cfRule type="cellIs" dxfId="90" priority="15" operator="equal">
      <formula>0</formula>
    </cfRule>
  </conditionalFormatting>
  <conditionalFormatting sqref="Z101:Z164">
    <cfRule type="cellIs" dxfId="89" priority="4" operator="greaterThan">
      <formula>1000</formula>
    </cfRule>
  </conditionalFormatting>
  <conditionalFormatting sqref="Z101:Z164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2:Z100">
    <cfRule type="colorScale" priority="1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79C9-CC77-42E2-A585-BCA06FA82839}">
  <dimension ref="A1:G23"/>
  <sheetViews>
    <sheetView workbookViewId="0">
      <selection activeCell="B39" sqref="B39"/>
    </sheetView>
  </sheetViews>
  <sheetFormatPr defaultRowHeight="14.25" x14ac:dyDescent="0.2"/>
  <cols>
    <col min="1" max="1" width="24.25" bestFit="1" customWidth="1"/>
    <col min="2" max="2" width="14.75" bestFit="1" customWidth="1"/>
    <col min="3" max="3" width="11.625" bestFit="1" customWidth="1"/>
    <col min="4" max="4" width="14.875" bestFit="1" customWidth="1"/>
    <col min="5" max="5" width="11.125" bestFit="1" customWidth="1"/>
    <col min="6" max="6" width="7.5" bestFit="1" customWidth="1"/>
    <col min="7" max="7" width="7.75" bestFit="1" customWidth="1"/>
  </cols>
  <sheetData>
    <row r="1" spans="1:7" x14ac:dyDescent="0.2">
      <c r="A1" s="32" t="s">
        <v>786</v>
      </c>
      <c r="B1" s="32" t="s">
        <v>783</v>
      </c>
      <c r="C1" s="32" t="s">
        <v>784</v>
      </c>
      <c r="D1" s="32" t="s">
        <v>782</v>
      </c>
      <c r="E1" s="32" t="s">
        <v>779</v>
      </c>
      <c r="F1" s="32" t="s">
        <v>780</v>
      </c>
      <c r="G1" s="32" t="s">
        <v>781</v>
      </c>
    </row>
    <row r="2" spans="1:7" x14ac:dyDescent="0.2">
      <c r="A2" s="32" t="s">
        <v>23</v>
      </c>
      <c r="B2" s="33">
        <v>716.50080754602789</v>
      </c>
      <c r="C2" s="34">
        <v>-3.1468603027509291E-2</v>
      </c>
      <c r="D2" s="32" t="s">
        <v>788</v>
      </c>
      <c r="E2" s="35">
        <v>6</v>
      </c>
      <c r="F2" s="35">
        <v>6</v>
      </c>
      <c r="G2" s="35">
        <v>8</v>
      </c>
    </row>
    <row r="3" spans="1:7" x14ac:dyDescent="0.2">
      <c r="A3" s="32" t="s">
        <v>7</v>
      </c>
      <c r="B3" s="33">
        <v>804.82013070279299</v>
      </c>
      <c r="C3" s="34">
        <v>9.3802614768354803E-2</v>
      </c>
      <c r="D3" s="32" t="s">
        <v>789</v>
      </c>
      <c r="E3" s="35">
        <v>10</v>
      </c>
      <c r="F3" s="35">
        <v>11</v>
      </c>
      <c r="G3" s="35">
        <v>11</v>
      </c>
    </row>
    <row r="4" spans="1:7" x14ac:dyDescent="0.2">
      <c r="A4" s="32" t="s">
        <v>44</v>
      </c>
      <c r="B4" s="33">
        <v>1086.4224453940546</v>
      </c>
      <c r="C4" s="34">
        <v>-4.088051970128178E-2</v>
      </c>
      <c r="D4" s="32" t="s">
        <v>790</v>
      </c>
      <c r="E4" s="35">
        <v>8</v>
      </c>
      <c r="F4" s="35">
        <v>8</v>
      </c>
      <c r="G4" s="35">
        <v>8</v>
      </c>
    </row>
    <row r="5" spans="1:7" x14ac:dyDescent="0.2">
      <c r="A5" s="32" t="s">
        <v>296</v>
      </c>
      <c r="B5" s="33">
        <v>692.58565382929999</v>
      </c>
      <c r="C5" s="34">
        <v>9.7067819908439688E-3</v>
      </c>
      <c r="D5" s="32" t="s">
        <v>791</v>
      </c>
      <c r="E5" s="35">
        <v>1</v>
      </c>
      <c r="F5" s="35">
        <v>2</v>
      </c>
      <c r="G5" s="35">
        <v>3</v>
      </c>
    </row>
    <row r="6" spans="1:7" x14ac:dyDescent="0.2">
      <c r="A6" s="32" t="s">
        <v>55</v>
      </c>
      <c r="B6" s="33">
        <v>1025.3616801137118</v>
      </c>
      <c r="C6" s="34">
        <v>2.245055590824058E-2</v>
      </c>
      <c r="D6" s="32" t="s">
        <v>792</v>
      </c>
      <c r="E6" s="35">
        <v>9</v>
      </c>
      <c r="F6" s="35">
        <v>10</v>
      </c>
      <c r="G6" s="35">
        <v>10</v>
      </c>
    </row>
    <row r="7" spans="1:7" x14ac:dyDescent="0.2">
      <c r="A7" s="32" t="s">
        <v>69</v>
      </c>
      <c r="B7" s="33">
        <v>491.68142849364006</v>
      </c>
      <c r="C7" s="34">
        <v>-0.16228811564104051</v>
      </c>
      <c r="D7" s="32" t="s">
        <v>793</v>
      </c>
      <c r="E7" s="35">
        <v>5</v>
      </c>
      <c r="F7" s="35">
        <v>8</v>
      </c>
      <c r="G7" s="35">
        <v>10</v>
      </c>
    </row>
    <row r="8" spans="1:7" x14ac:dyDescent="0.2">
      <c r="A8" s="32" t="s">
        <v>86</v>
      </c>
      <c r="B8" s="33">
        <v>1202.4792317714459</v>
      </c>
      <c r="C8" s="34">
        <v>-2.2035694242548743E-2</v>
      </c>
      <c r="D8" s="32" t="s">
        <v>794</v>
      </c>
      <c r="E8" s="35">
        <v>8</v>
      </c>
      <c r="F8" s="35">
        <v>9</v>
      </c>
      <c r="G8" s="35">
        <v>9</v>
      </c>
    </row>
    <row r="9" spans="1:7" x14ac:dyDescent="0.2">
      <c r="A9" s="32" t="s">
        <v>13</v>
      </c>
      <c r="B9" s="33">
        <v>677.94168875939886</v>
      </c>
      <c r="C9" s="34">
        <v>1.1604625938295254E-2</v>
      </c>
      <c r="D9" s="32" t="s">
        <v>795</v>
      </c>
      <c r="E9" s="35">
        <v>8</v>
      </c>
      <c r="F9" s="35">
        <v>9</v>
      </c>
      <c r="G9" s="35">
        <v>9</v>
      </c>
    </row>
    <row r="10" spans="1:7" x14ac:dyDescent="0.2">
      <c r="A10" s="32" t="s">
        <v>103</v>
      </c>
      <c r="B10" s="33">
        <v>902.28488402180324</v>
      </c>
      <c r="C10" s="34">
        <v>0.2330941414255962</v>
      </c>
      <c r="D10" s="32" t="s">
        <v>796</v>
      </c>
      <c r="E10" s="35">
        <v>10</v>
      </c>
      <c r="F10" s="35">
        <v>11</v>
      </c>
      <c r="G10" s="35">
        <v>11</v>
      </c>
    </row>
    <row r="11" spans="1:7" x14ac:dyDescent="0.2">
      <c r="A11" s="32" t="s">
        <v>113</v>
      </c>
      <c r="B11" s="33">
        <v>1188.4936560266012</v>
      </c>
      <c r="C11" s="34">
        <v>-0.2130303173342957</v>
      </c>
      <c r="D11" s="32" t="s">
        <v>797</v>
      </c>
      <c r="E11" s="35">
        <v>7</v>
      </c>
      <c r="F11" s="35">
        <v>8</v>
      </c>
      <c r="G11" s="35">
        <v>8</v>
      </c>
    </row>
    <row r="12" spans="1:7" x14ac:dyDescent="0.2">
      <c r="A12" s="32" t="s">
        <v>124</v>
      </c>
      <c r="B12" s="33">
        <v>927.06029366793371</v>
      </c>
      <c r="C12" s="34">
        <v>-3.2272242852883756E-2</v>
      </c>
      <c r="D12" s="32" t="s">
        <v>798</v>
      </c>
      <c r="E12" s="35">
        <v>7</v>
      </c>
      <c r="F12" s="35">
        <v>8</v>
      </c>
      <c r="G12" s="35">
        <v>8</v>
      </c>
    </row>
    <row r="13" spans="1:7" x14ac:dyDescent="0.2">
      <c r="A13" s="32" t="s">
        <v>348</v>
      </c>
      <c r="B13" s="33">
        <v>1960.7134983076696</v>
      </c>
      <c r="C13" s="34">
        <v>-0.12555224971100509</v>
      </c>
      <c r="D13" s="32" t="s">
        <v>799</v>
      </c>
      <c r="E13" s="35">
        <v>5</v>
      </c>
      <c r="F13" s="35">
        <v>5</v>
      </c>
      <c r="G13" s="35">
        <v>5</v>
      </c>
    </row>
    <row r="14" spans="1:7" x14ac:dyDescent="0.2">
      <c r="A14" s="32" t="s">
        <v>359</v>
      </c>
      <c r="B14" s="33">
        <v>908.56328281115827</v>
      </c>
      <c r="C14" s="34">
        <v>0.10052351911043235</v>
      </c>
      <c r="D14" s="32" t="s">
        <v>800</v>
      </c>
      <c r="E14" s="35">
        <v>4</v>
      </c>
      <c r="F14" s="35">
        <v>4</v>
      </c>
      <c r="G14" s="35">
        <v>4</v>
      </c>
    </row>
    <row r="15" spans="1:7" x14ac:dyDescent="0.2">
      <c r="A15" s="32" t="s">
        <v>129</v>
      </c>
      <c r="B15" s="33">
        <v>1503.7815796831178</v>
      </c>
      <c r="C15" s="34">
        <v>0.11700368556212043</v>
      </c>
      <c r="D15" s="32" t="s">
        <v>801</v>
      </c>
      <c r="E15" s="35">
        <v>15</v>
      </c>
      <c r="F15" s="35">
        <v>16</v>
      </c>
      <c r="G15" s="35">
        <v>16</v>
      </c>
    </row>
    <row r="16" spans="1:7" x14ac:dyDescent="0.2">
      <c r="A16" s="32" t="s">
        <v>254</v>
      </c>
      <c r="B16" s="33">
        <v>1357.8587470905716</v>
      </c>
      <c r="C16" s="34">
        <v>0.12497612161339883</v>
      </c>
      <c r="D16" s="32" t="s">
        <v>802</v>
      </c>
      <c r="E16" s="35">
        <v>12</v>
      </c>
      <c r="F16" s="35">
        <v>12</v>
      </c>
      <c r="G16" s="35">
        <v>12</v>
      </c>
    </row>
    <row r="17" spans="1:7" x14ac:dyDescent="0.2">
      <c r="A17" s="32" t="s">
        <v>257</v>
      </c>
      <c r="B17" s="33">
        <v>1210.8298673031463</v>
      </c>
      <c r="C17" s="34">
        <v>9.5518654486915336E-2</v>
      </c>
      <c r="D17" s="32" t="s">
        <v>803</v>
      </c>
      <c r="E17" s="35">
        <v>8</v>
      </c>
      <c r="F17" s="35">
        <v>8</v>
      </c>
      <c r="G17" s="35">
        <v>8</v>
      </c>
    </row>
    <row r="18" spans="1:7" x14ac:dyDescent="0.2">
      <c r="A18" s="32" t="s">
        <v>260</v>
      </c>
      <c r="B18" s="33">
        <v>775.31934730345449</v>
      </c>
      <c r="C18" s="34">
        <v>2.4929096357701162E-2</v>
      </c>
      <c r="D18" s="32" t="s">
        <v>804</v>
      </c>
      <c r="E18" s="35">
        <v>6</v>
      </c>
      <c r="F18" s="35">
        <v>7</v>
      </c>
      <c r="G18" s="35">
        <v>7</v>
      </c>
    </row>
    <row r="19" spans="1:7" x14ac:dyDescent="0.2">
      <c r="A19" s="32" t="s">
        <v>139</v>
      </c>
      <c r="B19" s="33">
        <v>1251.624944478114</v>
      </c>
      <c r="C19" s="34">
        <v>8.5470700592263513E-2</v>
      </c>
      <c r="D19" s="32" t="s">
        <v>805</v>
      </c>
      <c r="E19" s="35">
        <v>5</v>
      </c>
      <c r="F19" s="35">
        <v>5</v>
      </c>
      <c r="G19" s="35">
        <v>5</v>
      </c>
    </row>
    <row r="20" spans="1:7" x14ac:dyDescent="0.2">
      <c r="A20" s="32" t="s">
        <v>18</v>
      </c>
      <c r="B20" s="33">
        <v>1144.7436639570556</v>
      </c>
      <c r="C20" s="34">
        <v>0.1302065724800629</v>
      </c>
      <c r="D20" s="32" t="s">
        <v>806</v>
      </c>
      <c r="E20" s="35">
        <v>3</v>
      </c>
      <c r="F20" s="35">
        <v>4</v>
      </c>
      <c r="G20" s="35">
        <v>5</v>
      </c>
    </row>
    <row r="21" spans="1:7" x14ac:dyDescent="0.2">
      <c r="A21" s="32" t="s">
        <v>147</v>
      </c>
      <c r="B21" s="33">
        <v>866.30850759016653</v>
      </c>
      <c r="C21" s="34">
        <v>-3.2154256233883752E-2</v>
      </c>
      <c r="D21" s="32" t="s">
        <v>807</v>
      </c>
      <c r="E21" s="35">
        <v>4</v>
      </c>
      <c r="F21" s="35">
        <v>6</v>
      </c>
      <c r="G21" s="35">
        <v>6</v>
      </c>
    </row>
    <row r="22" spans="1:7" x14ac:dyDescent="0.2">
      <c r="A22" s="32" t="s">
        <v>787</v>
      </c>
      <c r="B22" s="33">
        <v>1078.566819397794</v>
      </c>
      <c r="C22" s="36">
        <v>3.5354951103308663E-2</v>
      </c>
      <c r="D22" s="32" t="s">
        <v>808</v>
      </c>
      <c r="E22" s="37">
        <v>141</v>
      </c>
      <c r="F22" s="37">
        <v>157</v>
      </c>
      <c r="G22" s="37">
        <v>163</v>
      </c>
    </row>
    <row r="23" spans="1:7" x14ac:dyDescent="0.2">
      <c r="C23" s="3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4341-7B74-4186-8D15-5B3D7916B536}">
  <dimension ref="A1:U16"/>
  <sheetViews>
    <sheetView workbookViewId="0">
      <selection activeCell="I17" sqref="I17"/>
    </sheetView>
  </sheetViews>
  <sheetFormatPr defaultRowHeight="14.25" x14ac:dyDescent="0.2"/>
  <cols>
    <col min="1" max="1" width="26.875" bestFit="1" customWidth="1"/>
    <col min="2" max="2" width="6.5" bestFit="1" customWidth="1"/>
    <col min="3" max="3" width="12.75" bestFit="1" customWidth="1"/>
    <col min="4" max="4" width="15.25" bestFit="1" customWidth="1"/>
    <col min="5" max="5" width="15.875" bestFit="1" customWidth="1"/>
    <col min="6" max="6" width="16.5" bestFit="1" customWidth="1"/>
    <col min="7" max="7" width="12.75" bestFit="1" customWidth="1"/>
    <col min="8" max="8" width="3.875" bestFit="1" customWidth="1"/>
    <col min="9" max="9" width="8.375" bestFit="1" customWidth="1"/>
    <col min="10" max="10" width="12.75" bestFit="1" customWidth="1"/>
    <col min="11" max="11" width="3.875" bestFit="1" customWidth="1"/>
    <col min="12" max="12" width="4.5" bestFit="1" customWidth="1"/>
    <col min="13" max="13" width="13.625" bestFit="1" customWidth="1"/>
    <col min="14" max="14" width="12.75" bestFit="1" customWidth="1"/>
    <col min="15" max="15" width="3.875" bestFit="1" customWidth="1"/>
    <col min="16" max="16" width="12.75" bestFit="1" customWidth="1"/>
    <col min="17" max="17" width="11.375" bestFit="1" customWidth="1"/>
    <col min="18" max="18" width="12.75" bestFit="1" customWidth="1"/>
    <col min="19" max="19" width="3.875" bestFit="1" customWidth="1"/>
    <col min="20" max="20" width="12.75" bestFit="1" customWidth="1"/>
    <col min="21" max="21" width="13.625" bestFit="1" customWidth="1"/>
  </cols>
  <sheetData>
    <row r="1" spans="1:21" x14ac:dyDescent="0.2">
      <c r="A1" t="s">
        <v>852</v>
      </c>
      <c r="B1">
        <v>141</v>
      </c>
      <c r="C1" s="43">
        <v>1087.4467706806499</v>
      </c>
      <c r="D1" s="43">
        <v>170.10562124950701</v>
      </c>
      <c r="E1" s="43">
        <v>18.895765522259399</v>
      </c>
      <c r="F1" s="43">
        <v>151.209855727248</v>
      </c>
      <c r="G1" s="43">
        <v>1087.4467706806499</v>
      </c>
      <c r="H1" t="s">
        <v>827</v>
      </c>
      <c r="I1" t="str">
        <f>ROUND(G1,0)&amp;" "&amp;H1</f>
        <v>1087 t/h</v>
      </c>
      <c r="J1" s="43">
        <v>170.10562124950701</v>
      </c>
      <c r="K1" t="s">
        <v>827</v>
      </c>
      <c r="L1" s="42">
        <f>J1/$G1</f>
        <v>0.15642661860408602</v>
      </c>
      <c r="M1" t="str">
        <f>ROUND(J1,0)&amp;" "&amp;K1&amp;" ("&amp;TEXT(L1,"0.0%")&amp;")"</f>
        <v>170 t/h (15.6%)</v>
      </c>
      <c r="N1" s="43">
        <v>18.895765522259399</v>
      </c>
      <c r="O1" t="s">
        <v>827</v>
      </c>
      <c r="P1" s="43">
        <f>N1/$G1</f>
        <v>1.7376267079658753E-2</v>
      </c>
      <c r="Q1" t="str">
        <f>ROUND(N1,0)&amp;" "&amp;O1&amp;" ("&amp;TEXT(P1,"0.0%")&amp;")"</f>
        <v>19 t/h (1.7%)</v>
      </c>
      <c r="R1" s="43">
        <v>151.209855727248</v>
      </c>
      <c r="S1" t="s">
        <v>827</v>
      </c>
      <c r="T1" s="43">
        <f>R1/$G1</f>
        <v>0.1390503515244276</v>
      </c>
      <c r="U1" t="str">
        <f>ROUND(R1,0)&amp;" "&amp;S1&amp;" ("&amp;TEXT(T1,"0.0%")&amp;")"</f>
        <v>151 t/h (13.9%)</v>
      </c>
    </row>
    <row r="2" spans="1:21" x14ac:dyDescent="0.2">
      <c r="A2" t="s">
        <v>809</v>
      </c>
      <c r="B2">
        <v>49</v>
      </c>
      <c r="C2" s="43">
        <v>1088.16639113683</v>
      </c>
      <c r="D2" s="43">
        <v>178.52287175516699</v>
      </c>
      <c r="E2" s="43">
        <v>17.483852926315301</v>
      </c>
      <c r="F2" s="43">
        <v>161.03901882885199</v>
      </c>
      <c r="G2" s="43">
        <v>1088.16639113683</v>
      </c>
      <c r="H2" t="s">
        <v>827</v>
      </c>
      <c r="I2" t="str">
        <f>ROUND(G2,0)&amp;" "&amp;H2</f>
        <v>1088 t/h</v>
      </c>
      <c r="J2" s="43">
        <v>178.52287175516699</v>
      </c>
      <c r="K2" t="s">
        <v>827</v>
      </c>
      <c r="L2" s="42">
        <f>J2/$G2</f>
        <v>0.16405843188067998</v>
      </c>
      <c r="M2" t="str">
        <f>ROUND(J2,0)&amp;" "&amp;K2&amp;" ("&amp;TEXT(L2,"0.0%")&amp;")"</f>
        <v>179 t/h (16.4%)</v>
      </c>
      <c r="N2" s="43">
        <v>17.483852926315301</v>
      </c>
      <c r="O2" t="s">
        <v>827</v>
      </c>
      <c r="P2" s="43">
        <f>N2/$G2</f>
        <v>1.6067260548315185E-2</v>
      </c>
      <c r="Q2" t="str">
        <f>ROUND(N2,0)&amp;" "&amp;O2&amp;" ("&amp;TEXT(P2,"0.0%")&amp;")"</f>
        <v>17 t/h (1.6%)</v>
      </c>
      <c r="R2" s="43">
        <v>161.03901882885199</v>
      </c>
      <c r="S2" t="s">
        <v>827</v>
      </c>
      <c r="T2" s="43">
        <f>R2/$G2</f>
        <v>0.14799117133236506</v>
      </c>
      <c r="U2" t="str">
        <f>ROUND(R2,0)&amp;" "&amp;S2&amp;" ("&amp;TEXT(T2,"0.0%")&amp;")"</f>
        <v>161 t/h (14.8%)</v>
      </c>
    </row>
    <row r="3" spans="1:21" x14ac:dyDescent="0.2">
      <c r="A3" t="s">
        <v>810</v>
      </c>
      <c r="B3">
        <v>92</v>
      </c>
      <c r="C3" s="43">
        <v>1087.0634945681199</v>
      </c>
      <c r="D3" s="43">
        <v>165.622520436711</v>
      </c>
      <c r="E3" s="43">
        <v>19.647762448360002</v>
      </c>
      <c r="F3" s="43">
        <v>145.974757988351</v>
      </c>
      <c r="G3" s="43">
        <v>1087.0634945681199</v>
      </c>
      <c r="H3" t="s">
        <v>827</v>
      </c>
      <c r="I3" t="str">
        <f t="shared" ref="I3:I7" si="0">ROUND(G3,0)&amp;" "&amp;H3</f>
        <v>1087 t/h</v>
      </c>
      <c r="J3" s="43">
        <v>165.622520436711</v>
      </c>
      <c r="K3" t="s">
        <v>827</v>
      </c>
      <c r="L3" s="42">
        <f t="shared" ref="L3:L6" si="1">J3/$G3</f>
        <v>0.15235772451590904</v>
      </c>
      <c r="M3" t="str">
        <f t="shared" ref="M3:M7" si="2">ROUND(J3,0)&amp;" "&amp;K3&amp;" ("&amp;TEXT(L3,"0.0%")&amp;")"</f>
        <v>166 t/h (15.2%)</v>
      </c>
      <c r="N3" s="43">
        <v>19.647762448360002</v>
      </c>
      <c r="O3" t="s">
        <v>827</v>
      </c>
      <c r="P3" s="43">
        <f t="shared" ref="P3:P6" si="3">N3/$G3</f>
        <v>1.807416268372242E-2</v>
      </c>
      <c r="Q3" t="str">
        <f t="shared" ref="Q3:Q7" si="4">ROUND(N3,0)&amp;" "&amp;O3&amp;" ("&amp;TEXT(P3,"0.0%")&amp;")"</f>
        <v>20 t/h (1.8%)</v>
      </c>
      <c r="R3" s="43">
        <v>145.974757988351</v>
      </c>
      <c r="S3" t="s">
        <v>827</v>
      </c>
      <c r="T3" s="43">
        <f t="shared" ref="T3:T6" si="5">R3/$G3</f>
        <v>0.13428356183218662</v>
      </c>
      <c r="U3" t="str">
        <f t="shared" ref="U3:U7" si="6">ROUND(R3,0)&amp;" "&amp;S3&amp;" ("&amp;TEXT(T3,"0.0%")&amp;")"</f>
        <v>146 t/h (13.4%)</v>
      </c>
    </row>
    <row r="4" spans="1:21" x14ac:dyDescent="0.2">
      <c r="A4" t="s">
        <v>811</v>
      </c>
      <c r="B4">
        <v>72</v>
      </c>
      <c r="C4" s="43">
        <v>1091.24185182516</v>
      </c>
      <c r="D4" s="43">
        <v>145.15143297379299</v>
      </c>
      <c r="E4" s="43">
        <v>22.6347105931114</v>
      </c>
      <c r="F4" s="43">
        <v>122.516722380682</v>
      </c>
      <c r="G4" s="43">
        <v>1091.24185182516</v>
      </c>
      <c r="H4" t="s">
        <v>827</v>
      </c>
      <c r="I4" t="str">
        <f t="shared" si="0"/>
        <v>1091 t/h</v>
      </c>
      <c r="J4" s="43">
        <v>145.15143297379299</v>
      </c>
      <c r="K4" t="s">
        <v>827</v>
      </c>
      <c r="L4" s="42">
        <f t="shared" si="1"/>
        <v>0.13301490657732704</v>
      </c>
      <c r="M4" t="str">
        <f t="shared" si="2"/>
        <v>145 t/h (13.3%)</v>
      </c>
      <c r="N4" s="43">
        <v>22.6347105931114</v>
      </c>
      <c r="O4" t="s">
        <v>827</v>
      </c>
      <c r="P4" s="43">
        <f t="shared" si="3"/>
        <v>2.0742157712567242E-2</v>
      </c>
      <c r="Q4" t="str">
        <f t="shared" si="4"/>
        <v>23 t/h (2.1%)</v>
      </c>
      <c r="R4" s="43">
        <v>122.516722380682</v>
      </c>
      <c r="S4" t="s">
        <v>827</v>
      </c>
      <c r="T4" s="43">
        <f t="shared" si="5"/>
        <v>0.11227274886476016</v>
      </c>
      <c r="U4" t="str">
        <f t="shared" si="6"/>
        <v>123 t/h (11.2%)</v>
      </c>
    </row>
    <row r="5" spans="1:21" x14ac:dyDescent="0.2">
      <c r="A5" t="s">
        <v>812</v>
      </c>
      <c r="B5">
        <v>69</v>
      </c>
      <c r="C5" s="43">
        <v>1083.4866860081099</v>
      </c>
      <c r="D5" s="43">
        <v>196.14477423286201</v>
      </c>
      <c r="E5" s="43">
        <v>14.9942576222398</v>
      </c>
      <c r="F5" s="43">
        <v>181.15051661062199</v>
      </c>
      <c r="G5" s="43">
        <v>1083.4866860081099</v>
      </c>
      <c r="H5" t="s">
        <v>827</v>
      </c>
      <c r="I5" t="str">
        <f t="shared" si="0"/>
        <v>1083 t/h</v>
      </c>
      <c r="J5" s="43">
        <v>196.14477423286201</v>
      </c>
      <c r="K5" t="s">
        <v>827</v>
      </c>
      <c r="L5" s="42">
        <f t="shared" si="1"/>
        <v>0.18103108858265551</v>
      </c>
      <c r="M5" t="str">
        <f t="shared" si="2"/>
        <v>196 t/h (18.1%)</v>
      </c>
      <c r="N5" s="43">
        <v>14.9942576222398</v>
      </c>
      <c r="O5" t="s">
        <v>827</v>
      </c>
      <c r="P5" s="43">
        <f t="shared" si="3"/>
        <v>1.3838894206889744E-2</v>
      </c>
      <c r="Q5" t="str">
        <f t="shared" si="4"/>
        <v>15 t/h (1.4%)</v>
      </c>
      <c r="R5" s="43">
        <v>181.15051661062199</v>
      </c>
      <c r="S5" t="s">
        <v>827</v>
      </c>
      <c r="T5" s="43">
        <f>R5/$G5</f>
        <v>0.16719219437576557</v>
      </c>
      <c r="U5" t="str">
        <f t="shared" si="6"/>
        <v>181 t/h (16.7%)</v>
      </c>
    </row>
    <row r="6" spans="1:21" x14ac:dyDescent="0.2">
      <c r="A6" t="s">
        <v>813</v>
      </c>
      <c r="B6">
        <v>69</v>
      </c>
      <c r="C6" s="43">
        <v>1509.1644245918999</v>
      </c>
      <c r="D6" s="43">
        <v>235.204813196327</v>
      </c>
      <c r="E6" s="43">
        <v>21.210832883066999</v>
      </c>
      <c r="F6" s="43">
        <v>213.99398031326001</v>
      </c>
      <c r="G6" s="43">
        <v>1509.1644245918999</v>
      </c>
      <c r="H6" t="s">
        <v>827</v>
      </c>
      <c r="I6" t="str">
        <f t="shared" si="0"/>
        <v>1509 t/h</v>
      </c>
      <c r="J6" s="43">
        <v>235.204813196327</v>
      </c>
      <c r="K6" t="s">
        <v>827</v>
      </c>
      <c r="L6" s="42">
        <f t="shared" si="1"/>
        <v>0.1558510188576237</v>
      </c>
      <c r="M6" t="str">
        <f t="shared" si="2"/>
        <v>235 t/h (15.6%)</v>
      </c>
      <c r="N6" s="43">
        <v>21.210832883066999</v>
      </c>
      <c r="O6" t="s">
        <v>827</v>
      </c>
      <c r="P6" s="43">
        <f t="shared" si="3"/>
        <v>1.4054686512241845E-2</v>
      </c>
      <c r="Q6" t="str">
        <f t="shared" si="4"/>
        <v>21 t/h (1.4%)</v>
      </c>
      <c r="R6" s="43">
        <v>213.99398031326001</v>
      </c>
      <c r="S6" t="s">
        <v>827</v>
      </c>
      <c r="T6" s="43">
        <f t="shared" si="5"/>
        <v>0.14179633234538186</v>
      </c>
      <c r="U6" t="str">
        <f t="shared" si="6"/>
        <v>214 t/h (14.2%)</v>
      </c>
    </row>
    <row r="7" spans="1:21" ht="15" thickBot="1" x14ac:dyDescent="0.25">
      <c r="A7" t="s">
        <v>814</v>
      </c>
      <c r="B7">
        <v>72</v>
      </c>
      <c r="C7" s="43">
        <v>683.30068568236197</v>
      </c>
      <c r="D7" s="43">
        <v>107.718895633805</v>
      </c>
      <c r="E7" s="43">
        <v>16.6771593014854</v>
      </c>
      <c r="F7" s="43">
        <v>91.041736332319502</v>
      </c>
      <c r="G7" s="43">
        <v>683.30068568236197</v>
      </c>
      <c r="H7" t="s">
        <v>827</v>
      </c>
      <c r="I7" t="str">
        <f t="shared" si="0"/>
        <v>683 t/h</v>
      </c>
      <c r="J7" s="43">
        <v>107.718895633805</v>
      </c>
      <c r="K7" t="s">
        <v>827</v>
      </c>
      <c r="L7" s="42">
        <f>J7/$G7</f>
        <v>0.15764494005480778</v>
      </c>
      <c r="M7" t="str">
        <f t="shared" si="2"/>
        <v>108 t/h (15.8%)</v>
      </c>
      <c r="N7" s="43">
        <v>16.6771593014854</v>
      </c>
      <c r="O7" t="s">
        <v>827</v>
      </c>
      <c r="P7" s="43">
        <f>N7/$G7</f>
        <v>2.44067650610231E-2</v>
      </c>
      <c r="Q7" t="str">
        <f t="shared" si="4"/>
        <v>17 t/h (2.4%)</v>
      </c>
      <c r="R7" s="43">
        <v>91.041736332319502</v>
      </c>
      <c r="S7" t="s">
        <v>827</v>
      </c>
      <c r="T7" s="43">
        <f>R7/$G7</f>
        <v>0.13323817499378451</v>
      </c>
      <c r="U7" t="str">
        <f t="shared" si="6"/>
        <v>91 t/h (13.3%)</v>
      </c>
    </row>
    <row r="8" spans="1:21" ht="15.75" thickTop="1" thickBot="1" x14ac:dyDescent="0.25">
      <c r="A8" s="38" t="s">
        <v>815</v>
      </c>
      <c r="B8" s="38" t="s">
        <v>816</v>
      </c>
      <c r="C8" s="38" t="s">
        <v>817</v>
      </c>
      <c r="D8" s="38" t="s">
        <v>818</v>
      </c>
      <c r="E8" s="38" t="s">
        <v>856</v>
      </c>
      <c r="F8" s="38" t="s">
        <v>819</v>
      </c>
    </row>
    <row r="9" spans="1:21" ht="15" thickBot="1" x14ac:dyDescent="0.25">
      <c r="A9" s="39" t="s">
        <v>851</v>
      </c>
      <c r="B9" s="39">
        <v>141</v>
      </c>
      <c r="C9" s="39" t="s">
        <v>829</v>
      </c>
      <c r="D9" s="39" t="s">
        <v>853</v>
      </c>
      <c r="E9" s="39" t="s">
        <v>854</v>
      </c>
      <c r="F9" s="39" t="s">
        <v>855</v>
      </c>
    </row>
    <row r="10" spans="1:21" x14ac:dyDescent="0.2">
      <c r="A10" s="40" t="s">
        <v>820</v>
      </c>
      <c r="B10" s="40">
        <v>49</v>
      </c>
      <c r="C10" s="40" t="s">
        <v>828</v>
      </c>
      <c r="D10" s="40" t="s">
        <v>845</v>
      </c>
      <c r="E10" s="40" t="s">
        <v>839</v>
      </c>
      <c r="F10" s="40" t="s">
        <v>833</v>
      </c>
    </row>
    <row r="11" spans="1:21" ht="15" thickBot="1" x14ac:dyDescent="0.25">
      <c r="A11" s="39" t="s">
        <v>821</v>
      </c>
      <c r="B11" s="39">
        <v>92</v>
      </c>
      <c r="C11" s="39" t="s">
        <v>829</v>
      </c>
      <c r="D11" s="39" t="s">
        <v>846</v>
      </c>
      <c r="E11" s="39" t="s">
        <v>840</v>
      </c>
      <c r="F11" s="39" t="s">
        <v>834</v>
      </c>
    </row>
    <row r="12" spans="1:21" x14ac:dyDescent="0.2">
      <c r="A12" s="40" t="s">
        <v>822</v>
      </c>
      <c r="B12" s="40">
        <v>72</v>
      </c>
      <c r="C12" s="40" t="s">
        <v>830</v>
      </c>
      <c r="D12" s="40" t="s">
        <v>847</v>
      </c>
      <c r="E12" s="40" t="s">
        <v>841</v>
      </c>
      <c r="F12" s="40" t="s">
        <v>835</v>
      </c>
    </row>
    <row r="13" spans="1:21" ht="15" thickBot="1" x14ac:dyDescent="0.25">
      <c r="A13" s="39" t="s">
        <v>823</v>
      </c>
      <c r="B13" s="39">
        <v>69</v>
      </c>
      <c r="C13" s="39" t="s">
        <v>831</v>
      </c>
      <c r="D13" s="39" t="s">
        <v>848</v>
      </c>
      <c r="E13" s="39" t="s">
        <v>842</v>
      </c>
      <c r="F13" s="39" t="s">
        <v>836</v>
      </c>
    </row>
    <row r="14" spans="1:21" x14ac:dyDescent="0.2">
      <c r="A14" s="40" t="s">
        <v>824</v>
      </c>
      <c r="B14" s="40">
        <v>69</v>
      </c>
      <c r="C14" s="40" t="s">
        <v>832</v>
      </c>
      <c r="D14" s="40" t="s">
        <v>849</v>
      </c>
      <c r="E14" s="40" t="s">
        <v>843</v>
      </c>
      <c r="F14" s="40" t="s">
        <v>837</v>
      </c>
    </row>
    <row r="15" spans="1:21" ht="15" thickBot="1" x14ac:dyDescent="0.25">
      <c r="A15" s="41" t="s">
        <v>826</v>
      </c>
      <c r="B15" s="41">
        <v>72</v>
      </c>
      <c r="C15" s="41" t="s">
        <v>825</v>
      </c>
      <c r="D15" s="41" t="s">
        <v>850</v>
      </c>
      <c r="E15" s="41" t="s">
        <v>844</v>
      </c>
      <c r="F15" s="41" t="s">
        <v>838</v>
      </c>
    </row>
    <row r="16" spans="1:21" ht="15" thickTop="1" x14ac:dyDescent="0.2"/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110E-59B8-4168-816D-4B872407236B}">
  <dimension ref="A1:AP86"/>
  <sheetViews>
    <sheetView workbookViewId="0">
      <selection activeCell="F25" sqref="F25"/>
    </sheetView>
  </sheetViews>
  <sheetFormatPr defaultRowHeight="14.25" x14ac:dyDescent="0.2"/>
  <cols>
    <col min="1" max="1" width="7.625" bestFit="1" customWidth="1"/>
    <col min="2" max="2" width="9.125" bestFit="1" customWidth="1"/>
    <col min="3" max="3" width="10" bestFit="1" customWidth="1"/>
    <col min="4" max="4" width="8.125" bestFit="1" customWidth="1"/>
    <col min="5" max="6" width="16.125" bestFit="1" customWidth="1"/>
    <col min="7" max="7" width="28.875" bestFit="1" customWidth="1"/>
    <col min="8" max="8" width="7.5" bestFit="1" customWidth="1"/>
    <col min="9" max="9" width="9.75" bestFit="1" customWidth="1"/>
    <col min="10" max="10" width="46.375" bestFit="1" customWidth="1"/>
    <col min="11" max="11" width="9.75" bestFit="1" customWidth="1"/>
    <col min="12" max="18" width="9.125" bestFit="1" customWidth="1"/>
    <col min="25" max="27" width="9.125" bestFit="1" customWidth="1"/>
    <col min="29" max="42" width="9.125" bestFit="1" customWidth="1"/>
  </cols>
  <sheetData>
    <row r="1" spans="1:11" ht="27" x14ac:dyDescent="0.2">
      <c r="A1" s="44" t="s">
        <v>857</v>
      </c>
      <c r="B1" s="44" t="s">
        <v>858</v>
      </c>
      <c r="C1" s="44" t="s">
        <v>859</v>
      </c>
      <c r="D1" s="70" t="s">
        <v>860</v>
      </c>
      <c r="E1" s="70" t="s">
        <v>861</v>
      </c>
      <c r="F1" s="70" t="s">
        <v>862</v>
      </c>
      <c r="G1" s="70" t="s">
        <v>863</v>
      </c>
      <c r="H1" s="70" t="s">
        <v>864</v>
      </c>
      <c r="I1" s="70" t="s">
        <v>865</v>
      </c>
      <c r="J1" s="70" t="s">
        <v>866</v>
      </c>
      <c r="K1" s="70" t="s">
        <v>867</v>
      </c>
    </row>
    <row r="2" spans="1:11" x14ac:dyDescent="0.2">
      <c r="A2" s="74">
        <v>32.259700000000002</v>
      </c>
      <c r="B2" s="74">
        <v>-94.570300000000003</v>
      </c>
      <c r="C2" s="74" t="s">
        <v>129</v>
      </c>
      <c r="D2" s="75">
        <v>1</v>
      </c>
      <c r="E2" s="75" t="str">
        <f>K50</f>
        <v>GF5A</v>
      </c>
      <c r="F2" s="75" t="str">
        <f>V50</f>
        <v>20230908</v>
      </c>
      <c r="G2" s="76">
        <f>AN50</f>
        <v>2459.4443570209301</v>
      </c>
      <c r="H2" s="76">
        <f>L50</f>
        <v>2798.8729009596686</v>
      </c>
      <c r="I2" s="77">
        <f>(H2-G2)/G2</f>
        <v>0.13801025543423182</v>
      </c>
      <c r="J2" s="78">
        <f>M50</f>
        <v>406.35120157324235</v>
      </c>
      <c r="K2" s="75">
        <f>N50</f>
        <v>3.48</v>
      </c>
    </row>
    <row r="3" spans="1:11" x14ac:dyDescent="0.2">
      <c r="A3" s="48"/>
      <c r="B3" s="48"/>
      <c r="C3" s="48"/>
      <c r="D3" s="49">
        <v>2</v>
      </c>
      <c r="E3" s="49" t="str">
        <f>K51</f>
        <v>GF5A</v>
      </c>
      <c r="F3" s="49" t="str">
        <f t="shared" ref="F3:F16" si="0">V51</f>
        <v>20240422</v>
      </c>
      <c r="G3" s="68">
        <f t="shared" ref="G3:G16" si="1">AN51</f>
        <v>654.58066112156666</v>
      </c>
      <c r="H3" s="68">
        <f t="shared" ref="H3:H16" si="2">L51</f>
        <v>646.6516205893181</v>
      </c>
      <c r="I3" s="50">
        <f t="shared" ref="I3:I45" si="3">(H3-G3)/G3</f>
        <v>-1.2113160383722378E-2</v>
      </c>
      <c r="J3" s="69">
        <f t="shared" ref="J3:K3" si="4">M51</f>
        <v>106.60399211553755</v>
      </c>
      <c r="K3" s="49">
        <f t="shared" si="4"/>
        <v>1.28</v>
      </c>
    </row>
    <row r="4" spans="1:11" x14ac:dyDescent="0.2">
      <c r="A4" s="48"/>
      <c r="B4" s="48"/>
      <c r="C4" s="48"/>
      <c r="D4" s="49">
        <v>3</v>
      </c>
      <c r="E4" s="49" t="str">
        <f>K52</f>
        <v>GF5B</v>
      </c>
      <c r="F4" s="49" t="str">
        <f t="shared" si="0"/>
        <v>20220407</v>
      </c>
      <c r="G4" s="68">
        <f t="shared" si="1"/>
        <v>1336.38896023967</v>
      </c>
      <c r="H4" s="68">
        <f t="shared" si="2"/>
        <v>1230.2388153412705</v>
      </c>
      <c r="I4" s="50">
        <f t="shared" si="3"/>
        <v>-7.9430576019845586E-2</v>
      </c>
      <c r="J4" s="69">
        <f t="shared" ref="J4:K4" si="5">M52</f>
        <v>130.46327667946289</v>
      </c>
      <c r="K4" s="49">
        <f t="shared" si="5"/>
        <v>6.16</v>
      </c>
    </row>
    <row r="5" spans="1:11" x14ac:dyDescent="0.2">
      <c r="A5" s="48"/>
      <c r="B5" s="48"/>
      <c r="C5" s="48"/>
      <c r="D5" s="49">
        <v>4</v>
      </c>
      <c r="E5" s="49" t="str">
        <f>K53</f>
        <v>GF5B</v>
      </c>
      <c r="F5" s="49" t="str">
        <f t="shared" si="0"/>
        <v>20230717</v>
      </c>
      <c r="G5" s="68">
        <f t="shared" si="1"/>
        <v>2301.6138679303003</v>
      </c>
      <c r="H5" s="68">
        <f t="shared" si="2"/>
        <v>2375.9177350703558</v>
      </c>
      <c r="I5" s="50">
        <f t="shared" si="3"/>
        <v>3.2283376536513635E-2</v>
      </c>
      <c r="J5" s="69">
        <f t="shared" ref="J5:K5" si="6">M53</f>
        <v>308.45998648744421</v>
      </c>
      <c r="K5" s="49">
        <f t="shared" si="6"/>
        <v>3.97</v>
      </c>
    </row>
    <row r="6" spans="1:11" x14ac:dyDescent="0.2">
      <c r="A6" s="48"/>
      <c r="B6" s="48"/>
      <c r="C6" s="48"/>
      <c r="D6" s="49">
        <v>5</v>
      </c>
      <c r="E6" s="49" t="str">
        <f>K54</f>
        <v>GF5B</v>
      </c>
      <c r="F6" s="49" t="str">
        <f t="shared" si="0"/>
        <v>20230906</v>
      </c>
      <c r="G6" s="68">
        <f t="shared" si="1"/>
        <v>2419.9243657974002</v>
      </c>
      <c r="H6" s="68">
        <f t="shared" si="2"/>
        <v>2066.1649223574673</v>
      </c>
      <c r="I6" s="50">
        <f t="shared" si="3"/>
        <v>-0.14618615707163396</v>
      </c>
      <c r="J6" s="69">
        <f t="shared" ref="J6:K6" si="7">M54</f>
        <v>379.53875599496894</v>
      </c>
      <c r="K6" s="49">
        <f t="shared" si="7"/>
        <v>2.72</v>
      </c>
    </row>
    <row r="7" spans="1:11" x14ac:dyDescent="0.2">
      <c r="A7" s="48"/>
      <c r="B7" s="48"/>
      <c r="C7" s="48"/>
      <c r="D7" s="49">
        <v>6</v>
      </c>
      <c r="E7" s="49" t="str">
        <f>K55</f>
        <v>GF5B</v>
      </c>
      <c r="F7" s="49" t="str">
        <f t="shared" si="0"/>
        <v>20231103</v>
      </c>
      <c r="G7" s="68">
        <f t="shared" si="1"/>
        <v>1349.9453242044001</v>
      </c>
      <c r="H7" s="68">
        <f t="shared" si="2"/>
        <v>1857.4382977239129</v>
      </c>
      <c r="I7" s="50">
        <f t="shared" si="3"/>
        <v>0.3759359467529601</v>
      </c>
      <c r="J7" s="69">
        <f t="shared" ref="J7:K7" si="8">M55</f>
        <v>402.55990326073129</v>
      </c>
      <c r="K7" s="49">
        <f t="shared" si="8"/>
        <v>2.34</v>
      </c>
    </row>
    <row r="8" spans="1:11" x14ac:dyDescent="0.2">
      <c r="A8" s="48"/>
      <c r="B8" s="48"/>
      <c r="C8" s="48"/>
      <c r="D8" s="49">
        <v>7</v>
      </c>
      <c r="E8" s="49" t="str">
        <f>K56</f>
        <v>GF5B</v>
      </c>
      <c r="F8" s="49" t="str">
        <f t="shared" si="0"/>
        <v>20240213</v>
      </c>
      <c r="G8" s="68">
        <f t="shared" si="1"/>
        <v>996.56965243219997</v>
      </c>
      <c r="H8" s="68">
        <f t="shared" si="2"/>
        <v>1516.6049035083661</v>
      </c>
      <c r="I8" s="50">
        <f t="shared" si="3"/>
        <v>0.52182529320151649</v>
      </c>
      <c r="J8" s="69">
        <f t="shared" ref="J8:K8" si="9">M56</f>
        <v>224.93235621478047</v>
      </c>
      <c r="K8" s="49">
        <f t="shared" si="9"/>
        <v>1.3</v>
      </c>
    </row>
    <row r="9" spans="1:11" x14ac:dyDescent="0.2">
      <c r="A9" s="48"/>
      <c r="B9" s="48"/>
      <c r="C9" s="48"/>
      <c r="D9" s="49">
        <v>8</v>
      </c>
      <c r="E9" s="49" t="str">
        <f>K57</f>
        <v>GF5B</v>
      </c>
      <c r="F9" s="49" t="str">
        <f t="shared" si="0"/>
        <v>20240404</v>
      </c>
      <c r="G9" s="68">
        <f t="shared" si="1"/>
        <v>1002.8020115960002</v>
      </c>
      <c r="H9" s="68">
        <f t="shared" si="2"/>
        <v>1931.1379782817598</v>
      </c>
      <c r="I9" s="50">
        <f t="shared" si="3"/>
        <v>0.92574202679178441</v>
      </c>
      <c r="J9" s="69">
        <f t="shared" ref="J9:K9" si="10">M57</f>
        <v>295.31197627928873</v>
      </c>
      <c r="K9" s="49">
        <f t="shared" si="10"/>
        <v>3.31</v>
      </c>
    </row>
    <row r="10" spans="1:11" x14ac:dyDescent="0.2">
      <c r="A10" s="48"/>
      <c r="B10" s="48"/>
      <c r="C10" s="48"/>
      <c r="D10" s="49">
        <v>9</v>
      </c>
      <c r="E10" s="49" t="str">
        <f>K58</f>
        <v>GF5B</v>
      </c>
      <c r="F10" s="49" t="str">
        <f t="shared" si="0"/>
        <v>20240601</v>
      </c>
      <c r="G10" s="68">
        <f t="shared" si="1"/>
        <v>584.96179219939995</v>
      </c>
      <c r="H10" s="68">
        <f t="shared" si="2"/>
        <v>892.6927285850868</v>
      </c>
      <c r="I10" s="50">
        <f t="shared" si="3"/>
        <v>0.52607014763929827</v>
      </c>
      <c r="J10" s="69">
        <f t="shared" ref="J10:K10" si="11">M58</f>
        <v>143.16852460710913</v>
      </c>
      <c r="K10" s="49">
        <f t="shared" si="11"/>
        <v>1.53</v>
      </c>
    </row>
    <row r="11" spans="1:11" x14ac:dyDescent="0.2">
      <c r="A11" s="48"/>
      <c r="B11" s="48"/>
      <c r="C11" s="48"/>
      <c r="D11" s="49">
        <v>10</v>
      </c>
      <c r="E11" s="49" t="str">
        <f>K59</f>
        <v>ZY1E</v>
      </c>
      <c r="F11" s="49" t="str">
        <f t="shared" si="0"/>
        <v>20210104</v>
      </c>
      <c r="G11" s="68">
        <f t="shared" si="1"/>
        <v>1208.6467650257</v>
      </c>
      <c r="H11" s="68">
        <f t="shared" si="2"/>
        <v>1144.4644441786886</v>
      </c>
      <c r="I11" s="50">
        <f t="shared" si="3"/>
        <v>-5.3102629075953929E-2</v>
      </c>
      <c r="J11" s="69">
        <f t="shared" ref="J11:K11" si="12">M59</f>
        <v>176.30190548779811</v>
      </c>
      <c r="K11" s="49">
        <f t="shared" si="12"/>
        <v>1.96</v>
      </c>
    </row>
    <row r="12" spans="1:11" x14ac:dyDescent="0.2">
      <c r="A12" s="48"/>
      <c r="B12" s="48"/>
      <c r="C12" s="48"/>
      <c r="D12" s="49">
        <v>11</v>
      </c>
      <c r="E12" s="49" t="str">
        <f>K60</f>
        <v>ZY1E</v>
      </c>
      <c r="F12" s="49" t="str">
        <f t="shared" si="0"/>
        <v>20210401</v>
      </c>
      <c r="G12" s="68">
        <f t="shared" si="1"/>
        <v>1080.45702534</v>
      </c>
      <c r="H12" s="68">
        <f t="shared" si="2"/>
        <v>986.93617087597363</v>
      </c>
      <c r="I12" s="50">
        <f t="shared" si="3"/>
        <v>-8.6556755401351618E-2</v>
      </c>
      <c r="J12" s="69">
        <f t="shared" ref="J12:K12" si="13">M60</f>
        <v>174.12402388087202</v>
      </c>
      <c r="K12" s="49">
        <f t="shared" si="13"/>
        <v>3.06</v>
      </c>
    </row>
    <row r="13" spans="1:11" x14ac:dyDescent="0.2">
      <c r="A13" s="48"/>
      <c r="B13" s="48"/>
      <c r="C13" s="48"/>
      <c r="D13" s="49">
        <v>12</v>
      </c>
      <c r="E13" s="49" t="str">
        <f>K61</f>
        <v>ZY1E</v>
      </c>
      <c r="F13" s="49" t="str">
        <f t="shared" si="0"/>
        <v>20220303</v>
      </c>
      <c r="G13" s="68">
        <f t="shared" si="1"/>
        <v>1684.17637401347</v>
      </c>
      <c r="H13" s="68">
        <f t="shared" si="2"/>
        <v>1160.6166860044716</v>
      </c>
      <c r="I13" s="50">
        <f t="shared" si="3"/>
        <v>-0.31086986855262166</v>
      </c>
      <c r="J13" s="69">
        <f t="shared" ref="J13:K13" si="14">M61</f>
        <v>171.55276386994839</v>
      </c>
      <c r="K13" s="49">
        <f t="shared" si="14"/>
        <v>0.57999999999999996</v>
      </c>
    </row>
    <row r="14" spans="1:11" x14ac:dyDescent="0.2">
      <c r="A14" s="48"/>
      <c r="B14" s="48"/>
      <c r="C14" s="48"/>
      <c r="D14" s="49">
        <v>13</v>
      </c>
      <c r="E14" s="49" t="str">
        <f>K62</f>
        <v>ZY1F</v>
      </c>
      <c r="F14" s="49" t="str">
        <f t="shared" si="0"/>
        <v>20220802</v>
      </c>
      <c r="G14" s="68">
        <f t="shared" si="1"/>
        <v>2146.036220944</v>
      </c>
      <c r="H14" s="68">
        <f t="shared" si="2"/>
        <v>2239.0979547752913</v>
      </c>
      <c r="I14" s="50">
        <f t="shared" si="3"/>
        <v>4.3364474897052432E-2</v>
      </c>
      <c r="J14" s="69">
        <f t="shared" ref="J14:K14" si="15">M62</f>
        <v>336.16263149024905</v>
      </c>
      <c r="K14" s="49">
        <f t="shared" si="15"/>
        <v>3.39</v>
      </c>
    </row>
    <row r="15" spans="1:11" x14ac:dyDescent="0.2">
      <c r="A15" s="48"/>
      <c r="B15" s="48"/>
      <c r="C15" s="48"/>
      <c r="D15" s="49">
        <v>14</v>
      </c>
      <c r="E15" s="49" t="str">
        <f>K63</f>
        <v>ZY1F</v>
      </c>
      <c r="F15" s="49" t="str">
        <f t="shared" si="0"/>
        <v>20221120</v>
      </c>
      <c r="G15" s="68">
        <f t="shared" si="1"/>
        <v>2399.44315831733</v>
      </c>
      <c r="H15" s="68">
        <f t="shared" si="2"/>
        <v>1843.6668154483129</v>
      </c>
      <c r="I15" s="50">
        <f t="shared" si="3"/>
        <v>-0.23162721773278816</v>
      </c>
      <c r="J15" s="69">
        <f t="shared" ref="J15:K15" si="16">M63</f>
        <v>316.55769493809868</v>
      </c>
      <c r="K15" s="49">
        <f t="shared" si="16"/>
        <v>2.97</v>
      </c>
    </row>
    <row r="16" spans="1:11" x14ac:dyDescent="0.2">
      <c r="A16" s="48"/>
      <c r="B16" s="48"/>
      <c r="C16" s="48"/>
      <c r="D16" s="49">
        <v>15</v>
      </c>
      <c r="E16" s="49" t="str">
        <f>K64</f>
        <v>ZY1F</v>
      </c>
      <c r="F16" s="49" t="str">
        <f t="shared" si="0"/>
        <v>20231210</v>
      </c>
      <c r="G16" s="68">
        <f t="shared" si="1"/>
        <v>931.73315906439996</v>
      </c>
      <c r="H16" s="68">
        <f t="shared" si="2"/>
        <v>1035.8171880498048</v>
      </c>
      <c r="I16" s="50">
        <f t="shared" si="3"/>
        <v>0.11171012641636675</v>
      </c>
      <c r="J16" s="69">
        <f t="shared" ref="J16:K16" si="17">M64</f>
        <v>127.99970634199207</v>
      </c>
      <c r="K16" s="49">
        <f t="shared" si="17"/>
        <v>4.79</v>
      </c>
    </row>
    <row r="17" spans="1:11" x14ac:dyDescent="0.2">
      <c r="A17" s="48"/>
      <c r="B17" s="48"/>
      <c r="C17" s="48"/>
      <c r="D17" s="49">
        <v>16</v>
      </c>
      <c r="E17" s="49" t="s">
        <v>868</v>
      </c>
      <c r="F17" s="49">
        <v>20220716</v>
      </c>
      <c r="G17" s="49">
        <v>1807</v>
      </c>
      <c r="H17" s="49">
        <v>1451</v>
      </c>
      <c r="I17" s="50">
        <f t="shared" si="3"/>
        <v>-0.19701162147205312</v>
      </c>
      <c r="J17" s="49">
        <v>315</v>
      </c>
      <c r="K17" s="49">
        <v>2.4300000000000002</v>
      </c>
    </row>
    <row r="18" spans="1:11" x14ac:dyDescent="0.2">
      <c r="A18" s="48"/>
      <c r="B18" s="48"/>
      <c r="C18" s="48"/>
      <c r="D18" s="49">
        <v>17</v>
      </c>
      <c r="E18" s="49" t="s">
        <v>868</v>
      </c>
      <c r="F18" s="49">
        <v>20220923</v>
      </c>
      <c r="G18" s="49">
        <v>1139</v>
      </c>
      <c r="H18" s="49">
        <v>1961</v>
      </c>
      <c r="I18" s="50">
        <f t="shared" si="3"/>
        <v>0.72168568920105358</v>
      </c>
      <c r="J18" s="49">
        <v>462</v>
      </c>
      <c r="K18" s="49">
        <v>1.97</v>
      </c>
    </row>
    <row r="19" spans="1:11" x14ac:dyDescent="0.2">
      <c r="A19" s="71"/>
      <c r="B19" s="71"/>
      <c r="C19" s="71"/>
      <c r="D19" s="72">
        <v>18</v>
      </c>
      <c r="E19" s="72" t="s">
        <v>868</v>
      </c>
      <c r="F19" s="72">
        <v>20220402</v>
      </c>
      <c r="G19" s="72">
        <v>2399</v>
      </c>
      <c r="H19" s="72">
        <v>2598</v>
      </c>
      <c r="I19" s="73">
        <f t="shared" si="3"/>
        <v>8.2951229679032928E-2</v>
      </c>
      <c r="J19" s="72">
        <v>983</v>
      </c>
      <c r="K19" s="72">
        <v>0.94</v>
      </c>
    </row>
    <row r="20" spans="1:11" x14ac:dyDescent="0.2">
      <c r="A20" s="48">
        <v>38.558300000000003</v>
      </c>
      <c r="B20" s="48">
        <v>-90.836100000000002</v>
      </c>
      <c r="C20" s="48" t="s">
        <v>348</v>
      </c>
      <c r="D20" s="49">
        <v>1</v>
      </c>
      <c r="E20" s="49" t="str">
        <f>K66</f>
        <v>ZY1E</v>
      </c>
      <c r="F20" s="49" t="str">
        <f>V66</f>
        <v>20210925</v>
      </c>
      <c r="G20" s="68">
        <f>AN66</f>
        <v>1581.7370731726701</v>
      </c>
      <c r="H20" s="68">
        <f>L66</f>
        <v>1626.6552396571208</v>
      </c>
      <c r="I20" s="50">
        <f t="shared" si="3"/>
        <v>2.8397998154240146E-2</v>
      </c>
      <c r="J20" s="69">
        <f>M66</f>
        <v>287.49508064650212</v>
      </c>
      <c r="K20" s="49">
        <v>1.58</v>
      </c>
    </row>
    <row r="21" spans="1:11" x14ac:dyDescent="0.2">
      <c r="A21" s="48"/>
      <c r="B21" s="48"/>
      <c r="C21" s="48"/>
      <c r="D21" s="49">
        <v>2</v>
      </c>
      <c r="E21" s="49" t="str">
        <f t="shared" ref="E21:E24" si="18">K67</f>
        <v>ZY1E</v>
      </c>
      <c r="F21" s="49" t="str">
        <f t="shared" ref="F21:F24" si="19">V67</f>
        <v>20220113</v>
      </c>
      <c r="G21" s="68">
        <f t="shared" ref="G21:G24" si="20">AN67</f>
        <v>1672.10174512407</v>
      </c>
      <c r="H21" s="68">
        <f t="shared" ref="H21:H24" si="21">L67</f>
        <v>1038.072672747425</v>
      </c>
      <c r="I21" s="50">
        <f t="shared" ref="I21:I24" si="22">(H21-G21)/G21</f>
        <v>-0.37918091660720082</v>
      </c>
      <c r="J21" s="69">
        <f t="shared" ref="J21:J24" si="23">M67</f>
        <v>162.30658074624114</v>
      </c>
      <c r="K21" s="49">
        <v>1.58</v>
      </c>
    </row>
    <row r="22" spans="1:11" x14ac:dyDescent="0.2">
      <c r="A22" s="48"/>
      <c r="B22" s="48"/>
      <c r="C22" s="48"/>
      <c r="D22" s="49">
        <v>3</v>
      </c>
      <c r="E22" s="49" t="str">
        <f t="shared" si="18"/>
        <v>ZY1E</v>
      </c>
      <c r="F22" s="49" t="str">
        <f t="shared" si="19"/>
        <v>20230329</v>
      </c>
      <c r="G22" s="68">
        <f t="shared" si="20"/>
        <v>2234.5608198477698</v>
      </c>
      <c r="H22" s="68">
        <f t="shared" si="21"/>
        <v>1714.5212381306937</v>
      </c>
      <c r="I22" s="50">
        <f t="shared" si="22"/>
        <v>-0.2327256331973564</v>
      </c>
      <c r="J22" s="69">
        <f t="shared" si="23"/>
        <v>250.82912149869242</v>
      </c>
      <c r="K22" s="49">
        <v>1.58</v>
      </c>
    </row>
    <row r="23" spans="1:11" x14ac:dyDescent="0.2">
      <c r="A23" s="48"/>
      <c r="B23" s="48"/>
      <c r="C23" s="48"/>
      <c r="D23" s="49">
        <v>4</v>
      </c>
      <c r="E23" s="49" t="str">
        <f t="shared" si="18"/>
        <v>ZY1F</v>
      </c>
      <c r="F23" s="49" t="str">
        <f t="shared" si="19"/>
        <v>20230704</v>
      </c>
      <c r="G23" s="68">
        <f t="shared" si="20"/>
        <v>2322.3989822982699</v>
      </c>
      <c r="H23" s="68">
        <f t="shared" si="21"/>
        <v>2642.7002431444007</v>
      </c>
      <c r="I23" s="50">
        <f t="shared" si="22"/>
        <v>0.13791827471830764</v>
      </c>
      <c r="J23" s="69">
        <f t="shared" si="23"/>
        <v>551.76361418040017</v>
      </c>
      <c r="K23" s="49">
        <v>1.58</v>
      </c>
    </row>
    <row r="24" spans="1:11" x14ac:dyDescent="0.2">
      <c r="A24" s="48"/>
      <c r="B24" s="48"/>
      <c r="C24" s="48"/>
      <c r="D24" s="49">
        <v>5</v>
      </c>
      <c r="E24" s="49" t="str">
        <f t="shared" si="18"/>
        <v>ZY1F</v>
      </c>
      <c r="F24" s="49" t="str">
        <f t="shared" si="19"/>
        <v>20231022</v>
      </c>
      <c r="G24" s="68">
        <f t="shared" si="20"/>
        <v>1992.7688710955699</v>
      </c>
      <c r="H24" s="68">
        <f t="shared" si="21"/>
        <v>1629.7442296279892</v>
      </c>
      <c r="I24" s="50">
        <f t="shared" si="22"/>
        <v>-0.18217097162301601</v>
      </c>
      <c r="J24" s="69">
        <f t="shared" si="23"/>
        <v>246.2127449689722</v>
      </c>
      <c r="K24" s="49">
        <v>1.58</v>
      </c>
    </row>
    <row r="25" spans="1:11" x14ac:dyDescent="0.2">
      <c r="A25" s="48"/>
      <c r="B25" s="48"/>
      <c r="C25" s="48"/>
      <c r="D25" s="49">
        <v>6</v>
      </c>
      <c r="E25" s="49" t="s">
        <v>868</v>
      </c>
      <c r="F25" s="49" t="s">
        <v>869</v>
      </c>
      <c r="G25" s="49">
        <v>2121</v>
      </c>
      <c r="H25" s="49">
        <v>730</v>
      </c>
      <c r="I25" s="50">
        <f t="shared" si="3"/>
        <v>-0.65582272512965578</v>
      </c>
      <c r="J25" s="49">
        <v>182</v>
      </c>
      <c r="K25" s="49">
        <v>1.81</v>
      </c>
    </row>
    <row r="26" spans="1:11" x14ac:dyDescent="0.2">
      <c r="A26" s="74">
        <v>40.462699999999998</v>
      </c>
      <c r="B26" s="74">
        <v>-107.5912</v>
      </c>
      <c r="C26" s="74" t="s">
        <v>7</v>
      </c>
      <c r="D26" s="75">
        <v>1</v>
      </c>
      <c r="E26" s="75" t="str">
        <f>K72</f>
        <v>GF5</v>
      </c>
      <c r="F26" s="75" t="str">
        <f>V72</f>
        <v>20190803</v>
      </c>
      <c r="G26" s="76">
        <f>AN72</f>
        <v>1233.40232460573</v>
      </c>
      <c r="H26" s="76">
        <f>L72</f>
        <v>1466.0486883622557</v>
      </c>
      <c r="I26" s="77">
        <f t="shared" si="3"/>
        <v>0.18862163554855757</v>
      </c>
      <c r="J26" s="78">
        <f>M72</f>
        <v>247.35342188960666</v>
      </c>
      <c r="K26" s="75">
        <f>N72</f>
        <v>3.26</v>
      </c>
    </row>
    <row r="27" spans="1:11" x14ac:dyDescent="0.2">
      <c r="A27" s="48"/>
      <c r="B27" s="48"/>
      <c r="C27" s="48"/>
      <c r="D27" s="49">
        <v>2</v>
      </c>
      <c r="E27" s="49" t="str">
        <f t="shared" ref="E27:E35" si="24">K73</f>
        <v>GF5A</v>
      </c>
      <c r="F27" s="49" t="str">
        <f t="shared" ref="F27:F35" si="25">V73</f>
        <v>20230916</v>
      </c>
      <c r="G27" s="68">
        <f t="shared" ref="G27:G35" si="26">AN73</f>
        <v>872.47131592390008</v>
      </c>
      <c r="H27" s="68">
        <f t="shared" ref="H27:H35" si="27">L73</f>
        <v>1251.0992447733745</v>
      </c>
      <c r="I27" s="50">
        <f t="shared" ref="I27:I35" si="28">(H27-G27)/G27</f>
        <v>0.43397177871518661</v>
      </c>
      <c r="J27" s="69">
        <f t="shared" ref="J27:K27" si="29">M73</f>
        <v>296.63288490315125</v>
      </c>
      <c r="K27" s="49">
        <f t="shared" si="29"/>
        <v>2.2400000000000002</v>
      </c>
    </row>
    <row r="28" spans="1:11" x14ac:dyDescent="0.2">
      <c r="A28" s="48"/>
      <c r="B28" s="48"/>
      <c r="C28" s="48"/>
      <c r="D28" s="49">
        <v>3</v>
      </c>
      <c r="E28" s="49" t="str">
        <f t="shared" si="24"/>
        <v>GF5A</v>
      </c>
      <c r="F28" s="49" t="str">
        <f t="shared" si="25"/>
        <v>20231206</v>
      </c>
      <c r="G28" s="68">
        <f t="shared" si="26"/>
        <v>809.40534477366668</v>
      </c>
      <c r="H28" s="68">
        <f t="shared" si="27"/>
        <v>879.44491076488771</v>
      </c>
      <c r="I28" s="50">
        <f t="shared" si="28"/>
        <v>8.6532126879896171E-2</v>
      </c>
      <c r="J28" s="69">
        <f t="shared" ref="J28:K28" si="30">M74</f>
        <v>137.25083907904704</v>
      </c>
      <c r="K28" s="49">
        <f t="shared" si="30"/>
        <v>0.92</v>
      </c>
    </row>
    <row r="29" spans="1:11" x14ac:dyDescent="0.2">
      <c r="A29" s="48"/>
      <c r="B29" s="48"/>
      <c r="C29" s="48"/>
      <c r="D29" s="49">
        <v>4</v>
      </c>
      <c r="E29" s="49" t="str">
        <f t="shared" si="24"/>
        <v>GF5A</v>
      </c>
      <c r="F29" s="49" t="str">
        <f t="shared" si="25"/>
        <v>20240606</v>
      </c>
      <c r="G29" s="68">
        <f t="shared" si="26"/>
        <v>453.18111291786659</v>
      </c>
      <c r="H29" s="68">
        <f t="shared" si="27"/>
        <v>460.85962603900634</v>
      </c>
      <c r="I29" s="50">
        <f t="shared" si="28"/>
        <v>1.6943585913589018E-2</v>
      </c>
      <c r="J29" s="69">
        <f t="shared" ref="J29:K29" si="31">M75</f>
        <v>76.512186346212061</v>
      </c>
      <c r="K29" s="49">
        <f t="shared" si="31"/>
        <v>1.35</v>
      </c>
    </row>
    <row r="30" spans="1:11" x14ac:dyDescent="0.2">
      <c r="A30" s="48"/>
      <c r="B30" s="48"/>
      <c r="C30" s="48"/>
      <c r="D30" s="49">
        <v>5</v>
      </c>
      <c r="E30" s="49" t="str">
        <f t="shared" si="24"/>
        <v>GF5A</v>
      </c>
      <c r="F30" s="49" t="str">
        <f t="shared" si="25"/>
        <v>20240613</v>
      </c>
      <c r="G30" s="68">
        <f t="shared" si="26"/>
        <v>912.03817835899997</v>
      </c>
      <c r="H30" s="68">
        <f t="shared" si="27"/>
        <v>978.51202996325617</v>
      </c>
      <c r="I30" s="50">
        <f t="shared" si="28"/>
        <v>7.2884944053395212E-2</v>
      </c>
      <c r="J30" s="69">
        <f t="shared" ref="J30:K30" si="32">M76</f>
        <v>148.47276989651988</v>
      </c>
      <c r="K30" s="49">
        <f t="shared" si="32"/>
        <v>4</v>
      </c>
    </row>
    <row r="31" spans="1:11" x14ac:dyDescent="0.2">
      <c r="A31" s="48"/>
      <c r="B31" s="48"/>
      <c r="C31" s="48"/>
      <c r="D31" s="49">
        <v>6</v>
      </c>
      <c r="E31" s="49" t="str">
        <f t="shared" si="24"/>
        <v>GF5B</v>
      </c>
      <c r="F31" s="49" t="str">
        <f t="shared" si="25"/>
        <v>20221018</v>
      </c>
      <c r="G31" s="68">
        <f t="shared" si="26"/>
        <v>753.67396224633296</v>
      </c>
      <c r="H31" s="68">
        <f t="shared" si="27"/>
        <v>825.0515060038615</v>
      </c>
      <c r="I31" s="50">
        <f t="shared" si="28"/>
        <v>9.4706129351725302E-2</v>
      </c>
      <c r="J31" s="69">
        <f t="shared" ref="J31:K31" si="33">M77</f>
        <v>123.96167718634111</v>
      </c>
      <c r="K31" s="49">
        <f t="shared" si="33"/>
        <v>1.63</v>
      </c>
    </row>
    <row r="32" spans="1:11" x14ac:dyDescent="0.2">
      <c r="A32" s="48"/>
      <c r="B32" s="48"/>
      <c r="C32" s="48"/>
      <c r="D32" s="49">
        <v>7</v>
      </c>
      <c r="E32" s="49" t="str">
        <f t="shared" si="24"/>
        <v>GF5B</v>
      </c>
      <c r="F32" s="49" t="str">
        <f t="shared" si="25"/>
        <v>20230926</v>
      </c>
      <c r="G32" s="68">
        <f t="shared" si="26"/>
        <v>717.38354869720001</v>
      </c>
      <c r="H32" s="68">
        <f t="shared" si="27"/>
        <v>719.97385903576605</v>
      </c>
      <c r="I32" s="50">
        <f t="shared" si="28"/>
        <v>3.610774659204492E-3</v>
      </c>
      <c r="J32" s="69">
        <f t="shared" ref="J32:K32" si="34">M78</f>
        <v>109.89663818510277</v>
      </c>
      <c r="K32" s="49">
        <f t="shared" si="34"/>
        <v>1.1000000000000001</v>
      </c>
    </row>
    <row r="33" spans="1:11" x14ac:dyDescent="0.2">
      <c r="A33" s="48"/>
      <c r="B33" s="48"/>
      <c r="C33" s="48"/>
      <c r="D33" s="49">
        <v>8</v>
      </c>
      <c r="E33" s="49" t="str">
        <f t="shared" si="24"/>
        <v>GF5B</v>
      </c>
      <c r="F33" s="49" t="str">
        <f t="shared" si="25"/>
        <v>20240113</v>
      </c>
      <c r="G33" s="68">
        <f t="shared" si="26"/>
        <v>1037.6258098154667</v>
      </c>
      <c r="H33" s="68">
        <f t="shared" si="27"/>
        <v>755.9624716260289</v>
      </c>
      <c r="I33" s="50">
        <f t="shared" si="28"/>
        <v>-0.27144981892800962</v>
      </c>
      <c r="J33" s="69">
        <f t="shared" ref="J33:K33" si="35">M79</f>
        <v>204.44626935124194</v>
      </c>
      <c r="K33" s="49">
        <f t="shared" si="35"/>
        <v>2.08</v>
      </c>
    </row>
    <row r="34" spans="1:11" x14ac:dyDescent="0.2">
      <c r="A34" s="48"/>
      <c r="B34" s="48"/>
      <c r="C34" s="48"/>
      <c r="D34" s="49">
        <v>9</v>
      </c>
      <c r="E34" s="49" t="str">
        <f t="shared" si="24"/>
        <v>ZY1E</v>
      </c>
      <c r="F34" s="49" t="str">
        <f t="shared" si="25"/>
        <v>20230715</v>
      </c>
      <c r="G34" s="68">
        <f t="shared" si="26"/>
        <v>811.90010280866704</v>
      </c>
      <c r="H34" s="68">
        <f t="shared" si="27"/>
        <v>1064.5436029791151</v>
      </c>
      <c r="I34" s="50">
        <f t="shared" si="28"/>
        <v>0.31117559820039364</v>
      </c>
      <c r="J34" s="69">
        <f t="shared" ref="J34:K34" si="36">M80</f>
        <v>193.01718338938321</v>
      </c>
      <c r="K34" s="49">
        <f t="shared" si="36"/>
        <v>2.81</v>
      </c>
    </row>
    <row r="35" spans="1:11" x14ac:dyDescent="0.2">
      <c r="A35" s="48"/>
      <c r="B35" s="48"/>
      <c r="C35" s="48"/>
      <c r="D35" s="49">
        <v>10</v>
      </c>
      <c r="E35" s="49" t="str">
        <f t="shared" si="24"/>
        <v>ZY1E</v>
      </c>
      <c r="F35" s="49" t="str">
        <f t="shared" si="25"/>
        <v>20231007</v>
      </c>
      <c r="G35" s="68">
        <f t="shared" si="26"/>
        <v>447.11960688009998</v>
      </c>
      <c r="H35" s="68">
        <f t="shared" si="27"/>
        <v>447.57986880307521</v>
      </c>
      <c r="I35" s="50">
        <f t="shared" si="28"/>
        <v>1.0293932896095501E-3</v>
      </c>
      <c r="J35" s="69">
        <f t="shared" ref="J35:K35" si="37">M81</f>
        <v>74.145879231708534</v>
      </c>
      <c r="K35" s="49">
        <f t="shared" si="37"/>
        <v>1.36</v>
      </c>
    </row>
    <row r="36" spans="1:11" x14ac:dyDescent="0.2">
      <c r="A36" s="48"/>
      <c r="B36" s="48"/>
      <c r="C36" s="48"/>
      <c r="D36" s="49">
        <v>11</v>
      </c>
      <c r="E36" s="49" t="s">
        <v>868</v>
      </c>
      <c r="F36" s="49">
        <v>20220708</v>
      </c>
      <c r="G36" s="49">
        <v>1245</v>
      </c>
      <c r="H36" s="49">
        <v>799</v>
      </c>
      <c r="I36" s="50">
        <f t="shared" si="3"/>
        <v>-0.35823293172690762</v>
      </c>
      <c r="J36" s="49">
        <v>169</v>
      </c>
      <c r="K36" s="49">
        <v>2.44</v>
      </c>
    </row>
    <row r="37" spans="1:11" x14ac:dyDescent="0.2">
      <c r="A37" s="48"/>
      <c r="B37" s="48"/>
      <c r="C37" s="48"/>
      <c r="D37" s="49">
        <v>12</v>
      </c>
      <c r="E37" s="49" t="s">
        <v>868</v>
      </c>
      <c r="F37" s="49">
        <v>20210829</v>
      </c>
      <c r="G37" s="49">
        <v>901</v>
      </c>
      <c r="H37" s="49">
        <v>776</v>
      </c>
      <c r="I37" s="50">
        <f t="shared" si="3"/>
        <v>-0.13873473917869034</v>
      </c>
      <c r="J37" s="49">
        <v>216</v>
      </c>
      <c r="K37" s="49">
        <v>1.46</v>
      </c>
    </row>
    <row r="38" spans="1:11" x14ac:dyDescent="0.2">
      <c r="A38" s="48"/>
      <c r="B38" s="48"/>
      <c r="C38" s="48"/>
      <c r="D38" s="49">
        <v>13</v>
      </c>
      <c r="E38" s="49" t="s">
        <v>868</v>
      </c>
      <c r="F38" s="49">
        <v>20220823</v>
      </c>
      <c r="G38" s="49">
        <v>961</v>
      </c>
      <c r="H38" s="49">
        <v>672</v>
      </c>
      <c r="I38" s="50">
        <f t="shared" si="3"/>
        <v>-0.3007284079084287</v>
      </c>
      <c r="J38" s="49">
        <v>171</v>
      </c>
      <c r="K38" s="49">
        <v>1.69</v>
      </c>
    </row>
    <row r="39" spans="1:11" x14ac:dyDescent="0.2">
      <c r="A39" s="48"/>
      <c r="B39" s="48"/>
      <c r="C39" s="48"/>
      <c r="D39" s="49">
        <v>14</v>
      </c>
      <c r="E39" s="49" t="s">
        <v>868</v>
      </c>
      <c r="F39" s="49">
        <v>20220418</v>
      </c>
      <c r="G39" s="49">
        <v>864</v>
      </c>
      <c r="H39" s="49">
        <v>632</v>
      </c>
      <c r="I39" s="50">
        <f t="shared" si="3"/>
        <v>-0.26851851851851855</v>
      </c>
      <c r="J39" s="49">
        <v>141</v>
      </c>
      <c r="K39" s="49">
        <v>2.19</v>
      </c>
    </row>
    <row r="40" spans="1:11" x14ac:dyDescent="0.2">
      <c r="A40" s="71"/>
      <c r="B40" s="71"/>
      <c r="C40" s="71"/>
      <c r="D40" s="72">
        <v>15</v>
      </c>
      <c r="E40" s="72" t="s">
        <v>868</v>
      </c>
      <c r="F40" s="72">
        <v>20210915</v>
      </c>
      <c r="G40" s="72">
        <v>531</v>
      </c>
      <c r="H40" s="72">
        <v>555</v>
      </c>
      <c r="I40" s="73">
        <f t="shared" si="3"/>
        <v>4.519774011299435E-2</v>
      </c>
      <c r="J40" s="72">
        <v>107</v>
      </c>
      <c r="K40" s="72">
        <v>3.07</v>
      </c>
    </row>
    <row r="41" spans="1:11" x14ac:dyDescent="0.2">
      <c r="A41" s="74">
        <v>34.4236</v>
      </c>
      <c r="B41" s="74">
        <v>-92.139200000000002</v>
      </c>
      <c r="C41" s="74" t="s">
        <v>147</v>
      </c>
      <c r="D41" s="49">
        <v>1</v>
      </c>
      <c r="E41" s="49" t="str">
        <f>K83</f>
        <v>GF5A</v>
      </c>
      <c r="F41" s="49" t="str">
        <f>V83</f>
        <v>20240614</v>
      </c>
      <c r="G41" s="68">
        <f>AN83</f>
        <v>841.31556800316673</v>
      </c>
      <c r="H41" s="68">
        <f>L83</f>
        <v>719.62309186262587</v>
      </c>
      <c r="I41" s="50">
        <f t="shared" si="3"/>
        <v>-0.1446454585755185</v>
      </c>
      <c r="J41" s="68">
        <f>M83</f>
        <v>119.19761409251632</v>
      </c>
      <c r="K41" s="49">
        <f>N83</f>
        <v>1.86</v>
      </c>
    </row>
    <row r="42" spans="1:11" x14ac:dyDescent="0.2">
      <c r="A42" s="48"/>
      <c r="B42" s="48"/>
      <c r="C42" s="48"/>
      <c r="D42" s="49">
        <v>2</v>
      </c>
      <c r="E42" s="49" t="str">
        <f t="shared" ref="E42:E43" si="38">K84</f>
        <v>ZY1E</v>
      </c>
      <c r="F42" s="49" t="str">
        <f t="shared" ref="F42:F43" si="39">V84</f>
        <v>20220113</v>
      </c>
      <c r="G42" s="68">
        <f t="shared" ref="G42:G44" si="40">AN84</f>
        <v>816.75656511679995</v>
      </c>
      <c r="H42" s="68">
        <f t="shared" ref="H42:H44" si="41">L84</f>
        <v>840.23829019127629</v>
      </c>
      <c r="I42" s="50">
        <f t="shared" ref="I42:I44" si="42">(H42-G42)/G42</f>
        <v>2.8749967955407067E-2</v>
      </c>
      <c r="J42" s="68">
        <f t="shared" ref="J42:K42" si="43">M84</f>
        <v>200.63088694229526</v>
      </c>
      <c r="K42" s="49">
        <f t="shared" si="43"/>
        <v>2.2799999999999998</v>
      </c>
    </row>
    <row r="43" spans="1:11" x14ac:dyDescent="0.2">
      <c r="A43" s="48"/>
      <c r="B43" s="48"/>
      <c r="C43" s="48"/>
      <c r="D43" s="49">
        <v>3</v>
      </c>
      <c r="E43" s="49" t="str">
        <f t="shared" si="38"/>
        <v>ZY1E</v>
      </c>
      <c r="F43" s="49" t="str">
        <f t="shared" si="39"/>
        <v>20220726</v>
      </c>
      <c r="G43" s="68">
        <f t="shared" si="40"/>
        <v>1324.4534330104</v>
      </c>
      <c r="H43" s="68">
        <f t="shared" si="41"/>
        <v>1444.2665666832957</v>
      </c>
      <c r="I43" s="50">
        <f t="shared" si="42"/>
        <v>9.0462322560158195E-2</v>
      </c>
      <c r="J43" s="68">
        <f t="shared" ref="J43:K43" si="44">M85</f>
        <v>239.46118018690458</v>
      </c>
      <c r="K43" s="49">
        <f t="shared" si="44"/>
        <v>3.26</v>
      </c>
    </row>
    <row r="44" spans="1:11" x14ac:dyDescent="0.2">
      <c r="A44" s="48"/>
      <c r="B44" s="48"/>
      <c r="C44" s="48"/>
      <c r="D44" s="49">
        <v>4</v>
      </c>
      <c r="E44" s="49" t="str">
        <f t="shared" ref="E44" si="45">K86</f>
        <v>ZY1E</v>
      </c>
      <c r="F44" s="49" t="str">
        <f t="shared" ref="F44" si="46">V86</f>
        <v>20231104</v>
      </c>
      <c r="G44" s="68">
        <f t="shared" si="40"/>
        <v>482.70846423030002</v>
      </c>
      <c r="H44" s="68">
        <f t="shared" si="41"/>
        <v>432.90074314452886</v>
      </c>
      <c r="I44" s="50">
        <f t="shared" si="42"/>
        <v>-0.10318385687558178</v>
      </c>
      <c r="J44" s="68">
        <f t="shared" ref="J44:K44" si="47">M86</f>
        <v>75.962264573891375</v>
      </c>
      <c r="K44" s="49">
        <f t="shared" si="47"/>
        <v>0.86</v>
      </c>
    </row>
    <row r="45" spans="1:11" ht="15" thickBot="1" x14ac:dyDescent="0.25">
      <c r="A45" s="47"/>
      <c r="B45" s="47"/>
      <c r="C45" s="47"/>
      <c r="D45" s="45">
        <v>5</v>
      </c>
      <c r="E45" s="45" t="s">
        <v>870</v>
      </c>
      <c r="F45" s="45" t="s">
        <v>871</v>
      </c>
      <c r="G45" s="45">
        <v>1513</v>
      </c>
      <c r="H45" s="45">
        <v>1917</v>
      </c>
      <c r="I45" s="46">
        <f t="shared" si="3"/>
        <v>0.26701916721744878</v>
      </c>
      <c r="J45" s="45">
        <v>596</v>
      </c>
      <c r="K45" s="45">
        <v>2.35</v>
      </c>
    </row>
    <row r="49" spans="1:42" ht="20.25" customHeight="1" x14ac:dyDescent="0.2">
      <c r="A49" s="52" t="s">
        <v>0</v>
      </c>
      <c r="B49" s="53" t="s">
        <v>586</v>
      </c>
      <c r="C49" s="53" t="s">
        <v>587</v>
      </c>
      <c r="D49" s="53" t="s">
        <v>588</v>
      </c>
      <c r="E49" s="52" t="s">
        <v>589</v>
      </c>
      <c r="F49" s="52" t="s">
        <v>590</v>
      </c>
      <c r="G49" s="54" t="s">
        <v>511</v>
      </c>
      <c r="H49" s="54" t="s">
        <v>512</v>
      </c>
      <c r="I49" s="54" t="s">
        <v>591</v>
      </c>
      <c r="J49" s="54" t="s">
        <v>513</v>
      </c>
      <c r="K49" s="52" t="s">
        <v>592</v>
      </c>
      <c r="L49" s="54" t="s">
        <v>603</v>
      </c>
      <c r="M49" s="54" t="s">
        <v>593</v>
      </c>
      <c r="N49" s="54" t="s">
        <v>518</v>
      </c>
      <c r="O49" s="54" t="s">
        <v>517</v>
      </c>
      <c r="P49" s="54" t="s">
        <v>519</v>
      </c>
      <c r="Q49" s="54" t="s">
        <v>773</v>
      </c>
      <c r="R49" s="54" t="s">
        <v>774</v>
      </c>
      <c r="S49" s="52" t="s">
        <v>1</v>
      </c>
      <c r="T49" s="52" t="s">
        <v>2</v>
      </c>
      <c r="U49" s="54" t="s">
        <v>3</v>
      </c>
      <c r="V49" s="52" t="s">
        <v>4</v>
      </c>
      <c r="W49" s="54" t="s">
        <v>524</v>
      </c>
      <c r="X49" s="52" t="s">
        <v>523</v>
      </c>
      <c r="Y49" s="52" t="s">
        <v>611</v>
      </c>
      <c r="Z49" s="52" t="s">
        <v>594</v>
      </c>
      <c r="AA49" s="52" t="s">
        <v>610</v>
      </c>
      <c r="AB49" s="54" t="s">
        <v>595</v>
      </c>
      <c r="AC49" s="52" t="s">
        <v>597</v>
      </c>
      <c r="AD49" s="52" t="s">
        <v>598</v>
      </c>
      <c r="AE49" s="52" t="s">
        <v>599</v>
      </c>
      <c r="AF49" s="52" t="s">
        <v>600</v>
      </c>
      <c r="AG49" s="52" t="s">
        <v>609</v>
      </c>
      <c r="AH49" s="52" t="s">
        <v>608</v>
      </c>
      <c r="AI49" s="52" t="s">
        <v>772</v>
      </c>
      <c r="AJ49" s="55" t="s">
        <v>607</v>
      </c>
      <c r="AK49" s="54" t="s">
        <v>602</v>
      </c>
      <c r="AL49" s="52" t="s">
        <v>605</v>
      </c>
      <c r="AM49" s="52" t="s">
        <v>606</v>
      </c>
      <c r="AN49" s="52" t="s">
        <v>604</v>
      </c>
      <c r="AO49" s="56" t="s">
        <v>601</v>
      </c>
      <c r="AP49" s="52" t="s">
        <v>785</v>
      </c>
    </row>
    <row r="50" spans="1:42" x14ac:dyDescent="0.2">
      <c r="A50" s="57">
        <v>34</v>
      </c>
      <c r="B50" s="58">
        <v>32.259700000000002</v>
      </c>
      <c r="C50" s="58">
        <v>-94.570300000000003</v>
      </c>
      <c r="D50" s="59">
        <v>98</v>
      </c>
      <c r="E50" s="60">
        <v>45177.807373213298</v>
      </c>
      <c r="F50" s="60">
        <v>45177.557373213298</v>
      </c>
      <c r="G50" s="57" t="s">
        <v>596</v>
      </c>
      <c r="H50" s="57" t="s">
        <v>515</v>
      </c>
      <c r="I50" s="57" t="s">
        <v>612</v>
      </c>
      <c r="J50" s="57" t="s">
        <v>722</v>
      </c>
      <c r="K50" s="57" t="s">
        <v>24</v>
      </c>
      <c r="L50" s="59">
        <v>2798.8729009596686</v>
      </c>
      <c r="M50" s="61">
        <v>406.35120157324235</v>
      </c>
      <c r="N50" s="57">
        <v>3.48</v>
      </c>
      <c r="O50" s="57">
        <v>0.44003787715756176</v>
      </c>
      <c r="P50" s="57">
        <v>108</v>
      </c>
      <c r="Q50" s="57">
        <v>2203.1037425733889</v>
      </c>
      <c r="R50" s="57">
        <v>897061.80670806672</v>
      </c>
      <c r="S50" s="57" t="s">
        <v>127</v>
      </c>
      <c r="T50" s="57" t="s">
        <v>128</v>
      </c>
      <c r="U50" s="57" t="s">
        <v>129</v>
      </c>
      <c r="V50" s="57" t="s">
        <v>130</v>
      </c>
      <c r="W50" s="57" t="s">
        <v>71</v>
      </c>
      <c r="X50" s="62" t="s">
        <v>520</v>
      </c>
      <c r="Y50" s="63">
        <v>0</v>
      </c>
      <c r="Z50" s="57">
        <v>-1</v>
      </c>
      <c r="AA50" s="57">
        <v>0.7</v>
      </c>
      <c r="AB50" s="57"/>
      <c r="AC50" s="61">
        <v>29.685543835855526</v>
      </c>
      <c r="AD50" s="61">
        <v>376.66565773738682</v>
      </c>
      <c r="AE50" s="61">
        <v>9.6162338142292487</v>
      </c>
      <c r="AF50" s="61">
        <v>9.9930911982468267</v>
      </c>
      <c r="AG50" s="64">
        <v>23.376301827781319</v>
      </c>
      <c r="AH50" s="61">
        <v>27.116510120226327</v>
      </c>
      <c r="AI50" s="61">
        <v>1.6778266270958486</v>
      </c>
      <c r="AJ50" s="58">
        <v>4.9024999999999999E-2</v>
      </c>
      <c r="AK50" s="57">
        <v>6146</v>
      </c>
      <c r="AL50" s="61">
        <v>2712.1</v>
      </c>
      <c r="AM50" s="61">
        <v>2709.3</v>
      </c>
      <c r="AN50" s="59">
        <v>2459.4443570209301</v>
      </c>
      <c r="AO50" s="64">
        <v>0.13801025543423173</v>
      </c>
      <c r="AP50" s="64">
        <v>0.13801025543423182</v>
      </c>
    </row>
    <row r="51" spans="1:42" x14ac:dyDescent="0.2">
      <c r="A51" s="57">
        <v>36</v>
      </c>
      <c r="B51" s="58">
        <v>32.259700000000002</v>
      </c>
      <c r="C51" s="58">
        <v>-94.570300000000003</v>
      </c>
      <c r="D51" s="59">
        <v>98</v>
      </c>
      <c r="E51" s="60">
        <v>45404.80498015332</v>
      </c>
      <c r="F51" s="60">
        <v>45404.55498015332</v>
      </c>
      <c r="G51" s="57" t="s">
        <v>596</v>
      </c>
      <c r="H51" s="57" t="s">
        <v>515</v>
      </c>
      <c r="I51" s="57" t="s">
        <v>612</v>
      </c>
      <c r="J51" s="57" t="s">
        <v>633</v>
      </c>
      <c r="K51" s="57" t="s">
        <v>24</v>
      </c>
      <c r="L51" s="59">
        <v>646.6516205893181</v>
      </c>
      <c r="M51" s="59">
        <v>106.60399211553755</v>
      </c>
      <c r="N51" s="57">
        <v>1.28</v>
      </c>
      <c r="O51" s="57">
        <v>8.3864970836060773E-2</v>
      </c>
      <c r="P51" s="57">
        <v>141</v>
      </c>
      <c r="Q51" s="57">
        <v>939.93194039191485</v>
      </c>
      <c r="R51" s="57">
        <v>150584.81797728973</v>
      </c>
      <c r="S51" s="57" t="s">
        <v>134</v>
      </c>
      <c r="T51" s="57" t="s">
        <v>135</v>
      </c>
      <c r="U51" s="57" t="s">
        <v>129</v>
      </c>
      <c r="V51" s="57" t="s">
        <v>136</v>
      </c>
      <c r="W51" s="57" t="s">
        <v>71</v>
      </c>
      <c r="X51" s="62" t="s">
        <v>520</v>
      </c>
      <c r="Y51" s="63">
        <v>0</v>
      </c>
      <c r="Z51" s="57">
        <v>-1</v>
      </c>
      <c r="AA51" s="57">
        <v>0.7</v>
      </c>
      <c r="AB51" s="57"/>
      <c r="AC51" s="61">
        <v>16.78009090864019</v>
      </c>
      <c r="AD51" s="61">
        <v>89.823901206897375</v>
      </c>
      <c r="AE51" s="61">
        <v>9.18448745003829</v>
      </c>
      <c r="AF51" s="61">
        <v>5.0095842544167004</v>
      </c>
      <c r="AG51" s="64">
        <v>84.943290088736234</v>
      </c>
      <c r="AH51" s="61">
        <v>36.242470437860796</v>
      </c>
      <c r="AI51" s="61">
        <v>1.1349478047865329</v>
      </c>
      <c r="AJ51" s="58">
        <v>3.8443749999999999E-2</v>
      </c>
      <c r="AK51" s="57">
        <v>6146</v>
      </c>
      <c r="AL51" s="57">
        <v>723.8</v>
      </c>
      <c r="AM51" s="57">
        <v>716.7</v>
      </c>
      <c r="AN51" s="59">
        <v>654.58066112156666</v>
      </c>
      <c r="AO51" s="64">
        <v>1.2113160383722343E-2</v>
      </c>
      <c r="AP51" s="64">
        <v>-1.2113160383722378E-2</v>
      </c>
    </row>
    <row r="52" spans="1:42" x14ac:dyDescent="0.2">
      <c r="A52" s="57">
        <v>67</v>
      </c>
      <c r="B52" s="58">
        <v>32.259700000000002</v>
      </c>
      <c r="C52" s="58">
        <v>-94.570300000000003</v>
      </c>
      <c r="D52" s="59">
        <v>98</v>
      </c>
      <c r="E52" s="60">
        <v>44658.712384259292</v>
      </c>
      <c r="F52" s="60">
        <v>44658.462384259292</v>
      </c>
      <c r="G52" s="57" t="s">
        <v>596</v>
      </c>
      <c r="H52" s="57" t="s">
        <v>515</v>
      </c>
      <c r="I52" s="57" t="s">
        <v>612</v>
      </c>
      <c r="J52" s="57" t="s">
        <v>659</v>
      </c>
      <c r="K52" s="57" t="s">
        <v>152</v>
      </c>
      <c r="L52" s="59">
        <v>1230.2388153412705</v>
      </c>
      <c r="M52" s="61">
        <v>130.46327667946289</v>
      </c>
      <c r="N52" s="57">
        <v>6.16</v>
      </c>
      <c r="O52" s="57">
        <v>0.57639685402796337</v>
      </c>
      <c r="P52" s="57">
        <v>306</v>
      </c>
      <c r="Q52" s="57">
        <v>1165.7637626135436</v>
      </c>
      <c r="R52" s="57">
        <v>158781.59849041951</v>
      </c>
      <c r="S52" s="57" t="s">
        <v>235</v>
      </c>
      <c r="T52" s="57" t="s">
        <v>236</v>
      </c>
      <c r="U52" s="57" t="s">
        <v>129</v>
      </c>
      <c r="V52" s="57" t="s">
        <v>237</v>
      </c>
      <c r="W52" s="57" t="s">
        <v>71</v>
      </c>
      <c r="X52" s="62" t="s">
        <v>520</v>
      </c>
      <c r="Y52" s="63">
        <v>0</v>
      </c>
      <c r="Z52" s="57">
        <v>-1</v>
      </c>
      <c r="AA52" s="57">
        <v>0.7</v>
      </c>
      <c r="AB52" s="57"/>
      <c r="AC52" s="61">
        <v>27.25240093769521</v>
      </c>
      <c r="AD52" s="61">
        <v>103.21087574176769</v>
      </c>
      <c r="AE52" s="61">
        <v>7.244574800701101</v>
      </c>
      <c r="AF52" s="61">
        <v>6.1633771451443273</v>
      </c>
      <c r="AG52" s="64">
        <v>36</v>
      </c>
      <c r="AH52" s="61">
        <v>73.92</v>
      </c>
      <c r="AI52" s="61">
        <v>2.7254659464735695</v>
      </c>
      <c r="AJ52" s="58">
        <v>4.4650000000000002E-2</v>
      </c>
      <c r="AK52" s="57">
        <v>6146</v>
      </c>
      <c r="AL52" s="61">
        <v>1469.4</v>
      </c>
      <c r="AM52" s="61">
        <v>1514</v>
      </c>
      <c r="AN52" s="59">
        <v>1336.38896023967</v>
      </c>
      <c r="AO52" s="64">
        <v>7.94305760198456E-2</v>
      </c>
      <c r="AP52" s="64">
        <v>-7.9430576019845586E-2</v>
      </c>
    </row>
    <row r="53" spans="1:42" x14ac:dyDescent="0.2">
      <c r="A53" s="57">
        <v>68</v>
      </c>
      <c r="B53" s="58">
        <v>32.259700000000002</v>
      </c>
      <c r="C53" s="58">
        <v>-94.570300000000003</v>
      </c>
      <c r="D53" s="59">
        <v>98</v>
      </c>
      <c r="E53" s="60">
        <v>45124.717465277776</v>
      </c>
      <c r="F53" s="60">
        <v>45124.467465277776</v>
      </c>
      <c r="G53" s="57" t="s">
        <v>596</v>
      </c>
      <c r="H53" s="57" t="s">
        <v>515</v>
      </c>
      <c r="I53" s="57" t="s">
        <v>612</v>
      </c>
      <c r="J53" s="57" t="s">
        <v>771</v>
      </c>
      <c r="K53" s="57" t="s">
        <v>152</v>
      </c>
      <c r="L53" s="59">
        <v>2375.9177350703558</v>
      </c>
      <c r="M53" s="59">
        <v>308.45998648744421</v>
      </c>
      <c r="N53" s="57">
        <v>3.97</v>
      </c>
      <c r="O53" s="57">
        <v>0.2236813209307682</v>
      </c>
      <c r="P53" s="57">
        <v>229</v>
      </c>
      <c r="Q53" s="57">
        <v>1843.1024575533609</v>
      </c>
      <c r="R53" s="57">
        <v>594033.7408594765</v>
      </c>
      <c r="S53" s="57" t="s">
        <v>246</v>
      </c>
      <c r="T53" s="57" t="s">
        <v>247</v>
      </c>
      <c r="U53" s="57" t="s">
        <v>129</v>
      </c>
      <c r="V53" s="57" t="s">
        <v>248</v>
      </c>
      <c r="W53" s="57" t="s">
        <v>71</v>
      </c>
      <c r="X53" s="62" t="s">
        <v>520</v>
      </c>
      <c r="Y53" s="65">
        <v>1</v>
      </c>
      <c r="Z53" s="57">
        <v>-1</v>
      </c>
      <c r="AA53" s="57">
        <v>0.7</v>
      </c>
      <c r="AB53" s="57"/>
      <c r="AC53" s="61">
        <v>25.609306173743398</v>
      </c>
      <c r="AD53" s="61">
        <v>282.85068031370076</v>
      </c>
      <c r="AE53" s="61">
        <v>8.5959122895648647</v>
      </c>
      <c r="AF53" s="61">
        <v>12.155237052539675</v>
      </c>
      <c r="AG53" s="64">
        <v>9.1052375938565717</v>
      </c>
      <c r="AH53" s="61">
        <v>12.049264415870198</v>
      </c>
      <c r="AI53" s="61">
        <v>1.9836649954632133</v>
      </c>
      <c r="AJ53" s="58">
        <v>5.0562500000000003E-2</v>
      </c>
      <c r="AK53" s="57">
        <v>6146</v>
      </c>
      <c r="AL53" s="57">
        <v>2491.4</v>
      </c>
      <c r="AM53" s="57">
        <v>2702.3</v>
      </c>
      <c r="AN53" s="59">
        <v>2301.6138679303003</v>
      </c>
      <c r="AO53" s="64">
        <v>3.2283376536513586E-2</v>
      </c>
      <c r="AP53" s="64">
        <v>3.2283376536513635E-2</v>
      </c>
    </row>
    <row r="54" spans="1:42" x14ac:dyDescent="0.2">
      <c r="A54" s="57">
        <v>69</v>
      </c>
      <c r="B54" s="58">
        <v>32.259700000000002</v>
      </c>
      <c r="C54" s="58">
        <v>-94.570300000000003</v>
      </c>
      <c r="D54" s="59">
        <v>98</v>
      </c>
      <c r="E54" s="60">
        <v>45175.717615740738</v>
      </c>
      <c r="F54" s="60">
        <v>45175.467615740738</v>
      </c>
      <c r="G54" s="57" t="s">
        <v>596</v>
      </c>
      <c r="H54" s="57" t="s">
        <v>515</v>
      </c>
      <c r="I54" s="57" t="s">
        <v>612</v>
      </c>
      <c r="J54" s="57" t="s">
        <v>747</v>
      </c>
      <c r="K54" s="57" t="s">
        <v>152</v>
      </c>
      <c r="L54" s="59">
        <v>2066.1649223574673</v>
      </c>
      <c r="M54" s="59">
        <v>379.53875599496894</v>
      </c>
      <c r="N54" s="57">
        <v>2.72</v>
      </c>
      <c r="O54" s="57">
        <v>0.50212880153734796</v>
      </c>
      <c r="P54" s="57">
        <v>234</v>
      </c>
      <c r="Q54" s="57">
        <v>2691.3821329153088</v>
      </c>
      <c r="R54" s="57">
        <v>935791.95446595433</v>
      </c>
      <c r="S54" s="57" t="s">
        <v>241</v>
      </c>
      <c r="T54" s="57" t="s">
        <v>242</v>
      </c>
      <c r="U54" s="57" t="s">
        <v>129</v>
      </c>
      <c r="V54" s="57" t="s">
        <v>243</v>
      </c>
      <c r="W54" s="57" t="s">
        <v>71</v>
      </c>
      <c r="X54" s="62" t="s">
        <v>520</v>
      </c>
      <c r="Y54" s="63">
        <v>0</v>
      </c>
      <c r="Z54" s="57">
        <v>-1</v>
      </c>
      <c r="AA54" s="57">
        <v>0.7</v>
      </c>
      <c r="AB54" s="57"/>
      <c r="AC54" s="61">
        <v>20.540556553658732</v>
      </c>
      <c r="AD54" s="61">
        <v>358.99819944131019</v>
      </c>
      <c r="AE54" s="61">
        <v>8.6070656047809617</v>
      </c>
      <c r="AF54" s="61">
        <v>7.0624032021114376</v>
      </c>
      <c r="AG54" s="64">
        <v>13.966149479698032</v>
      </c>
      <c r="AH54" s="61">
        <v>12.662642194926216</v>
      </c>
      <c r="AI54" s="61">
        <v>1.9332826329706043</v>
      </c>
      <c r="AJ54" s="58">
        <v>4.713125E-2</v>
      </c>
      <c r="AK54" s="57">
        <v>6146</v>
      </c>
      <c r="AL54" s="57">
        <v>2665.3</v>
      </c>
      <c r="AM54" s="57">
        <v>2675.5</v>
      </c>
      <c r="AN54" s="59">
        <v>2419.9243657974002</v>
      </c>
      <c r="AO54" s="64">
        <v>0.14618615707163396</v>
      </c>
      <c r="AP54" s="64">
        <v>-0.14618615707163396</v>
      </c>
    </row>
    <row r="55" spans="1:42" x14ac:dyDescent="0.2">
      <c r="A55" s="57">
        <v>70</v>
      </c>
      <c r="B55" s="58">
        <v>32.259700000000002</v>
      </c>
      <c r="C55" s="58">
        <v>-94.570300000000003</v>
      </c>
      <c r="D55" s="59">
        <v>98</v>
      </c>
      <c r="E55" s="60">
        <v>45233.717291666704</v>
      </c>
      <c r="F55" s="60">
        <v>45233.467291666704</v>
      </c>
      <c r="G55" s="57" t="s">
        <v>596</v>
      </c>
      <c r="H55" s="57" t="s">
        <v>515</v>
      </c>
      <c r="I55" s="57" t="s">
        <v>612</v>
      </c>
      <c r="J55" s="57" t="s">
        <v>748</v>
      </c>
      <c r="K55" s="57" t="s">
        <v>152</v>
      </c>
      <c r="L55" s="59">
        <v>1857.4382977239129</v>
      </c>
      <c r="M55" s="61">
        <v>402.55990326073129</v>
      </c>
      <c r="N55" s="57">
        <v>2.34</v>
      </c>
      <c r="O55" s="57">
        <v>0.18903262505010424</v>
      </c>
      <c r="P55" s="57">
        <v>160</v>
      </c>
      <c r="Q55" s="57">
        <v>2692.9740439541433</v>
      </c>
      <c r="R55" s="57">
        <v>930858.37654865882</v>
      </c>
      <c r="S55" s="57" t="s">
        <v>232</v>
      </c>
      <c r="T55" s="57" t="s">
        <v>233</v>
      </c>
      <c r="U55" s="57" t="s">
        <v>129</v>
      </c>
      <c r="V55" s="57" t="s">
        <v>234</v>
      </c>
      <c r="W55" s="57" t="s">
        <v>71</v>
      </c>
      <c r="X55" s="62" t="s">
        <v>520</v>
      </c>
      <c r="Y55" s="63">
        <v>0</v>
      </c>
      <c r="Z55" s="57">
        <v>-1</v>
      </c>
      <c r="AA55" s="57">
        <v>0.7</v>
      </c>
      <c r="AB55" s="57"/>
      <c r="AC55" s="61">
        <v>18.050452978755306</v>
      </c>
      <c r="AD55" s="61">
        <v>384.509450281976</v>
      </c>
      <c r="AE55" s="61">
        <v>8.8538354279826645</v>
      </c>
      <c r="AF55" s="61">
        <v>7.2413494295202314</v>
      </c>
      <c r="AG55" s="64">
        <v>43.792558977876467</v>
      </c>
      <c r="AH55" s="61">
        <v>34.158196002743644</v>
      </c>
      <c r="AI55" s="61">
        <v>1.0848313683210191</v>
      </c>
      <c r="AJ55" s="58">
        <v>4.3856249999999999E-2</v>
      </c>
      <c r="AK55" s="57">
        <v>6146</v>
      </c>
      <c r="AL55" s="61">
        <v>1488.1</v>
      </c>
      <c r="AM55" s="61">
        <v>1487.9</v>
      </c>
      <c r="AN55" s="59">
        <v>1349.9453242044001</v>
      </c>
      <c r="AO55" s="64">
        <v>0.37593594675296016</v>
      </c>
      <c r="AP55" s="64">
        <v>0.3759359467529601</v>
      </c>
    </row>
    <row r="56" spans="1:42" x14ac:dyDescent="0.2">
      <c r="A56" s="57">
        <v>71</v>
      </c>
      <c r="B56" s="58">
        <v>32.259700000000002</v>
      </c>
      <c r="C56" s="58">
        <v>-94.570300000000003</v>
      </c>
      <c r="D56" s="59">
        <v>98</v>
      </c>
      <c r="E56" s="60">
        <v>45335.717453703706</v>
      </c>
      <c r="F56" s="60">
        <v>45335.467453703706</v>
      </c>
      <c r="G56" s="57" t="s">
        <v>596</v>
      </c>
      <c r="H56" s="57" t="s">
        <v>515</v>
      </c>
      <c r="I56" s="57" t="s">
        <v>612</v>
      </c>
      <c r="J56" s="57" t="s">
        <v>749</v>
      </c>
      <c r="K56" s="57" t="s">
        <v>152</v>
      </c>
      <c r="L56" s="59">
        <v>1516.6049035083661</v>
      </c>
      <c r="M56" s="59">
        <v>224.93235621478047</v>
      </c>
      <c r="N56" s="57">
        <v>1.3</v>
      </c>
      <c r="O56" s="57">
        <v>0.5424327915358117</v>
      </c>
      <c r="P56" s="57">
        <v>203</v>
      </c>
      <c r="Q56" s="57">
        <v>2604.1798799434428</v>
      </c>
      <c r="R56" s="57">
        <v>973457.55090704269</v>
      </c>
      <c r="S56" s="57" t="s">
        <v>244</v>
      </c>
      <c r="T56" s="57" t="s">
        <v>245</v>
      </c>
      <c r="U56" s="57" t="s">
        <v>129</v>
      </c>
      <c r="V56" s="57" t="s">
        <v>80</v>
      </c>
      <c r="W56" s="57" t="s">
        <v>71</v>
      </c>
      <c r="X56" s="62" t="s">
        <v>520</v>
      </c>
      <c r="Y56" s="63">
        <v>0</v>
      </c>
      <c r="Z56" s="57">
        <v>-1</v>
      </c>
      <c r="AA56" s="57">
        <v>0.7</v>
      </c>
      <c r="AB56" s="57"/>
      <c r="AC56" s="61">
        <v>14.234622100132457</v>
      </c>
      <c r="AD56" s="61">
        <v>210.69773411464803</v>
      </c>
      <c r="AE56" s="61">
        <v>8.482156827488895</v>
      </c>
      <c r="AF56" s="61">
        <v>5.5331525078240826</v>
      </c>
      <c r="AG56" s="64">
        <v>160.35603945955899</v>
      </c>
      <c r="AH56" s="61">
        <v>69.487617099142227</v>
      </c>
      <c r="AI56" s="61">
        <v>0.74055806867888962</v>
      </c>
      <c r="AJ56" s="58">
        <v>4.340625E-2</v>
      </c>
      <c r="AK56" s="57">
        <v>6146</v>
      </c>
      <c r="AL56" s="57">
        <v>1097.0999999999999</v>
      </c>
      <c r="AM56" s="57">
        <v>1103.7</v>
      </c>
      <c r="AN56" s="59">
        <v>996.56965243219997</v>
      </c>
      <c r="AO56" s="64">
        <v>0.52182529320151638</v>
      </c>
      <c r="AP56" s="64">
        <v>0.52182529320151649</v>
      </c>
    </row>
    <row r="57" spans="1:42" x14ac:dyDescent="0.2">
      <c r="A57" s="57">
        <v>72</v>
      </c>
      <c r="B57" s="58">
        <v>32.259700000000002</v>
      </c>
      <c r="C57" s="58">
        <v>-94.570300000000003</v>
      </c>
      <c r="D57" s="59">
        <v>98</v>
      </c>
      <c r="E57" s="60">
        <v>45386.716851851852</v>
      </c>
      <c r="F57" s="60">
        <v>45386.466851851852</v>
      </c>
      <c r="G57" s="57" t="s">
        <v>596</v>
      </c>
      <c r="H57" s="57" t="s">
        <v>515</v>
      </c>
      <c r="I57" s="57" t="s">
        <v>612</v>
      </c>
      <c r="J57" s="57" t="s">
        <v>750</v>
      </c>
      <c r="K57" s="57" t="s">
        <v>152</v>
      </c>
      <c r="L57" s="59">
        <v>1931.1379782817598</v>
      </c>
      <c r="M57" s="59">
        <v>295.31197627928873</v>
      </c>
      <c r="N57" s="57">
        <v>3.31</v>
      </c>
      <c r="O57" s="57">
        <v>0.22605309110914629</v>
      </c>
      <c r="P57" s="57">
        <v>273</v>
      </c>
      <c r="Q57" s="57">
        <v>1965.9049979382901</v>
      </c>
      <c r="R57" s="57">
        <v>567948.86092210712</v>
      </c>
      <c r="S57" s="57" t="s">
        <v>238</v>
      </c>
      <c r="T57" s="57" t="s">
        <v>239</v>
      </c>
      <c r="U57" s="57" t="s">
        <v>129</v>
      </c>
      <c r="V57" s="57" t="s">
        <v>240</v>
      </c>
      <c r="W57" s="57" t="s">
        <v>71</v>
      </c>
      <c r="X57" s="62" t="s">
        <v>520</v>
      </c>
      <c r="Y57" s="63">
        <v>0</v>
      </c>
      <c r="Z57" s="57">
        <v>-1</v>
      </c>
      <c r="AA57" s="57">
        <v>0.7</v>
      </c>
      <c r="AB57" s="57"/>
      <c r="AC57" s="61">
        <v>22.358088311317168</v>
      </c>
      <c r="AD57" s="61">
        <v>272.95388796797158</v>
      </c>
      <c r="AE57" s="61">
        <v>8.0756135228570827</v>
      </c>
      <c r="AF57" s="61">
        <v>11.638450113548561</v>
      </c>
      <c r="AG57" s="64">
        <v>83.118476066915349</v>
      </c>
      <c r="AH57" s="61">
        <v>91.707385260496608</v>
      </c>
      <c r="AI57" s="61">
        <v>0.96419747454531757</v>
      </c>
      <c r="AJ57" s="58">
        <v>3.8518749999999997E-2</v>
      </c>
      <c r="AK57" s="57">
        <v>6146</v>
      </c>
      <c r="AL57" s="57">
        <v>1103</v>
      </c>
      <c r="AM57" s="57">
        <v>1115</v>
      </c>
      <c r="AN57" s="59">
        <v>1002.8020115960002</v>
      </c>
      <c r="AO57" s="64">
        <v>0.92574202679178441</v>
      </c>
      <c r="AP57" s="64">
        <v>0.92574202679178441</v>
      </c>
    </row>
    <row r="58" spans="1:42" x14ac:dyDescent="0.2">
      <c r="A58" s="57">
        <v>73</v>
      </c>
      <c r="B58" s="58">
        <v>32.259700000000002</v>
      </c>
      <c r="C58" s="58">
        <v>-94.570300000000003</v>
      </c>
      <c r="D58" s="59">
        <v>98</v>
      </c>
      <c r="E58" s="60">
        <v>45444.717858796299</v>
      </c>
      <c r="F58" s="60">
        <v>45444.467858796299</v>
      </c>
      <c r="G58" s="57" t="s">
        <v>596</v>
      </c>
      <c r="H58" s="57" t="s">
        <v>515</v>
      </c>
      <c r="I58" s="57" t="s">
        <v>612</v>
      </c>
      <c r="J58" s="57" t="s">
        <v>723</v>
      </c>
      <c r="K58" s="57" t="s">
        <v>152</v>
      </c>
      <c r="L58" s="59">
        <v>892.6927285850868</v>
      </c>
      <c r="M58" s="59">
        <v>143.16852460710913</v>
      </c>
      <c r="N58" s="57">
        <v>1.53</v>
      </c>
      <c r="O58" s="57">
        <v>5.1316014394468888E-2</v>
      </c>
      <c r="P58" s="57">
        <v>101</v>
      </c>
      <c r="Q58" s="57">
        <v>1117.4674411721703</v>
      </c>
      <c r="R58" s="57">
        <v>232134.22765001899</v>
      </c>
      <c r="S58" s="57" t="s">
        <v>249</v>
      </c>
      <c r="T58" s="57" t="s">
        <v>250</v>
      </c>
      <c r="U58" s="57" t="s">
        <v>129</v>
      </c>
      <c r="V58" s="57" t="s">
        <v>251</v>
      </c>
      <c r="W58" s="57" t="s">
        <v>71</v>
      </c>
      <c r="X58" s="62" t="s">
        <v>520</v>
      </c>
      <c r="Y58" s="65">
        <v>1</v>
      </c>
      <c r="Z58" s="57">
        <v>-1</v>
      </c>
      <c r="AA58" s="57">
        <v>0.7</v>
      </c>
      <c r="AB58" s="57"/>
      <c r="AC58" s="61">
        <v>18.946035102365041</v>
      </c>
      <c r="AD58" s="61">
        <v>124.22248950474409</v>
      </c>
      <c r="AE58" s="61">
        <v>11.803288425423471</v>
      </c>
      <c r="AF58" s="61">
        <v>7.4878043500265514</v>
      </c>
      <c r="AG58" s="64">
        <v>54.560781031848116</v>
      </c>
      <c r="AH58" s="61">
        <v>27.825998326242541</v>
      </c>
      <c r="AI58" s="61">
        <v>0.78220519669200872</v>
      </c>
      <c r="AJ58" s="58">
        <v>4.6606250000000002E-2</v>
      </c>
      <c r="AK58" s="57">
        <v>6146</v>
      </c>
      <c r="AL58" s="57">
        <v>647.79999999999995</v>
      </c>
      <c r="AM58" s="57">
        <v>634</v>
      </c>
      <c r="AN58" s="59">
        <v>584.96179219939995</v>
      </c>
      <c r="AO58" s="64">
        <v>0.52607014763929816</v>
      </c>
      <c r="AP58" s="64">
        <v>0.52607014763929827</v>
      </c>
    </row>
    <row r="59" spans="1:42" x14ac:dyDescent="0.2">
      <c r="A59" s="57">
        <v>111</v>
      </c>
      <c r="B59" s="58">
        <v>32.259700000000002</v>
      </c>
      <c r="C59" s="58">
        <v>-94.570300000000003</v>
      </c>
      <c r="D59" s="59">
        <v>98</v>
      </c>
      <c r="E59" s="60">
        <v>44200.723379629599</v>
      </c>
      <c r="F59" s="60">
        <v>44200.473379629599</v>
      </c>
      <c r="G59" s="57" t="s">
        <v>596</v>
      </c>
      <c r="H59" s="57" t="s">
        <v>515</v>
      </c>
      <c r="I59" s="57" t="s">
        <v>612</v>
      </c>
      <c r="J59" s="57" t="s">
        <v>756</v>
      </c>
      <c r="K59" s="57" t="s">
        <v>281</v>
      </c>
      <c r="L59" s="59">
        <v>1144.4644441786886</v>
      </c>
      <c r="M59" s="59">
        <v>176.30190548779811</v>
      </c>
      <c r="N59" s="57">
        <v>1.96</v>
      </c>
      <c r="O59" s="57">
        <v>4.1633319989322688E-2</v>
      </c>
      <c r="P59" s="57">
        <v>285</v>
      </c>
      <c r="Q59" s="57">
        <v>2488.6496458203756</v>
      </c>
      <c r="R59" s="57">
        <v>600089.97304377914</v>
      </c>
      <c r="S59" s="57" t="s">
        <v>373</v>
      </c>
      <c r="T59" s="57" t="s">
        <v>374</v>
      </c>
      <c r="U59" s="57" t="s">
        <v>129</v>
      </c>
      <c r="V59" s="57" t="s">
        <v>375</v>
      </c>
      <c r="W59" s="57" t="s">
        <v>71</v>
      </c>
      <c r="X59" s="62" t="s">
        <v>520</v>
      </c>
      <c r="Y59" s="63">
        <v>0</v>
      </c>
      <c r="Z59" s="57">
        <v>-1</v>
      </c>
      <c r="AA59" s="57">
        <v>0.7</v>
      </c>
      <c r="AB59" s="57"/>
      <c r="AC59" s="61">
        <v>16.627934599174829</v>
      </c>
      <c r="AD59" s="61">
        <v>159.67397088862327</v>
      </c>
      <c r="AE59" s="61">
        <v>9.0241492599527255</v>
      </c>
      <c r="AF59" s="61">
        <v>4.7783585449876478</v>
      </c>
      <c r="AG59" s="64">
        <v>41.20870799798206</v>
      </c>
      <c r="AH59" s="61">
        <v>26.923022558681613</v>
      </c>
      <c r="AI59" s="61">
        <v>1.3923367415345307</v>
      </c>
      <c r="AJ59" s="58">
        <v>5.0737499999999998E-2</v>
      </c>
      <c r="AK59" s="57">
        <v>6146</v>
      </c>
      <c r="AL59" s="61">
        <v>1286</v>
      </c>
      <c r="AM59" s="61">
        <v>1418.3</v>
      </c>
      <c r="AN59" s="59">
        <v>1208.6467650257</v>
      </c>
      <c r="AO59" s="64">
        <v>5.3102629075953978E-2</v>
      </c>
      <c r="AP59" s="64">
        <v>-5.3102629075953929E-2</v>
      </c>
    </row>
    <row r="60" spans="1:42" x14ac:dyDescent="0.2">
      <c r="A60" s="57">
        <v>112</v>
      </c>
      <c r="B60" s="58">
        <v>32.259700000000002</v>
      </c>
      <c r="C60" s="58">
        <v>-94.570300000000003</v>
      </c>
      <c r="D60" s="59">
        <v>98</v>
      </c>
      <c r="E60" s="60">
        <v>44287.722905092603</v>
      </c>
      <c r="F60" s="60">
        <v>44287.472905092603</v>
      </c>
      <c r="G60" s="57" t="s">
        <v>596</v>
      </c>
      <c r="H60" s="57" t="s">
        <v>515</v>
      </c>
      <c r="I60" s="57" t="s">
        <v>612</v>
      </c>
      <c r="J60" s="57" t="s">
        <v>684</v>
      </c>
      <c r="K60" s="57" t="s">
        <v>281</v>
      </c>
      <c r="L60" s="59">
        <v>986.93617087597363</v>
      </c>
      <c r="M60" s="61">
        <v>174.12402388087202</v>
      </c>
      <c r="N60" s="57">
        <v>3.06</v>
      </c>
      <c r="O60" s="57">
        <v>0.72546536788464266</v>
      </c>
      <c r="P60" s="57">
        <v>38</v>
      </c>
      <c r="Q60" s="57">
        <v>1090.4450399712007</v>
      </c>
      <c r="R60" s="57">
        <v>168482.40967220682</v>
      </c>
      <c r="S60" s="57" t="s">
        <v>367</v>
      </c>
      <c r="T60" s="57" t="s">
        <v>368</v>
      </c>
      <c r="U60" s="57" t="s">
        <v>129</v>
      </c>
      <c r="V60" s="57" t="s">
        <v>369</v>
      </c>
      <c r="W60" s="57" t="s">
        <v>71</v>
      </c>
      <c r="X60" s="62" t="s">
        <v>520</v>
      </c>
      <c r="Y60" s="63">
        <v>0</v>
      </c>
      <c r="Z60" s="57">
        <v>-1</v>
      </c>
      <c r="AA60" s="57">
        <v>0.7</v>
      </c>
      <c r="AB60" s="57"/>
      <c r="AC60" s="61">
        <v>23.04089510143007</v>
      </c>
      <c r="AD60" s="61">
        <v>151.08312877944192</v>
      </c>
      <c r="AE60" s="61">
        <v>8.6933838781066175</v>
      </c>
      <c r="AF60" s="61">
        <v>6.0608268635357323</v>
      </c>
      <c r="AG60" s="64">
        <v>171.65128290651558</v>
      </c>
      <c r="AH60" s="61">
        <v>175.08430856464588</v>
      </c>
      <c r="AI60" s="61">
        <v>1.9424695209630862</v>
      </c>
      <c r="AJ60" s="58">
        <v>4.4350000000000001E-2</v>
      </c>
      <c r="AK60" s="57">
        <v>6146</v>
      </c>
      <c r="AL60" s="61">
        <v>1201.3</v>
      </c>
      <c r="AM60" s="61">
        <v>1170.4000000000001</v>
      </c>
      <c r="AN60" s="59">
        <v>1080.45702534</v>
      </c>
      <c r="AO60" s="64">
        <v>8.6556755401351659E-2</v>
      </c>
      <c r="AP60" s="64">
        <v>-8.6556755401351618E-2</v>
      </c>
    </row>
    <row r="61" spans="1:42" x14ac:dyDescent="0.2">
      <c r="A61" s="57">
        <v>113</v>
      </c>
      <c r="B61" s="58">
        <v>32.259700000000002</v>
      </c>
      <c r="C61" s="58">
        <v>-94.570300000000003</v>
      </c>
      <c r="D61" s="59">
        <v>98</v>
      </c>
      <c r="E61" s="60">
        <v>44623.723784722199</v>
      </c>
      <c r="F61" s="60">
        <v>44623.473784722199</v>
      </c>
      <c r="G61" s="57" t="s">
        <v>596</v>
      </c>
      <c r="H61" s="57" t="s">
        <v>515</v>
      </c>
      <c r="I61" s="57" t="s">
        <v>612</v>
      </c>
      <c r="J61" s="57" t="s">
        <v>685</v>
      </c>
      <c r="K61" s="57" t="s">
        <v>281</v>
      </c>
      <c r="L61" s="59">
        <v>1160.6166860044716</v>
      </c>
      <c r="M61" s="61">
        <v>171.55276386994839</v>
      </c>
      <c r="N61" s="57">
        <v>0.57999999999999996</v>
      </c>
      <c r="O61" s="57">
        <v>0.17088007490635065</v>
      </c>
      <c r="P61" s="57">
        <v>239</v>
      </c>
      <c r="Q61" s="57">
        <v>2710.8903346619691</v>
      </c>
      <c r="R61" s="57">
        <v>951833.46533584036</v>
      </c>
      <c r="S61" s="57" t="s">
        <v>370</v>
      </c>
      <c r="T61" s="57" t="s">
        <v>371</v>
      </c>
      <c r="U61" s="57" t="s">
        <v>129</v>
      </c>
      <c r="V61" s="57" t="s">
        <v>372</v>
      </c>
      <c r="W61" s="57" t="s">
        <v>71</v>
      </c>
      <c r="X61" s="62" t="s">
        <v>520</v>
      </c>
      <c r="Y61" s="63">
        <v>0</v>
      </c>
      <c r="Z61" s="57">
        <v>-1</v>
      </c>
      <c r="AA61" s="57">
        <v>0.7</v>
      </c>
      <c r="AB61" s="57"/>
      <c r="AC61" s="61">
        <v>11.386397188386491</v>
      </c>
      <c r="AD61" s="61">
        <v>160.16636668156193</v>
      </c>
      <c r="AE61" s="61">
        <v>7.8785557032903828</v>
      </c>
      <c r="AF61" s="61">
        <v>7.0114138731329332</v>
      </c>
      <c r="AG61" s="64">
        <v>15.701354605326088</v>
      </c>
      <c r="AH61" s="61">
        <v>3.0355952236963772</v>
      </c>
      <c r="AI61" s="61">
        <v>1.3324043719747198</v>
      </c>
      <c r="AJ61" s="58">
        <v>4.3443750000000003E-2</v>
      </c>
      <c r="AK61" s="57">
        <v>6146</v>
      </c>
      <c r="AL61" s="61">
        <v>1866.9</v>
      </c>
      <c r="AM61" s="61">
        <v>1838.5</v>
      </c>
      <c r="AN61" s="59">
        <v>1684.17637401347</v>
      </c>
      <c r="AO61" s="64">
        <v>0.31086986855262166</v>
      </c>
      <c r="AP61" s="64">
        <v>-0.31086986855262166</v>
      </c>
    </row>
    <row r="62" spans="1:42" x14ac:dyDescent="0.2">
      <c r="A62" s="57">
        <v>153</v>
      </c>
      <c r="B62" s="58">
        <v>32.259700000000002</v>
      </c>
      <c r="C62" s="58">
        <v>-94.570300000000003</v>
      </c>
      <c r="D62" s="59">
        <v>98</v>
      </c>
      <c r="E62" s="60">
        <v>44775.720485155711</v>
      </c>
      <c r="F62" s="60">
        <v>44775.470485155711</v>
      </c>
      <c r="G62" s="57" t="s">
        <v>596</v>
      </c>
      <c r="H62" s="57" t="s">
        <v>515</v>
      </c>
      <c r="I62" s="57" t="s">
        <v>612</v>
      </c>
      <c r="J62" s="57" t="s">
        <v>708</v>
      </c>
      <c r="K62" s="57" t="s">
        <v>434</v>
      </c>
      <c r="L62" s="59">
        <v>2239.0979547752913</v>
      </c>
      <c r="M62" s="61">
        <v>336.16263149024905</v>
      </c>
      <c r="N62" s="57">
        <v>3.39</v>
      </c>
      <c r="O62" s="57">
        <v>0.39247080570831411</v>
      </c>
      <c r="P62" s="57">
        <v>225</v>
      </c>
      <c r="Q62" s="57">
        <v>2085.3480790059834</v>
      </c>
      <c r="R62" s="57">
        <v>689222.11265195173</v>
      </c>
      <c r="S62" s="57" t="s">
        <v>486</v>
      </c>
      <c r="T62" s="57" t="s">
        <v>487</v>
      </c>
      <c r="U62" s="57" t="s">
        <v>129</v>
      </c>
      <c r="V62" s="57" t="s">
        <v>488</v>
      </c>
      <c r="W62" s="57" t="s">
        <v>71</v>
      </c>
      <c r="X62" s="62" t="s">
        <v>520</v>
      </c>
      <c r="Y62" s="63">
        <v>0</v>
      </c>
      <c r="Z62" s="57">
        <v>-1</v>
      </c>
      <c r="AA62" s="57">
        <v>0.7</v>
      </c>
      <c r="AB62" s="57"/>
      <c r="AC62" s="61">
        <v>27.050793937932752</v>
      </c>
      <c r="AD62" s="61">
        <v>309.11183755231627</v>
      </c>
      <c r="AE62" s="61">
        <v>10.044330333133297</v>
      </c>
      <c r="AF62" s="61">
        <v>9.0932221580914234</v>
      </c>
      <c r="AG62" s="64">
        <v>129.24859790963399</v>
      </c>
      <c r="AH62" s="61">
        <v>146.05091563788642</v>
      </c>
      <c r="AI62" s="61">
        <v>1.8036567879576877</v>
      </c>
      <c r="AJ62" s="58">
        <v>4.6868750000000001E-2</v>
      </c>
      <c r="AK62" s="57">
        <v>6146</v>
      </c>
      <c r="AL62" s="61">
        <v>2263.6</v>
      </c>
      <c r="AM62" s="61">
        <v>2623.6</v>
      </c>
      <c r="AN62" s="59">
        <v>2146.036220944</v>
      </c>
      <c r="AO62" s="64">
        <v>4.336447489705253E-2</v>
      </c>
      <c r="AP62" s="64">
        <v>4.3364474897052432E-2</v>
      </c>
    </row>
    <row r="63" spans="1:42" x14ac:dyDescent="0.2">
      <c r="A63" s="57">
        <v>154</v>
      </c>
      <c r="B63" s="58">
        <v>32.259700000000002</v>
      </c>
      <c r="C63" s="58">
        <v>-94.570300000000003</v>
      </c>
      <c r="D63" s="59">
        <v>98</v>
      </c>
      <c r="E63" s="60">
        <v>44885.722747714608</v>
      </c>
      <c r="F63" s="60">
        <v>44885.472747714608</v>
      </c>
      <c r="G63" s="57" t="s">
        <v>596</v>
      </c>
      <c r="H63" s="57" t="s">
        <v>515</v>
      </c>
      <c r="I63" s="57" t="s">
        <v>612</v>
      </c>
      <c r="J63" s="57" t="s">
        <v>744</v>
      </c>
      <c r="K63" s="57" t="s">
        <v>434</v>
      </c>
      <c r="L63" s="59">
        <v>1843.6668154483129</v>
      </c>
      <c r="M63" s="61">
        <v>316.55769493809868</v>
      </c>
      <c r="N63" s="57">
        <v>2.97</v>
      </c>
      <c r="O63" s="57">
        <v>0.36660605559646731</v>
      </c>
      <c r="P63" s="57">
        <v>70</v>
      </c>
      <c r="Q63" s="57">
        <v>2165.7245333061178</v>
      </c>
      <c r="R63" s="57">
        <v>636338.56793255219</v>
      </c>
      <c r="S63" s="57" t="s">
        <v>489</v>
      </c>
      <c r="T63" s="57" t="s">
        <v>490</v>
      </c>
      <c r="U63" s="57" t="s">
        <v>129</v>
      </c>
      <c r="V63" s="57" t="s">
        <v>491</v>
      </c>
      <c r="W63" s="57" t="s">
        <v>71</v>
      </c>
      <c r="X63" s="62" t="s">
        <v>520</v>
      </c>
      <c r="Y63" s="63">
        <v>0</v>
      </c>
      <c r="Z63" s="57">
        <v>-1</v>
      </c>
      <c r="AA63" s="57">
        <v>0.7</v>
      </c>
      <c r="AB63" s="57"/>
      <c r="AC63" s="61">
        <v>25.35450212876896</v>
      </c>
      <c r="AD63" s="61">
        <v>291.20319280932972</v>
      </c>
      <c r="AE63" s="61">
        <v>10.028127653742684</v>
      </c>
      <c r="AF63" s="61">
        <v>7.9566435711434735</v>
      </c>
      <c r="AG63" s="64">
        <v>161.85180031011043</v>
      </c>
      <c r="AH63" s="61">
        <v>160.23328230700935</v>
      </c>
      <c r="AI63" s="61">
        <v>2.2684172197150922</v>
      </c>
      <c r="AJ63" s="58">
        <v>4.4787500000000001E-2</v>
      </c>
      <c r="AK63" s="57">
        <v>6146</v>
      </c>
      <c r="AL63" s="61">
        <v>2635.2</v>
      </c>
      <c r="AM63" s="61">
        <v>2664.4</v>
      </c>
      <c r="AN63" s="59">
        <v>2399.44315831733</v>
      </c>
      <c r="AO63" s="64">
        <v>0.23162721773278816</v>
      </c>
      <c r="AP63" s="64">
        <v>-0.23162721773278816</v>
      </c>
    </row>
    <row r="64" spans="1:42" x14ac:dyDescent="0.2">
      <c r="A64" s="57">
        <v>155</v>
      </c>
      <c r="B64" s="58">
        <v>32.259700000000002</v>
      </c>
      <c r="C64" s="58">
        <v>-94.570300000000003</v>
      </c>
      <c r="D64" s="59">
        <v>98</v>
      </c>
      <c r="E64" s="60">
        <v>45270.727184496202</v>
      </c>
      <c r="F64" s="60">
        <v>45270.477184496202</v>
      </c>
      <c r="G64" s="57" t="s">
        <v>596</v>
      </c>
      <c r="H64" s="57" t="s">
        <v>515</v>
      </c>
      <c r="I64" s="57" t="s">
        <v>612</v>
      </c>
      <c r="J64" s="57" t="s">
        <v>709</v>
      </c>
      <c r="K64" s="57" t="s">
        <v>434</v>
      </c>
      <c r="L64" s="59">
        <v>1035.8171880498048</v>
      </c>
      <c r="M64" s="61">
        <v>127.99970634199207</v>
      </c>
      <c r="N64" s="57">
        <v>4.79</v>
      </c>
      <c r="O64" s="57">
        <v>0.73749576269969164</v>
      </c>
      <c r="P64" s="57">
        <v>331</v>
      </c>
      <c r="Q64" s="57">
        <v>1250.5784506642706</v>
      </c>
      <c r="R64" s="57">
        <v>68071.063055847757</v>
      </c>
      <c r="S64" s="57" t="s">
        <v>483</v>
      </c>
      <c r="T64" s="57" t="s">
        <v>484</v>
      </c>
      <c r="U64" s="57" t="s">
        <v>129</v>
      </c>
      <c r="V64" s="57" t="s">
        <v>485</v>
      </c>
      <c r="W64" s="57" t="s">
        <v>71</v>
      </c>
      <c r="X64" s="62" t="s">
        <v>520</v>
      </c>
      <c r="Y64" s="63">
        <v>0</v>
      </c>
      <c r="Z64" s="57">
        <v>1</v>
      </c>
      <c r="AA64" s="57">
        <v>1</v>
      </c>
      <c r="AB64" s="57"/>
      <c r="AC64" s="61">
        <v>22.91216324152192</v>
      </c>
      <c r="AD64" s="61">
        <v>105.08754310047016</v>
      </c>
      <c r="AE64" s="61">
        <v>7.1106527453469193</v>
      </c>
      <c r="AF64" s="61">
        <v>8.0901518378352382</v>
      </c>
      <c r="AG64" s="64">
        <v>109.32102790447431</v>
      </c>
      <c r="AH64" s="61">
        <v>174.54924122081067</v>
      </c>
      <c r="AI64" s="61">
        <v>4.754856984038506</v>
      </c>
      <c r="AJ64" s="58">
        <v>4.1356249999999997E-2</v>
      </c>
      <c r="AK64" s="57">
        <v>6146</v>
      </c>
      <c r="AL64" s="61">
        <v>1027.5999999999999</v>
      </c>
      <c r="AM64" s="61">
        <v>1026.4000000000001</v>
      </c>
      <c r="AN64" s="59">
        <v>931.73315906439996</v>
      </c>
      <c r="AO64" s="64">
        <v>0.11171012641636668</v>
      </c>
      <c r="AP64" s="64">
        <v>0.11171012641636675</v>
      </c>
    </row>
    <row r="65" spans="1:42" x14ac:dyDescent="0.2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</row>
    <row r="66" spans="1:42" x14ac:dyDescent="0.2">
      <c r="A66" s="57">
        <v>105</v>
      </c>
      <c r="B66" s="58">
        <v>38.558300000000003</v>
      </c>
      <c r="C66" s="58">
        <v>-90.836100000000002</v>
      </c>
      <c r="D66" s="59">
        <v>146</v>
      </c>
      <c r="E66" s="60">
        <v>44464.717627314807</v>
      </c>
      <c r="F66" s="60">
        <v>44464.467627314807</v>
      </c>
      <c r="G66" s="57" t="s">
        <v>596</v>
      </c>
      <c r="H66" s="57" t="s">
        <v>515</v>
      </c>
      <c r="I66" s="57" t="s">
        <v>612</v>
      </c>
      <c r="J66" s="57" t="s">
        <v>755</v>
      </c>
      <c r="K66" s="57" t="s">
        <v>281</v>
      </c>
      <c r="L66" s="59">
        <v>1626.6552396571208</v>
      </c>
      <c r="M66" s="61">
        <v>287.49508064650212</v>
      </c>
      <c r="N66" s="57">
        <v>2.94</v>
      </c>
      <c r="O66" s="57">
        <v>0.58129166517334485</v>
      </c>
      <c r="P66" s="57">
        <v>280</v>
      </c>
      <c r="Q66" s="57">
        <v>1627.0147050503751</v>
      </c>
      <c r="R66" s="57">
        <v>424378.96786805626</v>
      </c>
      <c r="S66" s="57" t="s">
        <v>346</v>
      </c>
      <c r="T66" s="57" t="s">
        <v>347</v>
      </c>
      <c r="U66" s="57" t="s">
        <v>348</v>
      </c>
      <c r="V66" s="57" t="s">
        <v>349</v>
      </c>
      <c r="W66" s="57" t="s">
        <v>350</v>
      </c>
      <c r="X66" s="62" t="s">
        <v>520</v>
      </c>
      <c r="Y66" s="63">
        <v>0</v>
      </c>
      <c r="Z66" s="57">
        <v>-1</v>
      </c>
      <c r="AA66" s="57">
        <v>0.7</v>
      </c>
      <c r="AB66" s="57"/>
      <c r="AC66" s="61">
        <v>27.788231085409627</v>
      </c>
      <c r="AD66" s="61">
        <v>259.7068495610925</v>
      </c>
      <c r="AE66" s="61">
        <v>11.591627959242105</v>
      </c>
      <c r="AF66" s="61">
        <v>6.7328375538866716</v>
      </c>
      <c r="AG66" s="64">
        <v>34.800711135811071</v>
      </c>
      <c r="AH66" s="61">
        <v>34.104696913094848</v>
      </c>
      <c r="AI66" s="61">
        <v>1.6844938083575534</v>
      </c>
      <c r="AJ66" s="58">
        <v>5.4406250000000003E-2</v>
      </c>
      <c r="AK66" s="57">
        <v>2103</v>
      </c>
      <c r="AL66" s="61">
        <v>1746.6</v>
      </c>
      <c r="AM66" s="61">
        <v>1732.6</v>
      </c>
      <c r="AN66" s="59">
        <v>1581.7370731726701</v>
      </c>
      <c r="AO66" s="64">
        <v>2.8397998154240156E-2</v>
      </c>
      <c r="AP66" s="64">
        <v>2.8397998154240146E-2</v>
      </c>
    </row>
    <row r="67" spans="1:42" x14ac:dyDescent="0.2">
      <c r="A67" s="57">
        <v>106</v>
      </c>
      <c r="B67" s="58">
        <v>38.558300000000003</v>
      </c>
      <c r="C67" s="58">
        <v>-90.836100000000002</v>
      </c>
      <c r="D67" s="59">
        <v>146</v>
      </c>
      <c r="E67" s="60">
        <v>44574.717581018493</v>
      </c>
      <c r="F67" s="60">
        <v>44574.467581018493</v>
      </c>
      <c r="G67" s="57" t="s">
        <v>596</v>
      </c>
      <c r="H67" s="57" t="s">
        <v>515</v>
      </c>
      <c r="I67" s="57" t="s">
        <v>612</v>
      </c>
      <c r="J67" s="57" t="s">
        <v>679</v>
      </c>
      <c r="K67" s="57" t="s">
        <v>281</v>
      </c>
      <c r="L67" s="59">
        <v>1038.072672747425</v>
      </c>
      <c r="M67" s="61">
        <v>162.30658074624114</v>
      </c>
      <c r="N67" s="57">
        <v>1.73</v>
      </c>
      <c r="O67" s="57">
        <v>0.2891942830232529</v>
      </c>
      <c r="P67" s="57">
        <v>280</v>
      </c>
      <c r="Q67" s="57">
        <v>1904.8519411207255</v>
      </c>
      <c r="R67" s="57">
        <v>438819.81520849688</v>
      </c>
      <c r="S67" s="57" t="s">
        <v>351</v>
      </c>
      <c r="T67" s="57" t="s">
        <v>352</v>
      </c>
      <c r="U67" s="57" t="s">
        <v>348</v>
      </c>
      <c r="V67" s="57" t="s">
        <v>353</v>
      </c>
      <c r="W67" s="57" t="s">
        <v>350</v>
      </c>
      <c r="X67" s="62" t="s">
        <v>520</v>
      </c>
      <c r="Y67" s="63">
        <v>0</v>
      </c>
      <c r="Z67" s="57">
        <v>-1</v>
      </c>
      <c r="AA67" s="57">
        <v>0.7</v>
      </c>
      <c r="AB67" s="57"/>
      <c r="AC67" s="61">
        <v>17.668814386541179</v>
      </c>
      <c r="AD67" s="61">
        <v>144.63776635969995</v>
      </c>
      <c r="AE67" s="61">
        <v>10.109918758812663</v>
      </c>
      <c r="AF67" s="61">
        <v>4.9924551716728809</v>
      </c>
      <c r="AG67" s="64">
        <v>124.13496152876388</v>
      </c>
      <c r="AH67" s="61">
        <v>71.584494481587171</v>
      </c>
      <c r="AI67" s="61">
        <v>2.0162073516803214</v>
      </c>
      <c r="AJ67" s="58">
        <v>4.1875000000000002E-2</v>
      </c>
      <c r="AK67" s="57">
        <v>2103</v>
      </c>
      <c r="AL67" s="61">
        <v>1841.4</v>
      </c>
      <c r="AM67" s="61">
        <v>1849.6</v>
      </c>
      <c r="AN67" s="59">
        <v>1672.10174512407</v>
      </c>
      <c r="AO67" s="64">
        <v>0.37918091660720088</v>
      </c>
      <c r="AP67" s="64">
        <v>-0.37918091660720082</v>
      </c>
    </row>
    <row r="68" spans="1:42" x14ac:dyDescent="0.2">
      <c r="A68" s="57">
        <v>107</v>
      </c>
      <c r="B68" s="58">
        <v>38.558300000000003</v>
      </c>
      <c r="C68" s="58">
        <v>-90.836100000000002</v>
      </c>
      <c r="D68" s="59">
        <v>146</v>
      </c>
      <c r="E68" s="60">
        <v>45014.713842592602</v>
      </c>
      <c r="F68" s="60">
        <v>45014.463842592602</v>
      </c>
      <c r="G68" s="57" t="s">
        <v>596</v>
      </c>
      <c r="H68" s="57" t="s">
        <v>515</v>
      </c>
      <c r="I68" s="57" t="s">
        <v>612</v>
      </c>
      <c r="J68" s="57" t="s">
        <v>680</v>
      </c>
      <c r="K68" s="57" t="s">
        <v>281</v>
      </c>
      <c r="L68" s="59">
        <v>1714.5212381306937</v>
      </c>
      <c r="M68" s="61">
        <v>250.82912149869242</v>
      </c>
      <c r="N68" s="57">
        <v>1.58</v>
      </c>
      <c r="O68" s="57">
        <v>0.29143323992525849</v>
      </c>
      <c r="P68" s="57">
        <v>235</v>
      </c>
      <c r="Q68" s="57">
        <v>2449.9197261045952</v>
      </c>
      <c r="R68" s="57">
        <v>951183.64752546244</v>
      </c>
      <c r="S68" s="57" t="s">
        <v>354</v>
      </c>
      <c r="T68" s="57" t="s">
        <v>355</v>
      </c>
      <c r="U68" s="57" t="s">
        <v>348</v>
      </c>
      <c r="V68" s="57" t="s">
        <v>356</v>
      </c>
      <c r="W68" s="57" t="s">
        <v>350</v>
      </c>
      <c r="X68" s="62" t="s">
        <v>520</v>
      </c>
      <c r="Y68" s="63">
        <v>0</v>
      </c>
      <c r="Z68" s="57">
        <v>1</v>
      </c>
      <c r="AA68" s="57">
        <v>1</v>
      </c>
      <c r="AB68" s="57"/>
      <c r="AC68" s="61">
        <v>12.16611902887016</v>
      </c>
      <c r="AD68" s="61">
        <v>238.66300246982223</v>
      </c>
      <c r="AE68" s="61">
        <v>6.5692450508747999</v>
      </c>
      <c r="AF68" s="61">
        <v>6.1641855257288549</v>
      </c>
      <c r="AG68" s="64">
        <v>4.0146660438552431</v>
      </c>
      <c r="AH68" s="61">
        <v>2.1143907830970945</v>
      </c>
      <c r="AI68" s="61">
        <v>1.5987374858821652</v>
      </c>
      <c r="AJ68" s="58">
        <v>4.4268750000000003E-2</v>
      </c>
      <c r="AK68" s="57">
        <v>2103</v>
      </c>
      <c r="AL68" s="61">
        <v>2464.5</v>
      </c>
      <c r="AM68" s="61">
        <v>2453.1999999999998</v>
      </c>
      <c r="AN68" s="59">
        <v>2234.5608198477698</v>
      </c>
      <c r="AO68" s="64">
        <v>0.2327256331973564</v>
      </c>
      <c r="AP68" s="64">
        <v>-0.2327256331973564</v>
      </c>
    </row>
    <row r="69" spans="1:42" x14ac:dyDescent="0.2">
      <c r="A69" s="57">
        <v>150</v>
      </c>
      <c r="B69" s="58">
        <v>38.558300000000003</v>
      </c>
      <c r="C69" s="58">
        <v>-90.836100000000002</v>
      </c>
      <c r="D69" s="59">
        <v>146</v>
      </c>
      <c r="E69" s="60">
        <v>45111.719464238296</v>
      </c>
      <c r="F69" s="60">
        <v>45111.469464238296</v>
      </c>
      <c r="G69" s="57" t="s">
        <v>596</v>
      </c>
      <c r="H69" s="57" t="s">
        <v>515</v>
      </c>
      <c r="I69" s="57" t="s">
        <v>612</v>
      </c>
      <c r="J69" s="57" t="s">
        <v>735</v>
      </c>
      <c r="K69" s="57" t="s">
        <v>434</v>
      </c>
      <c r="L69" s="59">
        <v>2642.7002431444007</v>
      </c>
      <c r="M69" s="61">
        <v>551.76361418040017</v>
      </c>
      <c r="N69" s="57">
        <v>2.41</v>
      </c>
      <c r="O69" s="57">
        <v>0.43878620458411555</v>
      </c>
      <c r="P69" s="57">
        <v>132</v>
      </c>
      <c r="Q69" s="57">
        <v>1662.4842621877131</v>
      </c>
      <c r="R69" s="57">
        <v>800994.7657788283</v>
      </c>
      <c r="S69" s="57" t="s">
        <v>474</v>
      </c>
      <c r="T69" s="57" t="s">
        <v>475</v>
      </c>
      <c r="U69" s="57" t="s">
        <v>348</v>
      </c>
      <c r="V69" s="57" t="s">
        <v>476</v>
      </c>
      <c r="W69" s="57" t="s">
        <v>350</v>
      </c>
      <c r="X69" s="62" t="s">
        <v>520</v>
      </c>
      <c r="Y69" s="63">
        <v>0</v>
      </c>
      <c r="Z69" s="57">
        <v>1</v>
      </c>
      <c r="AA69" s="57">
        <v>1</v>
      </c>
      <c r="AB69" s="57"/>
      <c r="AC69" s="61">
        <v>23.811998300956251</v>
      </c>
      <c r="AD69" s="61">
        <v>527.95161587944381</v>
      </c>
      <c r="AE69" s="61">
        <v>10.415977564031989</v>
      </c>
      <c r="AF69" s="61">
        <v>16.825814752630809</v>
      </c>
      <c r="AG69" s="64">
        <v>113.65762437801973</v>
      </c>
      <c r="AH69" s="61">
        <v>91.304958250342523</v>
      </c>
      <c r="AI69" s="61">
        <v>1.3389433307544529</v>
      </c>
      <c r="AJ69" s="58">
        <v>2.243125E-2</v>
      </c>
      <c r="AK69" s="57">
        <v>2103</v>
      </c>
      <c r="AL69" s="57">
        <v>2560.6999999999998</v>
      </c>
      <c r="AM69" s="57">
        <v>2558.1</v>
      </c>
      <c r="AN69" s="59">
        <v>2322.3989822982699</v>
      </c>
      <c r="AO69" s="64">
        <v>0.13791827471830764</v>
      </c>
      <c r="AP69" s="64">
        <v>0.13791827471830764</v>
      </c>
    </row>
    <row r="70" spans="1:42" x14ac:dyDescent="0.2">
      <c r="A70" s="57">
        <v>151</v>
      </c>
      <c r="B70" s="58">
        <v>38.558300000000003</v>
      </c>
      <c r="C70" s="58">
        <v>-90.836100000000002</v>
      </c>
      <c r="D70" s="59">
        <v>146</v>
      </c>
      <c r="E70" s="60">
        <v>45221.7206478269</v>
      </c>
      <c r="F70" s="60">
        <v>45221.4706478269</v>
      </c>
      <c r="G70" s="57" t="s">
        <v>596</v>
      </c>
      <c r="H70" s="57" t="s">
        <v>515</v>
      </c>
      <c r="I70" s="57" t="s">
        <v>612</v>
      </c>
      <c r="J70" s="57" t="s">
        <v>706</v>
      </c>
      <c r="K70" s="57" t="s">
        <v>434</v>
      </c>
      <c r="L70" s="59">
        <v>1629.7442296279892</v>
      </c>
      <c r="M70" s="61">
        <v>246.2127449689722</v>
      </c>
      <c r="N70" s="57">
        <v>1.92</v>
      </c>
      <c r="O70" s="57">
        <v>0.17214335111567136</v>
      </c>
      <c r="P70" s="57">
        <v>81</v>
      </c>
      <c r="Q70" s="57">
        <v>2163.4855507537577</v>
      </c>
      <c r="R70" s="57">
        <v>749483.06555123394</v>
      </c>
      <c r="S70" s="57" t="s">
        <v>477</v>
      </c>
      <c r="T70" s="57" t="s">
        <v>478</v>
      </c>
      <c r="U70" s="57" t="s">
        <v>348</v>
      </c>
      <c r="V70" s="57" t="s">
        <v>479</v>
      </c>
      <c r="W70" s="57" t="s">
        <v>350</v>
      </c>
      <c r="X70" s="62" t="s">
        <v>520</v>
      </c>
      <c r="Y70" s="63">
        <v>0</v>
      </c>
      <c r="Z70" s="57">
        <v>-1</v>
      </c>
      <c r="AA70" s="57">
        <v>0.7</v>
      </c>
      <c r="AB70" s="57"/>
      <c r="AC70" s="61">
        <v>18.883628376730893</v>
      </c>
      <c r="AD70" s="61">
        <v>227.32911659224135</v>
      </c>
      <c r="AE70" s="61">
        <v>9.8490748257897316</v>
      </c>
      <c r="AF70" s="61">
        <v>6.2839182864696417</v>
      </c>
      <c r="AG70" s="64">
        <v>80.595054938416638</v>
      </c>
      <c r="AH70" s="61">
        <v>51.580835160586645</v>
      </c>
      <c r="AI70" s="61">
        <v>1.5978889898215023</v>
      </c>
      <c r="AJ70" s="58">
        <v>5.2475000000000001E-2</v>
      </c>
      <c r="AK70" s="57">
        <v>2103</v>
      </c>
      <c r="AL70" s="61">
        <v>2197.6999999999998</v>
      </c>
      <c r="AM70" s="61">
        <v>2194</v>
      </c>
      <c r="AN70" s="59">
        <v>1992.7688710955699</v>
      </c>
      <c r="AO70" s="64">
        <v>0.18217097162301599</v>
      </c>
      <c r="AP70" s="64">
        <v>-0.18217097162301601</v>
      </c>
    </row>
    <row r="71" spans="1:42" x14ac:dyDescent="0.2">
      <c r="A71" s="57"/>
      <c r="B71" s="58"/>
      <c r="C71" s="58"/>
      <c r="D71" s="59"/>
      <c r="E71" s="60"/>
      <c r="F71" s="60"/>
      <c r="G71" s="57"/>
      <c r="H71" s="57"/>
      <c r="I71" s="57"/>
      <c r="J71" s="57"/>
      <c r="K71" s="57"/>
      <c r="L71" s="59"/>
      <c r="M71" s="61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57"/>
      <c r="AA71" s="57"/>
      <c r="AB71" s="57"/>
      <c r="AC71" s="61"/>
      <c r="AD71" s="61"/>
      <c r="AE71" s="61"/>
      <c r="AF71" s="61"/>
      <c r="AG71" s="64"/>
      <c r="AH71" s="61"/>
      <c r="AI71" s="61"/>
      <c r="AJ71" s="58"/>
      <c r="AK71" s="57"/>
      <c r="AL71" s="61"/>
      <c r="AM71" s="61"/>
      <c r="AN71" s="59"/>
      <c r="AO71" s="64"/>
      <c r="AP71" s="64"/>
    </row>
    <row r="72" spans="1:42" x14ac:dyDescent="0.2">
      <c r="A72" s="57">
        <v>1</v>
      </c>
      <c r="B72" s="58">
        <v>40.462699999999998</v>
      </c>
      <c r="C72" s="58">
        <v>-107.5912</v>
      </c>
      <c r="D72" s="59">
        <v>1939</v>
      </c>
      <c r="E72" s="60">
        <v>43679.8389930556</v>
      </c>
      <c r="F72" s="60">
        <v>43679.5473263889</v>
      </c>
      <c r="G72" s="57" t="s">
        <v>778</v>
      </c>
      <c r="H72" s="57" t="s">
        <v>515</v>
      </c>
      <c r="I72" s="57" t="s">
        <v>612</v>
      </c>
      <c r="J72" s="57" t="s">
        <v>717</v>
      </c>
      <c r="K72" s="57" t="s">
        <v>8</v>
      </c>
      <c r="L72" s="59">
        <v>1466.0486883622557</v>
      </c>
      <c r="M72" s="61">
        <v>247.35342188960666</v>
      </c>
      <c r="N72" s="57">
        <v>3.26</v>
      </c>
      <c r="O72" s="57">
        <v>0.20231987873991361</v>
      </c>
      <c r="P72" s="57">
        <v>310</v>
      </c>
      <c r="Q72" s="57">
        <v>772.02207284563883</v>
      </c>
      <c r="R72" s="57">
        <v>170791.32456243114</v>
      </c>
      <c r="S72" s="57" t="s">
        <v>5</v>
      </c>
      <c r="T72" s="57" t="s">
        <v>6</v>
      </c>
      <c r="U72" s="57" t="s">
        <v>7</v>
      </c>
      <c r="V72" s="57" t="s">
        <v>9</v>
      </c>
      <c r="W72" s="57" t="s">
        <v>10</v>
      </c>
      <c r="X72" s="62" t="s">
        <v>522</v>
      </c>
      <c r="Y72" s="63">
        <v>0</v>
      </c>
      <c r="Z72" s="57">
        <v>-1</v>
      </c>
      <c r="AA72" s="57">
        <v>0.7</v>
      </c>
      <c r="AB72" s="67"/>
      <c r="AC72" s="61">
        <v>36.966149132347525</v>
      </c>
      <c r="AD72" s="61">
        <v>210.3872727572591</v>
      </c>
      <c r="AE72" s="61">
        <v>15.262940218052504</v>
      </c>
      <c r="AF72" s="61">
        <v>8.4414285082745</v>
      </c>
      <c r="AG72" s="64">
        <v>1.2278587525657372</v>
      </c>
      <c r="AH72" s="61">
        <v>1.334273177788101</v>
      </c>
      <c r="AI72" s="61">
        <v>1.5486959854117057</v>
      </c>
      <c r="AJ72" s="58">
        <v>7.6287465940054491E-2</v>
      </c>
      <c r="AK72" s="57">
        <v>6021</v>
      </c>
      <c r="AL72" s="61">
        <v>1356.3</v>
      </c>
      <c r="AM72" s="61">
        <v>1381</v>
      </c>
      <c r="AN72" s="59">
        <v>1233.40232460573</v>
      </c>
      <c r="AO72" s="64">
        <v>0.18862163554855749</v>
      </c>
      <c r="AP72" s="64">
        <v>0.18862163554855757</v>
      </c>
    </row>
    <row r="73" spans="1:42" x14ac:dyDescent="0.2">
      <c r="A73" s="57">
        <v>6</v>
      </c>
      <c r="B73" s="58">
        <v>40.462699999999998</v>
      </c>
      <c r="C73" s="58">
        <v>-107.5912</v>
      </c>
      <c r="D73" s="59">
        <v>1939</v>
      </c>
      <c r="E73" s="60">
        <v>45185.839905291352</v>
      </c>
      <c r="F73" s="60">
        <v>45185.548238624688</v>
      </c>
      <c r="G73" s="57" t="s">
        <v>596</v>
      </c>
      <c r="H73" s="57" t="s">
        <v>515</v>
      </c>
      <c r="I73" s="57" t="s">
        <v>612</v>
      </c>
      <c r="J73" s="57" t="s">
        <v>727</v>
      </c>
      <c r="K73" s="57" t="s">
        <v>24</v>
      </c>
      <c r="L73" s="59">
        <v>1251.0992447733745</v>
      </c>
      <c r="M73" s="59">
        <v>296.63288490315125</v>
      </c>
      <c r="N73" s="57">
        <v>2.2400000000000002</v>
      </c>
      <c r="O73" s="57">
        <v>0.29569128044860127</v>
      </c>
      <c r="P73" s="57">
        <v>280</v>
      </c>
      <c r="Q73" s="57">
        <v>1568.9104144274131</v>
      </c>
      <c r="R73" s="57">
        <v>321522.40567608865</v>
      </c>
      <c r="S73" s="57" t="s">
        <v>36</v>
      </c>
      <c r="T73" s="57" t="s">
        <v>37</v>
      </c>
      <c r="U73" s="57" t="s">
        <v>7</v>
      </c>
      <c r="V73" s="57" t="s">
        <v>38</v>
      </c>
      <c r="W73" s="57" t="s">
        <v>10</v>
      </c>
      <c r="X73" s="62" t="s">
        <v>522</v>
      </c>
      <c r="Y73" s="63">
        <v>0</v>
      </c>
      <c r="Z73" s="57">
        <v>1</v>
      </c>
      <c r="AA73" s="57">
        <v>1</v>
      </c>
      <c r="AB73" s="57"/>
      <c r="AC73" s="61">
        <v>23.300754895723525</v>
      </c>
      <c r="AD73" s="61">
        <v>273.33213000742768</v>
      </c>
      <c r="AE73" s="61">
        <v>12.56714014224355</v>
      </c>
      <c r="AF73" s="61">
        <v>4.6290961072495165</v>
      </c>
      <c r="AG73" s="64">
        <v>119.96876385216876</v>
      </c>
      <c r="AH73" s="61">
        <v>89.576677009619345</v>
      </c>
      <c r="AI73" s="61">
        <v>1.1825936973573679</v>
      </c>
      <c r="AJ73" s="58">
        <v>3.5690104166666667E-2</v>
      </c>
      <c r="AK73" s="57">
        <v>6021</v>
      </c>
      <c r="AL73" s="57">
        <v>962.5</v>
      </c>
      <c r="AM73" s="57">
        <v>957.4</v>
      </c>
      <c r="AN73" s="59">
        <v>872.47131592390008</v>
      </c>
      <c r="AO73" s="64">
        <v>0.43397177871518666</v>
      </c>
      <c r="AP73" s="64">
        <v>0.43397177871518661</v>
      </c>
    </row>
    <row r="74" spans="1:42" x14ac:dyDescent="0.2">
      <c r="A74" s="57">
        <v>7</v>
      </c>
      <c r="B74" s="58">
        <v>40.462699999999998</v>
      </c>
      <c r="C74" s="58">
        <v>-107.5912</v>
      </c>
      <c r="D74" s="59">
        <v>1939</v>
      </c>
      <c r="E74" s="60">
        <v>45266.83733983992</v>
      </c>
      <c r="F74" s="60">
        <v>45266.545673173248</v>
      </c>
      <c r="G74" s="57" t="s">
        <v>596</v>
      </c>
      <c r="H74" s="57" t="s">
        <v>515</v>
      </c>
      <c r="I74" s="57" t="s">
        <v>612</v>
      </c>
      <c r="J74" s="57" t="s">
        <v>728</v>
      </c>
      <c r="K74" s="57" t="s">
        <v>24</v>
      </c>
      <c r="L74" s="59">
        <v>879.44491076488771</v>
      </c>
      <c r="M74" s="59">
        <v>137.25083907904704</v>
      </c>
      <c r="N74" s="57">
        <v>0.92</v>
      </c>
      <c r="O74" s="57">
        <v>0.35232560697930171</v>
      </c>
      <c r="P74" s="57">
        <v>77</v>
      </c>
      <c r="Q74" s="57">
        <v>1917.078573959848</v>
      </c>
      <c r="R74" s="57">
        <v>460585.76891702641</v>
      </c>
      <c r="S74" s="57" t="s">
        <v>30</v>
      </c>
      <c r="T74" s="57" t="s">
        <v>31</v>
      </c>
      <c r="U74" s="57" t="s">
        <v>7</v>
      </c>
      <c r="V74" s="57" t="s">
        <v>32</v>
      </c>
      <c r="W74" s="57" t="s">
        <v>10</v>
      </c>
      <c r="X74" s="62" t="s">
        <v>522</v>
      </c>
      <c r="Y74" s="63">
        <v>0</v>
      </c>
      <c r="Z74" s="57">
        <v>-1</v>
      </c>
      <c r="AA74" s="57">
        <v>0.7</v>
      </c>
      <c r="AB74" s="57"/>
      <c r="AC74" s="61">
        <v>15.46017370474561</v>
      </c>
      <c r="AD74" s="61">
        <v>121.7906653743014</v>
      </c>
      <c r="AE74" s="61">
        <v>12.654283397764221</v>
      </c>
      <c r="AF74" s="61">
        <v>4.4300506477853974</v>
      </c>
      <c r="AG74" s="64">
        <v>130.11955598246584</v>
      </c>
      <c r="AH74" s="61">
        <v>39.903330501289524</v>
      </c>
      <c r="AI74" s="61">
        <v>0.93582138516222224</v>
      </c>
      <c r="AJ74" s="58">
        <v>4.3837500000000001E-2</v>
      </c>
      <c r="AK74" s="57">
        <v>6021</v>
      </c>
      <c r="AL74" s="57">
        <v>892.1</v>
      </c>
      <c r="AM74" s="57">
        <v>893.5</v>
      </c>
      <c r="AN74" s="59">
        <v>809.40534477366668</v>
      </c>
      <c r="AO74" s="64">
        <v>8.6532126879896198E-2</v>
      </c>
      <c r="AP74" s="64">
        <v>8.6532126879896171E-2</v>
      </c>
    </row>
    <row r="75" spans="1:42" x14ac:dyDescent="0.2">
      <c r="A75" s="57">
        <v>8</v>
      </c>
      <c r="B75" s="58">
        <v>40.462699999999998</v>
      </c>
      <c r="C75" s="58">
        <v>-107.5912</v>
      </c>
      <c r="D75" s="59">
        <v>1939</v>
      </c>
      <c r="E75" s="60">
        <v>45449.834789129076</v>
      </c>
      <c r="F75" s="60">
        <v>45449.543122462404</v>
      </c>
      <c r="G75" s="57" t="s">
        <v>596</v>
      </c>
      <c r="H75" s="57" t="s">
        <v>515</v>
      </c>
      <c r="I75" s="57" t="s">
        <v>612</v>
      </c>
      <c r="J75" s="57" t="s">
        <v>614</v>
      </c>
      <c r="K75" s="57" t="s">
        <v>24</v>
      </c>
      <c r="L75" s="59">
        <v>460.85962603900634</v>
      </c>
      <c r="M75" s="59">
        <v>76.512186346212061</v>
      </c>
      <c r="N75" s="57">
        <v>1.35</v>
      </c>
      <c r="O75" s="57">
        <v>0.17953644012660303</v>
      </c>
      <c r="P75" s="57">
        <v>48</v>
      </c>
      <c r="Q75" s="57">
        <v>885.88494749675976</v>
      </c>
      <c r="R75" s="57">
        <v>99349.930796939079</v>
      </c>
      <c r="S75" s="57" t="s">
        <v>33</v>
      </c>
      <c r="T75" s="57" t="s">
        <v>34</v>
      </c>
      <c r="U75" s="57" t="s">
        <v>7</v>
      </c>
      <c r="V75" s="57" t="s">
        <v>35</v>
      </c>
      <c r="W75" s="57" t="s">
        <v>10</v>
      </c>
      <c r="X75" s="62" t="s">
        <v>522</v>
      </c>
      <c r="Y75" s="63">
        <v>0</v>
      </c>
      <c r="Z75" s="57">
        <v>-1</v>
      </c>
      <c r="AA75" s="57">
        <v>0.7</v>
      </c>
      <c r="AB75" s="57"/>
      <c r="AC75" s="61">
        <v>12.462387885287704</v>
      </c>
      <c r="AD75" s="61">
        <v>64.04979846092435</v>
      </c>
      <c r="AE75" s="61">
        <v>8.1162420616324287</v>
      </c>
      <c r="AF75" s="61">
        <v>6.9784895688280715</v>
      </c>
      <c r="AG75" s="64">
        <v>163.09752745870506</v>
      </c>
      <c r="AH75" s="61">
        <v>73.393887356417281</v>
      </c>
      <c r="AI75" s="61">
        <v>1.1224811442952496</v>
      </c>
      <c r="AJ75" s="58">
        <v>4.3431249999999998E-2</v>
      </c>
      <c r="AK75" s="57">
        <v>6021</v>
      </c>
      <c r="AL75" s="57">
        <v>497.9</v>
      </c>
      <c r="AM75" s="57">
        <v>547.29999999999995</v>
      </c>
      <c r="AN75" s="59">
        <v>453.18111291786659</v>
      </c>
      <c r="AO75" s="64">
        <v>1.694358591358891E-2</v>
      </c>
      <c r="AP75" s="64">
        <v>1.6943585913589018E-2</v>
      </c>
    </row>
    <row r="76" spans="1:42" x14ac:dyDescent="0.2">
      <c r="A76" s="57">
        <v>9</v>
      </c>
      <c r="B76" s="58">
        <v>40.462699999999998</v>
      </c>
      <c r="C76" s="58">
        <v>-107.5912</v>
      </c>
      <c r="D76" s="59">
        <v>1939</v>
      </c>
      <c r="E76" s="60">
        <v>45456.835693852823</v>
      </c>
      <c r="F76" s="60">
        <v>45456.544027186152</v>
      </c>
      <c r="G76" s="57" t="s">
        <v>596</v>
      </c>
      <c r="H76" s="57" t="s">
        <v>515</v>
      </c>
      <c r="I76" s="57" t="s">
        <v>612</v>
      </c>
      <c r="J76" s="57" t="s">
        <v>718</v>
      </c>
      <c r="K76" s="57" t="s">
        <v>24</v>
      </c>
      <c r="L76" s="59">
        <v>978.51202996325617</v>
      </c>
      <c r="M76" s="59">
        <v>148.47276989651988</v>
      </c>
      <c r="N76" s="57">
        <v>4</v>
      </c>
      <c r="O76" s="57">
        <v>0.42618462352991265</v>
      </c>
      <c r="P76" s="57">
        <v>273</v>
      </c>
      <c r="Q76" s="57">
        <v>538.41788840130346</v>
      </c>
      <c r="R76" s="57">
        <v>71193.873372194052</v>
      </c>
      <c r="S76" s="57" t="s">
        <v>39</v>
      </c>
      <c r="T76" s="57" t="s">
        <v>40</v>
      </c>
      <c r="U76" s="57" t="s">
        <v>7</v>
      </c>
      <c r="V76" s="57" t="s">
        <v>41</v>
      </c>
      <c r="W76" s="57" t="s">
        <v>10</v>
      </c>
      <c r="X76" s="62" t="s">
        <v>522</v>
      </c>
      <c r="Y76" s="63">
        <v>0</v>
      </c>
      <c r="Z76" s="57">
        <v>-1</v>
      </c>
      <c r="AA76" s="57">
        <v>0.7</v>
      </c>
      <c r="AB76" s="57"/>
      <c r="AC76" s="61">
        <v>32.764090608784997</v>
      </c>
      <c r="AD76" s="61">
        <v>115.7086792877349</v>
      </c>
      <c r="AE76" s="61">
        <v>12.706936117718787</v>
      </c>
      <c r="AF76" s="61">
        <v>11.773510032804191</v>
      </c>
      <c r="AG76" s="64">
        <v>154.8252942040948</v>
      </c>
      <c r="AH76" s="61">
        <v>206.43372560545973</v>
      </c>
      <c r="AI76" s="61">
        <v>1.9159641400220653</v>
      </c>
      <c r="AJ76" s="58">
        <v>4.3993506493506494E-2</v>
      </c>
      <c r="AK76" s="57">
        <v>6021</v>
      </c>
      <c r="AL76" s="57">
        <v>1002.9</v>
      </c>
      <c r="AM76" s="57">
        <v>1051.9000000000001</v>
      </c>
      <c r="AN76" s="59">
        <v>912.03817835899997</v>
      </c>
      <c r="AO76" s="64">
        <v>7.2884944053395184E-2</v>
      </c>
      <c r="AP76" s="64">
        <v>7.2884944053395212E-2</v>
      </c>
    </row>
    <row r="77" spans="1:42" x14ac:dyDescent="0.2">
      <c r="A77" s="57">
        <v>45</v>
      </c>
      <c r="B77" s="58">
        <v>40.462699999999998</v>
      </c>
      <c r="C77" s="58">
        <v>-107.5912</v>
      </c>
      <c r="D77" s="59">
        <v>1939</v>
      </c>
      <c r="E77" s="60">
        <v>44852.757662037002</v>
      </c>
      <c r="F77" s="60">
        <v>44852.465995370403</v>
      </c>
      <c r="G77" s="57" t="s">
        <v>596</v>
      </c>
      <c r="H77" s="57" t="s">
        <v>515</v>
      </c>
      <c r="I77" s="57" t="s">
        <v>612</v>
      </c>
      <c r="J77" s="57" t="s">
        <v>640</v>
      </c>
      <c r="K77" s="57" t="s">
        <v>152</v>
      </c>
      <c r="L77" s="59">
        <v>825.0515060038615</v>
      </c>
      <c r="M77" s="61">
        <v>123.96167718634111</v>
      </c>
      <c r="N77" s="57">
        <v>1.63</v>
      </c>
      <c r="O77" s="57">
        <v>0.9112811494447437</v>
      </c>
      <c r="P77" s="57">
        <v>281</v>
      </c>
      <c r="Q77" s="57">
        <v>2143.8251697306555</v>
      </c>
      <c r="R77" s="57">
        <v>297999.34132887196</v>
      </c>
      <c r="S77" s="57" t="s">
        <v>169</v>
      </c>
      <c r="T77" s="57" t="s">
        <v>170</v>
      </c>
      <c r="U77" s="57" t="s">
        <v>7</v>
      </c>
      <c r="V77" s="57" t="s">
        <v>171</v>
      </c>
      <c r="W77" s="57" t="s">
        <v>10</v>
      </c>
      <c r="X77" s="62" t="s">
        <v>522</v>
      </c>
      <c r="Y77" s="63">
        <v>0</v>
      </c>
      <c r="Z77" s="57">
        <v>1</v>
      </c>
      <c r="AA77" s="57">
        <v>1</v>
      </c>
      <c r="AB77" s="57"/>
      <c r="AC77" s="61">
        <v>9.0765445198292944</v>
      </c>
      <c r="AD77" s="61">
        <v>114.88513266651182</v>
      </c>
      <c r="AE77" s="61">
        <v>6.5209395185122254</v>
      </c>
      <c r="AF77" s="61">
        <v>6.1976354339772488</v>
      </c>
      <c r="AG77" s="64">
        <v>4.1159511629833787</v>
      </c>
      <c r="AH77" s="61">
        <v>2.236333465220969</v>
      </c>
      <c r="AI77" s="61">
        <v>1.5061043823016602</v>
      </c>
      <c r="AJ77" s="58">
        <v>5.6537499999999997E-2</v>
      </c>
      <c r="AK77" s="57">
        <v>6021</v>
      </c>
      <c r="AL77" s="61">
        <v>830.6</v>
      </c>
      <c r="AM77" s="61">
        <v>831.6</v>
      </c>
      <c r="AN77" s="59">
        <v>753.67396224633296</v>
      </c>
      <c r="AO77" s="64">
        <v>9.4706129351725288E-2</v>
      </c>
      <c r="AP77" s="64">
        <v>9.4706129351725302E-2</v>
      </c>
    </row>
    <row r="78" spans="1:42" x14ac:dyDescent="0.2">
      <c r="A78" s="57">
        <v>46</v>
      </c>
      <c r="B78" s="58">
        <v>40.462699999999998</v>
      </c>
      <c r="C78" s="58">
        <v>-107.5912</v>
      </c>
      <c r="D78" s="59">
        <v>1939</v>
      </c>
      <c r="E78" s="60">
        <v>45195.758784722202</v>
      </c>
      <c r="F78" s="60">
        <v>45195.467118055603</v>
      </c>
      <c r="G78" s="57" t="s">
        <v>596</v>
      </c>
      <c r="H78" s="57" t="s">
        <v>515</v>
      </c>
      <c r="I78" s="57" t="s">
        <v>612</v>
      </c>
      <c r="J78" s="57" t="s">
        <v>641</v>
      </c>
      <c r="K78" s="57" t="s">
        <v>152</v>
      </c>
      <c r="L78" s="59">
        <v>719.97385903576605</v>
      </c>
      <c r="M78" s="61">
        <v>109.89663818510277</v>
      </c>
      <c r="N78" s="57">
        <v>1.1000000000000001</v>
      </c>
      <c r="O78" s="57">
        <v>0.94394561990261561</v>
      </c>
      <c r="P78" s="57">
        <v>265</v>
      </c>
      <c r="Q78" s="57">
        <v>1409.6895284061166</v>
      </c>
      <c r="R78" s="57">
        <v>263730.28006674483</v>
      </c>
      <c r="S78" s="57" t="s">
        <v>166</v>
      </c>
      <c r="T78" s="57" t="s">
        <v>167</v>
      </c>
      <c r="U78" s="57" t="s">
        <v>7</v>
      </c>
      <c r="V78" s="57" t="s">
        <v>168</v>
      </c>
      <c r="W78" s="57" t="s">
        <v>10</v>
      </c>
      <c r="X78" s="62" t="s">
        <v>522</v>
      </c>
      <c r="Y78" s="63">
        <v>0</v>
      </c>
      <c r="Z78" s="57">
        <v>-1</v>
      </c>
      <c r="AA78" s="57">
        <v>0.7</v>
      </c>
      <c r="AB78" s="57"/>
      <c r="AC78" s="61">
        <v>10.031751472056673</v>
      </c>
      <c r="AD78" s="61">
        <v>99.864886713046104</v>
      </c>
      <c r="AE78" s="61">
        <v>7.846547434050664</v>
      </c>
      <c r="AF78" s="61">
        <v>7.2733923676202226</v>
      </c>
      <c r="AG78" s="64">
        <v>15.860825270671938</v>
      </c>
      <c r="AH78" s="61">
        <v>5.8156359325797107</v>
      </c>
      <c r="AI78" s="61">
        <v>1.0651539690404377</v>
      </c>
      <c r="AJ78" s="58">
        <v>5.2150000000000002E-2</v>
      </c>
      <c r="AK78" s="57">
        <v>6021</v>
      </c>
      <c r="AL78" s="61">
        <v>761.2</v>
      </c>
      <c r="AM78" s="61">
        <v>909.1</v>
      </c>
      <c r="AN78" s="59">
        <v>717.38354869720001</v>
      </c>
      <c r="AO78" s="64">
        <v>3.6107746592044521E-3</v>
      </c>
      <c r="AP78" s="64">
        <v>3.610774659204492E-3</v>
      </c>
    </row>
    <row r="79" spans="1:42" x14ac:dyDescent="0.2">
      <c r="A79" s="57">
        <v>47</v>
      </c>
      <c r="B79" s="58">
        <v>40.462699999999998</v>
      </c>
      <c r="C79" s="58">
        <v>-107.5912</v>
      </c>
      <c r="D79" s="59">
        <v>1939</v>
      </c>
      <c r="E79" s="60">
        <v>45304.759328703702</v>
      </c>
      <c r="F79" s="60">
        <v>45304.467662037037</v>
      </c>
      <c r="G79" s="57" t="s">
        <v>596</v>
      </c>
      <c r="H79" s="57" t="s">
        <v>515</v>
      </c>
      <c r="I79" s="57" t="s">
        <v>612</v>
      </c>
      <c r="J79" s="57" t="s">
        <v>642</v>
      </c>
      <c r="K79" s="57" t="s">
        <v>152</v>
      </c>
      <c r="L79" s="59">
        <v>755.9624716260289</v>
      </c>
      <c r="M79" s="59">
        <v>204.44626935124194</v>
      </c>
      <c r="N79" s="57">
        <v>2.08</v>
      </c>
      <c r="O79" s="57">
        <v>0.16165807537309534</v>
      </c>
      <c r="P79" s="57">
        <v>55</v>
      </c>
      <c r="Q79" s="57">
        <v>740.78532417397071</v>
      </c>
      <c r="R79" s="57">
        <v>113629.47681971076</v>
      </c>
      <c r="S79" s="57" t="s">
        <v>172</v>
      </c>
      <c r="T79" s="57" t="s">
        <v>173</v>
      </c>
      <c r="U79" s="57" t="s">
        <v>7</v>
      </c>
      <c r="V79" s="57" t="s">
        <v>174</v>
      </c>
      <c r="W79" s="57" t="s">
        <v>10</v>
      </c>
      <c r="X79" s="62" t="s">
        <v>522</v>
      </c>
      <c r="Y79" s="63">
        <v>0</v>
      </c>
      <c r="Z79" s="57">
        <v>-1</v>
      </c>
      <c r="AA79" s="57">
        <v>0.7</v>
      </c>
      <c r="AB79" s="57"/>
      <c r="AC79" s="61">
        <v>22.85225728925424</v>
      </c>
      <c r="AD79" s="61">
        <v>181.59401206198771</v>
      </c>
      <c r="AE79" s="61">
        <v>15.544460882836358</v>
      </c>
      <c r="AF79" s="61">
        <v>7.1108737266260951</v>
      </c>
      <c r="AG79" s="64">
        <v>139.46703068493554</v>
      </c>
      <c r="AH79" s="61">
        <v>96.697141274888637</v>
      </c>
      <c r="AI79" s="61">
        <v>1.8790555873372492</v>
      </c>
      <c r="AJ79" s="58">
        <v>4.3131250000000003E-2</v>
      </c>
      <c r="AK79" s="57">
        <v>6021</v>
      </c>
      <c r="AL79" s="57">
        <v>1143.7</v>
      </c>
      <c r="AM79" s="57">
        <v>1144.0999999999999</v>
      </c>
      <c r="AN79" s="59">
        <v>1037.6258098154667</v>
      </c>
      <c r="AO79" s="64">
        <v>0.27144981892800968</v>
      </c>
      <c r="AP79" s="64">
        <v>-0.27144981892800962</v>
      </c>
    </row>
    <row r="80" spans="1:42" x14ac:dyDescent="0.2">
      <c r="A80" s="57">
        <v>84</v>
      </c>
      <c r="B80" s="58">
        <v>40.462699999999998</v>
      </c>
      <c r="C80" s="58">
        <v>-107.5912</v>
      </c>
      <c r="D80" s="59">
        <v>1939</v>
      </c>
      <c r="E80" s="60">
        <v>45122.759722222203</v>
      </c>
      <c r="F80" s="60">
        <v>45122.468055555604</v>
      </c>
      <c r="G80" s="57" t="s">
        <v>596</v>
      </c>
      <c r="H80" s="57" t="s">
        <v>515</v>
      </c>
      <c r="I80" s="57" t="s">
        <v>612</v>
      </c>
      <c r="J80" s="57" t="s">
        <v>668</v>
      </c>
      <c r="K80" s="57" t="s">
        <v>281</v>
      </c>
      <c r="L80" s="59">
        <v>1064.5436029791151</v>
      </c>
      <c r="M80" s="61">
        <v>193.01718338938321</v>
      </c>
      <c r="N80" s="57">
        <v>2.81</v>
      </c>
      <c r="O80" s="57">
        <v>0.76173048602070104</v>
      </c>
      <c r="P80" s="57">
        <v>274</v>
      </c>
      <c r="Q80" s="57">
        <v>1456.2991902706153</v>
      </c>
      <c r="R80" s="57">
        <v>255594.75736422019</v>
      </c>
      <c r="S80" s="57" t="s">
        <v>286</v>
      </c>
      <c r="T80" s="57" t="s">
        <v>287</v>
      </c>
      <c r="U80" s="57" t="s">
        <v>7</v>
      </c>
      <c r="V80" s="57" t="s">
        <v>288</v>
      </c>
      <c r="W80" s="57" t="s">
        <v>10</v>
      </c>
      <c r="X80" s="62" t="s">
        <v>522</v>
      </c>
      <c r="Y80" s="63">
        <v>0</v>
      </c>
      <c r="Z80" s="57">
        <v>-1</v>
      </c>
      <c r="AA80" s="57">
        <v>0.7</v>
      </c>
      <c r="AB80" s="57"/>
      <c r="AC80" s="61">
        <v>14.569489796811791</v>
      </c>
      <c r="AD80" s="61">
        <v>178.4476935925714</v>
      </c>
      <c r="AE80" s="61">
        <v>7.0840751342445563</v>
      </c>
      <c r="AF80" s="61">
        <v>7.4852877023125837</v>
      </c>
      <c r="AG80" s="64">
        <v>173.00747201922394</v>
      </c>
      <c r="AH80" s="61">
        <v>162.05033212467308</v>
      </c>
      <c r="AI80" s="61">
        <v>1.2849870832140318</v>
      </c>
      <c r="AJ80" s="58">
        <v>4.2162499999999999E-2</v>
      </c>
      <c r="AK80" s="57">
        <v>6021</v>
      </c>
      <c r="AL80" s="61">
        <v>892.4</v>
      </c>
      <c r="AM80" s="61">
        <v>903.4</v>
      </c>
      <c r="AN80" s="59">
        <v>811.90010280866704</v>
      </c>
      <c r="AO80" s="64">
        <v>0.31117559820039364</v>
      </c>
      <c r="AP80" s="64">
        <v>0.31117559820039364</v>
      </c>
    </row>
    <row r="81" spans="1:42" x14ac:dyDescent="0.2">
      <c r="A81" s="57">
        <v>85</v>
      </c>
      <c r="B81" s="58">
        <v>40.462699999999998</v>
      </c>
      <c r="C81" s="58">
        <v>-107.5912</v>
      </c>
      <c r="D81" s="59">
        <v>1939</v>
      </c>
      <c r="E81" s="60">
        <v>45206.757638888899</v>
      </c>
      <c r="F81" s="60">
        <v>45206.465972222199</v>
      </c>
      <c r="G81" s="57" t="s">
        <v>596</v>
      </c>
      <c r="H81" s="57" t="s">
        <v>515</v>
      </c>
      <c r="I81" s="57" t="s">
        <v>612</v>
      </c>
      <c r="J81" s="57" t="s">
        <v>775</v>
      </c>
      <c r="K81" s="57" t="s">
        <v>281</v>
      </c>
      <c r="L81" s="59">
        <v>447.57986880307521</v>
      </c>
      <c r="M81" s="61">
        <v>74.145879231708534</v>
      </c>
      <c r="N81" s="57">
        <v>1.36</v>
      </c>
      <c r="O81" s="57">
        <v>0.70632853545641205</v>
      </c>
      <c r="P81" s="57">
        <v>287</v>
      </c>
      <c r="Q81" s="57">
        <v>870.66181359993732</v>
      </c>
      <c r="R81" s="57">
        <v>94588.794783998281</v>
      </c>
      <c r="S81" s="57" t="s">
        <v>283</v>
      </c>
      <c r="T81" s="57" t="s">
        <v>284</v>
      </c>
      <c r="U81" s="57" t="s">
        <v>7</v>
      </c>
      <c r="V81" s="57" t="s">
        <v>285</v>
      </c>
      <c r="W81" s="57" t="s">
        <v>10</v>
      </c>
      <c r="X81" s="62" t="s">
        <v>522</v>
      </c>
      <c r="Y81" s="63">
        <v>0</v>
      </c>
      <c r="Z81" s="57">
        <v>-1</v>
      </c>
      <c r="AA81" s="57">
        <v>0.7</v>
      </c>
      <c r="AB81" s="57"/>
      <c r="AC81" s="61">
        <v>11.937127162570047</v>
      </c>
      <c r="AD81" s="61">
        <v>62.208752069138491</v>
      </c>
      <c r="AE81" s="61">
        <v>8.6292642168372602</v>
      </c>
      <c r="AF81" s="61">
        <v>3.7814702244150178</v>
      </c>
      <c r="AG81" s="64">
        <v>3.9301346033611821</v>
      </c>
      <c r="AH81" s="61">
        <v>1.7816610201904028</v>
      </c>
      <c r="AI81" s="61">
        <v>1.1432231737364296</v>
      </c>
      <c r="AJ81" s="58">
        <v>5.5599999999999997E-2</v>
      </c>
      <c r="AK81" s="57">
        <v>6021</v>
      </c>
      <c r="AL81" s="61">
        <v>487.2</v>
      </c>
      <c r="AM81" s="61">
        <v>518.1</v>
      </c>
      <c r="AN81" s="59">
        <v>447.11960688009998</v>
      </c>
      <c r="AO81" s="64">
        <v>1.0293932896094926E-3</v>
      </c>
      <c r="AP81" s="64">
        <v>1.0293932896095501E-3</v>
      </c>
    </row>
    <row r="82" spans="1:42" x14ac:dyDescent="0.2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</row>
    <row r="83" spans="1:42" x14ac:dyDescent="0.2">
      <c r="A83" s="13">
        <v>39</v>
      </c>
      <c r="B83" s="9">
        <v>34.4236</v>
      </c>
      <c r="C83" s="9">
        <v>-92.139200000000002</v>
      </c>
      <c r="D83" s="10">
        <v>93</v>
      </c>
      <c r="E83" s="11">
        <v>45457.795467605567</v>
      </c>
      <c r="F83" s="11">
        <v>45457.545467605567</v>
      </c>
      <c r="G83" s="13" t="s">
        <v>596</v>
      </c>
      <c r="H83" s="13" t="s">
        <v>515</v>
      </c>
      <c r="I83" s="13" t="s">
        <v>612</v>
      </c>
      <c r="J83" s="13" t="s">
        <v>636</v>
      </c>
      <c r="K83" s="13" t="s">
        <v>24</v>
      </c>
      <c r="L83" s="10">
        <v>719.62309186262587</v>
      </c>
      <c r="M83" s="10">
        <v>119.19761409251632</v>
      </c>
      <c r="N83" s="13">
        <v>1.86</v>
      </c>
      <c r="O83" s="13">
        <v>0.52519837521962442</v>
      </c>
      <c r="P83" s="13">
        <v>36</v>
      </c>
      <c r="Q83" s="13">
        <v>1042.9571263377577</v>
      </c>
      <c r="R83" s="13">
        <v>161689.33697312628</v>
      </c>
      <c r="S83" s="13" t="s">
        <v>145</v>
      </c>
      <c r="T83" s="13" t="s">
        <v>146</v>
      </c>
      <c r="U83" s="13" t="s">
        <v>147</v>
      </c>
      <c r="V83" s="13" t="s">
        <v>148</v>
      </c>
      <c r="W83" s="13" t="s">
        <v>149</v>
      </c>
      <c r="X83" s="15" t="s">
        <v>520</v>
      </c>
      <c r="Y83" s="30">
        <v>0</v>
      </c>
      <c r="Z83" s="13">
        <v>-1</v>
      </c>
      <c r="AA83" s="13">
        <v>0.7</v>
      </c>
      <c r="AB83" s="13"/>
      <c r="AC83" s="14">
        <v>18.853222822958891</v>
      </c>
      <c r="AD83" s="14">
        <v>100.34439126955742</v>
      </c>
      <c r="AE83" s="14">
        <v>9.4162812899906889</v>
      </c>
      <c r="AF83" s="14">
        <v>8.6773813806183018</v>
      </c>
      <c r="AG83" s="17">
        <v>99.204681845065579</v>
      </c>
      <c r="AH83" s="14">
        <v>61.506902743940664</v>
      </c>
      <c r="AI83" s="14">
        <v>1.5074450856982327</v>
      </c>
      <c r="AJ83" s="9">
        <v>3.9212499999999997E-2</v>
      </c>
      <c r="AK83" s="13">
        <v>6009</v>
      </c>
      <c r="AL83" s="13">
        <v>927.4</v>
      </c>
      <c r="AM83" s="13">
        <v>927.3</v>
      </c>
      <c r="AN83" s="10">
        <v>841.31556800316673</v>
      </c>
      <c r="AO83" s="17">
        <v>0.14464545857551847</v>
      </c>
      <c r="AP83" s="17">
        <v>-0.1446454585755185</v>
      </c>
    </row>
    <row r="84" spans="1:42" x14ac:dyDescent="0.2">
      <c r="A84" s="13">
        <v>132</v>
      </c>
      <c r="B84" s="9">
        <v>34.4236</v>
      </c>
      <c r="C84" s="9">
        <v>-92.139200000000002</v>
      </c>
      <c r="D84" s="10">
        <v>93</v>
      </c>
      <c r="E84" s="11">
        <v>44574.718368055597</v>
      </c>
      <c r="F84" s="11">
        <v>44574.468368055597</v>
      </c>
      <c r="G84" s="13" t="s">
        <v>596</v>
      </c>
      <c r="H84" s="13" t="s">
        <v>515</v>
      </c>
      <c r="I84" s="13" t="s">
        <v>612</v>
      </c>
      <c r="J84" s="13" t="s">
        <v>764</v>
      </c>
      <c r="K84" s="13" t="s">
        <v>281</v>
      </c>
      <c r="L84" s="10">
        <v>840.23829019127629</v>
      </c>
      <c r="M84" s="14">
        <v>200.63088694229526</v>
      </c>
      <c r="N84" s="13">
        <v>2.2799999999999998</v>
      </c>
      <c r="O84" s="13">
        <v>0.20518284528683198</v>
      </c>
      <c r="P84" s="13">
        <v>255</v>
      </c>
      <c r="Q84" s="13">
        <v>1516.9257924736223</v>
      </c>
      <c r="R84" s="13">
        <v>241608.82576211271</v>
      </c>
      <c r="S84" s="13" t="s">
        <v>424</v>
      </c>
      <c r="T84" s="13" t="s">
        <v>425</v>
      </c>
      <c r="U84" s="13" t="s">
        <v>147</v>
      </c>
      <c r="V84" s="13" t="s">
        <v>353</v>
      </c>
      <c r="W84" s="13" t="s">
        <v>149</v>
      </c>
      <c r="X84" s="15" t="s">
        <v>520</v>
      </c>
      <c r="Y84" s="30">
        <v>0</v>
      </c>
      <c r="Z84" s="13">
        <v>-1</v>
      </c>
      <c r="AA84" s="13">
        <v>0.7</v>
      </c>
      <c r="AB84" s="13"/>
      <c r="AC84" s="14">
        <v>21.058369787291273</v>
      </c>
      <c r="AD84" s="14">
        <v>179.57251715500399</v>
      </c>
      <c r="AE84" s="14">
        <v>10.983870044833095</v>
      </c>
      <c r="AF84" s="14">
        <v>8.5125163952859584</v>
      </c>
      <c r="AG84" s="17">
        <v>120.97090996799673</v>
      </c>
      <c r="AH84" s="14">
        <v>91.937891575677511</v>
      </c>
      <c r="AI84" s="14">
        <v>1.4244318452102118</v>
      </c>
      <c r="AJ84" s="9">
        <v>5.0962500000000001E-2</v>
      </c>
      <c r="AK84" s="13">
        <v>6009</v>
      </c>
      <c r="AL84" s="14">
        <v>901.3</v>
      </c>
      <c r="AM84" s="14">
        <v>897.1</v>
      </c>
      <c r="AN84" s="10">
        <v>816.75656511679995</v>
      </c>
      <c r="AO84" s="17">
        <v>2.8749967955407074E-2</v>
      </c>
      <c r="AP84" s="17">
        <v>2.8749967955407067E-2</v>
      </c>
    </row>
    <row r="85" spans="1:42" x14ac:dyDescent="0.2">
      <c r="A85" s="13">
        <v>134</v>
      </c>
      <c r="B85" s="9">
        <v>34.4236</v>
      </c>
      <c r="C85" s="9">
        <v>-92.139200000000002</v>
      </c>
      <c r="D85" s="10">
        <v>93</v>
      </c>
      <c r="E85" s="11">
        <v>44768.716817129593</v>
      </c>
      <c r="F85" s="11">
        <v>44768.466817129593</v>
      </c>
      <c r="G85" s="13" t="s">
        <v>596</v>
      </c>
      <c r="H85" s="13" t="s">
        <v>515</v>
      </c>
      <c r="I85" s="13" t="s">
        <v>612</v>
      </c>
      <c r="J85" s="13" t="s">
        <v>765</v>
      </c>
      <c r="K85" s="13" t="s">
        <v>281</v>
      </c>
      <c r="L85" s="10">
        <v>1444.2665666832957</v>
      </c>
      <c r="M85" s="14">
        <v>239.46118018690458</v>
      </c>
      <c r="N85" s="13">
        <v>3.26</v>
      </c>
      <c r="O85" s="13">
        <v>0.21931712199461292</v>
      </c>
      <c r="P85" s="13">
        <v>227</v>
      </c>
      <c r="Q85" s="13">
        <v>1425.055262282277</v>
      </c>
      <c r="R85" s="13">
        <v>310575.19004075765</v>
      </c>
      <c r="S85" s="13" t="s">
        <v>421</v>
      </c>
      <c r="T85" s="13" t="s">
        <v>422</v>
      </c>
      <c r="U85" s="13" t="s">
        <v>147</v>
      </c>
      <c r="V85" s="13" t="s">
        <v>423</v>
      </c>
      <c r="W85" s="13" t="s">
        <v>149</v>
      </c>
      <c r="X85" s="15" t="s">
        <v>520</v>
      </c>
      <c r="Y85" s="30">
        <v>0</v>
      </c>
      <c r="Z85" s="13">
        <v>-1</v>
      </c>
      <c r="AA85" s="13">
        <v>0.7</v>
      </c>
      <c r="AB85" s="13"/>
      <c r="AC85" s="14">
        <v>32.199779858904719</v>
      </c>
      <c r="AD85" s="14">
        <v>207.26140032799989</v>
      </c>
      <c r="AE85" s="14">
        <v>12.965130827800474</v>
      </c>
      <c r="AF85" s="14">
        <v>6.4822954044696219</v>
      </c>
      <c r="AG85" s="17">
        <v>162.05460409907769</v>
      </c>
      <c r="AH85" s="14">
        <v>176.09933645433111</v>
      </c>
      <c r="AI85" s="14">
        <v>1.6881037676072421</v>
      </c>
      <c r="AJ85" s="9">
        <v>4.6506249999999999E-2</v>
      </c>
      <c r="AK85" s="13">
        <v>6009</v>
      </c>
      <c r="AL85" s="14">
        <v>1389.4</v>
      </c>
      <c r="AM85" s="14">
        <v>1742.2</v>
      </c>
      <c r="AN85" s="10">
        <v>1324.4534330104</v>
      </c>
      <c r="AO85" s="17">
        <v>9.0462322560158182E-2</v>
      </c>
      <c r="AP85" s="17">
        <v>9.0462322560158195E-2</v>
      </c>
    </row>
    <row r="86" spans="1:42" x14ac:dyDescent="0.2">
      <c r="A86" s="13">
        <v>135</v>
      </c>
      <c r="B86" s="9">
        <v>34.4236</v>
      </c>
      <c r="C86" s="9">
        <v>-92.139200000000002</v>
      </c>
      <c r="D86" s="10">
        <v>93</v>
      </c>
      <c r="E86" s="11">
        <v>45234.710902777799</v>
      </c>
      <c r="F86" s="11">
        <v>45234.460902777799</v>
      </c>
      <c r="G86" s="13" t="s">
        <v>596</v>
      </c>
      <c r="H86" s="13" t="s">
        <v>515</v>
      </c>
      <c r="I86" s="13" t="s">
        <v>612</v>
      </c>
      <c r="J86" s="13" t="s">
        <v>695</v>
      </c>
      <c r="K86" s="13" t="s">
        <v>281</v>
      </c>
      <c r="L86" s="10">
        <v>432.90074314452886</v>
      </c>
      <c r="M86" s="14">
        <v>75.962264573891375</v>
      </c>
      <c r="N86" s="13">
        <v>0.86</v>
      </c>
      <c r="O86" s="13">
        <v>0.25059928172283341</v>
      </c>
      <c r="P86" s="13">
        <v>234</v>
      </c>
      <c r="Q86" s="13">
        <v>811.46509742827141</v>
      </c>
      <c r="R86" s="13">
        <v>115864.89354176074</v>
      </c>
      <c r="S86" s="13" t="s">
        <v>429</v>
      </c>
      <c r="T86" s="13" t="s">
        <v>430</v>
      </c>
      <c r="U86" s="13" t="s">
        <v>147</v>
      </c>
      <c r="V86" s="13" t="s">
        <v>431</v>
      </c>
      <c r="W86" s="13" t="s">
        <v>149</v>
      </c>
      <c r="X86" s="15" t="s">
        <v>520</v>
      </c>
      <c r="Y86" s="30">
        <v>0</v>
      </c>
      <c r="Z86" s="13">
        <v>1</v>
      </c>
      <c r="AA86" s="13">
        <v>1</v>
      </c>
      <c r="AB86" s="13"/>
      <c r="AC86" s="14">
        <v>16.045665639658399</v>
      </c>
      <c r="AD86" s="14">
        <v>59.916598934232979</v>
      </c>
      <c r="AE86" s="14">
        <v>11.529609040048175</v>
      </c>
      <c r="AF86" s="14">
        <v>5.2944066268898409</v>
      </c>
      <c r="AG86" s="17">
        <v>105.85620510875788</v>
      </c>
      <c r="AH86" s="14">
        <v>30.34544546451059</v>
      </c>
      <c r="AI86" s="14">
        <v>0.93907524287451505</v>
      </c>
      <c r="AJ86" s="9">
        <v>5.1881249999999997E-2</v>
      </c>
      <c r="AK86" s="13">
        <v>6009</v>
      </c>
      <c r="AL86" s="14">
        <v>537.29999999999995</v>
      </c>
      <c r="AM86" s="14">
        <v>433.2</v>
      </c>
      <c r="AN86" s="10">
        <v>482.70846423030002</v>
      </c>
      <c r="AO86" s="17">
        <v>0.10318385687558174</v>
      </c>
      <c r="AP86" s="17">
        <v>-0.10318385687558178</v>
      </c>
    </row>
  </sheetData>
  <mergeCells count="12">
    <mergeCell ref="A26:A40"/>
    <mergeCell ref="B26:B40"/>
    <mergeCell ref="C26:C40"/>
    <mergeCell ref="A41:A45"/>
    <mergeCell ref="B41:B45"/>
    <mergeCell ref="C41:C45"/>
    <mergeCell ref="A2:A19"/>
    <mergeCell ref="B2:B19"/>
    <mergeCell ref="C2:C19"/>
    <mergeCell ref="A20:A25"/>
    <mergeCell ref="B20:B25"/>
    <mergeCell ref="C20:C25"/>
  </mergeCells>
  <phoneticPr fontId="1" type="noConversion"/>
  <conditionalFormatting sqref="Z84:Z86">
    <cfRule type="cellIs" dxfId="88" priority="17" operator="greaterThan">
      <formula>1000</formula>
    </cfRule>
  </conditionalFormatting>
  <conditionalFormatting sqref="Z66:Z71">
    <cfRule type="cellIs" dxfId="87" priority="1" operator="greaterThan">
      <formula>1000</formula>
    </cfRule>
  </conditionalFormatting>
  <conditionalFormatting sqref="K50:K64 O50:R64">
    <cfRule type="cellIs" dxfId="86" priority="60" operator="equal">
      <formula>"ZY1E"</formula>
    </cfRule>
    <cfRule type="containsText" dxfId="85" priority="61" operator="containsText" text="GF5">
      <formula>NOT(ISERROR(SEARCH("GF5",K50)))</formula>
    </cfRule>
    <cfRule type="containsText" dxfId="84" priority="62" operator="containsText" text="GF5B">
      <formula>NOT(ISERROR(SEARCH("GF5B",K50)))</formula>
    </cfRule>
    <cfRule type="cellIs" dxfId="83" priority="63" operator="equal">
      <formula>"ZY1F"</formula>
    </cfRule>
    <cfRule type="containsText" dxfId="82" priority="64" operator="containsText" text="GF5A">
      <formula>NOT(ISERROR(SEARCH("GF5A",K50)))</formula>
    </cfRule>
  </conditionalFormatting>
  <conditionalFormatting sqref="AO50:AO51">
    <cfRule type="cellIs" dxfId="81" priority="68" operator="greaterThan">
      <formula>0.3</formula>
    </cfRule>
  </conditionalFormatting>
  <conditionalFormatting sqref="Z62:AF64 L62:M64 Z50:AI61 L50:N61 AN50:AO64">
    <cfRule type="cellIs" dxfId="80" priority="69" operator="greaterThan">
      <formula>1000</formula>
    </cfRule>
  </conditionalFormatting>
  <conditionalFormatting sqref="AA50:AA64">
    <cfRule type="cellIs" dxfId="79" priority="55" operator="equal">
      <formula>-1</formula>
    </cfRule>
    <cfRule type="cellIs" dxfId="78" priority="56" operator="equal">
      <formula>1</formula>
    </cfRule>
    <cfRule type="cellIs" dxfId="77" priority="57" operator="equal">
      <formula>0.7</formula>
    </cfRule>
    <cfRule type="cellIs" dxfId="76" priority="58" operator="equal">
      <formula>0.5</formula>
    </cfRule>
    <cfRule type="cellIs" dxfId="75" priority="59" operator="equal">
      <formula>0</formula>
    </cfRule>
  </conditionalFormatting>
  <conditionalFormatting sqref="AJ50:AJ59">
    <cfRule type="cellIs" dxfId="74" priority="65" operator="equal">
      <formula>-1</formula>
    </cfRule>
    <cfRule type="cellIs" dxfId="73" priority="66" operator="equal">
      <formula>1</formula>
    </cfRule>
    <cfRule type="cellIs" dxfId="72" priority="67" operator="equal">
      <formula>0</formula>
    </cfRule>
  </conditionalFormatting>
  <conditionalFormatting sqref="Z50:Z58">
    <cfRule type="colorScale" priority="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O52:AO58">
    <cfRule type="cellIs" dxfId="71" priority="54" operator="greaterThanOrEqual">
      <formula>0.3</formula>
    </cfRule>
  </conditionalFormatting>
  <conditionalFormatting sqref="Z59:Z64">
    <cfRule type="cellIs" dxfId="70" priority="52" operator="greaterThan">
      <formula>1000</formula>
    </cfRule>
  </conditionalFormatting>
  <conditionalFormatting sqref="Z59:Z64">
    <cfRule type="colorScale" priority="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72:K81 O72:R81">
    <cfRule type="cellIs" dxfId="69" priority="41" operator="equal">
      <formula>"ZY1E"</formula>
    </cfRule>
    <cfRule type="containsText" dxfId="68" priority="42" operator="containsText" text="GF5">
      <formula>NOT(ISERROR(SEARCH("GF5",K72)))</formula>
    </cfRule>
    <cfRule type="containsText" dxfId="67" priority="43" operator="containsText" text="GF5B">
      <formula>NOT(ISERROR(SEARCH("GF5B",K72)))</formula>
    </cfRule>
    <cfRule type="cellIs" dxfId="66" priority="44" operator="equal">
      <formula>"ZY1F"</formula>
    </cfRule>
    <cfRule type="containsText" dxfId="65" priority="45" operator="containsText" text="GF5A">
      <formula>NOT(ISERROR(SEARCH("GF5A",K72)))</formula>
    </cfRule>
  </conditionalFormatting>
  <conditionalFormatting sqref="AO72:AO76">
    <cfRule type="cellIs" dxfId="64" priority="49" operator="greaterThan">
      <formula>0.3</formula>
    </cfRule>
  </conditionalFormatting>
  <conditionalFormatting sqref="Z72:AI81 L72:N81 AN72:AO81">
    <cfRule type="cellIs" dxfId="63" priority="50" operator="greaterThan">
      <formula>1000</formula>
    </cfRule>
  </conditionalFormatting>
  <conditionalFormatting sqref="AA72:AA81">
    <cfRule type="cellIs" dxfId="62" priority="36" operator="equal">
      <formula>-1</formula>
    </cfRule>
    <cfRule type="cellIs" dxfId="61" priority="37" operator="equal">
      <formula>1</formula>
    </cfRule>
    <cfRule type="cellIs" dxfId="60" priority="38" operator="equal">
      <formula>0.7</formula>
    </cfRule>
    <cfRule type="cellIs" dxfId="59" priority="39" operator="equal">
      <formula>0.5</formula>
    </cfRule>
    <cfRule type="cellIs" dxfId="58" priority="40" operator="equal">
      <formula>0</formula>
    </cfRule>
  </conditionalFormatting>
  <conditionalFormatting sqref="AJ72:AJ81">
    <cfRule type="cellIs" dxfId="57" priority="46" operator="equal">
      <formula>-1</formula>
    </cfRule>
    <cfRule type="cellIs" dxfId="56" priority="47" operator="equal">
      <formula>1</formula>
    </cfRule>
    <cfRule type="cellIs" dxfId="55" priority="48" operator="equal">
      <formula>0</formula>
    </cfRule>
  </conditionalFormatting>
  <conditionalFormatting sqref="Z72:Z81">
    <cfRule type="colorScale" priority="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O77:AO79">
    <cfRule type="cellIs" dxfId="54" priority="35" operator="greaterThanOrEqual">
      <formula>0.3</formula>
    </cfRule>
  </conditionalFormatting>
  <conditionalFormatting sqref="K83:K86 O83:R86">
    <cfRule type="cellIs" dxfId="53" priority="24" operator="equal">
      <formula>"ZY1E"</formula>
    </cfRule>
    <cfRule type="containsText" dxfId="52" priority="25" operator="containsText" text="GF5">
      <formula>NOT(ISERROR(SEARCH("GF5",K83)))</formula>
    </cfRule>
    <cfRule type="containsText" dxfId="51" priority="26" operator="containsText" text="GF5B">
      <formula>NOT(ISERROR(SEARCH("GF5B",K83)))</formula>
    </cfRule>
    <cfRule type="cellIs" dxfId="50" priority="27" operator="equal">
      <formula>"ZY1F"</formula>
    </cfRule>
    <cfRule type="containsText" dxfId="49" priority="28" operator="containsText" text="GF5A">
      <formula>NOT(ISERROR(SEARCH("GF5A",K83)))</formula>
    </cfRule>
  </conditionalFormatting>
  <conditionalFormatting sqref="AO83">
    <cfRule type="cellIs" dxfId="48" priority="32" operator="greaterThanOrEqual">
      <formula>0.3</formula>
    </cfRule>
  </conditionalFormatting>
  <conditionalFormatting sqref="Z84:AF86 L84:M86 AN83:AO86 Z83:AI83 L83:N83">
    <cfRule type="cellIs" dxfId="47" priority="33" operator="greaterThan">
      <formula>1000</formula>
    </cfRule>
  </conditionalFormatting>
  <conditionalFormatting sqref="AA83:AA86">
    <cfRule type="cellIs" dxfId="46" priority="19" operator="equal">
      <formula>-1</formula>
    </cfRule>
    <cfRule type="cellIs" dxfId="45" priority="20" operator="equal">
      <formula>1</formula>
    </cfRule>
    <cfRule type="cellIs" dxfId="44" priority="21" operator="equal">
      <formula>0.7</formula>
    </cfRule>
    <cfRule type="cellIs" dxfId="43" priority="22" operator="equal">
      <formula>0.5</formula>
    </cfRule>
    <cfRule type="cellIs" dxfId="42" priority="23" operator="equal">
      <formula>0</formula>
    </cfRule>
  </conditionalFormatting>
  <conditionalFormatting sqref="AJ83">
    <cfRule type="cellIs" dxfId="41" priority="29" operator="equal">
      <formula>-1</formula>
    </cfRule>
    <cfRule type="cellIs" dxfId="40" priority="30" operator="equal">
      <formula>1</formula>
    </cfRule>
    <cfRule type="cellIs" dxfId="39" priority="31" operator="equal">
      <formula>0</formula>
    </cfRule>
  </conditionalFormatting>
  <conditionalFormatting sqref="Z83">
    <cfRule type="colorScale" priority="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84:Z86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66:K71 O66:R71">
    <cfRule type="cellIs" dxfId="38" priority="8" operator="equal">
      <formula>"ZY1E"</formula>
    </cfRule>
    <cfRule type="containsText" dxfId="37" priority="9" operator="containsText" text="GF5">
      <formula>NOT(ISERROR(SEARCH("GF5",K66)))</formula>
    </cfRule>
    <cfRule type="containsText" dxfId="36" priority="10" operator="containsText" text="GF5B">
      <formula>NOT(ISERROR(SEARCH("GF5B",K66)))</formula>
    </cfRule>
    <cfRule type="cellIs" dxfId="35" priority="11" operator="equal">
      <formula>"ZY1F"</formula>
    </cfRule>
    <cfRule type="containsText" dxfId="34" priority="12" operator="containsText" text="GF5A">
      <formula>NOT(ISERROR(SEARCH("GF5A",K66)))</formula>
    </cfRule>
  </conditionalFormatting>
  <conditionalFormatting sqref="Z69:AF71 L69:M71 AN66:AO71 Z66:AI68 L66:N68">
    <cfRule type="cellIs" dxfId="33" priority="16" operator="greaterThan">
      <formula>1000</formula>
    </cfRule>
  </conditionalFormatting>
  <conditionalFormatting sqref="AA66:AA71">
    <cfRule type="cellIs" dxfId="32" priority="3" operator="equal">
      <formula>-1</formula>
    </cfRule>
    <cfRule type="cellIs" dxfId="31" priority="4" operator="equal">
      <formula>1</formula>
    </cfRule>
    <cfRule type="cellIs" dxfId="30" priority="5" operator="equal">
      <formula>0.7</formula>
    </cfRule>
    <cfRule type="cellIs" dxfId="29" priority="6" operator="equal">
      <formula>0.5</formula>
    </cfRule>
    <cfRule type="cellIs" dxfId="28" priority="7" operator="equal">
      <formula>0</formula>
    </cfRule>
  </conditionalFormatting>
  <conditionalFormatting sqref="AJ66:AJ68">
    <cfRule type="cellIs" dxfId="27" priority="13" operator="equal">
      <formula>-1</formula>
    </cfRule>
    <cfRule type="cellIs" dxfId="26" priority="14" operator="equal">
      <formula>1</formula>
    </cfRule>
    <cfRule type="cellIs" dxfId="25" priority="15" operator="equal">
      <formula>0</formula>
    </cfRule>
  </conditionalFormatting>
  <conditionalFormatting sqref="Z66:Z7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C2B9-144F-494B-98B0-51D01977E915}">
  <dimension ref="A1"/>
  <sheetViews>
    <sheetView zoomScale="55" zoomScaleNormal="55" workbookViewId="0">
      <selection activeCell="P57" sqref="P57"/>
    </sheetView>
  </sheetViews>
  <sheetFormatPr defaultRowHeight="14.25" x14ac:dyDescent="0.2"/>
  <sheetData/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68F2-8F23-4C40-A402-B0F4E88D7419}">
  <dimension ref="A1:AK166"/>
  <sheetViews>
    <sheetView topLeftCell="A7" zoomScale="70" zoomScaleNormal="70" workbookViewId="0">
      <selection activeCell="R45" sqref="R45"/>
    </sheetView>
  </sheetViews>
  <sheetFormatPr defaultRowHeight="14.25" x14ac:dyDescent="0.2"/>
  <cols>
    <col min="1" max="1" width="5.125" bestFit="1" customWidth="1"/>
    <col min="2" max="2" width="10.125" bestFit="1" customWidth="1"/>
    <col min="3" max="3" width="11.875" bestFit="1" customWidth="1"/>
    <col min="4" max="4" width="10.125" bestFit="1" customWidth="1"/>
    <col min="5" max="5" width="16.25" customWidth="1"/>
    <col min="6" max="6" width="15.75" customWidth="1"/>
    <col min="7" max="7" width="18.125" customWidth="1"/>
    <col min="8" max="8" width="6.625" bestFit="1" customWidth="1"/>
    <col min="9" max="9" width="9.25" customWidth="1"/>
    <col min="10" max="10" width="17" bestFit="1" customWidth="1"/>
    <col min="11" max="11" width="10.75" bestFit="1" customWidth="1"/>
    <col min="12" max="16" width="7.5" customWidth="1"/>
    <col min="17" max="17" width="19.75" customWidth="1"/>
    <col min="18" max="18" width="50" customWidth="1"/>
    <col min="20" max="20" width="10.875" bestFit="1" customWidth="1"/>
    <col min="22" max="22" width="8.5" bestFit="1" customWidth="1"/>
    <col min="23" max="23" width="14.5" bestFit="1" customWidth="1"/>
    <col min="24" max="24" width="11" bestFit="1" customWidth="1"/>
    <col min="25" max="25" width="10" bestFit="1" customWidth="1"/>
    <col min="26" max="26" width="15.875" customWidth="1"/>
    <col min="27" max="27" width="14.875" customWidth="1"/>
    <col min="28" max="28" width="16" bestFit="1" customWidth="1"/>
    <col min="29" max="29" width="19.25" bestFit="1" customWidth="1"/>
    <col min="30" max="30" width="15.625" bestFit="1" customWidth="1"/>
    <col min="31" max="31" width="19.625" bestFit="1" customWidth="1"/>
    <col min="32" max="32" width="13" customWidth="1"/>
    <col min="33" max="33" width="18.5" bestFit="1" customWidth="1"/>
    <col min="36" max="36" width="10.625" customWidth="1"/>
    <col min="37" max="37" width="10.125" bestFit="1" customWidth="1"/>
    <col min="42" max="42" width="13.375" customWidth="1"/>
    <col min="53" max="53" width="8.5" bestFit="1" customWidth="1"/>
  </cols>
  <sheetData>
    <row r="1" spans="1:37" ht="16.5" customHeight="1" x14ac:dyDescent="0.2">
      <c r="A1" s="1" t="s">
        <v>0</v>
      </c>
      <c r="B1" s="2" t="s">
        <v>586</v>
      </c>
      <c r="C1" s="2" t="s">
        <v>587</v>
      </c>
      <c r="D1" s="2" t="s">
        <v>588</v>
      </c>
      <c r="E1" s="3" t="s">
        <v>589</v>
      </c>
      <c r="F1" s="3" t="s">
        <v>590</v>
      </c>
      <c r="G1" s="4" t="s">
        <v>511</v>
      </c>
      <c r="H1" s="4" t="s">
        <v>512</v>
      </c>
      <c r="I1" s="4" t="s">
        <v>591</v>
      </c>
      <c r="J1" s="4" t="s">
        <v>513</v>
      </c>
      <c r="K1" s="3" t="s">
        <v>592</v>
      </c>
      <c r="L1" s="5" t="s">
        <v>603</v>
      </c>
      <c r="M1" s="5" t="s">
        <v>593</v>
      </c>
      <c r="N1" s="5" t="s">
        <v>518</v>
      </c>
      <c r="O1" s="5" t="s">
        <v>517</v>
      </c>
      <c r="P1" s="5" t="s">
        <v>519</v>
      </c>
      <c r="Q1" s="3" t="s">
        <v>1</v>
      </c>
      <c r="R1" s="3" t="s">
        <v>2</v>
      </c>
      <c r="S1" s="4" t="s">
        <v>3</v>
      </c>
      <c r="T1" s="3" t="s">
        <v>4</v>
      </c>
      <c r="U1" s="4" t="s">
        <v>524</v>
      </c>
      <c r="V1" s="3" t="s">
        <v>523</v>
      </c>
      <c r="W1" s="3" t="s">
        <v>594</v>
      </c>
      <c r="X1" s="3" t="s">
        <v>610</v>
      </c>
      <c r="Y1" s="4" t="s">
        <v>595</v>
      </c>
      <c r="Z1" s="3" t="s">
        <v>597</v>
      </c>
      <c r="AA1" s="3" t="s">
        <v>598</v>
      </c>
      <c r="AB1" s="3" t="s">
        <v>599</v>
      </c>
      <c r="AC1" s="3" t="s">
        <v>600</v>
      </c>
      <c r="AD1" s="3" t="s">
        <v>609</v>
      </c>
      <c r="AE1" s="3" t="s">
        <v>608</v>
      </c>
      <c r="AF1" s="6" t="s">
        <v>607</v>
      </c>
      <c r="AG1" s="4" t="s">
        <v>602</v>
      </c>
      <c r="AH1" s="3" t="s">
        <v>605</v>
      </c>
      <c r="AI1" s="3" t="s">
        <v>606</v>
      </c>
      <c r="AJ1" s="3" t="s">
        <v>604</v>
      </c>
      <c r="AK1" s="7" t="s">
        <v>601</v>
      </c>
    </row>
    <row r="2" spans="1:37" x14ac:dyDescent="0.2">
      <c r="A2" s="8">
        <v>1</v>
      </c>
      <c r="B2" s="9">
        <v>40.462699999999998</v>
      </c>
      <c r="C2" s="9">
        <v>-107.5912</v>
      </c>
      <c r="D2" s="10">
        <v>1939</v>
      </c>
      <c r="E2" s="11">
        <v>43679.8389930556</v>
      </c>
      <c r="F2" s="11">
        <v>43679.5473263889</v>
      </c>
      <c r="G2" s="12" t="s">
        <v>596</v>
      </c>
      <c r="H2" s="12" t="s">
        <v>515</v>
      </c>
      <c r="I2" s="12" t="s">
        <v>516</v>
      </c>
      <c r="J2" s="12"/>
      <c r="K2" s="13" t="s">
        <v>8</v>
      </c>
      <c r="L2" s="10">
        <v>1544.8193882558164</v>
      </c>
      <c r="M2" s="14">
        <v>255.48289865103288</v>
      </c>
      <c r="N2" s="13">
        <v>3.26</v>
      </c>
      <c r="O2" s="13"/>
      <c r="P2" s="13"/>
      <c r="Q2" s="13" t="s">
        <v>5</v>
      </c>
      <c r="R2" s="13" t="s">
        <v>6</v>
      </c>
      <c r="S2" s="13" t="s">
        <v>7</v>
      </c>
      <c r="T2" s="13" t="s">
        <v>9</v>
      </c>
      <c r="U2" s="13" t="s">
        <v>10</v>
      </c>
      <c r="V2" s="15" t="s">
        <v>522</v>
      </c>
      <c r="W2" s="13">
        <v>-1</v>
      </c>
      <c r="X2" s="13">
        <v>0.7</v>
      </c>
      <c r="Y2" s="16"/>
      <c r="Z2" s="14">
        <v>37.346530896166961</v>
      </c>
      <c r="AA2" s="14">
        <v>218.13636775486594</v>
      </c>
      <c r="AB2" s="14">
        <v>16.816200342894913</v>
      </c>
      <c r="AC2" s="14">
        <v>8.5390282270325475</v>
      </c>
      <c r="AD2" s="17">
        <v>1.0041754326197179</v>
      </c>
      <c r="AE2" s="14">
        <v>1.0912039701134266</v>
      </c>
      <c r="AF2" s="9">
        <v>7.6287465940054491E-2</v>
      </c>
      <c r="AG2" s="13">
        <v>6021</v>
      </c>
      <c r="AH2" s="14">
        <v>1356.3</v>
      </c>
      <c r="AI2" s="14">
        <v>1381</v>
      </c>
      <c r="AJ2" s="10">
        <v>1233.40232460573</v>
      </c>
      <c r="AK2" s="18">
        <v>0.25248619808596046</v>
      </c>
    </row>
    <row r="3" spans="1:37" x14ac:dyDescent="0.2">
      <c r="A3" s="8">
        <v>2</v>
      </c>
      <c r="B3" s="9">
        <v>39.174700000000001</v>
      </c>
      <c r="C3" s="9">
        <v>-111.02889999999999</v>
      </c>
      <c r="D3" s="10">
        <v>1725</v>
      </c>
      <c r="E3" s="11">
        <v>43786.847557870402</v>
      </c>
      <c r="F3" s="11">
        <v>43786.555891203701</v>
      </c>
      <c r="G3" s="12" t="s">
        <v>596</v>
      </c>
      <c r="H3" s="12" t="s">
        <v>515</v>
      </c>
      <c r="I3" s="12" t="s">
        <v>516</v>
      </c>
      <c r="J3" s="12"/>
      <c r="K3" s="13" t="s">
        <v>8</v>
      </c>
      <c r="L3" s="10">
        <v>832.96672258546596</v>
      </c>
      <c r="M3" s="14">
        <v>99.883484547595572</v>
      </c>
      <c r="N3" s="13">
        <v>0.91</v>
      </c>
      <c r="O3" s="13"/>
      <c r="P3" s="13"/>
      <c r="Q3" s="13" t="s">
        <v>11</v>
      </c>
      <c r="R3" s="13" t="s">
        <v>12</v>
      </c>
      <c r="S3" s="13" t="s">
        <v>13</v>
      </c>
      <c r="T3" s="13" t="s">
        <v>14</v>
      </c>
      <c r="U3" s="13" t="s">
        <v>15</v>
      </c>
      <c r="V3" s="15" t="s">
        <v>522</v>
      </c>
      <c r="W3" s="13">
        <v>-1</v>
      </c>
      <c r="X3" s="13">
        <v>0.7</v>
      </c>
      <c r="Y3" s="13"/>
      <c r="Z3" s="14">
        <v>10.63999252102059</v>
      </c>
      <c r="AA3" s="14">
        <v>89.243492026574984</v>
      </c>
      <c r="AB3" s="14">
        <v>9.072134272097621</v>
      </c>
      <c r="AC3" s="14">
        <v>4.6833112983615228</v>
      </c>
      <c r="AD3" s="17">
        <v>160.34344252734718</v>
      </c>
      <c r="AE3" s="14">
        <v>48.637510899961974</v>
      </c>
      <c r="AF3" s="9">
        <v>3.7981250000000001E-2</v>
      </c>
      <c r="AG3" s="13">
        <v>6165</v>
      </c>
      <c r="AH3" s="14">
        <v>889</v>
      </c>
      <c r="AI3" s="14">
        <v>885.7</v>
      </c>
      <c r="AJ3" s="10">
        <v>805.48933064599998</v>
      </c>
      <c r="AK3" s="18">
        <v>3.4112670266444364E-2</v>
      </c>
    </row>
    <row r="4" spans="1:37" x14ac:dyDescent="0.2">
      <c r="A4" s="8">
        <v>3</v>
      </c>
      <c r="B4" s="9">
        <v>38.584699999999998</v>
      </c>
      <c r="C4" s="9">
        <v>-85.411699999999996</v>
      </c>
      <c r="D4" s="10">
        <v>144</v>
      </c>
      <c r="E4" s="11">
        <v>43823.775497685194</v>
      </c>
      <c r="F4" s="11">
        <v>43823.567164351894</v>
      </c>
      <c r="G4" s="12" t="s">
        <v>596</v>
      </c>
      <c r="H4" s="12" t="s">
        <v>514</v>
      </c>
      <c r="I4" s="12" t="s">
        <v>516</v>
      </c>
      <c r="J4" s="12"/>
      <c r="K4" s="13" t="s">
        <v>8</v>
      </c>
      <c r="L4" s="10">
        <v>837.03246451488201</v>
      </c>
      <c r="M4" s="14">
        <v>102.8500143210472</v>
      </c>
      <c r="N4" s="13">
        <v>1.06</v>
      </c>
      <c r="O4" s="13"/>
      <c r="P4" s="13"/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5" t="s">
        <v>521</v>
      </c>
      <c r="W4" s="13">
        <v>1</v>
      </c>
      <c r="X4" s="13">
        <v>1</v>
      </c>
      <c r="Y4" s="13"/>
      <c r="Z4" s="14">
        <v>12.206523089747304</v>
      </c>
      <c r="AA4" s="14">
        <v>90.64349123129989</v>
      </c>
      <c r="AB4" s="14">
        <v>8.5770229140438836</v>
      </c>
      <c r="AC4" s="14">
        <v>6.4666689143662586</v>
      </c>
      <c r="AD4" s="17">
        <v>76.581203884611568</v>
      </c>
      <c r="AE4" s="14">
        <v>27.058692039229424</v>
      </c>
      <c r="AF4" s="9">
        <v>2.9337499999999999E-2</v>
      </c>
      <c r="AG4" s="13">
        <v>6071</v>
      </c>
      <c r="AH4" s="14">
        <v>1037.4000000000001</v>
      </c>
      <c r="AI4" s="14">
        <v>1080.8</v>
      </c>
      <c r="AJ4" s="10">
        <v>964.73653990560001</v>
      </c>
      <c r="AK4" s="18">
        <v>0.13237196903852519</v>
      </c>
    </row>
    <row r="5" spans="1:37" x14ac:dyDescent="0.2">
      <c r="A5" s="8">
        <v>4</v>
      </c>
      <c r="B5" s="9">
        <v>47.371400000000001</v>
      </c>
      <c r="C5" s="9">
        <v>-101.8344</v>
      </c>
      <c r="D5" s="10">
        <v>590</v>
      </c>
      <c r="E5" s="11">
        <v>45527.812162969101</v>
      </c>
      <c r="F5" s="11">
        <v>45527.562162969101</v>
      </c>
      <c r="G5" s="12" t="s">
        <v>596</v>
      </c>
      <c r="H5" s="12" t="s">
        <v>514</v>
      </c>
      <c r="I5" s="12" t="s">
        <v>516</v>
      </c>
      <c r="J5" s="12"/>
      <c r="K5" s="13" t="s">
        <v>24</v>
      </c>
      <c r="L5" s="10">
        <v>641.7103535185812</v>
      </c>
      <c r="M5" s="10">
        <v>102.22679771827464</v>
      </c>
      <c r="N5" s="13">
        <v>6.29</v>
      </c>
      <c r="O5" s="13"/>
      <c r="P5" s="13"/>
      <c r="Q5" s="13" t="s">
        <v>21</v>
      </c>
      <c r="R5" s="13" t="s">
        <v>22</v>
      </c>
      <c r="S5" s="13" t="s">
        <v>23</v>
      </c>
      <c r="T5" s="13" t="s">
        <v>25</v>
      </c>
      <c r="U5" s="13" t="s">
        <v>26</v>
      </c>
      <c r="V5" s="15" t="s">
        <v>520</v>
      </c>
      <c r="W5" s="13">
        <v>1</v>
      </c>
      <c r="X5" s="13">
        <v>1</v>
      </c>
      <c r="Y5" s="13"/>
      <c r="Z5" s="14">
        <v>49.794670629438343</v>
      </c>
      <c r="AA5" s="14">
        <v>52.43212708883631</v>
      </c>
      <c r="AB5" s="14">
        <v>14.329547253398404</v>
      </c>
      <c r="AC5" s="14">
        <v>5.0869852527513029</v>
      </c>
      <c r="AD5" s="17">
        <v>137.52245299926096</v>
      </c>
      <c r="AE5" s="14">
        <v>288.33874312178381</v>
      </c>
      <c r="AF5" s="9">
        <v>5.7306250000000003E-2</v>
      </c>
      <c r="AG5" s="13">
        <v>6469</v>
      </c>
      <c r="AH5" s="13">
        <v>988.6</v>
      </c>
      <c r="AI5" s="13">
        <v>878.5</v>
      </c>
      <c r="AJ5" s="10">
        <v>848.56699802490016</v>
      </c>
      <c r="AK5" s="18">
        <v>0.24377172926568258</v>
      </c>
    </row>
    <row r="6" spans="1:37" x14ac:dyDescent="0.2">
      <c r="A6" s="8">
        <v>5</v>
      </c>
      <c r="B6" s="9">
        <v>47.371400000000001</v>
      </c>
      <c r="C6" s="9">
        <v>-101.8344</v>
      </c>
      <c r="D6" s="10">
        <v>590</v>
      </c>
      <c r="E6" s="11">
        <v>45534.81328409243</v>
      </c>
      <c r="F6" s="11">
        <v>45534.56328409243</v>
      </c>
      <c r="G6" s="12" t="s">
        <v>596</v>
      </c>
      <c r="H6" s="12" t="s">
        <v>514</v>
      </c>
      <c r="I6" s="12" t="s">
        <v>516</v>
      </c>
      <c r="J6" s="12"/>
      <c r="K6" s="13" t="s">
        <v>24</v>
      </c>
      <c r="L6" s="10">
        <v>746.75316233505964</v>
      </c>
      <c r="M6" s="10">
        <v>118.16692894132737</v>
      </c>
      <c r="N6" s="13">
        <v>4.4000000000000004</v>
      </c>
      <c r="O6" s="13"/>
      <c r="P6" s="13"/>
      <c r="Q6" s="13" t="s">
        <v>27</v>
      </c>
      <c r="R6" s="13" t="s">
        <v>28</v>
      </c>
      <c r="S6" s="13" t="s">
        <v>23</v>
      </c>
      <c r="T6" s="13" t="s">
        <v>29</v>
      </c>
      <c r="U6" s="13" t="s">
        <v>26</v>
      </c>
      <c r="V6" s="15" t="s">
        <v>520</v>
      </c>
      <c r="W6" s="13">
        <v>-1</v>
      </c>
      <c r="X6" s="13">
        <v>0.7</v>
      </c>
      <c r="Y6" s="13"/>
      <c r="Z6" s="14">
        <v>38.005022500520781</v>
      </c>
      <c r="AA6" s="14">
        <v>80.16190644080659</v>
      </c>
      <c r="AB6" s="14">
        <v>12.001124364347932</v>
      </c>
      <c r="AC6" s="14">
        <v>3.6741584329039205</v>
      </c>
      <c r="AD6" s="17">
        <v>173.63876664799614</v>
      </c>
      <c r="AE6" s="14">
        <v>254.67019108372767</v>
      </c>
      <c r="AF6" s="9">
        <v>4.4937499999999998E-2</v>
      </c>
      <c r="AG6" s="13">
        <v>6469</v>
      </c>
      <c r="AH6" s="13">
        <v>538</v>
      </c>
      <c r="AI6" s="13">
        <v>546.6</v>
      </c>
      <c r="AJ6" s="10">
        <v>492.09631431473338</v>
      </c>
      <c r="AK6" s="18">
        <v>0.51749391452961313</v>
      </c>
    </row>
    <row r="7" spans="1:37" x14ac:dyDescent="0.2">
      <c r="A7" s="8">
        <v>6</v>
      </c>
      <c r="B7" s="9">
        <v>40.462699999999998</v>
      </c>
      <c r="C7" s="9">
        <v>-107.5912</v>
      </c>
      <c r="D7" s="10">
        <v>1939</v>
      </c>
      <c r="E7" s="11">
        <v>45266.83733983992</v>
      </c>
      <c r="F7" s="11">
        <v>45266.545673173248</v>
      </c>
      <c r="G7" s="12" t="s">
        <v>596</v>
      </c>
      <c r="H7" s="12" t="s">
        <v>514</v>
      </c>
      <c r="I7" s="12" t="s">
        <v>516</v>
      </c>
      <c r="J7" s="12"/>
      <c r="K7" s="13" t="s">
        <v>24</v>
      </c>
      <c r="L7" s="10">
        <v>780.74832302529262</v>
      </c>
      <c r="M7" s="10">
        <v>101.37832928271459</v>
      </c>
      <c r="N7" s="13">
        <v>0.92</v>
      </c>
      <c r="O7" s="13"/>
      <c r="P7" s="13"/>
      <c r="Q7" s="13" t="s">
        <v>30</v>
      </c>
      <c r="R7" s="13" t="s">
        <v>31</v>
      </c>
      <c r="S7" s="13" t="s">
        <v>7</v>
      </c>
      <c r="T7" s="13" t="s">
        <v>32</v>
      </c>
      <c r="U7" s="13" t="s">
        <v>10</v>
      </c>
      <c r="V7" s="15" t="s">
        <v>522</v>
      </c>
      <c r="W7" s="13">
        <v>-1</v>
      </c>
      <c r="X7" s="13">
        <v>0.7</v>
      </c>
      <c r="Y7" s="13"/>
      <c r="Z7" s="14">
        <v>17.667657414937057</v>
      </c>
      <c r="AA7" s="14">
        <v>83.710671867777535</v>
      </c>
      <c r="AB7" s="14">
        <v>14.932695436808904</v>
      </c>
      <c r="AC7" s="14">
        <v>4.1068065362116393</v>
      </c>
      <c r="AD7" s="17">
        <v>40.065504786869781</v>
      </c>
      <c r="AE7" s="14">
        <v>12.286754801306733</v>
      </c>
      <c r="AF7" s="9">
        <v>4.3837500000000001E-2</v>
      </c>
      <c r="AG7" s="13">
        <v>6021</v>
      </c>
      <c r="AH7" s="13">
        <v>892.1</v>
      </c>
      <c r="AI7" s="13">
        <v>893.5</v>
      </c>
      <c r="AJ7" s="10">
        <v>809.40534477366668</v>
      </c>
      <c r="AK7" s="18">
        <v>3.540503152519632E-2</v>
      </c>
    </row>
    <row r="8" spans="1:37" x14ac:dyDescent="0.2">
      <c r="A8" s="8">
        <v>7</v>
      </c>
      <c r="B8" s="9">
        <v>40.462699999999998</v>
      </c>
      <c r="C8" s="9">
        <v>-107.5912</v>
      </c>
      <c r="D8" s="10">
        <v>1939</v>
      </c>
      <c r="E8" s="11">
        <v>45449.834789129076</v>
      </c>
      <c r="F8" s="11">
        <v>45449.543122462404</v>
      </c>
      <c r="G8" s="12" t="s">
        <v>596</v>
      </c>
      <c r="H8" s="12" t="s">
        <v>514</v>
      </c>
      <c r="I8" s="12" t="s">
        <v>516</v>
      </c>
      <c r="J8" s="12"/>
      <c r="K8" s="13" t="s">
        <v>24</v>
      </c>
      <c r="L8" s="10">
        <v>474.08523384881795</v>
      </c>
      <c r="M8" s="10">
        <v>65.135881855596963</v>
      </c>
      <c r="N8" s="13">
        <v>1.35</v>
      </c>
      <c r="O8" s="13"/>
      <c r="P8" s="13"/>
      <c r="Q8" s="13" t="s">
        <v>33</v>
      </c>
      <c r="R8" s="13" t="s">
        <v>34</v>
      </c>
      <c r="S8" s="13" t="s">
        <v>7</v>
      </c>
      <c r="T8" s="13" t="s">
        <v>35</v>
      </c>
      <c r="U8" s="13" t="s">
        <v>10</v>
      </c>
      <c r="V8" s="15" t="s">
        <v>522</v>
      </c>
      <c r="W8" s="13">
        <v>-1</v>
      </c>
      <c r="X8" s="13">
        <v>0.7</v>
      </c>
      <c r="Y8" s="13"/>
      <c r="Z8" s="14">
        <v>12.834158707233057</v>
      </c>
      <c r="AA8" s="14">
        <v>52.301723148363912</v>
      </c>
      <c r="AB8" s="14">
        <v>8.8661437734635236</v>
      </c>
      <c r="AC8" s="14">
        <v>7.0223763460478512</v>
      </c>
      <c r="AD8" s="17">
        <v>163.28691324777739</v>
      </c>
      <c r="AE8" s="14">
        <v>73.479110961499828</v>
      </c>
      <c r="AF8" s="9">
        <v>4.3431249999999998E-2</v>
      </c>
      <c r="AG8" s="13">
        <v>6021</v>
      </c>
      <c r="AH8" s="13">
        <v>497.9</v>
      </c>
      <c r="AI8" s="13">
        <v>547.29999999999995</v>
      </c>
      <c r="AJ8" s="10">
        <v>453.18111291786659</v>
      </c>
      <c r="AK8" s="18">
        <v>4.6127520179200354E-2</v>
      </c>
    </row>
    <row r="9" spans="1:37" x14ac:dyDescent="0.2">
      <c r="A9" s="8">
        <v>8</v>
      </c>
      <c r="B9" s="9">
        <v>40.462699999999998</v>
      </c>
      <c r="C9" s="9">
        <v>-107.5912</v>
      </c>
      <c r="D9" s="10">
        <v>1939</v>
      </c>
      <c r="E9" s="11">
        <v>45185.839905291352</v>
      </c>
      <c r="F9" s="11">
        <v>45185.548238624688</v>
      </c>
      <c r="G9" s="12" t="s">
        <v>596</v>
      </c>
      <c r="H9" s="12" t="s">
        <v>514</v>
      </c>
      <c r="I9" s="12" t="s">
        <v>516</v>
      </c>
      <c r="J9" s="12"/>
      <c r="K9" s="13" t="s">
        <v>24</v>
      </c>
      <c r="L9" s="10">
        <v>1265.0031955964996</v>
      </c>
      <c r="M9" s="10">
        <v>294.43735584471102</v>
      </c>
      <c r="N9" s="13">
        <v>2.2400000000000002</v>
      </c>
      <c r="O9" s="13"/>
      <c r="P9" s="13"/>
      <c r="Q9" s="13" t="s">
        <v>36</v>
      </c>
      <c r="R9" s="13" t="s">
        <v>37</v>
      </c>
      <c r="S9" s="13" t="s">
        <v>7</v>
      </c>
      <c r="T9" s="13" t="s">
        <v>38</v>
      </c>
      <c r="U9" s="13" t="s">
        <v>10</v>
      </c>
      <c r="V9" s="15" t="s">
        <v>522</v>
      </c>
      <c r="W9" s="13">
        <v>1</v>
      </c>
      <c r="X9" s="13">
        <v>1</v>
      </c>
      <c r="Y9" s="13"/>
      <c r="Z9" s="14">
        <v>23.681810156501101</v>
      </c>
      <c r="AA9" s="14">
        <v>270.75554568820996</v>
      </c>
      <c r="AB9" s="14">
        <v>13.809801641132806</v>
      </c>
      <c r="AC9" s="14">
        <v>4.6118979518750445</v>
      </c>
      <c r="AD9" s="17">
        <v>120.90320924668211</v>
      </c>
      <c r="AE9" s="14">
        <v>90.274396237522652</v>
      </c>
      <c r="AF9" s="9">
        <v>3.5690104166666667E-2</v>
      </c>
      <c r="AG9" s="13">
        <v>6021</v>
      </c>
      <c r="AH9" s="13">
        <v>962.5</v>
      </c>
      <c r="AI9" s="13">
        <v>957.4</v>
      </c>
      <c r="AJ9" s="10">
        <v>872.47131592390008</v>
      </c>
      <c r="AK9" s="18">
        <v>0.44990806288792362</v>
      </c>
    </row>
    <row r="10" spans="1:37" x14ac:dyDescent="0.2">
      <c r="A10" s="8">
        <v>9</v>
      </c>
      <c r="B10" s="9">
        <v>40.462699999999998</v>
      </c>
      <c r="C10" s="9">
        <v>-107.5912</v>
      </c>
      <c r="D10" s="10">
        <v>1939</v>
      </c>
      <c r="E10" s="11">
        <v>45456.835693852823</v>
      </c>
      <c r="F10" s="11">
        <v>45456.544027186152</v>
      </c>
      <c r="G10" s="12" t="s">
        <v>596</v>
      </c>
      <c r="H10" s="12" t="s">
        <v>514</v>
      </c>
      <c r="I10" s="12" t="s">
        <v>516</v>
      </c>
      <c r="J10" s="12"/>
      <c r="K10" s="13" t="s">
        <v>24</v>
      </c>
      <c r="L10" s="10">
        <v>1169.7464448510982</v>
      </c>
      <c r="M10" s="10">
        <v>171.0819551474319</v>
      </c>
      <c r="N10" s="13">
        <v>4</v>
      </c>
      <c r="O10" s="13"/>
      <c r="P10" s="13"/>
      <c r="Q10" s="13" t="s">
        <v>39</v>
      </c>
      <c r="R10" s="13" t="s">
        <v>40</v>
      </c>
      <c r="S10" s="13" t="s">
        <v>7</v>
      </c>
      <c r="T10" s="13" t="s">
        <v>41</v>
      </c>
      <c r="U10" s="13" t="s">
        <v>10</v>
      </c>
      <c r="V10" s="15" t="s">
        <v>522</v>
      </c>
      <c r="W10" s="13">
        <v>-1</v>
      </c>
      <c r="X10" s="13">
        <v>0.7</v>
      </c>
      <c r="Y10" s="13"/>
      <c r="Z10" s="14">
        <v>34.749542749930121</v>
      </c>
      <c r="AA10" s="14">
        <v>136.3324123975018</v>
      </c>
      <c r="AB10" s="14">
        <v>14.422529641914108</v>
      </c>
      <c r="AC10" s="14">
        <v>11.584411817854626</v>
      </c>
      <c r="AD10" s="17">
        <v>114.5004537072225</v>
      </c>
      <c r="AE10" s="14">
        <v>152.66727160963001</v>
      </c>
      <c r="AF10" s="9">
        <v>4.3993506493506494E-2</v>
      </c>
      <c r="AG10" s="13">
        <v>6021</v>
      </c>
      <c r="AH10" s="13">
        <v>1002.9</v>
      </c>
      <c r="AI10" s="13">
        <v>1051.9000000000001</v>
      </c>
      <c r="AJ10" s="10">
        <v>912.03817835899997</v>
      </c>
      <c r="AK10" s="18">
        <v>0.2825630248897959</v>
      </c>
    </row>
    <row r="11" spans="1:37" x14ac:dyDescent="0.2">
      <c r="A11" s="8">
        <v>10</v>
      </c>
      <c r="B11" s="9">
        <v>36.69</v>
      </c>
      <c r="C11" s="9">
        <v>-108.48139999999999</v>
      </c>
      <c r="D11" s="10">
        <v>1630</v>
      </c>
      <c r="E11" s="11">
        <v>45287.842355950103</v>
      </c>
      <c r="F11" s="11">
        <v>45287.550689283489</v>
      </c>
      <c r="G11" s="12" t="s">
        <v>596</v>
      </c>
      <c r="H11" s="12" t="s">
        <v>514</v>
      </c>
      <c r="I11" s="12" t="s">
        <v>516</v>
      </c>
      <c r="J11" s="12"/>
      <c r="K11" s="13" t="s">
        <v>24</v>
      </c>
      <c r="L11" s="10">
        <v>608.15866986576452</v>
      </c>
      <c r="M11" s="14">
        <v>82.50254805414734</v>
      </c>
      <c r="N11" s="13">
        <v>4.38</v>
      </c>
      <c r="O11" s="13"/>
      <c r="P11" s="13"/>
      <c r="Q11" s="13" t="s">
        <v>42</v>
      </c>
      <c r="R11" s="13" t="s">
        <v>43</v>
      </c>
      <c r="S11" s="13" t="s">
        <v>44</v>
      </c>
      <c r="T11" s="13" t="s">
        <v>45</v>
      </c>
      <c r="U11" s="13" t="s">
        <v>46</v>
      </c>
      <c r="V11" s="15" t="s">
        <v>522</v>
      </c>
      <c r="W11" s="13">
        <v>-1</v>
      </c>
      <c r="X11" s="13">
        <v>0.7</v>
      </c>
      <c r="Y11" s="13"/>
      <c r="Z11" s="14">
        <v>16.967619468812799</v>
      </c>
      <c r="AA11" s="14">
        <v>65.534928585334555</v>
      </c>
      <c r="AB11" s="14">
        <v>6.24214538349396</v>
      </c>
      <c r="AC11" s="14">
        <v>3.5125952613629989</v>
      </c>
      <c r="AD11" s="17">
        <v>137.83928106930824</v>
      </c>
      <c r="AE11" s="14">
        <v>201.24535036119002</v>
      </c>
      <c r="AF11" s="9">
        <v>6.3725000000000004E-2</v>
      </c>
      <c r="AG11" s="13">
        <v>2442</v>
      </c>
      <c r="AH11" s="14">
        <v>797</v>
      </c>
      <c r="AI11" s="14">
        <v>796.8</v>
      </c>
      <c r="AJ11" s="10">
        <v>722.98995039040005</v>
      </c>
      <c r="AK11" s="18">
        <v>0.15882832183577233</v>
      </c>
    </row>
    <row r="12" spans="1:37" x14ac:dyDescent="0.2">
      <c r="A12" s="8">
        <v>11</v>
      </c>
      <c r="B12" s="9">
        <v>36.69</v>
      </c>
      <c r="C12" s="9">
        <v>-108.48139999999999</v>
      </c>
      <c r="D12" s="10">
        <v>1630</v>
      </c>
      <c r="E12" s="11">
        <v>45484.839658230703</v>
      </c>
      <c r="F12" s="11">
        <v>45484.547991564039</v>
      </c>
      <c r="G12" s="12" t="s">
        <v>596</v>
      </c>
      <c r="H12" s="12" t="s">
        <v>514</v>
      </c>
      <c r="I12" s="12" t="s">
        <v>516</v>
      </c>
      <c r="J12" s="12"/>
      <c r="K12" s="13" t="s">
        <v>24</v>
      </c>
      <c r="L12" s="10">
        <v>1634.2558387892068</v>
      </c>
      <c r="M12" s="10">
        <v>195.60379027876195</v>
      </c>
      <c r="N12" s="13">
        <v>4.3099999999999996</v>
      </c>
      <c r="O12" s="13"/>
      <c r="P12" s="13"/>
      <c r="Q12" s="13" t="s">
        <v>47</v>
      </c>
      <c r="R12" s="13" t="s">
        <v>48</v>
      </c>
      <c r="S12" s="13" t="s">
        <v>44</v>
      </c>
      <c r="T12" s="13" t="s">
        <v>49</v>
      </c>
      <c r="U12" s="13" t="s">
        <v>46</v>
      </c>
      <c r="V12" s="15" t="s">
        <v>522</v>
      </c>
      <c r="W12" s="13">
        <v>1</v>
      </c>
      <c r="X12" s="13">
        <v>1</v>
      </c>
      <c r="Y12" s="13"/>
      <c r="Z12" s="14">
        <v>17.079495076883632</v>
      </c>
      <c r="AA12" s="14">
        <v>178.52429520187832</v>
      </c>
      <c r="AB12" s="14">
        <v>6.2513477282465519</v>
      </c>
      <c r="AC12" s="14">
        <v>7.7635840664644009</v>
      </c>
      <c r="AD12" s="17">
        <v>95.541695860806897</v>
      </c>
      <c r="AE12" s="14">
        <v>137.2615697200259</v>
      </c>
      <c r="AF12" s="9">
        <v>7.5068750000000004E-2</v>
      </c>
      <c r="AG12" s="13">
        <v>2442</v>
      </c>
      <c r="AH12" s="13">
        <v>1414.9</v>
      </c>
      <c r="AI12" s="13">
        <v>1415.2</v>
      </c>
      <c r="AJ12" s="10">
        <v>1283.6165119393002</v>
      </c>
      <c r="AK12" s="18">
        <v>0.2731651732339882</v>
      </c>
    </row>
    <row r="13" spans="1:37" x14ac:dyDescent="0.2">
      <c r="A13" s="8">
        <v>12</v>
      </c>
      <c r="B13" s="9">
        <v>36.69</v>
      </c>
      <c r="C13" s="9">
        <v>-108.48139999999999</v>
      </c>
      <c r="D13" s="10">
        <v>1630</v>
      </c>
      <c r="E13" s="11">
        <v>45389.841553079954</v>
      </c>
      <c r="F13" s="11">
        <v>45389.549886413282</v>
      </c>
      <c r="G13" s="12" t="s">
        <v>596</v>
      </c>
      <c r="H13" s="12" t="s">
        <v>514</v>
      </c>
      <c r="I13" s="12" t="s">
        <v>516</v>
      </c>
      <c r="J13" s="12"/>
      <c r="K13" s="13" t="s">
        <v>24</v>
      </c>
      <c r="L13" s="10">
        <v>1000.1119885229962</v>
      </c>
      <c r="M13" s="10">
        <v>145.13570193234187</v>
      </c>
      <c r="N13" s="13">
        <v>3.47</v>
      </c>
      <c r="O13" s="13"/>
      <c r="P13" s="13"/>
      <c r="Q13" s="13" t="s">
        <v>50</v>
      </c>
      <c r="R13" s="13" t="s">
        <v>51</v>
      </c>
      <c r="S13" s="13" t="s">
        <v>44</v>
      </c>
      <c r="T13" s="13" t="s">
        <v>52</v>
      </c>
      <c r="U13" s="13" t="s">
        <v>46</v>
      </c>
      <c r="V13" s="15" t="s">
        <v>522</v>
      </c>
      <c r="W13" s="13">
        <v>1</v>
      </c>
      <c r="X13" s="13">
        <v>1</v>
      </c>
      <c r="Y13" s="13"/>
      <c r="Z13" s="14">
        <v>12.259244072705325</v>
      </c>
      <c r="AA13" s="14">
        <v>132.87645785963656</v>
      </c>
      <c r="AB13" s="14">
        <v>4.9565295781128951</v>
      </c>
      <c r="AC13" s="14">
        <v>7.456636180275388</v>
      </c>
      <c r="AD13" s="17">
        <v>41.95511764831133</v>
      </c>
      <c r="AE13" s="14">
        <v>48.528086079880104</v>
      </c>
      <c r="AF13" s="9">
        <v>4.8550000000000003E-2</v>
      </c>
      <c r="AG13" s="13">
        <v>2442</v>
      </c>
      <c r="AH13" s="13">
        <v>1033.2</v>
      </c>
      <c r="AI13" s="13">
        <v>1037.0999999999999</v>
      </c>
      <c r="AJ13" s="10">
        <v>937.95191045709998</v>
      </c>
      <c r="AK13" s="18">
        <v>6.6272137593496871E-2</v>
      </c>
    </row>
    <row r="14" spans="1:37" x14ac:dyDescent="0.2">
      <c r="A14" s="8">
        <v>13</v>
      </c>
      <c r="B14" s="9">
        <v>41.080800000000004</v>
      </c>
      <c r="C14" s="9">
        <v>-101.1408</v>
      </c>
      <c r="D14" s="10">
        <v>948</v>
      </c>
      <c r="E14" s="11">
        <v>45182.819897042835</v>
      </c>
      <c r="F14" s="11">
        <v>45182.569897042835</v>
      </c>
      <c r="G14" s="12" t="s">
        <v>596</v>
      </c>
      <c r="H14" s="12" t="s">
        <v>514</v>
      </c>
      <c r="I14" s="12" t="s">
        <v>516</v>
      </c>
      <c r="J14" s="12"/>
      <c r="K14" s="13" t="s">
        <v>24</v>
      </c>
      <c r="L14" s="10">
        <v>1527.6924591854431</v>
      </c>
      <c r="M14" s="10">
        <v>178.97159504471023</v>
      </c>
      <c r="N14" s="13">
        <v>4.53</v>
      </c>
      <c r="O14" s="13"/>
      <c r="P14" s="13"/>
      <c r="Q14" s="13" t="s">
        <v>53</v>
      </c>
      <c r="R14" s="13" t="s">
        <v>54</v>
      </c>
      <c r="S14" s="13" t="s">
        <v>55</v>
      </c>
      <c r="T14" s="13" t="s">
        <v>56</v>
      </c>
      <c r="U14" s="13" t="s">
        <v>57</v>
      </c>
      <c r="V14" s="15" t="s">
        <v>520</v>
      </c>
      <c r="W14" s="13">
        <v>1</v>
      </c>
      <c r="X14" s="13">
        <v>1</v>
      </c>
      <c r="Y14" s="13"/>
      <c r="Z14" s="14">
        <v>18.911378268781981</v>
      </c>
      <c r="AA14" s="14">
        <v>160.06021677592824</v>
      </c>
      <c r="AB14" s="14">
        <v>6.1852881919600371</v>
      </c>
      <c r="AC14" s="14">
        <v>6.4961662255336252</v>
      </c>
      <c r="AD14" s="17">
        <v>131.89327671711419</v>
      </c>
      <c r="AE14" s="14">
        <v>199.15884784284242</v>
      </c>
      <c r="AF14" s="9">
        <v>3.2031249999999997E-2</v>
      </c>
      <c r="AG14" s="13">
        <v>6077</v>
      </c>
      <c r="AH14" s="13">
        <v>1345.6</v>
      </c>
      <c r="AI14" s="13">
        <v>1339.6</v>
      </c>
      <c r="AJ14" s="10">
        <v>1217.079047184</v>
      </c>
      <c r="AK14" s="18">
        <v>0.2552121924373939</v>
      </c>
    </row>
    <row r="15" spans="1:37" x14ac:dyDescent="0.2">
      <c r="A15" s="8">
        <v>14</v>
      </c>
      <c r="B15" s="9">
        <v>41.080800000000004</v>
      </c>
      <c r="C15" s="9">
        <v>-101.1408</v>
      </c>
      <c r="D15" s="10">
        <v>948</v>
      </c>
      <c r="E15" s="11">
        <v>45453.815829113722</v>
      </c>
      <c r="F15" s="11">
        <v>45453.565829113722</v>
      </c>
      <c r="G15" s="12" t="s">
        <v>596</v>
      </c>
      <c r="H15" s="12" t="s">
        <v>514</v>
      </c>
      <c r="I15" s="12" t="s">
        <v>516</v>
      </c>
      <c r="J15" s="12"/>
      <c r="K15" s="13" t="s">
        <v>24</v>
      </c>
      <c r="L15" s="10">
        <v>1116.3599193235141</v>
      </c>
      <c r="M15" s="10">
        <v>130.32346573568356</v>
      </c>
      <c r="N15" s="13">
        <v>8.3000000000000007</v>
      </c>
      <c r="O15" s="13"/>
      <c r="P15" s="13"/>
      <c r="Q15" s="13" t="s">
        <v>58</v>
      </c>
      <c r="R15" s="13" t="s">
        <v>59</v>
      </c>
      <c r="S15" s="13" t="s">
        <v>55</v>
      </c>
      <c r="T15" s="13" t="s">
        <v>60</v>
      </c>
      <c r="U15" s="13" t="s">
        <v>57</v>
      </c>
      <c r="V15" s="15" t="s">
        <v>520</v>
      </c>
      <c r="W15" s="13">
        <v>-1</v>
      </c>
      <c r="X15" s="13">
        <v>0.5</v>
      </c>
      <c r="Y15" s="13"/>
      <c r="Z15" s="14">
        <v>54.022510100642222</v>
      </c>
      <c r="AA15" s="14">
        <v>76.300955635041305</v>
      </c>
      <c r="AB15" s="14">
        <v>15.121107110103541</v>
      </c>
      <c r="AC15" s="14">
        <v>10.921738202820556</v>
      </c>
      <c r="AD15" s="17">
        <v>86.980330853277451</v>
      </c>
      <c r="AE15" s="14">
        <v>240.64558202740099</v>
      </c>
      <c r="AF15" s="9">
        <v>3.55375E-2</v>
      </c>
      <c r="AG15" s="13">
        <v>6077</v>
      </c>
      <c r="AH15" s="13">
        <v>682.9</v>
      </c>
      <c r="AI15" s="13">
        <v>683.8</v>
      </c>
      <c r="AJ15" s="10">
        <v>619.97912316339989</v>
      </c>
      <c r="AK15" s="18">
        <v>0.80064114679759868</v>
      </c>
    </row>
    <row r="16" spans="1:37" x14ac:dyDescent="0.2">
      <c r="A16" s="8">
        <v>15</v>
      </c>
      <c r="B16" s="9">
        <v>41.080800000000004</v>
      </c>
      <c r="C16" s="9">
        <v>-101.1408</v>
      </c>
      <c r="D16" s="10">
        <v>948</v>
      </c>
      <c r="E16" s="11">
        <v>45351.817662068621</v>
      </c>
      <c r="F16" s="11">
        <v>45351.567662068621</v>
      </c>
      <c r="G16" s="12" t="s">
        <v>596</v>
      </c>
      <c r="H16" s="12" t="s">
        <v>514</v>
      </c>
      <c r="I16" s="12" t="s">
        <v>516</v>
      </c>
      <c r="J16" s="12"/>
      <c r="K16" s="13" t="s">
        <v>24</v>
      </c>
      <c r="L16" s="10">
        <v>295.87181597584316</v>
      </c>
      <c r="M16" s="10">
        <v>43.286444451367608</v>
      </c>
      <c r="N16" s="13">
        <v>4.3</v>
      </c>
      <c r="O16" s="13"/>
      <c r="P16" s="13"/>
      <c r="Q16" s="13" t="s">
        <v>61</v>
      </c>
      <c r="R16" s="13" t="s">
        <v>62</v>
      </c>
      <c r="S16" s="13" t="s">
        <v>55</v>
      </c>
      <c r="T16" s="13" t="s">
        <v>63</v>
      </c>
      <c r="U16" s="13" t="s">
        <v>57</v>
      </c>
      <c r="V16" s="15" t="s">
        <v>520</v>
      </c>
      <c r="W16" s="13">
        <v>1</v>
      </c>
      <c r="X16" s="13">
        <v>1</v>
      </c>
      <c r="Y16" s="13"/>
      <c r="Z16" s="14">
        <v>10.901812930593191</v>
      </c>
      <c r="AA16" s="14">
        <v>32.38463152077442</v>
      </c>
      <c r="AB16" s="14">
        <v>3.6952411672313792</v>
      </c>
      <c r="AC16" s="14">
        <v>4.0913971212111795</v>
      </c>
      <c r="AD16" s="17">
        <v>6.0770951516471996</v>
      </c>
      <c r="AE16" s="14">
        <v>8.7105030506943191</v>
      </c>
      <c r="AF16" s="9">
        <v>8.3381250000000004E-2</v>
      </c>
      <c r="AG16" s="13">
        <v>6077</v>
      </c>
      <c r="AH16" s="13">
        <v>236</v>
      </c>
      <c r="AI16" s="13">
        <v>237.4</v>
      </c>
      <c r="AJ16" s="10">
        <v>214.87880146553334</v>
      </c>
      <c r="AK16" s="18">
        <v>0.37692417287287011</v>
      </c>
    </row>
    <row r="17" spans="1:37" x14ac:dyDescent="0.2">
      <c r="A17" s="8">
        <v>16</v>
      </c>
      <c r="B17" s="9">
        <v>41.080800000000004</v>
      </c>
      <c r="C17" s="9">
        <v>-101.1408</v>
      </c>
      <c r="D17" s="10">
        <v>948</v>
      </c>
      <c r="E17" s="11">
        <v>45562.815569467406</v>
      </c>
      <c r="F17" s="11">
        <v>45562.565569467406</v>
      </c>
      <c r="G17" s="12" t="s">
        <v>596</v>
      </c>
      <c r="H17" s="12" t="s">
        <v>514</v>
      </c>
      <c r="I17" s="12" t="s">
        <v>516</v>
      </c>
      <c r="J17" s="12"/>
      <c r="K17" s="13" t="s">
        <v>24</v>
      </c>
      <c r="L17" s="10">
        <v>1334.4600557862407</v>
      </c>
      <c r="M17" s="10">
        <v>245.33438347738652</v>
      </c>
      <c r="N17" s="13">
        <v>2.66</v>
      </c>
      <c r="O17" s="13"/>
      <c r="P17" s="13"/>
      <c r="Q17" s="13" t="s">
        <v>64</v>
      </c>
      <c r="R17" s="13" t="s">
        <v>65</v>
      </c>
      <c r="S17" s="13" t="s">
        <v>55</v>
      </c>
      <c r="T17" s="13" t="s">
        <v>66</v>
      </c>
      <c r="U17" s="13" t="s">
        <v>57</v>
      </c>
      <c r="V17" s="15" t="s">
        <v>520</v>
      </c>
      <c r="W17" s="13">
        <v>1</v>
      </c>
      <c r="X17" s="13">
        <v>1</v>
      </c>
      <c r="Y17" s="13"/>
      <c r="Z17" s="14">
        <v>11.909022930417963</v>
      </c>
      <c r="AA17" s="14">
        <v>233.42536054696853</v>
      </c>
      <c r="AB17" s="14">
        <v>5.8270250381694737</v>
      </c>
      <c r="AC17" s="14">
        <v>6.9467721667895983</v>
      </c>
      <c r="AD17" s="17">
        <v>30.364855632030498</v>
      </c>
      <c r="AE17" s="14">
        <v>26.923505327067044</v>
      </c>
      <c r="AF17" s="9">
        <v>6.590625E-2</v>
      </c>
      <c r="AG17" s="13">
        <v>6077</v>
      </c>
      <c r="AH17" s="13">
        <v>1344</v>
      </c>
      <c r="AI17" s="13">
        <v>1343.3</v>
      </c>
      <c r="AJ17" s="10">
        <v>1218.8964406131333</v>
      </c>
      <c r="AK17" s="18">
        <v>9.4810035801709408E-2</v>
      </c>
    </row>
    <row r="18" spans="1:37" x14ac:dyDescent="0.2">
      <c r="A18" s="8">
        <v>17</v>
      </c>
      <c r="B18" s="9">
        <v>35.297199999999997</v>
      </c>
      <c r="C18" s="9">
        <v>-101.7475</v>
      </c>
      <c r="D18" s="10">
        <v>1090</v>
      </c>
      <c r="E18" s="11">
        <v>45217.824614658355</v>
      </c>
      <c r="F18" s="11">
        <v>45217.574614658355</v>
      </c>
      <c r="G18" s="12" t="s">
        <v>596</v>
      </c>
      <c r="H18" s="12" t="s">
        <v>514</v>
      </c>
      <c r="I18" s="12" t="s">
        <v>516</v>
      </c>
      <c r="J18" s="12"/>
      <c r="K18" s="13" t="s">
        <v>24</v>
      </c>
      <c r="L18" s="10">
        <v>269.93852439325156</v>
      </c>
      <c r="M18" s="10">
        <v>31.735750278012716</v>
      </c>
      <c r="N18" s="13">
        <v>7.43</v>
      </c>
      <c r="O18" s="13"/>
      <c r="P18" s="13"/>
      <c r="Q18" s="13" t="s">
        <v>67</v>
      </c>
      <c r="R18" s="13" t="s">
        <v>68</v>
      </c>
      <c r="S18" s="13" t="s">
        <v>69</v>
      </c>
      <c r="T18" s="13" t="s">
        <v>70</v>
      </c>
      <c r="U18" s="13" t="s">
        <v>71</v>
      </c>
      <c r="V18" s="15" t="s">
        <v>520</v>
      </c>
      <c r="W18" s="13">
        <v>-1</v>
      </c>
      <c r="X18" s="13">
        <v>0.5</v>
      </c>
      <c r="Y18" s="13"/>
      <c r="Z18" s="14">
        <v>11.984518704956333</v>
      </c>
      <c r="AA18" s="14">
        <v>19.751231573056383</v>
      </c>
      <c r="AB18" s="14">
        <v>3.3653696750248399</v>
      </c>
      <c r="AC18" s="14">
        <v>4.2186152465902218</v>
      </c>
      <c r="AD18" s="17">
        <v>176.83863064580589</v>
      </c>
      <c r="AE18" s="14">
        <v>437.97034189944588</v>
      </c>
      <c r="AF18" s="9">
        <v>3.8443749999999999E-2</v>
      </c>
      <c r="AG18" s="13">
        <v>6193</v>
      </c>
      <c r="AH18" s="13">
        <v>153</v>
      </c>
      <c r="AI18" s="13">
        <v>145.44999999999999</v>
      </c>
      <c r="AJ18" s="10">
        <v>133.43402347018335</v>
      </c>
      <c r="AK18" s="18">
        <v>1.0230112033875001</v>
      </c>
    </row>
    <row r="19" spans="1:37" x14ac:dyDescent="0.2">
      <c r="A19" s="8">
        <v>18</v>
      </c>
      <c r="B19" s="9">
        <v>35.297199999999997</v>
      </c>
      <c r="C19" s="9">
        <v>-101.7475</v>
      </c>
      <c r="D19" s="10">
        <v>1090</v>
      </c>
      <c r="E19" s="11">
        <v>45393.822347806665</v>
      </c>
      <c r="F19" s="11">
        <v>45393.572347806665</v>
      </c>
      <c r="G19" s="12" t="s">
        <v>596</v>
      </c>
      <c r="H19" s="12" t="s">
        <v>514</v>
      </c>
      <c r="I19" s="12" t="s">
        <v>516</v>
      </c>
      <c r="J19" s="12"/>
      <c r="K19" s="13" t="s">
        <v>24</v>
      </c>
      <c r="L19" s="10">
        <v>355.39685317082603</v>
      </c>
      <c r="M19" s="10">
        <v>39.685454930838304</v>
      </c>
      <c r="N19" s="13">
        <v>0.14000000000000001</v>
      </c>
      <c r="O19" s="13"/>
      <c r="P19" s="13"/>
      <c r="Q19" s="13" t="s">
        <v>72</v>
      </c>
      <c r="R19" s="13" t="s">
        <v>73</v>
      </c>
      <c r="S19" s="13" t="s">
        <v>69</v>
      </c>
      <c r="T19" s="13" t="s">
        <v>74</v>
      </c>
      <c r="U19" s="13" t="s">
        <v>71</v>
      </c>
      <c r="V19" s="15" t="s">
        <v>520</v>
      </c>
      <c r="W19" s="13">
        <v>1</v>
      </c>
      <c r="X19" s="13">
        <v>1</v>
      </c>
      <c r="Y19" s="13"/>
      <c r="Z19" s="14">
        <v>4.2263130434815075</v>
      </c>
      <c r="AA19" s="14">
        <v>35.4591418873568</v>
      </c>
      <c r="AB19" s="14">
        <v>3.7091683182606832</v>
      </c>
      <c r="AC19" s="14">
        <v>6.2758584704079707</v>
      </c>
      <c r="AD19" s="17">
        <v>114.97565945759544</v>
      </c>
      <c r="AE19" s="14">
        <v>5.3655307746877874</v>
      </c>
      <c r="AF19" s="9">
        <v>4.9543749999999998E-2</v>
      </c>
      <c r="AG19" s="13">
        <v>6193</v>
      </c>
      <c r="AH19" s="13">
        <v>635.1</v>
      </c>
      <c r="AI19" s="13">
        <v>519.6</v>
      </c>
      <c r="AJ19" s="10">
        <v>499.31448089600002</v>
      </c>
      <c r="AK19" s="18">
        <v>0.28823043038311147</v>
      </c>
    </row>
    <row r="20" spans="1:37" x14ac:dyDescent="0.2">
      <c r="A20" s="8">
        <v>19</v>
      </c>
      <c r="B20" s="9">
        <v>35.297199999999997</v>
      </c>
      <c r="C20" s="9">
        <v>-101.7475</v>
      </c>
      <c r="D20" s="10">
        <v>1090</v>
      </c>
      <c r="E20" s="11">
        <v>45013.829758284548</v>
      </c>
      <c r="F20" s="11">
        <v>45013.579758284548</v>
      </c>
      <c r="G20" s="12" t="s">
        <v>596</v>
      </c>
      <c r="H20" s="12" t="s">
        <v>514</v>
      </c>
      <c r="I20" s="12" t="s">
        <v>516</v>
      </c>
      <c r="J20" s="12"/>
      <c r="K20" s="13" t="s">
        <v>24</v>
      </c>
      <c r="L20" s="10">
        <v>613.02033616972733</v>
      </c>
      <c r="M20" s="10">
        <v>73.951726499927517</v>
      </c>
      <c r="N20" s="13">
        <v>1.6</v>
      </c>
      <c r="O20" s="13"/>
      <c r="P20" s="13"/>
      <c r="Q20" s="13" t="s">
        <v>75</v>
      </c>
      <c r="R20" s="13" t="s">
        <v>76</v>
      </c>
      <c r="S20" s="13" t="s">
        <v>69</v>
      </c>
      <c r="T20" s="13" t="s">
        <v>77</v>
      </c>
      <c r="U20" s="13" t="s">
        <v>71</v>
      </c>
      <c r="V20" s="15" t="s">
        <v>520</v>
      </c>
      <c r="W20" s="13">
        <v>1</v>
      </c>
      <c r="X20" s="13">
        <v>1</v>
      </c>
      <c r="Y20" s="13"/>
      <c r="Z20" s="14">
        <v>5.3609936605828432</v>
      </c>
      <c r="AA20" s="14">
        <v>68.590732839344682</v>
      </c>
      <c r="AB20" s="14">
        <v>3.2642879143500525</v>
      </c>
      <c r="AC20" s="14">
        <v>4.6127270300458596</v>
      </c>
      <c r="AD20" s="17">
        <v>5.2531195488933236</v>
      </c>
      <c r="AE20" s="14">
        <v>2.8016637594097724</v>
      </c>
      <c r="AF20" s="9">
        <v>2.8331249999999999E-2</v>
      </c>
      <c r="AG20" s="13">
        <v>6193</v>
      </c>
      <c r="AH20" s="13">
        <v>482.6</v>
      </c>
      <c r="AI20" s="13">
        <v>483.5</v>
      </c>
      <c r="AJ20" s="10">
        <v>438.54217516339997</v>
      </c>
      <c r="AK20" s="18">
        <v>0.39785947826185047</v>
      </c>
    </row>
    <row r="21" spans="1:37" x14ac:dyDescent="0.2">
      <c r="A21" s="8">
        <v>20</v>
      </c>
      <c r="B21" s="9">
        <v>35.297199999999997</v>
      </c>
      <c r="C21" s="9">
        <v>-101.7475</v>
      </c>
      <c r="D21" s="10">
        <v>1090</v>
      </c>
      <c r="E21" s="11">
        <v>45335.823521799502</v>
      </c>
      <c r="F21" s="11">
        <v>45335.573521799502</v>
      </c>
      <c r="G21" s="12" t="s">
        <v>596</v>
      </c>
      <c r="H21" s="12" t="s">
        <v>514</v>
      </c>
      <c r="I21" s="12" t="s">
        <v>516</v>
      </c>
      <c r="J21" s="12"/>
      <c r="K21" s="13" t="s">
        <v>24</v>
      </c>
      <c r="L21" s="10">
        <v>189.38042399880598</v>
      </c>
      <c r="M21" s="10">
        <v>34.871334353854721</v>
      </c>
      <c r="N21" s="13">
        <v>3.31</v>
      </c>
      <c r="O21" s="13"/>
      <c r="P21" s="13"/>
      <c r="Q21" s="13" t="s">
        <v>78</v>
      </c>
      <c r="R21" s="13" t="s">
        <v>79</v>
      </c>
      <c r="S21" s="13" t="s">
        <v>69</v>
      </c>
      <c r="T21" s="13" t="s">
        <v>80</v>
      </c>
      <c r="U21" s="13" t="s">
        <v>71</v>
      </c>
      <c r="V21" s="15" t="s">
        <v>520</v>
      </c>
      <c r="W21" s="13">
        <v>-1</v>
      </c>
      <c r="X21" s="13">
        <v>0.7</v>
      </c>
      <c r="Y21" s="13"/>
      <c r="Z21" s="14">
        <v>8.5292395777309409</v>
      </c>
      <c r="AA21" s="14">
        <v>26.34209477612378</v>
      </c>
      <c r="AB21" s="14">
        <v>3.6403988274543146</v>
      </c>
      <c r="AC21" s="14">
        <v>4.1297223401368548</v>
      </c>
      <c r="AD21" s="17">
        <v>167.41386334676781</v>
      </c>
      <c r="AE21" s="14">
        <v>184.71329589260048</v>
      </c>
      <c r="AF21" s="9">
        <v>4.8481249999999997E-2</v>
      </c>
      <c r="AG21" s="13">
        <v>6193</v>
      </c>
      <c r="AH21" s="13">
        <v>324.60000000000002</v>
      </c>
      <c r="AI21" s="13">
        <v>326.60000000000002</v>
      </c>
      <c r="AJ21" s="10">
        <v>295.83294371400001</v>
      </c>
      <c r="AK21" s="18">
        <v>0.35983997718018945</v>
      </c>
    </row>
    <row r="22" spans="1:37" x14ac:dyDescent="0.2">
      <c r="A22" s="8">
        <v>21</v>
      </c>
      <c r="B22" s="9">
        <v>35.297199999999997</v>
      </c>
      <c r="C22" s="9">
        <v>-101.7475</v>
      </c>
      <c r="D22" s="10">
        <v>1090</v>
      </c>
      <c r="E22" s="11">
        <v>45173.826733000264</v>
      </c>
      <c r="F22" s="11">
        <v>45173.576733000264</v>
      </c>
      <c r="G22" s="12" t="s">
        <v>596</v>
      </c>
      <c r="H22" s="12" t="s">
        <v>514</v>
      </c>
      <c r="I22" s="12" t="s">
        <v>516</v>
      </c>
      <c r="J22" s="12"/>
      <c r="K22" s="13" t="s">
        <v>24</v>
      </c>
      <c r="L22" s="10">
        <v>539.94579803675447</v>
      </c>
      <c r="M22" s="10">
        <v>57.541084982898894</v>
      </c>
      <c r="N22" s="13">
        <v>7.75</v>
      </c>
      <c r="O22" s="13"/>
      <c r="P22" s="13"/>
      <c r="Q22" s="13" t="s">
        <v>81</v>
      </c>
      <c r="R22" s="13" t="s">
        <v>82</v>
      </c>
      <c r="S22" s="13" t="s">
        <v>69</v>
      </c>
      <c r="T22" s="13" t="s">
        <v>83</v>
      </c>
      <c r="U22" s="13" t="s">
        <v>71</v>
      </c>
      <c r="V22" s="15" t="s">
        <v>520</v>
      </c>
      <c r="W22" s="13">
        <v>1</v>
      </c>
      <c r="X22" s="13">
        <v>1</v>
      </c>
      <c r="Y22" s="13"/>
      <c r="Z22" s="14">
        <v>19.063970834122316</v>
      </c>
      <c r="AA22" s="14">
        <v>38.477114148776579</v>
      </c>
      <c r="AB22" s="14">
        <v>5.0656368607727513</v>
      </c>
      <c r="AC22" s="14">
        <v>4.6782516897344442</v>
      </c>
      <c r="AD22" s="17">
        <v>2.3717780826095805</v>
      </c>
      <c r="AE22" s="14">
        <v>6.1270933800747498</v>
      </c>
      <c r="AF22" s="9">
        <v>5.0450000000000002E-2</v>
      </c>
      <c r="AG22" s="13">
        <v>6193</v>
      </c>
      <c r="AH22" s="13">
        <v>760.5</v>
      </c>
      <c r="AI22" s="13">
        <v>701.1</v>
      </c>
      <c r="AJ22" s="10">
        <v>645.00835014000006</v>
      </c>
      <c r="AK22" s="18">
        <v>0.1628855689704507</v>
      </c>
    </row>
    <row r="23" spans="1:37" x14ac:dyDescent="0.2">
      <c r="A23" s="8">
        <v>22</v>
      </c>
      <c r="B23" s="9">
        <v>39.384399999999999</v>
      </c>
      <c r="C23" s="9">
        <v>-80.332499999999996</v>
      </c>
      <c r="D23" s="10">
        <v>299</v>
      </c>
      <c r="E23" s="11">
        <v>45363.760321090718</v>
      </c>
      <c r="F23" s="11">
        <v>45363.551987757397</v>
      </c>
      <c r="G23" s="12" t="s">
        <v>596</v>
      </c>
      <c r="H23" s="12" t="s">
        <v>514</v>
      </c>
      <c r="I23" s="12" t="s">
        <v>516</v>
      </c>
      <c r="J23" s="12"/>
      <c r="K23" s="13" t="s">
        <v>24</v>
      </c>
      <c r="L23" s="10">
        <v>1139.4590988802663</v>
      </c>
      <c r="M23" s="10">
        <v>147.80966829638555</v>
      </c>
      <c r="N23" s="13">
        <v>4.29</v>
      </c>
      <c r="O23" s="13"/>
      <c r="P23" s="13"/>
      <c r="Q23" s="13" t="s">
        <v>84</v>
      </c>
      <c r="R23" s="13" t="s">
        <v>85</v>
      </c>
      <c r="S23" s="13" t="s">
        <v>86</v>
      </c>
      <c r="T23" s="13" t="s">
        <v>87</v>
      </c>
      <c r="U23" s="13" t="s">
        <v>88</v>
      </c>
      <c r="V23" s="15" t="s">
        <v>521</v>
      </c>
      <c r="W23" s="13">
        <v>-1</v>
      </c>
      <c r="X23" s="13">
        <v>0.7</v>
      </c>
      <c r="Y23" s="13"/>
      <c r="Z23" s="14">
        <v>22.842686165579718</v>
      </c>
      <c r="AA23" s="14">
        <v>124.96698213080585</v>
      </c>
      <c r="AB23" s="14">
        <v>7.9327801245426413</v>
      </c>
      <c r="AC23" s="14">
        <v>6.7915207560661823</v>
      </c>
      <c r="AD23" s="17">
        <v>108.609324676249</v>
      </c>
      <c r="AE23" s="14">
        <v>155.31133428703609</v>
      </c>
      <c r="AF23" s="9">
        <v>4.1212499999999999E-2</v>
      </c>
      <c r="AG23" s="13">
        <v>3944</v>
      </c>
      <c r="AH23" s="13">
        <v>1069.7</v>
      </c>
      <c r="AI23" s="13">
        <v>1073.0999999999999</v>
      </c>
      <c r="AJ23" s="10">
        <v>971.13521627173338</v>
      </c>
      <c r="AK23" s="18">
        <v>0.17332692686682902</v>
      </c>
    </row>
    <row r="24" spans="1:37" x14ac:dyDescent="0.2">
      <c r="A24" s="8">
        <v>23</v>
      </c>
      <c r="B24" s="9">
        <v>39.384399999999999</v>
      </c>
      <c r="C24" s="9">
        <v>-80.332499999999996</v>
      </c>
      <c r="D24" s="10">
        <v>299</v>
      </c>
      <c r="E24" s="11">
        <v>45245.762474982788</v>
      </c>
      <c r="F24" s="11">
        <v>45245.554141649467</v>
      </c>
      <c r="G24" s="12" t="s">
        <v>596</v>
      </c>
      <c r="H24" s="12" t="s">
        <v>514</v>
      </c>
      <c r="I24" s="12" t="s">
        <v>516</v>
      </c>
      <c r="J24" s="12"/>
      <c r="K24" s="13" t="s">
        <v>24</v>
      </c>
      <c r="L24" s="10">
        <v>1631.7588913226227</v>
      </c>
      <c r="M24" s="10">
        <v>216.58528095154091</v>
      </c>
      <c r="N24" s="13">
        <v>3.96</v>
      </c>
      <c r="O24" s="13"/>
      <c r="P24" s="13"/>
      <c r="Q24" s="13" t="s">
        <v>89</v>
      </c>
      <c r="R24" s="13" t="s">
        <v>90</v>
      </c>
      <c r="S24" s="13" t="s">
        <v>86</v>
      </c>
      <c r="T24" s="13" t="s">
        <v>91</v>
      </c>
      <c r="U24" s="13" t="s">
        <v>88</v>
      </c>
      <c r="V24" s="15" t="s">
        <v>521</v>
      </c>
      <c r="W24" s="13">
        <v>-1</v>
      </c>
      <c r="X24" s="13">
        <v>0.7</v>
      </c>
      <c r="Y24" s="13"/>
      <c r="Z24" s="14">
        <v>24.700639152593446</v>
      </c>
      <c r="AA24" s="14">
        <v>191.88464179894751</v>
      </c>
      <c r="AB24" s="14">
        <v>9.0068473726523841</v>
      </c>
      <c r="AC24" s="14">
        <v>5.518235431388077</v>
      </c>
      <c r="AD24" s="17">
        <v>152.60989243548516</v>
      </c>
      <c r="AE24" s="14">
        <v>201.44505801484044</v>
      </c>
      <c r="AF24" s="9">
        <v>4.3062499999999997E-2</v>
      </c>
      <c r="AG24" s="13">
        <v>3944</v>
      </c>
      <c r="AH24" s="13">
        <v>1970.3</v>
      </c>
      <c r="AI24" s="13">
        <v>1977.4</v>
      </c>
      <c r="AJ24" s="10">
        <v>1789.2510465239668</v>
      </c>
      <c r="AK24" s="18">
        <v>8.802127320663522E-2</v>
      </c>
    </row>
    <row r="25" spans="1:37" x14ac:dyDescent="0.2">
      <c r="A25" s="8">
        <v>24</v>
      </c>
      <c r="B25" s="9">
        <v>39.384399999999999</v>
      </c>
      <c r="C25" s="9">
        <v>-80.332499999999996</v>
      </c>
      <c r="D25" s="10">
        <v>299</v>
      </c>
      <c r="E25" s="11">
        <v>45370.76132734993</v>
      </c>
      <c r="F25" s="11">
        <v>45370.552994016602</v>
      </c>
      <c r="G25" s="12" t="s">
        <v>596</v>
      </c>
      <c r="H25" s="12" t="s">
        <v>514</v>
      </c>
      <c r="I25" s="12" t="s">
        <v>516</v>
      </c>
      <c r="J25" s="12"/>
      <c r="K25" s="13" t="s">
        <v>24</v>
      </c>
      <c r="L25" s="10">
        <v>938.88705583773287</v>
      </c>
      <c r="M25" s="10">
        <v>106.87472318711437</v>
      </c>
      <c r="N25" s="13">
        <v>5.66</v>
      </c>
      <c r="O25" s="13"/>
      <c r="P25" s="13"/>
      <c r="Q25" s="13" t="s">
        <v>92</v>
      </c>
      <c r="R25" s="13" t="s">
        <v>93</v>
      </c>
      <c r="S25" s="13" t="s">
        <v>86</v>
      </c>
      <c r="T25" s="13" t="s">
        <v>94</v>
      </c>
      <c r="U25" s="13" t="s">
        <v>88</v>
      </c>
      <c r="V25" s="15" t="s">
        <v>521</v>
      </c>
      <c r="W25" s="13">
        <v>-1</v>
      </c>
      <c r="X25" s="13">
        <v>0.7</v>
      </c>
      <c r="Y25" s="13"/>
      <c r="Z25" s="14">
        <v>24.171035745320065</v>
      </c>
      <c r="AA25" s="14">
        <v>82.703687441794315</v>
      </c>
      <c r="AB25" s="14">
        <v>6.7880621072807346</v>
      </c>
      <c r="AC25" s="14">
        <v>4.2027233346586419</v>
      </c>
      <c r="AD25" s="17">
        <v>41.770817334539061</v>
      </c>
      <c r="AE25" s="14">
        <v>78.807608704497028</v>
      </c>
      <c r="AF25" s="9">
        <v>4.1481249999999997E-2</v>
      </c>
      <c r="AG25" s="13">
        <v>3944</v>
      </c>
      <c r="AH25" s="13">
        <v>1116</v>
      </c>
      <c r="AI25" s="13">
        <v>1043</v>
      </c>
      <c r="AJ25" s="10">
        <v>994.7583069013333</v>
      </c>
      <c r="AK25" s="18">
        <v>5.6165654185526805E-2</v>
      </c>
    </row>
    <row r="26" spans="1:37" x14ac:dyDescent="0.2">
      <c r="A26" s="8">
        <v>25</v>
      </c>
      <c r="B26" s="9">
        <v>39.384399999999999</v>
      </c>
      <c r="C26" s="9">
        <v>-80.332499999999996</v>
      </c>
      <c r="D26" s="10">
        <v>299</v>
      </c>
      <c r="E26" s="11">
        <v>45157.76520597317</v>
      </c>
      <c r="F26" s="11">
        <v>45157.556872639841</v>
      </c>
      <c r="G26" s="12" t="s">
        <v>596</v>
      </c>
      <c r="H26" s="12" t="s">
        <v>514</v>
      </c>
      <c r="I26" s="12" t="s">
        <v>516</v>
      </c>
      <c r="J26" s="12"/>
      <c r="K26" s="13" t="s">
        <v>24</v>
      </c>
      <c r="L26" s="10">
        <v>1461.6856487982955</v>
      </c>
      <c r="M26" s="10">
        <v>175.67277014456789</v>
      </c>
      <c r="N26" s="13">
        <v>1.3</v>
      </c>
      <c r="O26" s="13"/>
      <c r="P26" s="13"/>
      <c r="Q26" s="13" t="s">
        <v>95</v>
      </c>
      <c r="R26" s="13" t="s">
        <v>96</v>
      </c>
      <c r="S26" s="13" t="s">
        <v>86</v>
      </c>
      <c r="T26" s="13" t="s">
        <v>97</v>
      </c>
      <c r="U26" s="13" t="s">
        <v>88</v>
      </c>
      <c r="V26" s="15" t="s">
        <v>521</v>
      </c>
      <c r="W26" s="13">
        <v>1</v>
      </c>
      <c r="X26" s="13">
        <v>1</v>
      </c>
      <c r="Y26" s="13"/>
      <c r="Z26" s="14">
        <v>14.904179523818616</v>
      </c>
      <c r="AA26" s="14">
        <v>160.76859062074928</v>
      </c>
      <c r="AB26" s="14">
        <v>9.2406567430699891</v>
      </c>
      <c r="AC26" s="14">
        <v>9.944163566158819</v>
      </c>
      <c r="AD26" s="17">
        <v>4.0811937791515334</v>
      </c>
      <c r="AE26" s="14">
        <v>1.7685173042989979</v>
      </c>
      <c r="AF26" s="9">
        <v>4.8168750000000003E-2</v>
      </c>
      <c r="AG26" s="13">
        <v>3944</v>
      </c>
      <c r="AH26" s="13">
        <v>1369.6</v>
      </c>
      <c r="AI26" s="13">
        <v>1357.3</v>
      </c>
      <c r="AJ26" s="10">
        <v>1238.5747895983</v>
      </c>
      <c r="AK26" s="18">
        <v>0.18013515297881671</v>
      </c>
    </row>
    <row r="27" spans="1:37" x14ac:dyDescent="0.2">
      <c r="A27" s="8">
        <v>26</v>
      </c>
      <c r="B27" s="9">
        <v>39.174700000000001</v>
      </c>
      <c r="C27" s="9">
        <v>-111.02889999999999</v>
      </c>
      <c r="D27" s="10">
        <v>1725</v>
      </c>
      <c r="E27" s="11">
        <v>45563.844851641887</v>
      </c>
      <c r="F27" s="11">
        <v>45563.553184975215</v>
      </c>
      <c r="G27" s="12" t="s">
        <v>596</v>
      </c>
      <c r="H27" s="12" t="s">
        <v>514</v>
      </c>
      <c r="I27" s="12" t="s">
        <v>516</v>
      </c>
      <c r="J27" s="12"/>
      <c r="K27" s="13" t="s">
        <v>24</v>
      </c>
      <c r="L27" s="10">
        <v>403.72738288272507</v>
      </c>
      <c r="M27" s="10">
        <v>59.724703146689926</v>
      </c>
      <c r="N27" s="13">
        <v>1.61</v>
      </c>
      <c r="O27" s="13"/>
      <c r="P27" s="13"/>
      <c r="Q27" s="13" t="s">
        <v>98</v>
      </c>
      <c r="R27" s="13" t="s">
        <v>99</v>
      </c>
      <c r="S27" s="13" t="s">
        <v>13</v>
      </c>
      <c r="T27" s="13" t="s">
        <v>100</v>
      </c>
      <c r="U27" s="13" t="s">
        <v>15</v>
      </c>
      <c r="V27" s="15" t="s">
        <v>522</v>
      </c>
      <c r="W27" s="13">
        <v>1</v>
      </c>
      <c r="X27" s="13">
        <v>1</v>
      </c>
      <c r="Y27" s="13"/>
      <c r="Z27" s="14">
        <v>14.527653036415716</v>
      </c>
      <c r="AA27" s="14">
        <v>45.197050110274205</v>
      </c>
      <c r="AB27" s="14">
        <v>9.7198845690133115</v>
      </c>
      <c r="AC27" s="14">
        <v>3.7126628826569674</v>
      </c>
      <c r="AD27" s="17">
        <v>148.88975565677947</v>
      </c>
      <c r="AE27" s="14">
        <v>79.904168869138317</v>
      </c>
      <c r="AF27" s="9">
        <v>7.0000000000000001E-3</v>
      </c>
      <c r="AG27" s="13">
        <v>6165</v>
      </c>
      <c r="AH27" s="13">
        <v>538.70000000000005</v>
      </c>
      <c r="AI27" s="13">
        <v>545.29999999999995</v>
      </c>
      <c r="AJ27" s="10">
        <v>490.29706458040005</v>
      </c>
      <c r="AK27" s="18">
        <v>0.17656577603980145</v>
      </c>
    </row>
    <row r="28" spans="1:37" x14ac:dyDescent="0.2">
      <c r="A28" s="8">
        <v>27</v>
      </c>
      <c r="B28" s="9">
        <v>29.309100000000001</v>
      </c>
      <c r="C28" s="9">
        <v>-98.320499999999996</v>
      </c>
      <c r="D28" s="10">
        <v>149</v>
      </c>
      <c r="E28" s="11">
        <v>45152.821007391205</v>
      </c>
      <c r="F28" s="11">
        <v>45152.571007391205</v>
      </c>
      <c r="G28" s="12" t="s">
        <v>596</v>
      </c>
      <c r="H28" s="12" t="s">
        <v>514</v>
      </c>
      <c r="I28" s="12" t="s">
        <v>516</v>
      </c>
      <c r="J28" s="12"/>
      <c r="K28" s="13" t="s">
        <v>24</v>
      </c>
      <c r="L28" s="10">
        <v>1227.9818155499038</v>
      </c>
      <c r="M28" s="14">
        <v>149.48300959037508</v>
      </c>
      <c r="N28" s="13">
        <v>1.7</v>
      </c>
      <c r="O28" s="13"/>
      <c r="P28" s="13"/>
      <c r="Q28" s="13" t="s">
        <v>101</v>
      </c>
      <c r="R28" s="13" t="s">
        <v>102</v>
      </c>
      <c r="S28" s="13" t="s">
        <v>103</v>
      </c>
      <c r="T28" s="13" t="s">
        <v>104</v>
      </c>
      <c r="U28" s="13" t="s">
        <v>71</v>
      </c>
      <c r="V28" s="15" t="s">
        <v>520</v>
      </c>
      <c r="W28" s="13">
        <v>1</v>
      </c>
      <c r="X28" s="13">
        <v>1</v>
      </c>
      <c r="Y28" s="13" t="s">
        <v>525</v>
      </c>
      <c r="Z28" s="14">
        <v>11.364724025334194</v>
      </c>
      <c r="AA28" s="14">
        <v>138.11828556504085</v>
      </c>
      <c r="AB28" s="14">
        <v>5.9046320095117482</v>
      </c>
      <c r="AC28" s="14">
        <v>13.026705129386976</v>
      </c>
      <c r="AD28" s="17">
        <v>24.605979889160949</v>
      </c>
      <c r="AE28" s="14">
        <v>13.943388603857871</v>
      </c>
      <c r="AF28" s="9">
        <v>2.2474999999999998E-2</v>
      </c>
      <c r="AG28" s="13">
        <v>7097</v>
      </c>
      <c r="AH28" s="13">
        <v>1389.2</v>
      </c>
      <c r="AI28" s="13">
        <v>1408.7</v>
      </c>
      <c r="AJ28" s="10">
        <v>1272.644112509</v>
      </c>
      <c r="AK28" s="18">
        <v>3.5094097807945021E-2</v>
      </c>
    </row>
    <row r="29" spans="1:37" x14ac:dyDescent="0.2">
      <c r="A29" s="8">
        <v>28</v>
      </c>
      <c r="B29" s="9">
        <v>29.309100000000001</v>
      </c>
      <c r="C29" s="9">
        <v>-98.320499999999996</v>
      </c>
      <c r="D29" s="10">
        <v>149</v>
      </c>
      <c r="E29" s="11">
        <v>45189.818961968878</v>
      </c>
      <c r="F29" s="11">
        <v>45189.568961968878</v>
      </c>
      <c r="G29" s="12" t="s">
        <v>596</v>
      </c>
      <c r="H29" s="12" t="s">
        <v>514</v>
      </c>
      <c r="I29" s="12" t="s">
        <v>516</v>
      </c>
      <c r="J29" s="12"/>
      <c r="K29" s="13" t="s">
        <v>24</v>
      </c>
      <c r="L29" s="10">
        <v>1396.0379625238991</v>
      </c>
      <c r="M29" s="10">
        <v>223.36759919079074</v>
      </c>
      <c r="N29" s="13">
        <v>3.06</v>
      </c>
      <c r="O29" s="13"/>
      <c r="P29" s="13"/>
      <c r="Q29" s="13" t="s">
        <v>105</v>
      </c>
      <c r="R29" s="13" t="s">
        <v>106</v>
      </c>
      <c r="S29" s="13" t="s">
        <v>103</v>
      </c>
      <c r="T29" s="13" t="s">
        <v>107</v>
      </c>
      <c r="U29" s="13" t="s">
        <v>71</v>
      </c>
      <c r="V29" s="15" t="s">
        <v>520</v>
      </c>
      <c r="W29" s="13">
        <v>1</v>
      </c>
      <c r="X29" s="13">
        <v>1</v>
      </c>
      <c r="Y29" s="13"/>
      <c r="Z29" s="14">
        <v>13.211218304796622</v>
      </c>
      <c r="AA29" s="14">
        <v>210.15638088599408</v>
      </c>
      <c r="AB29" s="14">
        <v>5.2159533691794939</v>
      </c>
      <c r="AC29" s="14">
        <v>11.312269199891643</v>
      </c>
      <c r="AD29" s="17">
        <v>11.64992948635529</v>
      </c>
      <c r="AE29" s="14">
        <v>11.882928076082395</v>
      </c>
      <c r="AF29" s="9">
        <v>1.3899999999999999E-2</v>
      </c>
      <c r="AG29" s="13">
        <v>7097</v>
      </c>
      <c r="AH29" s="13">
        <v>1303</v>
      </c>
      <c r="AI29" s="13">
        <v>1302.5999999999999</v>
      </c>
      <c r="AJ29" s="10">
        <v>1181.8258481876001</v>
      </c>
      <c r="AK29" s="18">
        <v>0.18125522864879456</v>
      </c>
    </row>
    <row r="30" spans="1:37" x14ac:dyDescent="0.2">
      <c r="A30" s="8">
        <v>29</v>
      </c>
      <c r="B30" s="9">
        <v>29.309100000000001</v>
      </c>
      <c r="C30" s="9">
        <v>-98.320499999999996</v>
      </c>
      <c r="D30" s="10">
        <v>149</v>
      </c>
      <c r="E30" s="11">
        <v>45277.818636767814</v>
      </c>
      <c r="F30" s="11">
        <v>45277.568636767814</v>
      </c>
      <c r="G30" s="12" t="s">
        <v>596</v>
      </c>
      <c r="H30" s="12" t="s">
        <v>514</v>
      </c>
      <c r="I30" s="12" t="s">
        <v>516</v>
      </c>
      <c r="J30" s="12"/>
      <c r="K30" s="13" t="s">
        <v>24</v>
      </c>
      <c r="L30" s="10">
        <v>580.48434921867317</v>
      </c>
      <c r="M30" s="10">
        <v>116.43050791017025</v>
      </c>
      <c r="N30" s="13">
        <v>2.62</v>
      </c>
      <c r="O30" s="13"/>
      <c r="P30" s="13"/>
      <c r="Q30" s="13" t="s">
        <v>108</v>
      </c>
      <c r="R30" s="13" t="s">
        <v>109</v>
      </c>
      <c r="S30" s="13" t="s">
        <v>103</v>
      </c>
      <c r="T30" s="13" t="s">
        <v>110</v>
      </c>
      <c r="U30" s="13" t="s">
        <v>71</v>
      </c>
      <c r="V30" s="15" t="s">
        <v>520</v>
      </c>
      <c r="W30" s="13">
        <v>-1</v>
      </c>
      <c r="X30" s="13">
        <v>0.7</v>
      </c>
      <c r="Y30" s="13"/>
      <c r="Z30" s="14">
        <v>13.152764077758304</v>
      </c>
      <c r="AA30" s="14">
        <v>103.27774383241194</v>
      </c>
      <c r="AB30" s="14">
        <v>5.4431086871425904</v>
      </c>
      <c r="AC30" s="14">
        <v>5.473104180860016</v>
      </c>
      <c r="AD30" s="17">
        <v>69.721411932139745</v>
      </c>
      <c r="AE30" s="14">
        <v>60.890033087402053</v>
      </c>
      <c r="AF30" s="9">
        <v>2.7231249999999999E-2</v>
      </c>
      <c r="AG30" s="13">
        <v>7097</v>
      </c>
      <c r="AH30" s="13">
        <v>556.70000000000005</v>
      </c>
      <c r="AI30" s="13">
        <v>558</v>
      </c>
      <c r="AJ30" s="10">
        <v>505.77666019393337</v>
      </c>
      <c r="AK30" s="18">
        <v>0.14770885037695122</v>
      </c>
    </row>
    <row r="31" spans="1:37" x14ac:dyDescent="0.2">
      <c r="A31" s="8">
        <v>30</v>
      </c>
      <c r="B31" s="9">
        <v>41.7378</v>
      </c>
      <c r="C31" s="9">
        <v>-108.78749999999999</v>
      </c>
      <c r="D31" s="10">
        <v>2044</v>
      </c>
      <c r="E31" s="11">
        <v>45273.839514928703</v>
      </c>
      <c r="F31" s="11">
        <v>45273.547848262002</v>
      </c>
      <c r="G31" s="12" t="s">
        <v>596</v>
      </c>
      <c r="H31" s="12" t="s">
        <v>514</v>
      </c>
      <c r="I31" s="12" t="s">
        <v>516</v>
      </c>
      <c r="J31" s="12"/>
      <c r="K31" s="13" t="s">
        <v>24</v>
      </c>
      <c r="L31" s="10">
        <v>786.74287049244367</v>
      </c>
      <c r="M31" s="14">
        <v>120.62661233009764</v>
      </c>
      <c r="N31" s="13">
        <v>4</v>
      </c>
      <c r="O31" s="13"/>
      <c r="P31" s="13"/>
      <c r="Q31" s="13" t="s">
        <v>111</v>
      </c>
      <c r="R31" s="13" t="s">
        <v>112</v>
      </c>
      <c r="S31" s="13" t="s">
        <v>113</v>
      </c>
      <c r="T31" s="13" t="s">
        <v>114</v>
      </c>
      <c r="U31" s="13" t="s">
        <v>115</v>
      </c>
      <c r="V31" s="15" t="s">
        <v>522</v>
      </c>
      <c r="W31" s="13">
        <v>1</v>
      </c>
      <c r="X31" s="13">
        <v>1</v>
      </c>
      <c r="Y31" s="13"/>
      <c r="Z31" s="14">
        <v>28.932763682048531</v>
      </c>
      <c r="AA31" s="14">
        <v>91.693848648049126</v>
      </c>
      <c r="AB31" s="14">
        <v>12.374638626820111</v>
      </c>
      <c r="AC31" s="14">
        <v>4.2409722699970223</v>
      </c>
      <c r="AD31" s="17">
        <v>89.527772408697274</v>
      </c>
      <c r="AE31" s="14">
        <v>119.37036321159637</v>
      </c>
      <c r="AF31" s="9">
        <v>4.7112500000000002E-2</v>
      </c>
      <c r="AG31" s="13">
        <v>8066</v>
      </c>
      <c r="AH31" s="14">
        <v>1825.9</v>
      </c>
      <c r="AI31" s="14">
        <v>1677</v>
      </c>
      <c r="AJ31" s="10">
        <v>1638.41797572787</v>
      </c>
      <c r="AK31" s="18">
        <v>0.51981552805966269</v>
      </c>
    </row>
    <row r="32" spans="1:37" x14ac:dyDescent="0.2">
      <c r="A32" s="8">
        <v>31</v>
      </c>
      <c r="B32" s="9">
        <v>41.7378</v>
      </c>
      <c r="C32" s="9">
        <v>-108.78749999999999</v>
      </c>
      <c r="D32" s="10">
        <v>2044</v>
      </c>
      <c r="E32" s="11">
        <v>45192.841508567908</v>
      </c>
      <c r="F32" s="11">
        <v>45192.5498419012</v>
      </c>
      <c r="G32" s="12" t="s">
        <v>596</v>
      </c>
      <c r="H32" s="12" t="s">
        <v>514</v>
      </c>
      <c r="I32" s="12" t="s">
        <v>516</v>
      </c>
      <c r="J32" s="12"/>
      <c r="K32" s="13" t="s">
        <v>24</v>
      </c>
      <c r="L32" s="10">
        <v>180.63847397098718</v>
      </c>
      <c r="M32" s="14">
        <v>27.726197715549542</v>
      </c>
      <c r="N32" s="13">
        <v>7.1</v>
      </c>
      <c r="O32" s="13"/>
      <c r="P32" s="13"/>
      <c r="Q32" s="13" t="s">
        <v>116</v>
      </c>
      <c r="R32" s="13" t="s">
        <v>117</v>
      </c>
      <c r="S32" s="13" t="s">
        <v>113</v>
      </c>
      <c r="T32" s="13" t="s">
        <v>118</v>
      </c>
      <c r="U32" s="13" t="s">
        <v>115</v>
      </c>
      <c r="V32" s="15" t="s">
        <v>522</v>
      </c>
      <c r="W32" s="13">
        <v>-1</v>
      </c>
      <c r="X32" s="13">
        <v>0.5</v>
      </c>
      <c r="Y32" s="13"/>
      <c r="Z32" s="14">
        <v>14.118192396802005</v>
      </c>
      <c r="AA32" s="14">
        <v>13.608005318747534</v>
      </c>
      <c r="AB32" s="14">
        <v>4.3485821340224602</v>
      </c>
      <c r="AC32" s="14">
        <v>3.584013203726955</v>
      </c>
      <c r="AD32" s="17">
        <v>29.004090702759527</v>
      </c>
      <c r="AE32" s="14">
        <v>68.643014663197548</v>
      </c>
      <c r="AF32" s="9">
        <v>3.3593749999999999E-2</v>
      </c>
      <c r="AG32" s="13">
        <v>8066</v>
      </c>
      <c r="AH32" s="14">
        <v>460.9</v>
      </c>
      <c r="AI32" s="14">
        <v>452.2</v>
      </c>
      <c r="AJ32" s="10">
        <v>416.67448700569997</v>
      </c>
      <c r="AK32" s="18">
        <v>0.56647579920458124</v>
      </c>
    </row>
    <row r="33" spans="1:37" x14ac:dyDescent="0.2">
      <c r="A33" s="8">
        <v>32</v>
      </c>
      <c r="B33" s="9">
        <v>41.7378</v>
      </c>
      <c r="C33" s="9">
        <v>-108.78749999999999</v>
      </c>
      <c r="D33" s="10">
        <v>2044</v>
      </c>
      <c r="E33" s="11">
        <v>45507.836487869761</v>
      </c>
      <c r="F33" s="11">
        <v>45507.544821203104</v>
      </c>
      <c r="G33" s="12" t="s">
        <v>596</v>
      </c>
      <c r="H33" s="12" t="s">
        <v>514</v>
      </c>
      <c r="I33" s="12" t="s">
        <v>516</v>
      </c>
      <c r="J33" s="12"/>
      <c r="K33" s="13" t="s">
        <v>24</v>
      </c>
      <c r="L33" s="10">
        <v>708.52649642155893</v>
      </c>
      <c r="M33" s="10">
        <v>91.019673564051914</v>
      </c>
      <c r="N33" s="13">
        <v>4.2699999999999996</v>
      </c>
      <c r="O33" s="13"/>
      <c r="P33" s="13"/>
      <c r="Q33" s="13" t="s">
        <v>119</v>
      </c>
      <c r="R33" s="13" t="s">
        <v>120</v>
      </c>
      <c r="S33" s="13" t="s">
        <v>113</v>
      </c>
      <c r="T33" s="13" t="s">
        <v>121</v>
      </c>
      <c r="U33" s="13" t="s">
        <v>115</v>
      </c>
      <c r="V33" s="15" t="s">
        <v>522</v>
      </c>
      <c r="W33" s="13">
        <v>-1</v>
      </c>
      <c r="X33" s="13">
        <v>0.7</v>
      </c>
      <c r="Y33" s="13"/>
      <c r="Z33" s="14">
        <v>13.003550720701027</v>
      </c>
      <c r="AA33" s="14">
        <v>78.016122843350914</v>
      </c>
      <c r="AB33" s="14">
        <v>5.1330840201090888</v>
      </c>
      <c r="AC33" s="14">
        <v>6.2030818803521512</v>
      </c>
      <c r="AD33" s="17">
        <v>60.341369243198983</v>
      </c>
      <c r="AE33" s="14">
        <v>85.885882222819873</v>
      </c>
      <c r="AF33" s="9">
        <v>3.9018749999999998E-2</v>
      </c>
      <c r="AG33" s="13">
        <v>8066</v>
      </c>
      <c r="AH33" s="13">
        <v>1441.8</v>
      </c>
      <c r="AI33" s="13">
        <v>1634.1</v>
      </c>
      <c r="AJ33" s="10">
        <v>1319.6090664988001</v>
      </c>
      <c r="AK33" s="18">
        <v>0.4630784870996465</v>
      </c>
    </row>
    <row r="34" spans="1:37" x14ac:dyDescent="0.2">
      <c r="A34" s="8">
        <v>33</v>
      </c>
      <c r="B34" s="9">
        <v>38.347189</v>
      </c>
      <c r="C34" s="9">
        <v>-94.646705900000001</v>
      </c>
      <c r="D34" s="10">
        <v>263</v>
      </c>
      <c r="E34" s="11">
        <v>45207.804150476666</v>
      </c>
      <c r="F34" s="11">
        <v>45207.554150476666</v>
      </c>
      <c r="G34" s="12" t="s">
        <v>596</v>
      </c>
      <c r="H34" s="12" t="s">
        <v>514</v>
      </c>
      <c r="I34" s="12" t="s">
        <v>516</v>
      </c>
      <c r="J34" s="12"/>
      <c r="K34" s="13" t="s">
        <v>24</v>
      </c>
      <c r="L34" s="10">
        <v>571.48721733933564</v>
      </c>
      <c r="M34" s="10">
        <v>92.837030469548395</v>
      </c>
      <c r="N34" s="13">
        <v>3.4</v>
      </c>
      <c r="O34" s="13"/>
      <c r="P34" s="13"/>
      <c r="Q34" s="13" t="s">
        <v>122</v>
      </c>
      <c r="R34" s="13" t="s">
        <v>123</v>
      </c>
      <c r="S34" s="13" t="s">
        <v>124</v>
      </c>
      <c r="T34" s="13" t="s">
        <v>125</v>
      </c>
      <c r="U34" s="13" t="s">
        <v>126</v>
      </c>
      <c r="V34" s="15" t="s">
        <v>520</v>
      </c>
      <c r="W34" s="13">
        <v>-1</v>
      </c>
      <c r="X34" s="13">
        <v>0.7</v>
      </c>
      <c r="Y34" s="13"/>
      <c r="Z34" s="14">
        <v>15.401742097732724</v>
      </c>
      <c r="AA34" s="14">
        <v>77.435288371815673</v>
      </c>
      <c r="AB34" s="14">
        <v>6.1008555303481016</v>
      </c>
      <c r="AC34" s="14">
        <v>5.9822491180813726</v>
      </c>
      <c r="AD34" s="17">
        <v>123.5050658997165</v>
      </c>
      <c r="AE34" s="14">
        <v>139.97240801967868</v>
      </c>
      <c r="AF34" s="9">
        <v>4.8343749999999998E-2</v>
      </c>
      <c r="AG34" s="13">
        <v>1241</v>
      </c>
      <c r="AH34" s="13">
        <v>654.4</v>
      </c>
      <c r="AI34" s="13">
        <v>647.1</v>
      </c>
      <c r="AJ34" s="10">
        <v>591.78533341876675</v>
      </c>
      <c r="AK34" s="18">
        <v>3.4299795775890742E-2</v>
      </c>
    </row>
    <row r="35" spans="1:37" x14ac:dyDescent="0.2">
      <c r="A35" s="8">
        <v>34</v>
      </c>
      <c r="B35" s="9">
        <v>32.259700000000002</v>
      </c>
      <c r="C35" s="9">
        <v>-94.570300000000003</v>
      </c>
      <c r="D35" s="10">
        <v>98</v>
      </c>
      <c r="E35" s="11">
        <v>45177.807373213298</v>
      </c>
      <c r="F35" s="11">
        <v>45177.557373213298</v>
      </c>
      <c r="G35" s="12" t="s">
        <v>596</v>
      </c>
      <c r="H35" s="12" t="s">
        <v>514</v>
      </c>
      <c r="I35" s="12" t="s">
        <v>516</v>
      </c>
      <c r="J35" s="12"/>
      <c r="K35" s="13" t="s">
        <v>24</v>
      </c>
      <c r="L35" s="10">
        <v>3282.4334500726404</v>
      </c>
      <c r="M35" s="14">
        <v>464.74539530970117</v>
      </c>
      <c r="N35" s="13">
        <v>3.48</v>
      </c>
      <c r="O35" s="13"/>
      <c r="P35" s="13"/>
      <c r="Q35" s="13" t="s">
        <v>127</v>
      </c>
      <c r="R35" s="13" t="s">
        <v>128</v>
      </c>
      <c r="S35" s="13" t="s">
        <v>129</v>
      </c>
      <c r="T35" s="13" t="s">
        <v>130</v>
      </c>
      <c r="U35" s="13" t="s">
        <v>71</v>
      </c>
      <c r="V35" s="15" t="s">
        <v>520</v>
      </c>
      <c r="W35" s="13">
        <v>1</v>
      </c>
      <c r="X35" s="13">
        <v>1</v>
      </c>
      <c r="Y35" s="13" t="s">
        <v>526</v>
      </c>
      <c r="Z35" s="14">
        <v>29.836542287815423</v>
      </c>
      <c r="AA35" s="14">
        <v>434.90885302188576</v>
      </c>
      <c r="AB35" s="14">
        <v>10.352697962201622</v>
      </c>
      <c r="AC35" s="14">
        <v>11.679934188466097</v>
      </c>
      <c r="AD35" s="17">
        <v>22.436697528807741</v>
      </c>
      <c r="AE35" s="14">
        <v>26.026569133416981</v>
      </c>
      <c r="AF35" s="9">
        <v>4.9024999999999999E-2</v>
      </c>
      <c r="AG35" s="13">
        <v>6146</v>
      </c>
      <c r="AH35" s="14">
        <v>2712.1</v>
      </c>
      <c r="AI35" s="14">
        <v>2709.3</v>
      </c>
      <c r="AJ35" s="10">
        <v>2459.4443570209301</v>
      </c>
      <c r="AK35" s="18">
        <v>0.33462399370912327</v>
      </c>
    </row>
    <row r="36" spans="1:37" x14ac:dyDescent="0.2">
      <c r="A36" s="8">
        <v>35</v>
      </c>
      <c r="B36" s="9">
        <v>32.259700000000002</v>
      </c>
      <c r="C36" s="9">
        <v>-94.570300000000003</v>
      </c>
      <c r="D36" s="10">
        <v>98</v>
      </c>
      <c r="E36" s="11">
        <v>45346.805306049595</v>
      </c>
      <c r="F36" s="11">
        <v>45346.555306049595</v>
      </c>
      <c r="G36" s="12" t="s">
        <v>596</v>
      </c>
      <c r="H36" s="12" t="s">
        <v>514</v>
      </c>
      <c r="I36" s="12" t="s">
        <v>516</v>
      </c>
      <c r="J36" s="12"/>
      <c r="K36" s="13" t="s">
        <v>24</v>
      </c>
      <c r="L36" s="10">
        <v>983.35059699149338</v>
      </c>
      <c r="M36" s="10">
        <v>124.05956373800726</v>
      </c>
      <c r="N36" s="13">
        <v>1.84</v>
      </c>
      <c r="O36" s="13"/>
      <c r="P36" s="13"/>
      <c r="Q36" s="13" t="s">
        <v>131</v>
      </c>
      <c r="R36" s="13" t="s">
        <v>132</v>
      </c>
      <c r="S36" s="13" t="s">
        <v>129</v>
      </c>
      <c r="T36" s="13" t="s">
        <v>133</v>
      </c>
      <c r="U36" s="13" t="s">
        <v>71</v>
      </c>
      <c r="V36" s="15" t="s">
        <v>520</v>
      </c>
      <c r="W36" s="13">
        <v>-1</v>
      </c>
      <c r="X36" s="13">
        <v>0.7</v>
      </c>
      <c r="Y36" s="13"/>
      <c r="Z36" s="14">
        <v>12.685143297902123</v>
      </c>
      <c r="AA36" s="14">
        <v>111.37442044010514</v>
      </c>
      <c r="AB36" s="14">
        <v>6.2476254851210244</v>
      </c>
      <c r="AC36" s="14">
        <v>4.907383223545108</v>
      </c>
      <c r="AD36" s="17">
        <v>79.413968458479246</v>
      </c>
      <c r="AE36" s="14">
        <v>48.707233987867276</v>
      </c>
      <c r="AF36" s="9">
        <v>4.0618750000000002E-2</v>
      </c>
      <c r="AG36" s="13">
        <v>6146</v>
      </c>
      <c r="AH36" s="13">
        <v>742.7</v>
      </c>
      <c r="AI36" s="13">
        <v>741.2</v>
      </c>
      <c r="AJ36" s="10">
        <v>673.3351936465001</v>
      </c>
      <c r="AK36" s="18">
        <v>0.46041764379800243</v>
      </c>
    </row>
    <row r="37" spans="1:37" x14ac:dyDescent="0.2">
      <c r="A37" s="8">
        <v>36</v>
      </c>
      <c r="B37" s="9">
        <v>32.259700000000002</v>
      </c>
      <c r="C37" s="9">
        <v>-94.570300000000003</v>
      </c>
      <c r="D37" s="10">
        <v>98</v>
      </c>
      <c r="E37" s="11">
        <v>45404.80498015332</v>
      </c>
      <c r="F37" s="11">
        <v>45404.55498015332</v>
      </c>
      <c r="G37" s="12" t="s">
        <v>596</v>
      </c>
      <c r="H37" s="12" t="s">
        <v>514</v>
      </c>
      <c r="I37" s="12" t="s">
        <v>516</v>
      </c>
      <c r="J37" s="12"/>
      <c r="K37" s="13" t="s">
        <v>24</v>
      </c>
      <c r="L37" s="10">
        <v>678.39108184567817</v>
      </c>
      <c r="M37" s="10">
        <v>92.002626144431076</v>
      </c>
      <c r="N37" s="13">
        <v>1.28</v>
      </c>
      <c r="O37" s="13"/>
      <c r="P37" s="13"/>
      <c r="Q37" s="13" t="s">
        <v>134</v>
      </c>
      <c r="R37" s="13" t="s">
        <v>135</v>
      </c>
      <c r="S37" s="13" t="s">
        <v>129</v>
      </c>
      <c r="T37" s="13" t="s">
        <v>136</v>
      </c>
      <c r="U37" s="13" t="s">
        <v>71</v>
      </c>
      <c r="V37" s="15" t="s">
        <v>520</v>
      </c>
      <c r="W37" s="13">
        <v>-1</v>
      </c>
      <c r="X37" s="13">
        <v>0.7</v>
      </c>
      <c r="Y37" s="13"/>
      <c r="Z37" s="14">
        <v>17.479036926436876</v>
      </c>
      <c r="AA37" s="14">
        <v>74.5235892179942</v>
      </c>
      <c r="AB37" s="14">
        <v>9.8003698644052601</v>
      </c>
      <c r="AC37" s="14">
        <v>5.0930292524303376</v>
      </c>
      <c r="AD37" s="17">
        <v>84.380966055484421</v>
      </c>
      <c r="AE37" s="14">
        <v>36.002545517006688</v>
      </c>
      <c r="AF37" s="9">
        <v>3.8443749999999999E-2</v>
      </c>
      <c r="AG37" s="13">
        <v>6146</v>
      </c>
      <c r="AH37" s="13">
        <v>723.8</v>
      </c>
      <c r="AI37" s="13">
        <v>716.7</v>
      </c>
      <c r="AJ37" s="10">
        <v>654.58066112156666</v>
      </c>
      <c r="AK37" s="18">
        <v>3.6375075125675782E-2</v>
      </c>
    </row>
    <row r="38" spans="1:37" x14ac:dyDescent="0.2">
      <c r="A38" s="8">
        <v>37</v>
      </c>
      <c r="B38" s="9">
        <v>45.379199999999997</v>
      </c>
      <c r="C38" s="9">
        <v>-93.895799999999994</v>
      </c>
      <c r="D38" s="10">
        <v>292</v>
      </c>
      <c r="E38" s="11">
        <v>45487.793133724423</v>
      </c>
      <c r="F38" s="11">
        <v>45487.543133724423</v>
      </c>
      <c r="G38" s="12" t="s">
        <v>596</v>
      </c>
      <c r="H38" s="12" t="s">
        <v>514</v>
      </c>
      <c r="I38" s="12" t="s">
        <v>516</v>
      </c>
      <c r="J38" s="12"/>
      <c r="K38" s="13" t="s">
        <v>24</v>
      </c>
      <c r="L38" s="10">
        <v>1037.2205110366526</v>
      </c>
      <c r="M38" s="10">
        <v>229.45481329545308</v>
      </c>
      <c r="N38" s="13">
        <v>2.36</v>
      </c>
      <c r="O38" s="13"/>
      <c r="P38" s="13"/>
      <c r="Q38" s="13" t="s">
        <v>137</v>
      </c>
      <c r="R38" s="13" t="s">
        <v>138</v>
      </c>
      <c r="S38" s="13" t="s">
        <v>139</v>
      </c>
      <c r="T38" s="13" t="s">
        <v>140</v>
      </c>
      <c r="U38" s="13" t="s">
        <v>141</v>
      </c>
      <c r="V38" s="15" t="s">
        <v>520</v>
      </c>
      <c r="W38" s="13">
        <v>1</v>
      </c>
      <c r="X38" s="13">
        <v>1</v>
      </c>
      <c r="Y38" s="13"/>
      <c r="Z38" s="14">
        <v>21.10929589281659</v>
      </c>
      <c r="AA38" s="14">
        <v>208.34551740263646</v>
      </c>
      <c r="AB38" s="14">
        <v>10.044430075669323</v>
      </c>
      <c r="AC38" s="14">
        <v>8.2076731083333154</v>
      </c>
      <c r="AD38" s="17">
        <v>3.0783710800499193</v>
      </c>
      <c r="AE38" s="14">
        <v>2.4216519163059362</v>
      </c>
      <c r="AF38" s="9">
        <v>2.2512500000000001E-2</v>
      </c>
      <c r="AG38" s="13">
        <v>6090</v>
      </c>
      <c r="AH38" s="13">
        <v>1646</v>
      </c>
      <c r="AI38" s="13">
        <v>1631.2</v>
      </c>
      <c r="AJ38" s="10">
        <v>1492.7785375682668</v>
      </c>
      <c r="AK38" s="18">
        <v>0.3051745554124306</v>
      </c>
    </row>
    <row r="39" spans="1:37" x14ac:dyDescent="0.2">
      <c r="A39" s="8">
        <v>38</v>
      </c>
      <c r="B39" s="9">
        <v>38.584699999999998</v>
      </c>
      <c r="C39" s="9">
        <v>-85.411699999999996</v>
      </c>
      <c r="D39" s="10">
        <v>144</v>
      </c>
      <c r="E39" s="11">
        <v>45396.774780594111</v>
      </c>
      <c r="F39" s="11">
        <v>45396.566447260775</v>
      </c>
      <c r="G39" s="12" t="s">
        <v>596</v>
      </c>
      <c r="H39" s="12" t="s">
        <v>514</v>
      </c>
      <c r="I39" s="12" t="s">
        <v>516</v>
      </c>
      <c r="J39" s="12"/>
      <c r="K39" s="13" t="s">
        <v>24</v>
      </c>
      <c r="L39" s="10">
        <v>1758.4328754126639</v>
      </c>
      <c r="M39" s="10">
        <v>177.50930821594002</v>
      </c>
      <c r="N39" s="13">
        <v>5.73</v>
      </c>
      <c r="O39" s="13"/>
      <c r="P39" s="13"/>
      <c r="Q39" s="13" t="s">
        <v>142</v>
      </c>
      <c r="R39" s="13" t="s">
        <v>143</v>
      </c>
      <c r="S39" s="13" t="s">
        <v>18</v>
      </c>
      <c r="T39" s="13" t="s">
        <v>144</v>
      </c>
      <c r="U39" s="13" t="s">
        <v>20</v>
      </c>
      <c r="V39" s="15" t="s">
        <v>521</v>
      </c>
      <c r="W39" s="13">
        <v>1</v>
      </c>
      <c r="X39" s="13">
        <v>1</v>
      </c>
      <c r="Y39" s="13"/>
      <c r="Z39" s="14">
        <v>23.998763719287446</v>
      </c>
      <c r="AA39" s="14">
        <v>153.51054449665259</v>
      </c>
      <c r="AB39" s="14">
        <v>6.6769769690180087</v>
      </c>
      <c r="AC39" s="14">
        <v>12.382945389502572</v>
      </c>
      <c r="AD39" s="17">
        <v>18.085557000511244</v>
      </c>
      <c r="AE39" s="14">
        <v>34.54341387097648</v>
      </c>
      <c r="AF39" s="9">
        <v>4.5275000000000003E-2</v>
      </c>
      <c r="AG39" s="13">
        <v>6071</v>
      </c>
      <c r="AH39" s="13">
        <v>1297.4000000000001</v>
      </c>
      <c r="AI39" s="13">
        <v>1354.6</v>
      </c>
      <c r="AJ39" s="10">
        <v>1207.2512125006667</v>
      </c>
      <c r="AK39" s="18">
        <v>0.4565592125356368</v>
      </c>
    </row>
    <row r="40" spans="1:37" x14ac:dyDescent="0.2">
      <c r="A40" s="8">
        <v>39</v>
      </c>
      <c r="B40" s="9">
        <v>34.4236</v>
      </c>
      <c r="C40" s="9">
        <v>-92.139200000000002</v>
      </c>
      <c r="D40" s="10">
        <v>93</v>
      </c>
      <c r="E40" s="11">
        <v>45457.795467605567</v>
      </c>
      <c r="F40" s="11">
        <v>45457.545467605567</v>
      </c>
      <c r="G40" s="12" t="s">
        <v>596</v>
      </c>
      <c r="H40" s="12" t="s">
        <v>514</v>
      </c>
      <c r="I40" s="12" t="s">
        <v>516</v>
      </c>
      <c r="J40" s="12"/>
      <c r="K40" s="13" t="s">
        <v>24</v>
      </c>
      <c r="L40" s="10">
        <v>731.7940824398961</v>
      </c>
      <c r="M40" s="10">
        <v>101.29930407026741</v>
      </c>
      <c r="N40" s="13">
        <v>1.86</v>
      </c>
      <c r="O40" s="13"/>
      <c r="P40" s="13"/>
      <c r="Q40" s="13" t="s">
        <v>145</v>
      </c>
      <c r="R40" s="13" t="s">
        <v>146</v>
      </c>
      <c r="S40" s="13" t="s">
        <v>147</v>
      </c>
      <c r="T40" s="13" t="s">
        <v>148</v>
      </c>
      <c r="U40" s="13" t="s">
        <v>149</v>
      </c>
      <c r="V40" s="15" t="s">
        <v>520</v>
      </c>
      <c r="W40" s="13">
        <v>-1</v>
      </c>
      <c r="X40" s="13">
        <v>0.7</v>
      </c>
      <c r="Y40" s="13"/>
      <c r="Z40" s="14">
        <v>18.336615325514693</v>
      </c>
      <c r="AA40" s="14">
        <v>82.962688744752711</v>
      </c>
      <c r="AB40" s="14">
        <v>9.6877869716702527</v>
      </c>
      <c r="AC40" s="14">
        <v>9.1303809934939366</v>
      </c>
      <c r="AD40" s="17">
        <v>173.42116431444774</v>
      </c>
      <c r="AE40" s="14">
        <v>107.5211218749576</v>
      </c>
      <c r="AF40" s="9">
        <v>3.9212499999999997E-2</v>
      </c>
      <c r="AG40" s="13">
        <v>6009</v>
      </c>
      <c r="AH40" s="13">
        <v>927.4</v>
      </c>
      <c r="AI40" s="13">
        <v>927.3</v>
      </c>
      <c r="AJ40" s="10">
        <v>841.31556800316673</v>
      </c>
      <c r="AK40" s="18">
        <v>0.130178841006373</v>
      </c>
    </row>
    <row r="41" spans="1:37" x14ac:dyDescent="0.2">
      <c r="A41" s="8">
        <v>40</v>
      </c>
      <c r="B41" s="9">
        <v>47.371037299999998</v>
      </c>
      <c r="C41" s="9">
        <v>-101.8356849</v>
      </c>
      <c r="D41" s="10">
        <v>590</v>
      </c>
      <c r="E41" s="11">
        <v>44731.744108796294</v>
      </c>
      <c r="F41" s="11">
        <v>44731.494108796294</v>
      </c>
      <c r="G41" s="12" t="s">
        <v>596</v>
      </c>
      <c r="H41" s="12" t="s">
        <v>514</v>
      </c>
      <c r="I41" s="12" t="s">
        <v>516</v>
      </c>
      <c r="J41" s="12"/>
      <c r="K41" s="13" t="s">
        <v>152</v>
      </c>
      <c r="L41" s="10">
        <v>1272.2610088062572</v>
      </c>
      <c r="M41" s="14">
        <v>172.29638681508246</v>
      </c>
      <c r="N41" s="13">
        <v>4.53</v>
      </c>
      <c r="O41" s="13"/>
      <c r="P41" s="13"/>
      <c r="Q41" s="13" t="s">
        <v>150</v>
      </c>
      <c r="R41" s="13" t="s">
        <v>151</v>
      </c>
      <c r="S41" s="13" t="s">
        <v>23</v>
      </c>
      <c r="T41" s="13" t="s">
        <v>153</v>
      </c>
      <c r="U41" s="13" t="s">
        <v>26</v>
      </c>
      <c r="V41" s="15" t="s">
        <v>520</v>
      </c>
      <c r="W41" s="13">
        <v>-1</v>
      </c>
      <c r="X41" s="13">
        <v>0</v>
      </c>
      <c r="Y41" s="13"/>
      <c r="Z41" s="14">
        <v>38.998371471294291</v>
      </c>
      <c r="AA41" s="14">
        <v>133.29801534378819</v>
      </c>
      <c r="AB41" s="14">
        <v>11.936177659178295</v>
      </c>
      <c r="AC41" s="14">
        <v>3.41855418270181</v>
      </c>
      <c r="AD41" s="17">
        <v>127.07249580760987</v>
      </c>
      <c r="AE41" s="14">
        <v>191.87946866949093</v>
      </c>
      <c r="AF41" s="9">
        <v>8.7306250000000002E-2</v>
      </c>
      <c r="AG41" s="13">
        <v>6469</v>
      </c>
      <c r="AH41" s="14">
        <v>522.70000000000005</v>
      </c>
      <c r="AI41" s="14">
        <v>565.6</v>
      </c>
      <c r="AJ41" s="10">
        <v>507.26595514209998</v>
      </c>
      <c r="AK41" s="18">
        <v>1.5080748982057348</v>
      </c>
    </row>
    <row r="42" spans="1:37" x14ac:dyDescent="0.2">
      <c r="A42" s="8">
        <v>41</v>
      </c>
      <c r="B42" s="9">
        <v>47.371037299999998</v>
      </c>
      <c r="C42" s="9">
        <v>-101.8356849</v>
      </c>
      <c r="D42" s="10">
        <v>590</v>
      </c>
      <c r="E42" s="11">
        <v>44636.74369212961</v>
      </c>
      <c r="F42" s="11">
        <v>44636.49369212961</v>
      </c>
      <c r="G42" s="12" t="s">
        <v>596</v>
      </c>
      <c r="H42" s="12" t="s">
        <v>514</v>
      </c>
      <c r="I42" s="12" t="s">
        <v>516</v>
      </c>
      <c r="J42" s="12"/>
      <c r="K42" s="13" t="s">
        <v>152</v>
      </c>
      <c r="L42" s="10">
        <v>672.20158510606166</v>
      </c>
      <c r="M42" s="10">
        <v>81.530619135674797</v>
      </c>
      <c r="N42" s="13">
        <v>9.18</v>
      </c>
      <c r="O42" s="13"/>
      <c r="P42" s="13"/>
      <c r="Q42" s="13" t="s">
        <v>154</v>
      </c>
      <c r="R42" s="13" t="s">
        <v>155</v>
      </c>
      <c r="S42" s="13" t="s">
        <v>23</v>
      </c>
      <c r="T42" s="13" t="s">
        <v>156</v>
      </c>
      <c r="U42" s="13" t="s">
        <v>26</v>
      </c>
      <c r="V42" s="15" t="s">
        <v>520</v>
      </c>
      <c r="W42" s="13">
        <v>-1</v>
      </c>
      <c r="X42" s="13">
        <v>0</v>
      </c>
      <c r="Y42" s="13"/>
      <c r="Z42" s="14">
        <v>38.206108281476418</v>
      </c>
      <c r="AA42" s="14">
        <v>43.324510854198394</v>
      </c>
      <c r="AB42" s="14">
        <v>9.7893997640174426</v>
      </c>
      <c r="AC42" s="14">
        <v>7.4903917166946279</v>
      </c>
      <c r="AD42" s="17">
        <v>80.757598056535414</v>
      </c>
      <c r="AE42" s="14">
        <v>247.11825005299838</v>
      </c>
      <c r="AF42" s="9">
        <v>4.1862499999999997E-2</v>
      </c>
      <c r="AG42" s="13">
        <v>6469</v>
      </c>
      <c r="AH42" s="14">
        <v>560.6</v>
      </c>
      <c r="AI42" s="14">
        <v>524.1</v>
      </c>
      <c r="AJ42" s="10">
        <v>480.97422940233298</v>
      </c>
      <c r="AK42" s="18">
        <v>0.3975833714445598</v>
      </c>
    </row>
    <row r="43" spans="1:37" x14ac:dyDescent="0.2">
      <c r="A43" s="8">
        <v>42</v>
      </c>
      <c r="B43" s="9">
        <v>47.371037299999998</v>
      </c>
      <c r="C43" s="9">
        <v>-101.8356849</v>
      </c>
      <c r="D43" s="10">
        <v>590</v>
      </c>
      <c r="E43" s="11">
        <v>44738.745451388902</v>
      </c>
      <c r="F43" s="11">
        <v>44738.495451388902</v>
      </c>
      <c r="G43" s="12" t="s">
        <v>596</v>
      </c>
      <c r="H43" s="12" t="s">
        <v>514</v>
      </c>
      <c r="I43" s="12" t="s">
        <v>516</v>
      </c>
      <c r="J43" s="12"/>
      <c r="K43" s="13" t="s">
        <v>152</v>
      </c>
      <c r="L43" s="10">
        <v>623.45930245929696</v>
      </c>
      <c r="M43" s="14">
        <v>95.022452930521183</v>
      </c>
      <c r="N43" s="13">
        <v>6.59</v>
      </c>
      <c r="O43" s="13"/>
      <c r="P43" s="13"/>
      <c r="Q43" s="13" t="s">
        <v>157</v>
      </c>
      <c r="R43" s="13" t="s">
        <v>158</v>
      </c>
      <c r="S43" s="13" t="s">
        <v>23</v>
      </c>
      <c r="T43" s="13" t="s">
        <v>159</v>
      </c>
      <c r="U43" s="13" t="s">
        <v>26</v>
      </c>
      <c r="V43" s="15" t="s">
        <v>520</v>
      </c>
      <c r="W43" s="13">
        <v>1</v>
      </c>
      <c r="X43" s="13">
        <v>1</v>
      </c>
      <c r="Y43" s="13" t="s">
        <v>527</v>
      </c>
      <c r="Z43" s="14">
        <v>45.679108973991291</v>
      </c>
      <c r="AA43" s="14">
        <v>49.343343956529885</v>
      </c>
      <c r="AB43" s="14">
        <v>12.544319822409523</v>
      </c>
      <c r="AC43" s="14">
        <v>4.2034836393002646</v>
      </c>
      <c r="AD43" s="17">
        <v>9.9946167919165987</v>
      </c>
      <c r="AE43" s="14">
        <v>21.954841552910128</v>
      </c>
      <c r="AF43" s="9">
        <v>6.9206249999999997E-2</v>
      </c>
      <c r="AG43" s="13">
        <v>6469</v>
      </c>
      <c r="AH43" s="14">
        <v>667</v>
      </c>
      <c r="AI43" s="14">
        <v>827.8</v>
      </c>
      <c r="AJ43" s="10">
        <v>733.94874204960001</v>
      </c>
      <c r="AK43" s="18">
        <v>0.15054108449284079</v>
      </c>
    </row>
    <row r="44" spans="1:37" x14ac:dyDescent="0.2">
      <c r="A44" s="8">
        <v>43</v>
      </c>
      <c r="B44" s="9">
        <v>47.371400000000001</v>
      </c>
      <c r="C44" s="9">
        <v>-101.8344</v>
      </c>
      <c r="D44" s="10">
        <v>590</v>
      </c>
      <c r="E44" s="11">
        <v>44956.748240740744</v>
      </c>
      <c r="F44" s="11">
        <v>44956.498240740744</v>
      </c>
      <c r="G44" s="12" t="s">
        <v>596</v>
      </c>
      <c r="H44" s="12" t="s">
        <v>514</v>
      </c>
      <c r="I44" s="12" t="s">
        <v>516</v>
      </c>
      <c r="J44" s="12"/>
      <c r="K44" s="13" t="s">
        <v>152</v>
      </c>
      <c r="L44" s="10">
        <v>1266.654545244601</v>
      </c>
      <c r="M44" s="10">
        <v>206.59620094435874</v>
      </c>
      <c r="N44" s="13">
        <v>4.4800000000000004</v>
      </c>
      <c r="O44" s="13"/>
      <c r="P44" s="13"/>
      <c r="Q44" s="13" t="s">
        <v>160</v>
      </c>
      <c r="R44" s="13" t="s">
        <v>161</v>
      </c>
      <c r="S44" s="13" t="s">
        <v>23</v>
      </c>
      <c r="T44" s="13" t="s">
        <v>162</v>
      </c>
      <c r="U44" s="13" t="s">
        <v>26</v>
      </c>
      <c r="V44" s="15" t="s">
        <v>520</v>
      </c>
      <c r="W44" s="13">
        <v>-1</v>
      </c>
      <c r="X44" s="13">
        <v>0.7</v>
      </c>
      <c r="Y44" s="13"/>
      <c r="Z44" s="14">
        <v>72.657907423508831</v>
      </c>
      <c r="AA44" s="14">
        <v>133.9382935208499</v>
      </c>
      <c r="AB44" s="14">
        <v>25.665389749631583</v>
      </c>
      <c r="AC44" s="14">
        <v>3.5403524251024834</v>
      </c>
      <c r="AD44" s="17">
        <v>163.53756601514996</v>
      </c>
      <c r="AE44" s="14">
        <v>244.21609858262397</v>
      </c>
      <c r="AF44" s="9">
        <v>6.7656250000000001E-2</v>
      </c>
      <c r="AG44" s="13">
        <v>6469</v>
      </c>
      <c r="AH44" s="13">
        <v>1034.5999999999999</v>
      </c>
      <c r="AI44" s="13">
        <v>1033.4000000000001</v>
      </c>
      <c r="AJ44" s="10">
        <v>937.53914140040013</v>
      </c>
      <c r="AK44" s="18">
        <v>0.35104177448271856</v>
      </c>
    </row>
    <row r="45" spans="1:37" x14ac:dyDescent="0.2">
      <c r="A45" s="8">
        <v>44</v>
      </c>
      <c r="B45" s="9">
        <v>47.371400000000001</v>
      </c>
      <c r="C45" s="9">
        <v>-101.8344</v>
      </c>
      <c r="D45" s="10">
        <v>590</v>
      </c>
      <c r="E45" s="11">
        <v>45466.748472222222</v>
      </c>
      <c r="F45" s="11">
        <v>45466.498472222222</v>
      </c>
      <c r="G45" s="12" t="s">
        <v>596</v>
      </c>
      <c r="H45" s="12" t="s">
        <v>514</v>
      </c>
      <c r="I45" s="12" t="s">
        <v>516</v>
      </c>
      <c r="J45" s="12"/>
      <c r="K45" s="13" t="s">
        <v>152</v>
      </c>
      <c r="L45" s="10">
        <v>1088.8262026111991</v>
      </c>
      <c r="M45" s="10">
        <v>258.92587646151378</v>
      </c>
      <c r="N45" s="13">
        <v>2.2799999999999998</v>
      </c>
      <c r="O45" s="13"/>
      <c r="P45" s="13"/>
      <c r="Q45" s="13" t="s">
        <v>163</v>
      </c>
      <c r="R45" s="13" t="s">
        <v>164</v>
      </c>
      <c r="S45" s="13" t="s">
        <v>23</v>
      </c>
      <c r="T45" s="13" t="s">
        <v>165</v>
      </c>
      <c r="U45" s="13" t="s">
        <v>26</v>
      </c>
      <c r="V45" s="15" t="s">
        <v>520</v>
      </c>
      <c r="W45" s="13">
        <v>-1</v>
      </c>
      <c r="X45" s="13">
        <v>0.7</v>
      </c>
      <c r="Y45" s="13"/>
      <c r="Z45" s="14">
        <v>30.894461376213691</v>
      </c>
      <c r="AA45" s="14">
        <v>228.03141508530013</v>
      </c>
      <c r="AB45" s="14">
        <v>14.655783381193157</v>
      </c>
      <c r="AC45" s="14">
        <v>6.1103076850952176</v>
      </c>
      <c r="AD45" s="17">
        <v>117.5371952820025</v>
      </c>
      <c r="AE45" s="14">
        <v>89.328268414321883</v>
      </c>
      <c r="AF45" s="9">
        <v>8.2793749999999999E-2</v>
      </c>
      <c r="AG45" s="13">
        <v>6469</v>
      </c>
      <c r="AH45" s="13">
        <v>1055.5</v>
      </c>
      <c r="AI45" s="13">
        <v>1045.9000000000001</v>
      </c>
      <c r="AJ45" s="10">
        <v>949.25996824120011</v>
      </c>
      <c r="AK45" s="18">
        <v>0.14702635636114403</v>
      </c>
    </row>
    <row r="46" spans="1:37" x14ac:dyDescent="0.2">
      <c r="A46" s="8">
        <v>45</v>
      </c>
      <c r="B46" s="9">
        <v>40.462699999999998</v>
      </c>
      <c r="C46" s="9">
        <v>-107.5912</v>
      </c>
      <c r="D46" s="10">
        <v>1939</v>
      </c>
      <c r="E46" s="11">
        <v>45195.758784722202</v>
      </c>
      <c r="F46" s="11">
        <v>45195.467118055603</v>
      </c>
      <c r="G46" s="12" t="s">
        <v>596</v>
      </c>
      <c r="H46" s="12" t="s">
        <v>514</v>
      </c>
      <c r="I46" s="12" t="s">
        <v>516</v>
      </c>
      <c r="J46" s="12"/>
      <c r="K46" s="13" t="s">
        <v>152</v>
      </c>
      <c r="L46" s="10">
        <v>852.21741437388596</v>
      </c>
      <c r="M46" s="14">
        <v>104.36833340608162</v>
      </c>
      <c r="N46" s="13">
        <v>1.1000000000000001</v>
      </c>
      <c r="O46" s="13"/>
      <c r="P46" s="13"/>
      <c r="Q46" s="13" t="s">
        <v>166</v>
      </c>
      <c r="R46" s="13" t="s">
        <v>167</v>
      </c>
      <c r="S46" s="13" t="s">
        <v>7</v>
      </c>
      <c r="T46" s="13" t="s">
        <v>168</v>
      </c>
      <c r="U46" s="13" t="s">
        <v>10</v>
      </c>
      <c r="V46" s="15" t="s">
        <v>522</v>
      </c>
      <c r="W46" s="13">
        <v>-1</v>
      </c>
      <c r="X46" s="13">
        <v>0.7</v>
      </c>
      <c r="Y46" s="13"/>
      <c r="Z46" s="14">
        <v>11.829168389503037</v>
      </c>
      <c r="AA46" s="14">
        <v>92.539165016578579</v>
      </c>
      <c r="AB46" s="14">
        <v>8.5671526883792009</v>
      </c>
      <c r="AC46" s="14">
        <v>7.362479405211265</v>
      </c>
      <c r="AD46" s="17">
        <v>16.070322332696122</v>
      </c>
      <c r="AE46" s="14">
        <v>5.8924515219885789</v>
      </c>
      <c r="AF46" s="9">
        <v>5.2150000000000002E-2</v>
      </c>
      <c r="AG46" s="13">
        <v>6021</v>
      </c>
      <c r="AH46" s="14">
        <v>761.2</v>
      </c>
      <c r="AI46" s="14">
        <v>909.1</v>
      </c>
      <c r="AJ46" s="10">
        <v>717.38354869720001</v>
      </c>
      <c r="AK46" s="18">
        <v>0.18795226893835265</v>
      </c>
    </row>
    <row r="47" spans="1:37" x14ac:dyDescent="0.2">
      <c r="A47" s="8">
        <v>46</v>
      </c>
      <c r="B47" s="9">
        <v>40.462699999999998</v>
      </c>
      <c r="C47" s="9">
        <v>-107.5912</v>
      </c>
      <c r="D47" s="10">
        <v>1939</v>
      </c>
      <c r="E47" s="11">
        <v>44852.757662037002</v>
      </c>
      <c r="F47" s="11">
        <v>44852.465995370403</v>
      </c>
      <c r="G47" s="12" t="s">
        <v>596</v>
      </c>
      <c r="H47" s="12" t="s">
        <v>514</v>
      </c>
      <c r="I47" s="12" t="s">
        <v>516</v>
      </c>
      <c r="J47" s="12"/>
      <c r="K47" s="13" t="s">
        <v>152</v>
      </c>
      <c r="L47" s="10">
        <v>957.70213860820627</v>
      </c>
      <c r="M47" s="14">
        <v>117.73701380367513</v>
      </c>
      <c r="N47" s="13">
        <v>1.63</v>
      </c>
      <c r="O47" s="13"/>
      <c r="P47" s="13"/>
      <c r="Q47" s="13" t="s">
        <v>169</v>
      </c>
      <c r="R47" s="13" t="s">
        <v>170</v>
      </c>
      <c r="S47" s="13" t="s">
        <v>7</v>
      </c>
      <c r="T47" s="13" t="s">
        <v>171</v>
      </c>
      <c r="U47" s="13" t="s">
        <v>10</v>
      </c>
      <c r="V47" s="15" t="s">
        <v>522</v>
      </c>
      <c r="W47" s="13">
        <v>1</v>
      </c>
      <c r="X47" s="13">
        <v>1</v>
      </c>
      <c r="Y47" s="13" t="s">
        <v>528</v>
      </c>
      <c r="Z47" s="14">
        <v>10.40927692280277</v>
      </c>
      <c r="AA47" s="14">
        <v>107.32773688087235</v>
      </c>
      <c r="AB47" s="14">
        <v>7.1193606749420608</v>
      </c>
      <c r="AC47" s="14">
        <v>6.2138993659078015</v>
      </c>
      <c r="AD47" s="17">
        <v>3.9809357345716876</v>
      </c>
      <c r="AE47" s="14">
        <v>2.1629750824506169</v>
      </c>
      <c r="AF47" s="9">
        <v>5.6537499999999997E-2</v>
      </c>
      <c r="AG47" s="13">
        <v>6021</v>
      </c>
      <c r="AH47" s="14">
        <v>830.6</v>
      </c>
      <c r="AI47" s="14">
        <v>831.6</v>
      </c>
      <c r="AJ47" s="10">
        <v>753.67396224633296</v>
      </c>
      <c r="AK47" s="18">
        <v>0.27071145691933585</v>
      </c>
    </row>
    <row r="48" spans="1:37" x14ac:dyDescent="0.2">
      <c r="A48" s="8">
        <v>47</v>
      </c>
      <c r="B48" s="9">
        <v>40.462699999999998</v>
      </c>
      <c r="C48" s="9">
        <v>-107.5912</v>
      </c>
      <c r="D48" s="10">
        <v>1939</v>
      </c>
      <c r="E48" s="11">
        <v>45304.759328703702</v>
      </c>
      <c r="F48" s="11">
        <v>45304.467662037037</v>
      </c>
      <c r="G48" s="12" t="s">
        <v>596</v>
      </c>
      <c r="H48" s="12" t="s">
        <v>514</v>
      </c>
      <c r="I48" s="12" t="s">
        <v>516</v>
      </c>
      <c r="J48" s="12"/>
      <c r="K48" s="13" t="s">
        <v>152</v>
      </c>
      <c r="L48" s="10">
        <v>864.42875336859333</v>
      </c>
      <c r="M48" s="10">
        <v>229.11578600680105</v>
      </c>
      <c r="N48" s="13">
        <v>2.08</v>
      </c>
      <c r="O48" s="13"/>
      <c r="P48" s="13"/>
      <c r="Q48" s="13" t="s">
        <v>172</v>
      </c>
      <c r="R48" s="13" t="s">
        <v>173</v>
      </c>
      <c r="S48" s="13" t="s">
        <v>7</v>
      </c>
      <c r="T48" s="13" t="s">
        <v>174</v>
      </c>
      <c r="U48" s="13" t="s">
        <v>10</v>
      </c>
      <c r="V48" s="15" t="s">
        <v>522</v>
      </c>
      <c r="W48" s="13">
        <v>-1</v>
      </c>
      <c r="X48" s="13">
        <v>0.7</v>
      </c>
      <c r="Y48" s="13"/>
      <c r="Z48" s="14">
        <v>25.919328496420835</v>
      </c>
      <c r="AA48" s="14">
        <v>203.19645751038018</v>
      </c>
      <c r="AB48" s="14">
        <v>16.928897840793393</v>
      </c>
      <c r="AC48" s="14">
        <v>7.1133165107967926</v>
      </c>
      <c r="AD48" s="17">
        <v>142.89111911817176</v>
      </c>
      <c r="AE48" s="14">
        <v>99.071175921932422</v>
      </c>
      <c r="AF48" s="9">
        <v>4.3131250000000003E-2</v>
      </c>
      <c r="AG48" s="13">
        <v>6021</v>
      </c>
      <c r="AH48" s="13">
        <v>1143.7</v>
      </c>
      <c r="AI48" s="13">
        <v>1144.0999999999999</v>
      </c>
      <c r="AJ48" s="10">
        <v>1037.6258098154667</v>
      </c>
      <c r="AK48" s="18">
        <v>0.1669166811470072</v>
      </c>
    </row>
    <row r="49" spans="1:37" x14ac:dyDescent="0.2">
      <c r="A49" s="8">
        <v>48</v>
      </c>
      <c r="B49" s="9">
        <v>36.69</v>
      </c>
      <c r="C49" s="9">
        <v>-108.48139999999999</v>
      </c>
      <c r="D49" s="10">
        <v>1630</v>
      </c>
      <c r="E49" s="11">
        <v>44722.754247685196</v>
      </c>
      <c r="F49" s="11">
        <v>44722.46258101851</v>
      </c>
      <c r="G49" s="12" t="s">
        <v>596</v>
      </c>
      <c r="H49" s="12" t="s">
        <v>514</v>
      </c>
      <c r="I49" s="12" t="s">
        <v>516</v>
      </c>
      <c r="J49" s="12"/>
      <c r="K49" s="13" t="s">
        <v>152</v>
      </c>
      <c r="L49" s="10">
        <v>1313.9132024888436</v>
      </c>
      <c r="M49" s="14">
        <v>216.58762819871805</v>
      </c>
      <c r="N49" s="13">
        <v>2.97</v>
      </c>
      <c r="O49" s="13"/>
      <c r="P49" s="13"/>
      <c r="Q49" s="13" t="s">
        <v>175</v>
      </c>
      <c r="R49" s="13" t="s">
        <v>176</v>
      </c>
      <c r="S49" s="13" t="s">
        <v>44</v>
      </c>
      <c r="T49" s="13" t="s">
        <v>177</v>
      </c>
      <c r="U49" s="13" t="s">
        <v>46</v>
      </c>
      <c r="V49" s="15" t="s">
        <v>522</v>
      </c>
      <c r="W49" s="13">
        <v>1</v>
      </c>
      <c r="X49" s="13">
        <v>1</v>
      </c>
      <c r="Y49" s="13" t="s">
        <v>525</v>
      </c>
      <c r="Z49" s="14">
        <v>12.569396212666721</v>
      </c>
      <c r="AA49" s="14">
        <v>204.01823198605135</v>
      </c>
      <c r="AB49" s="14">
        <v>5.6367508931365986</v>
      </c>
      <c r="AC49" s="14">
        <v>12.117735602896831</v>
      </c>
      <c r="AD49" s="17">
        <v>0.99869446035893361</v>
      </c>
      <c r="AE49" s="14">
        <v>0.98870751575534432</v>
      </c>
      <c r="AF49" s="9">
        <v>7.2487499999999996E-2</v>
      </c>
      <c r="AG49" s="13">
        <v>2442</v>
      </c>
      <c r="AH49" s="14">
        <v>1471.5</v>
      </c>
      <c r="AI49" s="14">
        <v>1052.8599999999999</v>
      </c>
      <c r="AJ49" s="10">
        <v>1296.94396295464</v>
      </c>
      <c r="AK49" s="18">
        <v>1.3084019062431184E-2</v>
      </c>
    </row>
    <row r="50" spans="1:37" x14ac:dyDescent="0.2">
      <c r="A50" s="8">
        <v>49</v>
      </c>
      <c r="B50" s="9">
        <v>36.69</v>
      </c>
      <c r="C50" s="9">
        <v>-108.48139999999999</v>
      </c>
      <c r="D50" s="10">
        <v>1630</v>
      </c>
      <c r="E50" s="11">
        <v>44671.753587962994</v>
      </c>
      <c r="F50" s="11">
        <v>44671.461921296293</v>
      </c>
      <c r="G50" s="12" t="s">
        <v>596</v>
      </c>
      <c r="H50" s="12" t="s">
        <v>514</v>
      </c>
      <c r="I50" s="12" t="s">
        <v>516</v>
      </c>
      <c r="J50" s="12"/>
      <c r="K50" s="13" t="s">
        <v>152</v>
      </c>
      <c r="L50" s="10">
        <v>615.62328650758184</v>
      </c>
      <c r="M50" s="14">
        <v>136.57161437595653</v>
      </c>
      <c r="N50" s="13">
        <v>2.2999999999999998</v>
      </c>
      <c r="O50" s="13"/>
      <c r="P50" s="13"/>
      <c r="Q50" s="13" t="s">
        <v>178</v>
      </c>
      <c r="R50" s="13" t="s">
        <v>179</v>
      </c>
      <c r="S50" s="13" t="s">
        <v>44</v>
      </c>
      <c r="T50" s="13" t="s">
        <v>180</v>
      </c>
      <c r="U50" s="13" t="s">
        <v>46</v>
      </c>
      <c r="V50" s="15" t="s">
        <v>522</v>
      </c>
      <c r="W50" s="13">
        <v>1</v>
      </c>
      <c r="X50" s="13">
        <v>1</v>
      </c>
      <c r="Y50" s="13" t="s">
        <v>529</v>
      </c>
      <c r="Z50" s="14">
        <v>9.0083371887445587</v>
      </c>
      <c r="AA50" s="14">
        <v>127.56327718721198</v>
      </c>
      <c r="AB50" s="14">
        <v>4.8281500108728572</v>
      </c>
      <c r="AC50" s="14">
        <v>5.5826581127216999</v>
      </c>
      <c r="AD50" s="17">
        <v>162.26625808869079</v>
      </c>
      <c r="AE50" s="14">
        <v>124.40413120132961</v>
      </c>
      <c r="AF50" s="9">
        <v>7.7462500000000004E-2</v>
      </c>
      <c r="AG50" s="13">
        <v>2442</v>
      </c>
      <c r="AH50" s="14">
        <v>539.29999999999995</v>
      </c>
      <c r="AI50" s="14">
        <v>621.1</v>
      </c>
      <c r="AJ50" s="10">
        <v>495.42870625966702</v>
      </c>
      <c r="AK50" s="18">
        <v>0.24260721821177175</v>
      </c>
    </row>
    <row r="51" spans="1:37" x14ac:dyDescent="0.2">
      <c r="A51" s="8">
        <v>50</v>
      </c>
      <c r="B51" s="9">
        <v>36.69</v>
      </c>
      <c r="C51" s="9">
        <v>-108.48139999999999</v>
      </c>
      <c r="D51" s="10">
        <v>1630</v>
      </c>
      <c r="E51" s="11">
        <v>45297.7587152778</v>
      </c>
      <c r="F51" s="11">
        <v>45297.467048611099</v>
      </c>
      <c r="G51" s="12" t="s">
        <v>596</v>
      </c>
      <c r="H51" s="12" t="s">
        <v>514</v>
      </c>
      <c r="I51" s="12" t="s">
        <v>516</v>
      </c>
      <c r="J51" s="12"/>
      <c r="K51" s="13" t="s">
        <v>152</v>
      </c>
      <c r="L51" s="10">
        <v>1221.5022194739131</v>
      </c>
      <c r="M51" s="14">
        <v>156.57850908555434</v>
      </c>
      <c r="N51" s="13">
        <v>1.32</v>
      </c>
      <c r="O51" s="13"/>
      <c r="P51" s="13"/>
      <c r="Q51" s="13" t="s">
        <v>181</v>
      </c>
      <c r="R51" s="13" t="s">
        <v>182</v>
      </c>
      <c r="S51" s="13" t="s">
        <v>44</v>
      </c>
      <c r="T51" s="13" t="s">
        <v>183</v>
      </c>
      <c r="U51" s="13" t="s">
        <v>46</v>
      </c>
      <c r="V51" s="15" t="s">
        <v>522</v>
      </c>
      <c r="W51" s="13">
        <v>-1</v>
      </c>
      <c r="X51" s="13">
        <v>0.7</v>
      </c>
      <c r="Y51" s="13"/>
      <c r="Z51" s="14">
        <v>22.063702039345749</v>
      </c>
      <c r="AA51" s="14">
        <v>134.5148070462086</v>
      </c>
      <c r="AB51" s="14">
        <v>15.932206543731578</v>
      </c>
      <c r="AC51" s="14">
        <v>7.1641327007174072</v>
      </c>
      <c r="AD51" s="17">
        <v>9.2757345282881261</v>
      </c>
      <c r="AE51" s="14">
        <v>4.0813231924467752</v>
      </c>
      <c r="AF51" s="9">
        <v>7.0712499999999998E-2</v>
      </c>
      <c r="AG51" s="13">
        <v>2442</v>
      </c>
      <c r="AH51" s="14">
        <v>1357.4</v>
      </c>
      <c r="AI51" s="14">
        <v>1191</v>
      </c>
      <c r="AJ51" s="10">
        <v>1201.2214579288</v>
      </c>
      <c r="AK51" s="18">
        <v>1.6883449268448914E-2</v>
      </c>
    </row>
    <row r="52" spans="1:37" x14ac:dyDescent="0.2">
      <c r="A52" s="8">
        <v>51</v>
      </c>
      <c r="B52" s="9">
        <v>41.080800000000004</v>
      </c>
      <c r="C52" s="9">
        <v>-101.1408</v>
      </c>
      <c r="D52" s="10">
        <v>948</v>
      </c>
      <c r="E52" s="11">
        <v>44740.737268518496</v>
      </c>
      <c r="F52" s="11">
        <v>44740.487268518496</v>
      </c>
      <c r="G52" s="12" t="s">
        <v>596</v>
      </c>
      <c r="H52" s="12" t="s">
        <v>514</v>
      </c>
      <c r="I52" s="12" t="s">
        <v>516</v>
      </c>
      <c r="J52" s="12"/>
      <c r="K52" s="13" t="s">
        <v>152</v>
      </c>
      <c r="L52" s="10">
        <v>850.62642768223816</v>
      </c>
      <c r="M52" s="14">
        <v>105.67807979843259</v>
      </c>
      <c r="N52" s="13">
        <v>2</v>
      </c>
      <c r="O52" s="13"/>
      <c r="P52" s="13"/>
      <c r="Q52" s="13" t="s">
        <v>184</v>
      </c>
      <c r="R52" s="13" t="s">
        <v>185</v>
      </c>
      <c r="S52" s="13" t="s">
        <v>55</v>
      </c>
      <c r="T52" s="13" t="s">
        <v>186</v>
      </c>
      <c r="U52" s="13" t="s">
        <v>57</v>
      </c>
      <c r="V52" s="15" t="s">
        <v>520</v>
      </c>
      <c r="W52" s="13">
        <v>-1</v>
      </c>
      <c r="X52" s="13">
        <v>0.7</v>
      </c>
      <c r="Y52" s="13" t="s">
        <v>530</v>
      </c>
      <c r="Z52" s="14">
        <v>8.6143509962422975</v>
      </c>
      <c r="AA52" s="14">
        <v>97.063728802190283</v>
      </c>
      <c r="AB52" s="14">
        <v>4.7930209178287111</v>
      </c>
      <c r="AC52" s="14">
        <v>17.410202337915184</v>
      </c>
      <c r="AD52" s="17">
        <v>33.356133253662762</v>
      </c>
      <c r="AE52" s="14">
        <v>22.237422169108509</v>
      </c>
      <c r="AF52" s="9">
        <v>3.383125E-2</v>
      </c>
      <c r="AG52" s="13">
        <v>6077</v>
      </c>
      <c r="AH52" s="14">
        <v>1314.5</v>
      </c>
      <c r="AI52" s="14">
        <v>1320.1</v>
      </c>
      <c r="AJ52" s="10">
        <v>1195.96583433507</v>
      </c>
      <c r="AK52" s="18">
        <v>0.28875357199884621</v>
      </c>
    </row>
    <row r="53" spans="1:37" x14ac:dyDescent="0.2">
      <c r="A53" s="8">
        <v>52</v>
      </c>
      <c r="B53" s="9">
        <v>41.080800000000004</v>
      </c>
      <c r="C53" s="9">
        <v>-101.1408</v>
      </c>
      <c r="D53" s="10">
        <v>948</v>
      </c>
      <c r="E53" s="11">
        <v>44550.734270833302</v>
      </c>
      <c r="F53" s="11">
        <v>44550.484270833302</v>
      </c>
      <c r="G53" s="12" t="s">
        <v>596</v>
      </c>
      <c r="H53" s="12" t="s">
        <v>514</v>
      </c>
      <c r="I53" s="12" t="s">
        <v>516</v>
      </c>
      <c r="J53" s="12"/>
      <c r="K53" s="13" t="s">
        <v>152</v>
      </c>
      <c r="L53" s="10">
        <v>600.60754043547126</v>
      </c>
      <c r="M53" s="14">
        <v>81.03372876635251</v>
      </c>
      <c r="N53" s="13">
        <v>4.12</v>
      </c>
      <c r="O53" s="13"/>
      <c r="P53" s="13"/>
      <c r="Q53" s="13" t="s">
        <v>187</v>
      </c>
      <c r="R53" s="13" t="s">
        <v>188</v>
      </c>
      <c r="S53" s="13" t="s">
        <v>55</v>
      </c>
      <c r="T53" s="13" t="s">
        <v>189</v>
      </c>
      <c r="U53" s="13" t="s">
        <v>57</v>
      </c>
      <c r="V53" s="15" t="s">
        <v>520</v>
      </c>
      <c r="W53" s="13">
        <v>1</v>
      </c>
      <c r="X53" s="13">
        <v>1</v>
      </c>
      <c r="Y53" s="13"/>
      <c r="Z53" s="14">
        <v>12.82812722288492</v>
      </c>
      <c r="AA53" s="14">
        <v>68.20560154346758</v>
      </c>
      <c r="AB53" s="14">
        <v>4.8676166552092388</v>
      </c>
      <c r="AC53" s="14">
        <v>4.679260023544134</v>
      </c>
      <c r="AD53" s="17">
        <v>52.480088091549717</v>
      </c>
      <c r="AE53" s="14">
        <v>72.072654312394945</v>
      </c>
      <c r="AF53" s="9">
        <v>1.5887499999999999E-2</v>
      </c>
      <c r="AG53" s="13">
        <v>6077</v>
      </c>
      <c r="AH53" s="14">
        <v>1201.3</v>
      </c>
      <c r="AI53" s="14">
        <v>1283</v>
      </c>
      <c r="AJ53" s="10">
        <v>1135.50650733777</v>
      </c>
      <c r="AK53" s="18">
        <v>0.47106640379929293</v>
      </c>
    </row>
    <row r="54" spans="1:37" x14ac:dyDescent="0.2">
      <c r="A54" s="8">
        <v>53</v>
      </c>
      <c r="B54" s="9">
        <v>41.080800000000004</v>
      </c>
      <c r="C54" s="9">
        <v>-101.1408</v>
      </c>
      <c r="D54" s="10">
        <v>948</v>
      </c>
      <c r="E54" s="11">
        <v>44740.737268518518</v>
      </c>
      <c r="F54" s="11">
        <v>44740.487268518518</v>
      </c>
      <c r="G54" s="12" t="s">
        <v>596</v>
      </c>
      <c r="H54" s="12" t="s">
        <v>514</v>
      </c>
      <c r="I54" s="12" t="s">
        <v>516</v>
      </c>
      <c r="J54" s="12"/>
      <c r="K54" s="13" t="s">
        <v>152</v>
      </c>
      <c r="L54" s="10">
        <v>850.6263422715781</v>
      </c>
      <c r="M54" s="10">
        <v>105.67806918738846</v>
      </c>
      <c r="N54" s="13">
        <v>2</v>
      </c>
      <c r="O54" s="13"/>
      <c r="P54" s="13"/>
      <c r="Q54" s="13" t="s">
        <v>184</v>
      </c>
      <c r="R54" s="13" t="s">
        <v>185</v>
      </c>
      <c r="S54" s="13" t="s">
        <v>55</v>
      </c>
      <c r="T54" s="13" t="s">
        <v>186</v>
      </c>
      <c r="U54" s="13" t="s">
        <v>57</v>
      </c>
      <c r="V54" s="15" t="s">
        <v>520</v>
      </c>
      <c r="W54" s="13">
        <v>-1</v>
      </c>
      <c r="X54" s="13">
        <v>0.7</v>
      </c>
      <c r="Y54" s="13"/>
      <c r="Z54" s="14">
        <v>8.6143501312828015</v>
      </c>
      <c r="AA54" s="14">
        <v>97.063719056105668</v>
      </c>
      <c r="AB54" s="14">
        <v>4.7930209178287111</v>
      </c>
      <c r="AC54" s="14">
        <v>17.410202337915184</v>
      </c>
      <c r="AD54" s="17">
        <v>33.356133253662762</v>
      </c>
      <c r="AE54" s="14">
        <v>22.237422169108509</v>
      </c>
      <c r="AF54" s="9">
        <v>3.383125E-2</v>
      </c>
      <c r="AG54" s="13">
        <v>6077</v>
      </c>
      <c r="AH54" s="13">
        <v>1314.5</v>
      </c>
      <c r="AI54" s="13">
        <v>1320.1</v>
      </c>
      <c r="AJ54" s="10">
        <v>1195.9658343350668</v>
      </c>
      <c r="AK54" s="18">
        <v>0.28875364341447979</v>
      </c>
    </row>
    <row r="55" spans="1:37" x14ac:dyDescent="0.2">
      <c r="A55" s="8">
        <v>54</v>
      </c>
      <c r="B55" s="9">
        <v>35.297199999999997</v>
      </c>
      <c r="C55" s="9">
        <v>-101.7475</v>
      </c>
      <c r="D55" s="10">
        <v>1090</v>
      </c>
      <c r="E55" s="11">
        <v>44675.735127314802</v>
      </c>
      <c r="F55" s="11">
        <v>44675.485127314802</v>
      </c>
      <c r="G55" s="12" t="s">
        <v>596</v>
      </c>
      <c r="H55" s="12" t="s">
        <v>514</v>
      </c>
      <c r="I55" s="12" t="s">
        <v>516</v>
      </c>
      <c r="J55" s="12"/>
      <c r="K55" s="13" t="s">
        <v>152</v>
      </c>
      <c r="L55" s="10">
        <v>363.42528780406332</v>
      </c>
      <c r="M55" s="14">
        <v>41.749475677393256</v>
      </c>
      <c r="N55" s="13">
        <v>6.66</v>
      </c>
      <c r="O55" s="13"/>
      <c r="P55" s="13"/>
      <c r="Q55" s="13" t="s">
        <v>190</v>
      </c>
      <c r="R55" s="13" t="s">
        <v>191</v>
      </c>
      <c r="S55" s="13" t="s">
        <v>69</v>
      </c>
      <c r="T55" s="13" t="s">
        <v>192</v>
      </c>
      <c r="U55" s="13" t="s">
        <v>71</v>
      </c>
      <c r="V55" s="15" t="s">
        <v>520</v>
      </c>
      <c r="W55" s="13">
        <v>-1</v>
      </c>
      <c r="X55" s="13">
        <v>0.5</v>
      </c>
      <c r="Y55" s="13"/>
      <c r="Z55" s="14">
        <v>13.190339554490395</v>
      </c>
      <c r="AA55" s="14">
        <v>28.559136122902856</v>
      </c>
      <c r="AB55" s="14">
        <v>3.8865066469890293</v>
      </c>
      <c r="AC55" s="14">
        <v>3.733071180586149</v>
      </c>
      <c r="AD55" s="17">
        <v>17.671394560785018</v>
      </c>
      <c r="AE55" s="14">
        <v>39.230495924942737</v>
      </c>
      <c r="AF55" s="9">
        <v>4.4881249999999998E-2</v>
      </c>
      <c r="AG55" s="13">
        <v>6193</v>
      </c>
      <c r="AH55" s="14">
        <v>296.2</v>
      </c>
      <c r="AI55" s="14">
        <v>292.8</v>
      </c>
      <c r="AJ55" s="10">
        <v>266.75464884786697</v>
      </c>
      <c r="AK55" s="18">
        <v>0.36239532984232503</v>
      </c>
    </row>
    <row r="56" spans="1:37" x14ac:dyDescent="0.2">
      <c r="A56" s="8">
        <v>55</v>
      </c>
      <c r="B56" s="9">
        <v>35.297199999999997</v>
      </c>
      <c r="C56" s="9">
        <v>-101.7475</v>
      </c>
      <c r="D56" s="10">
        <v>1090</v>
      </c>
      <c r="E56" s="11">
        <v>45352.739340277774</v>
      </c>
      <c r="F56" s="11">
        <v>45352.489340277774</v>
      </c>
      <c r="G56" s="12" t="s">
        <v>596</v>
      </c>
      <c r="H56" s="12" t="s">
        <v>514</v>
      </c>
      <c r="I56" s="12" t="s">
        <v>516</v>
      </c>
      <c r="J56" s="12"/>
      <c r="K56" s="13" t="s">
        <v>152</v>
      </c>
      <c r="L56" s="10">
        <v>194.15410575027352</v>
      </c>
      <c r="M56" s="10">
        <v>35.190416786408676</v>
      </c>
      <c r="N56" s="13">
        <v>4.22</v>
      </c>
      <c r="O56" s="13"/>
      <c r="P56" s="13"/>
      <c r="Q56" s="13" t="s">
        <v>193</v>
      </c>
      <c r="R56" s="13" t="s">
        <v>194</v>
      </c>
      <c r="S56" s="13" t="s">
        <v>69</v>
      </c>
      <c r="T56" s="13" t="s">
        <v>195</v>
      </c>
      <c r="U56" s="13" t="s">
        <v>71</v>
      </c>
      <c r="V56" s="15" t="s">
        <v>520</v>
      </c>
      <c r="W56" s="13">
        <v>-1</v>
      </c>
      <c r="X56" s="13">
        <v>0</v>
      </c>
      <c r="Y56" s="13"/>
      <c r="Z56" s="14">
        <v>13.595093948655203</v>
      </c>
      <c r="AA56" s="14">
        <v>21.595322837753475</v>
      </c>
      <c r="AB56" s="14">
        <v>4.6730905791396617</v>
      </c>
      <c r="AC56" s="14">
        <v>2.7255704060052421</v>
      </c>
      <c r="AD56" s="17">
        <v>126.83480283000154</v>
      </c>
      <c r="AE56" s="14">
        <v>178.41428931420216</v>
      </c>
      <c r="AF56" s="9">
        <v>4.3975E-2</v>
      </c>
      <c r="AG56" s="13">
        <v>6193</v>
      </c>
      <c r="AH56" s="13">
        <v>142.69999999999999</v>
      </c>
      <c r="AI56" s="13">
        <v>143.5</v>
      </c>
      <c r="AJ56" s="10">
        <v>129.98747744546668</v>
      </c>
      <c r="AK56" s="18">
        <v>0.49363699923884208</v>
      </c>
    </row>
    <row r="57" spans="1:37" x14ac:dyDescent="0.2">
      <c r="A57" s="8">
        <v>56</v>
      </c>
      <c r="B57" s="9">
        <v>35.297199999999997</v>
      </c>
      <c r="C57" s="9">
        <v>-101.7475</v>
      </c>
      <c r="D57" s="10">
        <v>1090</v>
      </c>
      <c r="E57" s="11">
        <v>44675.735127314816</v>
      </c>
      <c r="F57" s="11">
        <v>44675.485127314816</v>
      </c>
      <c r="G57" s="12" t="s">
        <v>596</v>
      </c>
      <c r="H57" s="12" t="s">
        <v>514</v>
      </c>
      <c r="I57" s="12" t="s">
        <v>516</v>
      </c>
      <c r="J57" s="12"/>
      <c r="K57" s="13" t="s">
        <v>152</v>
      </c>
      <c r="L57" s="10">
        <v>363.42528503594775</v>
      </c>
      <c r="M57" s="10">
        <v>41.749475359398389</v>
      </c>
      <c r="N57" s="13">
        <v>6.66</v>
      </c>
      <c r="O57" s="13"/>
      <c r="P57" s="13"/>
      <c r="Q57" s="13" t="s">
        <v>190</v>
      </c>
      <c r="R57" s="13" t="s">
        <v>191</v>
      </c>
      <c r="S57" s="13" t="s">
        <v>69</v>
      </c>
      <c r="T57" s="13" t="s">
        <v>192</v>
      </c>
      <c r="U57" s="13" t="s">
        <v>71</v>
      </c>
      <c r="V57" s="15" t="s">
        <v>520</v>
      </c>
      <c r="W57" s="13">
        <v>-1</v>
      </c>
      <c r="X57" s="13">
        <v>0.7</v>
      </c>
      <c r="Y57" s="13"/>
      <c r="Z57" s="14">
        <v>13.19033945402302</v>
      </c>
      <c r="AA57" s="14">
        <v>28.559135905375374</v>
      </c>
      <c r="AB57" s="14">
        <v>3.8865066469890293</v>
      </c>
      <c r="AC57" s="14">
        <v>3.733071180586149</v>
      </c>
      <c r="AD57" s="17">
        <v>17.671394560785018</v>
      </c>
      <c r="AE57" s="14">
        <v>39.230495924942737</v>
      </c>
      <c r="AF57" s="9">
        <v>4.4881249999999998E-2</v>
      </c>
      <c r="AG57" s="13">
        <v>6193</v>
      </c>
      <c r="AH57" s="13">
        <v>296.2</v>
      </c>
      <c r="AI57" s="13">
        <v>292.8</v>
      </c>
      <c r="AJ57" s="10">
        <v>266.75464884786669</v>
      </c>
      <c r="AK57" s="18">
        <v>0.36239531946531683</v>
      </c>
    </row>
    <row r="58" spans="1:37" x14ac:dyDescent="0.2">
      <c r="A58" s="8">
        <v>57</v>
      </c>
      <c r="B58" s="9">
        <v>35.297199999999997</v>
      </c>
      <c r="C58" s="9">
        <v>-101.7475</v>
      </c>
      <c r="D58" s="10">
        <v>1090</v>
      </c>
      <c r="E58" s="11">
        <v>45301.740185185183</v>
      </c>
      <c r="F58" s="11">
        <v>45301.490185185183</v>
      </c>
      <c r="G58" s="12" t="s">
        <v>596</v>
      </c>
      <c r="H58" s="12" t="s">
        <v>514</v>
      </c>
      <c r="I58" s="12" t="s">
        <v>516</v>
      </c>
      <c r="J58" s="12"/>
      <c r="K58" s="13" t="s">
        <v>152</v>
      </c>
      <c r="L58" s="10">
        <v>466.72011782765247</v>
      </c>
      <c r="M58" s="10">
        <v>53.478923699436649</v>
      </c>
      <c r="N58" s="13">
        <v>7</v>
      </c>
      <c r="O58" s="13"/>
      <c r="P58" s="13"/>
      <c r="Q58" s="13" t="s">
        <v>196</v>
      </c>
      <c r="R58" s="13" t="s">
        <v>197</v>
      </c>
      <c r="S58" s="13" t="s">
        <v>69</v>
      </c>
      <c r="T58" s="13" t="s">
        <v>198</v>
      </c>
      <c r="U58" s="13" t="s">
        <v>71</v>
      </c>
      <c r="V58" s="15" t="s">
        <v>520</v>
      </c>
      <c r="W58" s="13">
        <v>-1</v>
      </c>
      <c r="X58" s="13">
        <v>0</v>
      </c>
      <c r="Y58" s="13"/>
      <c r="Z58" s="14">
        <v>17.993115221691614</v>
      </c>
      <c r="AA58" s="14">
        <v>35.485808477745039</v>
      </c>
      <c r="AB58" s="14">
        <v>5.7075548467324762</v>
      </c>
      <c r="AC58" s="14">
        <v>3.9251631220145167</v>
      </c>
      <c r="AD58" s="17">
        <v>173.21134110738237</v>
      </c>
      <c r="AE58" s="14">
        <v>404.15979591722549</v>
      </c>
      <c r="AF58" s="9">
        <v>4.3587500000000001E-2</v>
      </c>
      <c r="AG58" s="13">
        <v>6193</v>
      </c>
      <c r="AH58" s="13">
        <v>152.9</v>
      </c>
      <c r="AI58" s="13">
        <v>152.80000000000001</v>
      </c>
      <c r="AJ58" s="10">
        <v>138.6405078905</v>
      </c>
      <c r="AK58" s="18">
        <v>2.3664051360535536</v>
      </c>
    </row>
    <row r="59" spans="1:37" x14ac:dyDescent="0.2">
      <c r="A59" s="8">
        <v>58</v>
      </c>
      <c r="B59" s="9">
        <v>39.384399999999999</v>
      </c>
      <c r="C59" s="9">
        <v>-80.332499999999996</v>
      </c>
      <c r="D59" s="10">
        <v>299</v>
      </c>
      <c r="E59" s="11">
        <v>45211.683020833298</v>
      </c>
      <c r="F59" s="11">
        <v>45211.474687499998</v>
      </c>
      <c r="G59" s="12" t="s">
        <v>596</v>
      </c>
      <c r="H59" s="12" t="s">
        <v>514</v>
      </c>
      <c r="I59" s="12" t="s">
        <v>516</v>
      </c>
      <c r="J59" s="12"/>
      <c r="K59" s="13" t="s">
        <v>152</v>
      </c>
      <c r="L59" s="10">
        <v>391.72465019480683</v>
      </c>
      <c r="M59" s="14">
        <v>56.740973701677142</v>
      </c>
      <c r="N59" s="13">
        <v>0.73</v>
      </c>
      <c r="O59" s="13"/>
      <c r="P59" s="13"/>
      <c r="Q59" s="13" t="s">
        <v>199</v>
      </c>
      <c r="R59" s="13" t="s">
        <v>200</v>
      </c>
      <c r="S59" s="13" t="s">
        <v>86</v>
      </c>
      <c r="T59" s="13" t="s">
        <v>201</v>
      </c>
      <c r="U59" s="13" t="s">
        <v>88</v>
      </c>
      <c r="V59" s="15" t="s">
        <v>521</v>
      </c>
      <c r="W59" s="13">
        <v>-1</v>
      </c>
      <c r="X59" s="13">
        <v>0.5</v>
      </c>
      <c r="Y59" s="13" t="s">
        <v>531</v>
      </c>
      <c r="Z59" s="14">
        <v>15.354650069405956</v>
      </c>
      <c r="AA59" s="14">
        <v>41.386323632271186</v>
      </c>
      <c r="AB59" s="14">
        <v>11.22405179228298</v>
      </c>
      <c r="AC59" s="14">
        <v>8.2540579835791519</v>
      </c>
      <c r="AD59" s="17">
        <v>85.039195957660354</v>
      </c>
      <c r="AE59" s="14">
        <v>20.69287101636402</v>
      </c>
      <c r="AF59" s="9">
        <v>4.8237500000000003E-2</v>
      </c>
      <c r="AG59" s="13">
        <v>3944</v>
      </c>
      <c r="AH59" s="14">
        <v>229.9</v>
      </c>
      <c r="AI59" s="14">
        <v>228.3</v>
      </c>
      <c r="AJ59" s="10">
        <v>208.00536508546699</v>
      </c>
      <c r="AK59" s="18">
        <v>0.88324301170718222</v>
      </c>
    </row>
    <row r="60" spans="1:37" x14ac:dyDescent="0.2">
      <c r="A60" s="8">
        <v>59</v>
      </c>
      <c r="B60" s="9">
        <v>39.384399999999999</v>
      </c>
      <c r="C60" s="9">
        <v>-80.332499999999996</v>
      </c>
      <c r="D60" s="10">
        <v>299</v>
      </c>
      <c r="E60" s="11">
        <v>45364.682106481479</v>
      </c>
      <c r="F60" s="11">
        <v>45364.473773148151</v>
      </c>
      <c r="G60" s="12" t="s">
        <v>596</v>
      </c>
      <c r="H60" s="12" t="s">
        <v>514</v>
      </c>
      <c r="I60" s="12" t="s">
        <v>516</v>
      </c>
      <c r="J60" s="12"/>
      <c r="K60" s="13" t="s">
        <v>152</v>
      </c>
      <c r="L60" s="10">
        <v>1114.2700857157706</v>
      </c>
      <c r="M60" s="10">
        <v>218.34729403115574</v>
      </c>
      <c r="N60" s="13">
        <v>2.58</v>
      </c>
      <c r="O60" s="13"/>
      <c r="P60" s="13"/>
      <c r="Q60" s="13" t="s">
        <v>202</v>
      </c>
      <c r="R60" s="13" t="s">
        <v>203</v>
      </c>
      <c r="S60" s="13" t="s">
        <v>86</v>
      </c>
      <c r="T60" s="13" t="s">
        <v>204</v>
      </c>
      <c r="U60" s="13" t="s">
        <v>88</v>
      </c>
      <c r="V60" s="15" t="s">
        <v>521</v>
      </c>
      <c r="W60" s="13">
        <v>-1</v>
      </c>
      <c r="X60" s="13">
        <v>0.7</v>
      </c>
      <c r="Y60" s="13"/>
      <c r="Z60" s="14">
        <v>16.621630619959774</v>
      </c>
      <c r="AA60" s="14">
        <v>201.72566341119597</v>
      </c>
      <c r="AB60" s="14">
        <v>7.2694566781421308</v>
      </c>
      <c r="AC60" s="14">
        <v>9.1796494287421808</v>
      </c>
      <c r="AD60" s="17">
        <v>19.609723754000157</v>
      </c>
      <c r="AE60" s="14">
        <v>16.864362428440135</v>
      </c>
      <c r="AF60" s="9">
        <v>6.3475000000000004E-2</v>
      </c>
      <c r="AG60" s="13">
        <v>3944</v>
      </c>
      <c r="AH60" s="13">
        <v>1067.4000000000001</v>
      </c>
      <c r="AI60" s="13">
        <v>1067.2</v>
      </c>
      <c r="AJ60" s="10">
        <v>968.26246459506683</v>
      </c>
      <c r="AK60" s="18">
        <v>0.15079343304066326</v>
      </c>
    </row>
    <row r="61" spans="1:37" x14ac:dyDescent="0.2">
      <c r="A61" s="8">
        <v>60</v>
      </c>
      <c r="B61" s="9">
        <v>39.384399999999999</v>
      </c>
      <c r="C61" s="9">
        <v>-80.332499999999996</v>
      </c>
      <c r="D61" s="10">
        <v>299</v>
      </c>
      <c r="E61" s="11">
        <v>45313.682858796295</v>
      </c>
      <c r="F61" s="11">
        <v>45313.47452546296</v>
      </c>
      <c r="G61" s="12" t="s">
        <v>596</v>
      </c>
      <c r="H61" s="12" t="s">
        <v>514</v>
      </c>
      <c r="I61" s="12" t="s">
        <v>516</v>
      </c>
      <c r="J61" s="12"/>
      <c r="K61" s="13" t="s">
        <v>152</v>
      </c>
      <c r="L61" s="10">
        <v>1441.3312424676528</v>
      </c>
      <c r="M61" s="10">
        <v>348.78394513791284</v>
      </c>
      <c r="N61" s="13">
        <v>2.15</v>
      </c>
      <c r="O61" s="13"/>
      <c r="P61" s="13"/>
      <c r="Q61" s="13" t="s">
        <v>205</v>
      </c>
      <c r="R61" s="13" t="s">
        <v>206</v>
      </c>
      <c r="S61" s="13" t="s">
        <v>86</v>
      </c>
      <c r="T61" s="13" t="s">
        <v>207</v>
      </c>
      <c r="U61" s="13" t="s">
        <v>88</v>
      </c>
      <c r="V61" s="15" t="s">
        <v>521</v>
      </c>
      <c r="W61" s="13">
        <v>-1</v>
      </c>
      <c r="X61" s="13">
        <v>0.7</v>
      </c>
      <c r="Y61" s="13"/>
      <c r="Z61" s="14">
        <v>24.040132777658489</v>
      </c>
      <c r="AA61" s="14">
        <v>324.74381236025431</v>
      </c>
      <c r="AB61" s="14">
        <v>12.660220090502778</v>
      </c>
      <c r="AC61" s="14">
        <v>4.8897798614055121</v>
      </c>
      <c r="AD61" s="17">
        <v>158.93719241144788</v>
      </c>
      <c r="AE61" s="14">
        <v>113.90498789487098</v>
      </c>
      <c r="AF61" s="9">
        <v>5.9924999999999999E-2</v>
      </c>
      <c r="AG61" s="13">
        <v>3944</v>
      </c>
      <c r="AH61" s="13">
        <v>1467.2</v>
      </c>
      <c r="AI61" s="13">
        <v>1460.1</v>
      </c>
      <c r="AJ61" s="10">
        <v>1328.5523960606333</v>
      </c>
      <c r="AK61" s="18">
        <v>8.4888519821594163E-2</v>
      </c>
    </row>
    <row r="62" spans="1:37" x14ac:dyDescent="0.2">
      <c r="A62" s="8">
        <v>61</v>
      </c>
      <c r="B62" s="9">
        <v>39.174700000000001</v>
      </c>
      <c r="C62" s="9">
        <v>-111.02889999999999</v>
      </c>
      <c r="D62" s="10">
        <v>1725</v>
      </c>
      <c r="E62" s="11">
        <v>44669.762488425906</v>
      </c>
      <c r="F62" s="11">
        <v>44669.470821759292</v>
      </c>
      <c r="G62" s="12" t="s">
        <v>596</v>
      </c>
      <c r="H62" s="12" t="s">
        <v>514</v>
      </c>
      <c r="I62" s="12" t="s">
        <v>516</v>
      </c>
      <c r="J62" s="12"/>
      <c r="K62" s="13" t="s">
        <v>152</v>
      </c>
      <c r="L62" s="10">
        <v>663.18484969738029</v>
      </c>
      <c r="M62" s="14">
        <v>75.767808842812897</v>
      </c>
      <c r="N62" s="13">
        <v>0.6</v>
      </c>
      <c r="O62" s="13"/>
      <c r="P62" s="13"/>
      <c r="Q62" s="13" t="s">
        <v>208</v>
      </c>
      <c r="R62" s="13" t="s">
        <v>209</v>
      </c>
      <c r="S62" s="13" t="s">
        <v>13</v>
      </c>
      <c r="T62" s="13" t="s">
        <v>210</v>
      </c>
      <c r="U62" s="13" t="s">
        <v>15</v>
      </c>
      <c r="V62" s="15" t="s">
        <v>522</v>
      </c>
      <c r="W62" s="13">
        <v>-1</v>
      </c>
      <c r="X62" s="13">
        <v>0.7</v>
      </c>
      <c r="Y62" s="13" t="s">
        <v>532</v>
      </c>
      <c r="Z62" s="14">
        <v>6.4663622660682494</v>
      </c>
      <c r="AA62" s="14">
        <v>69.301446576744638</v>
      </c>
      <c r="AB62" s="14">
        <v>5.2459550553611622</v>
      </c>
      <c r="AC62" s="14">
        <v>8.7968152532243522</v>
      </c>
      <c r="AD62" s="17">
        <v>13.415684953005098</v>
      </c>
      <c r="AE62" s="14">
        <v>2.6831369906010192</v>
      </c>
      <c r="AF62" s="9">
        <v>2.46625E-2</v>
      </c>
      <c r="AG62" s="13">
        <v>6165</v>
      </c>
      <c r="AH62" s="14">
        <v>909.6</v>
      </c>
      <c r="AI62" s="14">
        <v>899.7</v>
      </c>
      <c r="AJ62" s="10">
        <v>822.63058630830005</v>
      </c>
      <c r="AK62" s="18">
        <v>0.19382422592194226</v>
      </c>
    </row>
    <row r="63" spans="1:37" x14ac:dyDescent="0.2">
      <c r="A63" s="8">
        <v>62</v>
      </c>
      <c r="B63" s="9">
        <v>39.174700000000001</v>
      </c>
      <c r="C63" s="9">
        <v>-111.02889999999999</v>
      </c>
      <c r="D63" s="10">
        <v>1725</v>
      </c>
      <c r="E63" s="11">
        <v>45295.767650463</v>
      </c>
      <c r="F63" s="11">
        <v>45295.475983796299</v>
      </c>
      <c r="G63" s="12" t="s">
        <v>596</v>
      </c>
      <c r="H63" s="12" t="s">
        <v>514</v>
      </c>
      <c r="I63" s="12" t="s">
        <v>516</v>
      </c>
      <c r="J63" s="12"/>
      <c r="K63" s="13" t="s">
        <v>152</v>
      </c>
      <c r="L63" s="10">
        <v>584.0588380898198</v>
      </c>
      <c r="M63" s="14">
        <v>71.925205486139291</v>
      </c>
      <c r="N63" s="13">
        <v>0.6</v>
      </c>
      <c r="O63" s="13"/>
      <c r="P63" s="13"/>
      <c r="Q63" s="13" t="s">
        <v>211</v>
      </c>
      <c r="R63" s="13" t="s">
        <v>212</v>
      </c>
      <c r="S63" s="13" t="s">
        <v>13</v>
      </c>
      <c r="T63" s="13" t="s">
        <v>213</v>
      </c>
      <c r="U63" s="13" t="s">
        <v>15</v>
      </c>
      <c r="V63" s="15" t="s">
        <v>522</v>
      </c>
      <c r="W63" s="13">
        <v>-1</v>
      </c>
      <c r="X63" s="13">
        <v>0.5</v>
      </c>
      <c r="Y63" s="13"/>
      <c r="Z63" s="14">
        <v>10.892263638889686</v>
      </c>
      <c r="AA63" s="14">
        <v>61.03294184724961</v>
      </c>
      <c r="AB63" s="14">
        <v>9.2542455907110579</v>
      </c>
      <c r="AC63" s="14">
        <v>5.5303583727616674</v>
      </c>
      <c r="AD63" s="17">
        <v>164.41763623368917</v>
      </c>
      <c r="AE63" s="14">
        <v>32.883527246737835</v>
      </c>
      <c r="AF63" s="9">
        <v>6.1262499999999998E-2</v>
      </c>
      <c r="AG63" s="13">
        <v>6165</v>
      </c>
      <c r="AH63" s="14">
        <v>353.2</v>
      </c>
      <c r="AI63" s="14">
        <v>352.6</v>
      </c>
      <c r="AJ63" s="10">
        <v>320.19085398300001</v>
      </c>
      <c r="AK63" s="18">
        <v>0.82409594410472886</v>
      </c>
    </row>
    <row r="64" spans="1:37" x14ac:dyDescent="0.2">
      <c r="A64" s="8">
        <v>63</v>
      </c>
      <c r="B64" s="9">
        <v>29.309100000000001</v>
      </c>
      <c r="C64" s="9">
        <v>-98.320499999999996</v>
      </c>
      <c r="D64" s="10">
        <v>149</v>
      </c>
      <c r="E64" s="11">
        <v>45326.726307870369</v>
      </c>
      <c r="F64" s="11">
        <v>45326.476307870369</v>
      </c>
      <c r="G64" s="12" t="s">
        <v>596</v>
      </c>
      <c r="H64" s="12" t="s">
        <v>514</v>
      </c>
      <c r="I64" s="12" t="s">
        <v>516</v>
      </c>
      <c r="J64" s="12"/>
      <c r="K64" s="13" t="s">
        <v>152</v>
      </c>
      <c r="L64" s="10">
        <v>881.79367695189842</v>
      </c>
      <c r="M64" s="10">
        <v>84.589796072984129</v>
      </c>
      <c r="N64" s="13">
        <v>8.2799999999999994</v>
      </c>
      <c r="O64" s="13"/>
      <c r="P64" s="13"/>
      <c r="Q64" s="13" t="s">
        <v>214</v>
      </c>
      <c r="R64" s="13" t="s">
        <v>215</v>
      </c>
      <c r="S64" s="13" t="s">
        <v>103</v>
      </c>
      <c r="T64" s="13" t="s">
        <v>216</v>
      </c>
      <c r="U64" s="13" t="s">
        <v>71</v>
      </c>
      <c r="V64" s="15" t="s">
        <v>520</v>
      </c>
      <c r="W64" s="13">
        <v>-1</v>
      </c>
      <c r="X64" s="13">
        <v>0.5</v>
      </c>
      <c r="Y64" s="13"/>
      <c r="Z64" s="14">
        <v>24.233919809744755</v>
      </c>
      <c r="AA64" s="14">
        <v>60.355876263239388</v>
      </c>
      <c r="AB64" s="14">
        <v>6.1435683778890127</v>
      </c>
      <c r="AC64" s="14">
        <v>4.0822841840531003</v>
      </c>
      <c r="AD64" s="17">
        <v>14.890825066056095</v>
      </c>
      <c r="AE64" s="14">
        <v>41.098677182314823</v>
      </c>
      <c r="AF64" s="9">
        <v>3.2375000000000001E-2</v>
      </c>
      <c r="AG64" s="13">
        <v>7097</v>
      </c>
      <c r="AH64" s="13">
        <v>534.5</v>
      </c>
      <c r="AI64" s="13">
        <v>536.5</v>
      </c>
      <c r="AJ64" s="10">
        <v>485.64623081333337</v>
      </c>
      <c r="AK64" s="18">
        <v>0.81571197510401605</v>
      </c>
    </row>
    <row r="65" spans="1:37" x14ac:dyDescent="0.2">
      <c r="A65" s="8">
        <v>64</v>
      </c>
      <c r="B65" s="9">
        <v>29.309100000000001</v>
      </c>
      <c r="C65" s="9">
        <v>-98.320499999999996</v>
      </c>
      <c r="D65" s="10">
        <v>149</v>
      </c>
      <c r="E65" s="11">
        <v>45333.727500000001</v>
      </c>
      <c r="F65" s="11">
        <v>45333.477500000001</v>
      </c>
      <c r="G65" s="12" t="s">
        <v>596</v>
      </c>
      <c r="H65" s="12" t="s">
        <v>514</v>
      </c>
      <c r="I65" s="12" t="s">
        <v>516</v>
      </c>
      <c r="J65" s="12"/>
      <c r="K65" s="13" t="s">
        <v>152</v>
      </c>
      <c r="L65" s="10">
        <v>694.02282439229964</v>
      </c>
      <c r="M65" s="10">
        <v>84.644159647446955</v>
      </c>
      <c r="N65" s="13">
        <v>5.79</v>
      </c>
      <c r="O65" s="13"/>
      <c r="P65" s="13"/>
      <c r="Q65" s="13" t="s">
        <v>217</v>
      </c>
      <c r="R65" s="13" t="s">
        <v>218</v>
      </c>
      <c r="S65" s="13" t="s">
        <v>103</v>
      </c>
      <c r="T65" s="13" t="s">
        <v>219</v>
      </c>
      <c r="U65" s="13" t="s">
        <v>71</v>
      </c>
      <c r="V65" s="15" t="s">
        <v>520</v>
      </c>
      <c r="W65" s="13">
        <v>1</v>
      </c>
      <c r="X65" s="13">
        <v>1</v>
      </c>
      <c r="Y65" s="13"/>
      <c r="Z65" s="14">
        <v>24.512668746875423</v>
      </c>
      <c r="AA65" s="14">
        <v>60.131490900571514</v>
      </c>
      <c r="AB65" s="14">
        <v>7.4028967159832062</v>
      </c>
      <c r="AC65" s="14">
        <v>4.1063781914310109</v>
      </c>
      <c r="AD65" s="17">
        <v>129.58328672320522</v>
      </c>
      <c r="AE65" s="14">
        <v>250.0957433757861</v>
      </c>
      <c r="AF65" s="9">
        <v>2.55125E-2</v>
      </c>
      <c r="AG65" s="13">
        <v>7097</v>
      </c>
      <c r="AH65" s="13">
        <v>559.5</v>
      </c>
      <c r="AI65" s="13">
        <v>524.29999999999995</v>
      </c>
      <c r="AJ65" s="10">
        <v>493.20005574840002</v>
      </c>
      <c r="AK65" s="18">
        <v>0.40718318317941737</v>
      </c>
    </row>
    <row r="66" spans="1:37" x14ac:dyDescent="0.2">
      <c r="A66" s="8">
        <v>65</v>
      </c>
      <c r="B66" s="9">
        <v>41.7378</v>
      </c>
      <c r="C66" s="9">
        <v>-108.78749999999999</v>
      </c>
      <c r="D66" s="10">
        <v>2044</v>
      </c>
      <c r="E66" s="11">
        <v>44604.757013888899</v>
      </c>
      <c r="F66" s="11">
        <v>44604.465347222198</v>
      </c>
      <c r="G66" s="12" t="s">
        <v>596</v>
      </c>
      <c r="H66" s="12" t="s">
        <v>514</v>
      </c>
      <c r="I66" s="12" t="s">
        <v>516</v>
      </c>
      <c r="J66" s="12"/>
      <c r="K66" s="13" t="s">
        <v>152</v>
      </c>
      <c r="L66" s="10">
        <v>889.99615635841053</v>
      </c>
      <c r="M66" s="14">
        <v>110.01225384277359</v>
      </c>
      <c r="N66" s="13">
        <v>4.49</v>
      </c>
      <c r="O66" s="13"/>
      <c r="P66" s="13"/>
      <c r="Q66" s="13" t="s">
        <v>220</v>
      </c>
      <c r="R66" s="13" t="s">
        <v>221</v>
      </c>
      <c r="S66" s="13" t="s">
        <v>113</v>
      </c>
      <c r="T66" s="13" t="s">
        <v>222</v>
      </c>
      <c r="U66" s="13" t="s">
        <v>115</v>
      </c>
      <c r="V66" s="15" t="s">
        <v>522</v>
      </c>
      <c r="W66" s="13">
        <v>1</v>
      </c>
      <c r="X66" s="13">
        <v>1</v>
      </c>
      <c r="Y66" s="13" t="s">
        <v>533</v>
      </c>
      <c r="Z66" s="14">
        <v>16.076835729035864</v>
      </c>
      <c r="AA66" s="14">
        <v>93.935418113737711</v>
      </c>
      <c r="AB66" s="14">
        <v>6.1191317742447504</v>
      </c>
      <c r="AC66" s="14">
        <v>7.0046526217892033</v>
      </c>
      <c r="AD66" s="17">
        <v>82.271410321770304</v>
      </c>
      <c r="AE66" s="14">
        <v>123.13287744824957</v>
      </c>
      <c r="AF66" s="9">
        <v>3.5556249999999998E-2</v>
      </c>
      <c r="AG66" s="13">
        <v>8066</v>
      </c>
      <c r="AH66" s="14">
        <v>580.1</v>
      </c>
      <c r="AI66" s="14">
        <v>545</v>
      </c>
      <c r="AJ66" s="10">
        <v>520.95083694499999</v>
      </c>
      <c r="AK66" s="18">
        <v>0.70840719169892219</v>
      </c>
    </row>
    <row r="67" spans="1:37" x14ac:dyDescent="0.2">
      <c r="A67" s="8">
        <v>66</v>
      </c>
      <c r="B67" s="9">
        <v>41.7378</v>
      </c>
      <c r="C67" s="9">
        <v>-108.78749999999999</v>
      </c>
      <c r="D67" s="10">
        <v>2044</v>
      </c>
      <c r="E67" s="11">
        <v>45230.763935185198</v>
      </c>
      <c r="F67" s="11">
        <v>45230.472268518497</v>
      </c>
      <c r="G67" s="12" t="s">
        <v>596</v>
      </c>
      <c r="H67" s="12" t="s">
        <v>514</v>
      </c>
      <c r="I67" s="12" t="s">
        <v>516</v>
      </c>
      <c r="J67" s="12"/>
      <c r="K67" s="13" t="s">
        <v>152</v>
      </c>
      <c r="L67" s="10">
        <v>1071.417641473673</v>
      </c>
      <c r="M67" s="14">
        <v>107.44546939223264</v>
      </c>
      <c r="N67" s="13">
        <v>6.01</v>
      </c>
      <c r="O67" s="13"/>
      <c r="P67" s="13"/>
      <c r="Q67" s="13" t="s">
        <v>223</v>
      </c>
      <c r="R67" s="13" t="s">
        <v>224</v>
      </c>
      <c r="S67" s="13" t="s">
        <v>113</v>
      </c>
      <c r="T67" s="13" t="s">
        <v>225</v>
      </c>
      <c r="U67" s="13" t="s">
        <v>115</v>
      </c>
      <c r="V67" s="15" t="s">
        <v>522</v>
      </c>
      <c r="W67" s="13">
        <v>-1</v>
      </c>
      <c r="X67" s="13">
        <v>0.7</v>
      </c>
      <c r="Y67" s="13"/>
      <c r="Z67" s="14">
        <v>17.064026256326493</v>
      </c>
      <c r="AA67" s="14">
        <v>90.381443135906153</v>
      </c>
      <c r="AB67" s="14">
        <v>5.6824878830654368</v>
      </c>
      <c r="AC67" s="14">
        <v>5.917243467750553</v>
      </c>
      <c r="AD67" s="17">
        <v>48.778485674054423</v>
      </c>
      <c r="AE67" s="14">
        <v>97.71956630035568</v>
      </c>
      <c r="AF67" s="9">
        <v>3.8662500000000002E-2</v>
      </c>
      <c r="AG67" s="13">
        <v>8066</v>
      </c>
      <c r="AH67" s="14">
        <v>1208.8</v>
      </c>
      <c r="AI67" s="14">
        <v>1174.8</v>
      </c>
      <c r="AJ67" s="10">
        <v>1086.3234866586699</v>
      </c>
      <c r="AK67" s="18">
        <v>1.3721368789369111E-2</v>
      </c>
    </row>
    <row r="68" spans="1:37" x14ac:dyDescent="0.2">
      <c r="A68" s="8">
        <v>67</v>
      </c>
      <c r="B68" s="9">
        <v>41.7378</v>
      </c>
      <c r="C68" s="9">
        <v>-108.78749999999999</v>
      </c>
      <c r="D68" s="10">
        <v>2044</v>
      </c>
      <c r="E68" s="11">
        <v>45281.764317129608</v>
      </c>
      <c r="F68" s="11">
        <v>45281.472650462994</v>
      </c>
      <c r="G68" s="12" t="s">
        <v>596</v>
      </c>
      <c r="H68" s="12" t="s">
        <v>514</v>
      </c>
      <c r="I68" s="12" t="s">
        <v>516</v>
      </c>
      <c r="J68" s="12"/>
      <c r="K68" s="13" t="s">
        <v>152</v>
      </c>
      <c r="L68" s="10">
        <v>585.22591202178614</v>
      </c>
      <c r="M68" s="14">
        <v>104.89895209430132</v>
      </c>
      <c r="N68" s="13">
        <v>3.18</v>
      </c>
      <c r="O68" s="13"/>
      <c r="P68" s="13"/>
      <c r="Q68" s="13" t="s">
        <v>226</v>
      </c>
      <c r="R68" s="13" t="s">
        <v>227</v>
      </c>
      <c r="S68" s="13" t="s">
        <v>113</v>
      </c>
      <c r="T68" s="13" t="s">
        <v>228</v>
      </c>
      <c r="U68" s="13" t="s">
        <v>115</v>
      </c>
      <c r="V68" s="15" t="s">
        <v>522</v>
      </c>
      <c r="W68" s="13">
        <v>1</v>
      </c>
      <c r="X68" s="13">
        <v>1</v>
      </c>
      <c r="Y68" s="13"/>
      <c r="Z68" s="14">
        <v>20.183436954703744</v>
      </c>
      <c r="AA68" s="14">
        <v>84.715515139597585</v>
      </c>
      <c r="AB68" s="14">
        <v>9.8607976936326249</v>
      </c>
      <c r="AC68" s="14">
        <v>4.168427387125182</v>
      </c>
      <c r="AD68" s="17">
        <v>170.10485333392342</v>
      </c>
      <c r="AE68" s="14">
        <v>180.31114453395881</v>
      </c>
      <c r="AF68" s="9">
        <v>3.5299999999999998E-2</v>
      </c>
      <c r="AG68" s="13">
        <v>8066</v>
      </c>
      <c r="AH68" s="14">
        <v>994.7</v>
      </c>
      <c r="AI68" s="14">
        <v>868</v>
      </c>
      <c r="AJ68" s="10">
        <v>864.06322535866695</v>
      </c>
      <c r="AK68" s="18">
        <v>0.32270475719081471</v>
      </c>
    </row>
    <row r="69" spans="1:37" x14ac:dyDescent="0.2">
      <c r="A69" s="8">
        <v>68</v>
      </c>
      <c r="B69" s="9">
        <v>38.347189</v>
      </c>
      <c r="C69" s="9">
        <v>-94.646705900000001</v>
      </c>
      <c r="D69" s="10">
        <v>263</v>
      </c>
      <c r="E69" s="11">
        <v>44853.719131944403</v>
      </c>
      <c r="F69" s="11">
        <v>44853.469131944403</v>
      </c>
      <c r="G69" s="12" t="s">
        <v>596</v>
      </c>
      <c r="H69" s="12" t="s">
        <v>514</v>
      </c>
      <c r="I69" s="12" t="s">
        <v>516</v>
      </c>
      <c r="J69" s="12"/>
      <c r="K69" s="13" t="s">
        <v>152</v>
      </c>
      <c r="L69" s="10">
        <v>463.68065831400753</v>
      </c>
      <c r="M69" s="14">
        <v>95.359121424981183</v>
      </c>
      <c r="N69" s="13">
        <v>2.6</v>
      </c>
      <c r="O69" s="13"/>
      <c r="P69" s="13"/>
      <c r="Q69" s="13" t="s">
        <v>229</v>
      </c>
      <c r="R69" s="13" t="s">
        <v>230</v>
      </c>
      <c r="S69" s="13" t="s">
        <v>124</v>
      </c>
      <c r="T69" s="13" t="s">
        <v>231</v>
      </c>
      <c r="U69" s="13" t="s">
        <v>126</v>
      </c>
      <c r="V69" s="15" t="s">
        <v>520</v>
      </c>
      <c r="W69" s="13">
        <v>-1</v>
      </c>
      <c r="X69" s="13">
        <v>0.7</v>
      </c>
      <c r="Y69" s="13" t="s">
        <v>534</v>
      </c>
      <c r="Z69" s="14">
        <v>12.14646518302118</v>
      </c>
      <c r="AA69" s="14">
        <v>83.212656241960005</v>
      </c>
      <c r="AB69" s="14">
        <v>5.0018082518126965</v>
      </c>
      <c r="AC69" s="14">
        <v>6.3032883456135256</v>
      </c>
      <c r="AD69" s="17">
        <v>160.81379795730044</v>
      </c>
      <c r="AE69" s="14">
        <v>139.37195822966038</v>
      </c>
      <c r="AF69" s="9">
        <v>6.2575000000000006E-2</v>
      </c>
      <c r="AG69" s="13">
        <v>1241</v>
      </c>
      <c r="AH69" s="13">
        <v>708.8</v>
      </c>
      <c r="AI69" s="13">
        <v>713.2</v>
      </c>
      <c r="AJ69" s="10">
        <v>644.01044692599999</v>
      </c>
      <c r="AK69" s="18">
        <v>0.28001065739344017</v>
      </c>
    </row>
    <row r="70" spans="1:37" x14ac:dyDescent="0.2">
      <c r="A70" s="8">
        <v>69</v>
      </c>
      <c r="B70" s="9">
        <v>32.259700000000002</v>
      </c>
      <c r="C70" s="9">
        <v>-94.570300000000003</v>
      </c>
      <c r="D70" s="10">
        <v>98</v>
      </c>
      <c r="E70" s="11">
        <v>45233.717291666704</v>
      </c>
      <c r="F70" s="11">
        <v>45233.467291666704</v>
      </c>
      <c r="G70" s="12" t="s">
        <v>596</v>
      </c>
      <c r="H70" s="12" t="s">
        <v>514</v>
      </c>
      <c r="I70" s="12" t="s">
        <v>516</v>
      </c>
      <c r="J70" s="12"/>
      <c r="K70" s="13" t="s">
        <v>152</v>
      </c>
      <c r="L70" s="10">
        <v>1362.6893798824924</v>
      </c>
      <c r="M70" s="14">
        <v>296.40248409085882</v>
      </c>
      <c r="N70" s="13">
        <v>2.34</v>
      </c>
      <c r="O70" s="13"/>
      <c r="P70" s="13"/>
      <c r="Q70" s="13" t="s">
        <v>232</v>
      </c>
      <c r="R70" s="13" t="s">
        <v>233</v>
      </c>
      <c r="S70" s="13" t="s">
        <v>129</v>
      </c>
      <c r="T70" s="13" t="s">
        <v>234</v>
      </c>
      <c r="U70" s="13" t="s">
        <v>71</v>
      </c>
      <c r="V70" s="15" t="s">
        <v>520</v>
      </c>
      <c r="W70" s="13">
        <v>-1</v>
      </c>
      <c r="X70" s="13">
        <v>0.7</v>
      </c>
      <c r="Y70" s="13" t="s">
        <v>535</v>
      </c>
      <c r="Z70" s="14">
        <v>19.869181349460657</v>
      </c>
      <c r="AA70" s="14">
        <v>276.53330274139819</v>
      </c>
      <c r="AB70" s="14">
        <v>9.5230880144522594</v>
      </c>
      <c r="AC70" s="14">
        <v>6.6207931576281505</v>
      </c>
      <c r="AD70" s="17">
        <v>43.736898186902806</v>
      </c>
      <c r="AE70" s="14">
        <v>34.114780585784189</v>
      </c>
      <c r="AF70" s="9">
        <v>4.3856249999999999E-2</v>
      </c>
      <c r="AG70" s="13">
        <v>6146</v>
      </c>
      <c r="AH70" s="14">
        <v>1488.1</v>
      </c>
      <c r="AI70" s="14">
        <v>1487.9</v>
      </c>
      <c r="AJ70" s="10">
        <v>1349.9453242044001</v>
      </c>
      <c r="AK70" s="18">
        <v>9.4404235857501184E-3</v>
      </c>
    </row>
    <row r="71" spans="1:37" x14ac:dyDescent="0.2">
      <c r="A71" s="8">
        <v>70</v>
      </c>
      <c r="B71" s="9">
        <v>32.259700000000002</v>
      </c>
      <c r="C71" s="9">
        <v>-94.570300000000003</v>
      </c>
      <c r="D71" s="10">
        <v>98</v>
      </c>
      <c r="E71" s="11">
        <v>44658.712384259292</v>
      </c>
      <c r="F71" s="11">
        <v>44658.462384259292</v>
      </c>
      <c r="G71" s="12" t="s">
        <v>596</v>
      </c>
      <c r="H71" s="12" t="s">
        <v>514</v>
      </c>
      <c r="I71" s="12" t="s">
        <v>516</v>
      </c>
      <c r="J71" s="12"/>
      <c r="K71" s="13" t="s">
        <v>152</v>
      </c>
      <c r="L71" s="10">
        <v>1328.5524317129114</v>
      </c>
      <c r="M71" s="14">
        <v>139.51802779008835</v>
      </c>
      <c r="N71" s="13">
        <v>6.16</v>
      </c>
      <c r="O71" s="13"/>
      <c r="P71" s="13"/>
      <c r="Q71" s="13" t="s">
        <v>235</v>
      </c>
      <c r="R71" s="13" t="s">
        <v>236</v>
      </c>
      <c r="S71" s="13" t="s">
        <v>129</v>
      </c>
      <c r="T71" s="13" t="s">
        <v>237</v>
      </c>
      <c r="U71" s="13" t="s">
        <v>71</v>
      </c>
      <c r="V71" s="15" t="s">
        <v>520</v>
      </c>
      <c r="W71" s="13">
        <v>-1</v>
      </c>
      <c r="X71" s="13">
        <v>0.7</v>
      </c>
      <c r="Y71" s="13"/>
      <c r="Z71" s="14">
        <v>29.376104170285636</v>
      </c>
      <c r="AA71" s="14">
        <v>110.14192361980271</v>
      </c>
      <c r="AB71" s="14">
        <v>7.7454448132868965</v>
      </c>
      <c r="AC71" s="14">
        <v>6.9806088595536595</v>
      </c>
      <c r="AD71" s="17">
        <v>36</v>
      </c>
      <c r="AE71" s="14">
        <v>73.92</v>
      </c>
      <c r="AF71" s="9">
        <v>4.4650000000000002E-2</v>
      </c>
      <c r="AG71" s="13">
        <v>6146</v>
      </c>
      <c r="AH71" s="14">
        <v>1469.4</v>
      </c>
      <c r="AI71" s="14">
        <v>1514</v>
      </c>
      <c r="AJ71" s="10">
        <v>1336.38896023967</v>
      </c>
      <c r="AK71" s="18">
        <v>5.8639578445434546E-3</v>
      </c>
    </row>
    <row r="72" spans="1:37" x14ac:dyDescent="0.2">
      <c r="A72" s="8">
        <v>71</v>
      </c>
      <c r="B72" s="9">
        <v>32.259700000000002</v>
      </c>
      <c r="C72" s="9">
        <v>-94.570300000000003</v>
      </c>
      <c r="D72" s="10">
        <v>98</v>
      </c>
      <c r="E72" s="11">
        <v>45386.716851851852</v>
      </c>
      <c r="F72" s="11">
        <v>45386.466851851852</v>
      </c>
      <c r="G72" s="12" t="s">
        <v>596</v>
      </c>
      <c r="H72" s="12" t="s">
        <v>514</v>
      </c>
      <c r="I72" s="12" t="s">
        <v>516</v>
      </c>
      <c r="J72" s="12"/>
      <c r="K72" s="13" t="s">
        <v>152</v>
      </c>
      <c r="L72" s="10">
        <v>1928.6892682295961</v>
      </c>
      <c r="M72" s="10">
        <v>292.72924072105099</v>
      </c>
      <c r="N72" s="13">
        <v>3.31</v>
      </c>
      <c r="O72" s="13"/>
      <c r="P72" s="13"/>
      <c r="Q72" s="13" t="s">
        <v>238</v>
      </c>
      <c r="R72" s="13" t="s">
        <v>239</v>
      </c>
      <c r="S72" s="13" t="s">
        <v>129</v>
      </c>
      <c r="T72" s="13" t="s">
        <v>240</v>
      </c>
      <c r="U72" s="13" t="s">
        <v>71</v>
      </c>
      <c r="V72" s="15" t="s">
        <v>520</v>
      </c>
      <c r="W72" s="13">
        <v>-1</v>
      </c>
      <c r="X72" s="13">
        <v>0.7</v>
      </c>
      <c r="Y72" s="13"/>
      <c r="Z72" s="14">
        <v>24.455918565445486</v>
      </c>
      <c r="AA72" s="14">
        <v>268.27332215560546</v>
      </c>
      <c r="AB72" s="14">
        <v>8.6732147607410255</v>
      </c>
      <c r="AC72" s="14">
        <v>11.63647379612228</v>
      </c>
      <c r="AD72" s="17">
        <v>82.411146140826418</v>
      </c>
      <c r="AE72" s="14">
        <v>90.926964575378477</v>
      </c>
      <c r="AF72" s="9">
        <v>3.8518749999999997E-2</v>
      </c>
      <c r="AG72" s="13">
        <v>6146</v>
      </c>
      <c r="AH72" s="13">
        <v>1103</v>
      </c>
      <c r="AI72" s="13">
        <v>1115</v>
      </c>
      <c r="AJ72" s="10">
        <v>1002.8020115960002</v>
      </c>
      <c r="AK72" s="18">
        <v>0.92330015888182027</v>
      </c>
    </row>
    <row r="73" spans="1:37" x14ac:dyDescent="0.2">
      <c r="A73" s="8">
        <v>72</v>
      </c>
      <c r="B73" s="9">
        <v>32.259700000000002</v>
      </c>
      <c r="C73" s="9">
        <v>-94.570300000000003</v>
      </c>
      <c r="D73" s="10">
        <v>98</v>
      </c>
      <c r="E73" s="11">
        <v>45175.717615740738</v>
      </c>
      <c r="F73" s="11">
        <v>45175.467615740738</v>
      </c>
      <c r="G73" s="12" t="s">
        <v>596</v>
      </c>
      <c r="H73" s="12" t="s">
        <v>514</v>
      </c>
      <c r="I73" s="12" t="s">
        <v>516</v>
      </c>
      <c r="J73" s="12"/>
      <c r="K73" s="13" t="s">
        <v>152</v>
      </c>
      <c r="L73" s="10">
        <v>1910.3218495428966</v>
      </c>
      <c r="M73" s="10">
        <v>348.40094048588958</v>
      </c>
      <c r="N73" s="13">
        <v>2.72</v>
      </c>
      <c r="O73" s="13"/>
      <c r="P73" s="13"/>
      <c r="Q73" s="13" t="s">
        <v>241</v>
      </c>
      <c r="R73" s="13" t="s">
        <v>242</v>
      </c>
      <c r="S73" s="13" t="s">
        <v>129</v>
      </c>
      <c r="T73" s="13" t="s">
        <v>243</v>
      </c>
      <c r="U73" s="13" t="s">
        <v>71</v>
      </c>
      <c r="V73" s="15" t="s">
        <v>520</v>
      </c>
      <c r="W73" s="13">
        <v>-1</v>
      </c>
      <c r="X73" s="13">
        <v>0.7</v>
      </c>
      <c r="Y73" s="13"/>
      <c r="Z73" s="14">
        <v>22.405437691960959</v>
      </c>
      <c r="AA73" s="14">
        <v>325.99550279392861</v>
      </c>
      <c r="AB73" s="14">
        <v>9.2599892215810069</v>
      </c>
      <c r="AC73" s="14">
        <v>7.098625981123897</v>
      </c>
      <c r="AD73" s="17">
        <v>13.84009200926161</v>
      </c>
      <c r="AE73" s="14">
        <v>12.548350088397195</v>
      </c>
      <c r="AF73" s="9">
        <v>4.713125E-2</v>
      </c>
      <c r="AG73" s="13">
        <v>6146</v>
      </c>
      <c r="AH73" s="13">
        <v>2665.3</v>
      </c>
      <c r="AI73" s="13">
        <v>2675.5</v>
      </c>
      <c r="AJ73" s="10">
        <v>2419.9243657974002</v>
      </c>
      <c r="AK73" s="18">
        <v>0.21058613378876498</v>
      </c>
    </row>
    <row r="74" spans="1:37" x14ac:dyDescent="0.2">
      <c r="A74" s="8">
        <v>73</v>
      </c>
      <c r="B74" s="9">
        <v>32.259700000000002</v>
      </c>
      <c r="C74" s="9">
        <v>-94.570300000000003</v>
      </c>
      <c r="D74" s="10">
        <v>98</v>
      </c>
      <c r="E74" s="11">
        <v>45335.717453703706</v>
      </c>
      <c r="F74" s="11">
        <v>45335.467453703706</v>
      </c>
      <c r="G74" s="12" t="s">
        <v>596</v>
      </c>
      <c r="H74" s="12" t="s">
        <v>514</v>
      </c>
      <c r="I74" s="12" t="s">
        <v>516</v>
      </c>
      <c r="J74" s="12"/>
      <c r="K74" s="13" t="s">
        <v>152</v>
      </c>
      <c r="L74" s="10">
        <v>1665.1573387632893</v>
      </c>
      <c r="M74" s="10">
        <v>199.18264573731909</v>
      </c>
      <c r="N74" s="13">
        <v>1.3</v>
      </c>
      <c r="O74" s="13"/>
      <c r="P74" s="13"/>
      <c r="Q74" s="13" t="s">
        <v>244</v>
      </c>
      <c r="R74" s="13" t="s">
        <v>245</v>
      </c>
      <c r="S74" s="13" t="s">
        <v>129</v>
      </c>
      <c r="T74" s="13" t="s">
        <v>80</v>
      </c>
      <c r="U74" s="13" t="s">
        <v>71</v>
      </c>
      <c r="V74" s="15" t="s">
        <v>520</v>
      </c>
      <c r="W74" s="13">
        <v>-1</v>
      </c>
      <c r="X74" s="13">
        <v>0.7</v>
      </c>
      <c r="Y74" s="13"/>
      <c r="Z74" s="14">
        <v>16.034512118533389</v>
      </c>
      <c r="AA74" s="14">
        <v>183.14813361878569</v>
      </c>
      <c r="AB74" s="14">
        <v>9.0961065627654616</v>
      </c>
      <c r="AC74" s="14">
        <v>5.5347509677287619</v>
      </c>
      <c r="AD74" s="17">
        <v>158.53231559546433</v>
      </c>
      <c r="AE74" s="14">
        <v>68.697336758034552</v>
      </c>
      <c r="AF74" s="9">
        <v>4.340625E-2</v>
      </c>
      <c r="AG74" s="13">
        <v>6146</v>
      </c>
      <c r="AH74" s="13">
        <v>1097.0999999999999</v>
      </c>
      <c r="AI74" s="13">
        <v>1103.7</v>
      </c>
      <c r="AJ74" s="10">
        <v>996.56965243219997</v>
      </c>
      <c r="AK74" s="18">
        <v>0.67088906901725631</v>
      </c>
    </row>
    <row r="75" spans="1:37" x14ac:dyDescent="0.2">
      <c r="A75" s="8">
        <v>74</v>
      </c>
      <c r="B75" s="9">
        <v>32.259700000000002</v>
      </c>
      <c r="C75" s="9">
        <v>-94.570300000000003</v>
      </c>
      <c r="D75" s="10">
        <v>98</v>
      </c>
      <c r="E75" s="11">
        <v>45124.717465277776</v>
      </c>
      <c r="F75" s="11">
        <v>45124.467465277776</v>
      </c>
      <c r="G75" s="12" t="s">
        <v>596</v>
      </c>
      <c r="H75" s="12" t="s">
        <v>514</v>
      </c>
      <c r="I75" s="12" t="s">
        <v>516</v>
      </c>
      <c r="J75" s="12"/>
      <c r="K75" s="13" t="s">
        <v>152</v>
      </c>
      <c r="L75" s="10">
        <v>2759.4359944494249</v>
      </c>
      <c r="M75" s="10">
        <v>353.61745615316886</v>
      </c>
      <c r="N75" s="13">
        <v>3.97</v>
      </c>
      <c r="O75" s="13"/>
      <c r="P75" s="13"/>
      <c r="Q75" s="13" t="s">
        <v>246</v>
      </c>
      <c r="R75" s="13" t="s">
        <v>247</v>
      </c>
      <c r="S75" s="13" t="s">
        <v>129</v>
      </c>
      <c r="T75" s="13" t="s">
        <v>248</v>
      </c>
      <c r="U75" s="13" t="s">
        <v>71</v>
      </c>
      <c r="V75" s="15" t="s">
        <v>520</v>
      </c>
      <c r="W75" s="13">
        <v>-1</v>
      </c>
      <c r="X75" s="13">
        <v>0.7</v>
      </c>
      <c r="Y75" s="13"/>
      <c r="Z75" s="14">
        <v>29.852635897466342</v>
      </c>
      <c r="AA75" s="14">
        <v>323.76482025570255</v>
      </c>
      <c r="AB75" s="14">
        <v>10.231402190501992</v>
      </c>
      <c r="AC75" s="14">
        <v>10.984122276183458</v>
      </c>
      <c r="AD75" s="17">
        <v>58.466165562066521</v>
      </c>
      <c r="AE75" s="14">
        <v>77.370225760468031</v>
      </c>
      <c r="AF75" s="9">
        <v>5.040625E-2</v>
      </c>
      <c r="AG75" s="13">
        <v>6146</v>
      </c>
      <c r="AH75" s="13">
        <v>2491.4</v>
      </c>
      <c r="AI75" s="13">
        <v>2702.3</v>
      </c>
      <c r="AJ75" s="10">
        <v>2301.6138679303003</v>
      </c>
      <c r="AK75" s="18">
        <v>0.19891352450479274</v>
      </c>
    </row>
    <row r="76" spans="1:37" x14ac:dyDescent="0.2">
      <c r="A76" s="8">
        <v>75</v>
      </c>
      <c r="B76" s="9">
        <v>32.259700000000002</v>
      </c>
      <c r="C76" s="9">
        <v>-94.570300000000003</v>
      </c>
      <c r="D76" s="10">
        <v>98</v>
      </c>
      <c r="E76" s="11">
        <v>45444.717858796299</v>
      </c>
      <c r="F76" s="11">
        <v>45444.467858796299</v>
      </c>
      <c r="G76" s="12" t="s">
        <v>596</v>
      </c>
      <c r="H76" s="12" t="s">
        <v>514</v>
      </c>
      <c r="I76" s="12" t="s">
        <v>516</v>
      </c>
      <c r="J76" s="12"/>
      <c r="K76" s="13" t="s">
        <v>152</v>
      </c>
      <c r="L76" s="10">
        <v>935.90910532869998</v>
      </c>
      <c r="M76" s="10">
        <v>124.28759007032481</v>
      </c>
      <c r="N76" s="13">
        <v>1.53</v>
      </c>
      <c r="O76" s="13"/>
      <c r="P76" s="13"/>
      <c r="Q76" s="13" t="s">
        <v>249</v>
      </c>
      <c r="R76" s="13" t="s">
        <v>250</v>
      </c>
      <c r="S76" s="13" t="s">
        <v>129</v>
      </c>
      <c r="T76" s="13" t="s">
        <v>251</v>
      </c>
      <c r="U76" s="13" t="s">
        <v>71</v>
      </c>
      <c r="V76" s="15" t="s">
        <v>520</v>
      </c>
      <c r="W76" s="13">
        <v>-1</v>
      </c>
      <c r="X76" s="13">
        <v>0.7</v>
      </c>
      <c r="Y76" s="13"/>
      <c r="Z76" s="14">
        <v>19.965518337113888</v>
      </c>
      <c r="AA76" s="14">
        <v>104.32207173321092</v>
      </c>
      <c r="AB76" s="14">
        <v>12.03349171223277</v>
      </c>
      <c r="AC76" s="14">
        <v>7.3445610409703095</v>
      </c>
      <c r="AD76" s="17">
        <v>168.95999716510721</v>
      </c>
      <c r="AE76" s="14">
        <v>86.169598554204683</v>
      </c>
      <c r="AF76" s="9">
        <v>4.4562499999999998E-2</v>
      </c>
      <c r="AG76" s="13">
        <v>6146</v>
      </c>
      <c r="AH76" s="13">
        <v>647.79999999999995</v>
      </c>
      <c r="AI76" s="13">
        <v>634</v>
      </c>
      <c r="AJ76" s="10">
        <v>584.96179219939995</v>
      </c>
      <c r="AK76" s="18">
        <v>0.59994912113793275</v>
      </c>
    </row>
    <row r="77" spans="1:37" x14ac:dyDescent="0.2">
      <c r="A77" s="8">
        <v>76</v>
      </c>
      <c r="B77" s="9">
        <v>31.184999999999999</v>
      </c>
      <c r="C77" s="9">
        <v>-96.485299999999995</v>
      </c>
      <c r="D77" s="10">
        <v>129</v>
      </c>
      <c r="E77" s="11">
        <v>44853.720462963</v>
      </c>
      <c r="F77" s="11">
        <v>44853.470462963</v>
      </c>
      <c r="G77" s="12" t="s">
        <v>596</v>
      </c>
      <c r="H77" s="12" t="s">
        <v>514</v>
      </c>
      <c r="I77" s="12" t="s">
        <v>516</v>
      </c>
      <c r="J77" s="12"/>
      <c r="K77" s="13" t="s">
        <v>152</v>
      </c>
      <c r="L77" s="10">
        <v>1959.272847803958</v>
      </c>
      <c r="M77" s="14">
        <v>233.93817832967554</v>
      </c>
      <c r="N77" s="13">
        <v>1.55</v>
      </c>
      <c r="O77" s="13"/>
      <c r="P77" s="13"/>
      <c r="Q77" s="13" t="s">
        <v>252</v>
      </c>
      <c r="R77" s="13" t="s">
        <v>253</v>
      </c>
      <c r="S77" s="13" t="s">
        <v>254</v>
      </c>
      <c r="T77" s="13" t="s">
        <v>231</v>
      </c>
      <c r="U77" s="13" t="s">
        <v>71</v>
      </c>
      <c r="V77" s="15" t="s">
        <v>520</v>
      </c>
      <c r="W77" s="13">
        <v>-1</v>
      </c>
      <c r="X77" s="13">
        <v>0.7</v>
      </c>
      <c r="Y77" s="13" t="s">
        <v>529</v>
      </c>
      <c r="Z77" s="14">
        <v>15.306281647989893</v>
      </c>
      <c r="AA77" s="14">
        <v>218.63189668168567</v>
      </c>
      <c r="AB77" s="14">
        <v>7.7481078383796156</v>
      </c>
      <c r="AC77" s="14">
        <v>15.935536206546184</v>
      </c>
      <c r="AD77" s="17">
        <v>46.476881393687947</v>
      </c>
      <c r="AE77" s="14">
        <v>24.013055386738774</v>
      </c>
      <c r="AF77" s="9">
        <v>2.9743749999999999E-2</v>
      </c>
      <c r="AG77" s="13">
        <v>6180</v>
      </c>
      <c r="AH77" s="14">
        <v>1788.5</v>
      </c>
      <c r="AI77" s="14">
        <v>1803.2</v>
      </c>
      <c r="AJ77" s="10">
        <v>1626.2783319320999</v>
      </c>
      <c r="AK77" s="18">
        <v>0.2047586254661857</v>
      </c>
    </row>
    <row r="78" spans="1:37" x14ac:dyDescent="0.2">
      <c r="A78" s="8">
        <v>77</v>
      </c>
      <c r="B78" s="9">
        <v>29.917200000000001</v>
      </c>
      <c r="C78" s="9">
        <v>-96.750600000000006</v>
      </c>
      <c r="D78" s="10">
        <v>115</v>
      </c>
      <c r="E78" s="11">
        <v>44853.720752314803</v>
      </c>
      <c r="F78" s="11">
        <v>44853.470752314803</v>
      </c>
      <c r="G78" s="12" t="s">
        <v>596</v>
      </c>
      <c r="H78" s="12" t="s">
        <v>514</v>
      </c>
      <c r="I78" s="12" t="s">
        <v>516</v>
      </c>
      <c r="J78" s="12"/>
      <c r="K78" s="13" t="s">
        <v>152</v>
      </c>
      <c r="L78" s="10">
        <v>853.34449931946597</v>
      </c>
      <c r="M78" s="14">
        <v>164.13675068941444</v>
      </c>
      <c r="N78" s="13">
        <v>2.61</v>
      </c>
      <c r="O78" s="13"/>
      <c r="P78" s="13"/>
      <c r="Q78" s="13" t="s">
        <v>255</v>
      </c>
      <c r="R78" s="13" t="s">
        <v>256</v>
      </c>
      <c r="S78" s="13" t="s">
        <v>257</v>
      </c>
      <c r="T78" s="13" t="s">
        <v>231</v>
      </c>
      <c r="U78" s="13" t="s">
        <v>71</v>
      </c>
      <c r="V78" s="15" t="s">
        <v>520</v>
      </c>
      <c r="W78" s="13">
        <v>-1</v>
      </c>
      <c r="X78" s="13">
        <v>0.7</v>
      </c>
      <c r="Y78" s="13"/>
      <c r="Z78" s="14">
        <v>11.65705868808768</v>
      </c>
      <c r="AA78" s="14">
        <v>152.47969200132673</v>
      </c>
      <c r="AB78" s="14">
        <v>4.4956907537602522</v>
      </c>
      <c r="AC78" s="14">
        <v>6.3625266893440591</v>
      </c>
      <c r="AD78" s="17">
        <v>157.78168949815702</v>
      </c>
      <c r="AE78" s="14">
        <v>137.2700698633966</v>
      </c>
      <c r="AF78" s="9">
        <v>2.0987499999999999E-2</v>
      </c>
      <c r="AG78" s="13">
        <v>6179</v>
      </c>
      <c r="AH78" s="14">
        <v>964.3</v>
      </c>
      <c r="AI78" s="14">
        <v>979</v>
      </c>
      <c r="AJ78" s="10">
        <v>878.57666922409999</v>
      </c>
      <c r="AK78" s="18">
        <v>2.8719371670678874E-2</v>
      </c>
    </row>
    <row r="79" spans="1:37" x14ac:dyDescent="0.2">
      <c r="A79" s="8">
        <v>78</v>
      </c>
      <c r="B79" s="9">
        <v>37.151699999999998</v>
      </c>
      <c r="C79" s="9">
        <v>-88.775000000000006</v>
      </c>
      <c r="D79" s="10">
        <v>105</v>
      </c>
      <c r="E79" s="11">
        <v>45272.704409722202</v>
      </c>
      <c r="F79" s="11">
        <v>45272.454409722202</v>
      </c>
      <c r="G79" s="12" t="s">
        <v>596</v>
      </c>
      <c r="H79" s="12" t="s">
        <v>514</v>
      </c>
      <c r="I79" s="12" t="s">
        <v>516</v>
      </c>
      <c r="J79" s="12"/>
      <c r="K79" s="13" t="s">
        <v>152</v>
      </c>
      <c r="L79" s="10">
        <v>765.83641646991794</v>
      </c>
      <c r="M79" s="10">
        <v>98.62369620255447</v>
      </c>
      <c r="N79" s="13">
        <v>1.77</v>
      </c>
      <c r="O79" s="13"/>
      <c r="P79" s="13"/>
      <c r="Q79" s="13" t="s">
        <v>258</v>
      </c>
      <c r="R79" s="13" t="s">
        <v>259</v>
      </c>
      <c r="S79" s="13" t="s">
        <v>260</v>
      </c>
      <c r="T79" s="13" t="s">
        <v>261</v>
      </c>
      <c r="U79" s="13" t="s">
        <v>20</v>
      </c>
      <c r="V79" s="15" t="s">
        <v>520</v>
      </c>
      <c r="W79" s="13">
        <v>-1</v>
      </c>
      <c r="X79" s="13">
        <v>0.7</v>
      </c>
      <c r="Y79" s="13" t="s">
        <v>536</v>
      </c>
      <c r="Z79" s="14">
        <v>12.181373217588041</v>
      </c>
      <c r="AA79" s="14">
        <v>86.442322984966424</v>
      </c>
      <c r="AB79" s="14">
        <v>6.7529058118682848</v>
      </c>
      <c r="AC79" s="14">
        <v>5.0701660415689309</v>
      </c>
      <c r="AD79" s="17">
        <v>129.663330189909</v>
      </c>
      <c r="AE79" s="14">
        <v>76.501364812046305</v>
      </c>
      <c r="AF79" s="9">
        <v>4.2206250000000001E-2</v>
      </c>
      <c r="AG79" s="13">
        <v>1379</v>
      </c>
      <c r="AH79" s="14">
        <v>943.29899999999998</v>
      </c>
      <c r="AI79" s="14">
        <v>928</v>
      </c>
      <c r="AJ79" s="10">
        <v>843.25534065372597</v>
      </c>
      <c r="AK79" s="18">
        <v>9.1809586552739436E-2</v>
      </c>
    </row>
    <row r="80" spans="1:37" x14ac:dyDescent="0.2">
      <c r="A80" s="8">
        <v>79</v>
      </c>
      <c r="B80" s="9">
        <v>37.151699999999998</v>
      </c>
      <c r="C80" s="9">
        <v>-88.775000000000006</v>
      </c>
      <c r="D80" s="10">
        <v>105</v>
      </c>
      <c r="E80" s="11">
        <v>44646.698935185195</v>
      </c>
      <c r="F80" s="11">
        <v>44646.448935185195</v>
      </c>
      <c r="G80" s="12" t="s">
        <v>596</v>
      </c>
      <c r="H80" s="12" t="s">
        <v>514</v>
      </c>
      <c r="I80" s="12" t="s">
        <v>516</v>
      </c>
      <c r="J80" s="12"/>
      <c r="K80" s="13" t="s">
        <v>152</v>
      </c>
      <c r="L80" s="10">
        <v>934.19491346862537</v>
      </c>
      <c r="M80" s="14">
        <v>103.69075837061065</v>
      </c>
      <c r="N80" s="13">
        <v>5.61</v>
      </c>
      <c r="O80" s="13"/>
      <c r="P80" s="13"/>
      <c r="Q80" s="13" t="s">
        <v>262</v>
      </c>
      <c r="R80" s="13" t="s">
        <v>263</v>
      </c>
      <c r="S80" s="13" t="s">
        <v>260</v>
      </c>
      <c r="T80" s="13" t="s">
        <v>264</v>
      </c>
      <c r="U80" s="13" t="s">
        <v>20</v>
      </c>
      <c r="V80" s="15" t="s">
        <v>520</v>
      </c>
      <c r="W80" s="13">
        <v>-1</v>
      </c>
      <c r="X80" s="13">
        <v>0.7</v>
      </c>
      <c r="Y80" s="13" t="s">
        <v>536</v>
      </c>
      <c r="Z80" s="14">
        <v>20.862249293016085</v>
      </c>
      <c r="AA80" s="14">
        <v>82.82850907759456</v>
      </c>
      <c r="AB80" s="14">
        <v>5.5786585304350016</v>
      </c>
      <c r="AC80" s="14">
        <v>4.9155129876617041</v>
      </c>
      <c r="AD80" s="17">
        <v>162.88624931472049</v>
      </c>
      <c r="AE80" s="14">
        <v>304.59728621852736</v>
      </c>
      <c r="AF80" s="9">
        <v>3.5643750000000002E-2</v>
      </c>
      <c r="AG80" s="13">
        <v>1379</v>
      </c>
      <c r="AH80" s="14">
        <v>811.40099999999995</v>
      </c>
      <c r="AI80" s="14">
        <v>780.99800000000005</v>
      </c>
      <c r="AJ80" s="10">
        <v>714.94506635557104</v>
      </c>
      <c r="AK80" s="18">
        <v>0.30666670410172819</v>
      </c>
    </row>
    <row r="81" spans="1:37" x14ac:dyDescent="0.2">
      <c r="A81" s="8">
        <v>80</v>
      </c>
      <c r="B81" s="9">
        <v>37.151699999999998</v>
      </c>
      <c r="C81" s="9">
        <v>-88.775000000000006</v>
      </c>
      <c r="D81" s="10">
        <v>105</v>
      </c>
      <c r="E81" s="11">
        <v>45163.704641203702</v>
      </c>
      <c r="F81" s="11">
        <v>45163.454641203702</v>
      </c>
      <c r="G81" s="12" t="s">
        <v>596</v>
      </c>
      <c r="H81" s="12" t="s">
        <v>514</v>
      </c>
      <c r="I81" s="12" t="s">
        <v>516</v>
      </c>
      <c r="J81" s="12"/>
      <c r="K81" s="13" t="s">
        <v>152</v>
      </c>
      <c r="L81" s="10">
        <v>1157.3524844547219</v>
      </c>
      <c r="M81" s="14">
        <v>230.53391720498399</v>
      </c>
      <c r="N81" s="13">
        <v>2.61</v>
      </c>
      <c r="O81" s="13"/>
      <c r="P81" s="13"/>
      <c r="Q81" s="13" t="s">
        <v>265</v>
      </c>
      <c r="R81" s="13" t="s">
        <v>266</v>
      </c>
      <c r="S81" s="13" t="s">
        <v>260</v>
      </c>
      <c r="T81" s="13" t="s">
        <v>267</v>
      </c>
      <c r="U81" s="13" t="s">
        <v>20</v>
      </c>
      <c r="V81" s="15" t="s">
        <v>520</v>
      </c>
      <c r="W81" s="13">
        <v>-1</v>
      </c>
      <c r="X81" s="13">
        <v>0.7</v>
      </c>
      <c r="Y81" s="13" t="s">
        <v>537</v>
      </c>
      <c r="Z81" s="14">
        <v>23.732618893034196</v>
      </c>
      <c r="AA81" s="14">
        <v>206.80129831194981</v>
      </c>
      <c r="AB81" s="14">
        <v>10.013560407343464</v>
      </c>
      <c r="AC81" s="14">
        <v>7.873436611003763</v>
      </c>
      <c r="AD81" s="17">
        <v>118.85707568278383</v>
      </c>
      <c r="AE81" s="14">
        <v>103.40565584402192</v>
      </c>
      <c r="AF81" s="9">
        <v>5.134375E-2</v>
      </c>
      <c r="AG81" s="13">
        <v>1379</v>
      </c>
      <c r="AH81" s="14">
        <v>1266.6010000000001</v>
      </c>
      <c r="AI81" s="14">
        <v>1261.202</v>
      </c>
      <c r="AJ81" s="10">
        <v>1144.6329974986099</v>
      </c>
      <c r="AK81" s="18">
        <v>1.1112284010602618E-2</v>
      </c>
    </row>
    <row r="82" spans="1:37" x14ac:dyDescent="0.2">
      <c r="A82" s="8">
        <v>81</v>
      </c>
      <c r="B82" s="9">
        <v>45.379199999999997</v>
      </c>
      <c r="C82" s="9">
        <v>-93.895799999999994</v>
      </c>
      <c r="D82" s="10">
        <v>292</v>
      </c>
      <c r="E82" s="11">
        <v>44714.721539351798</v>
      </c>
      <c r="F82" s="11">
        <v>44714.471539351798</v>
      </c>
      <c r="G82" s="12" t="s">
        <v>596</v>
      </c>
      <c r="H82" s="12" t="s">
        <v>514</v>
      </c>
      <c r="I82" s="12" t="s">
        <v>516</v>
      </c>
      <c r="J82" s="12"/>
      <c r="K82" s="13" t="s">
        <v>152</v>
      </c>
      <c r="L82" s="10">
        <v>569.5575518584784</v>
      </c>
      <c r="M82" s="14">
        <v>81.25474970592056</v>
      </c>
      <c r="N82" s="13">
        <v>4.82</v>
      </c>
      <c r="O82" s="13"/>
      <c r="P82" s="13"/>
      <c r="Q82" s="13" t="s">
        <v>268</v>
      </c>
      <c r="R82" s="13" t="s">
        <v>269</v>
      </c>
      <c r="S82" s="13" t="s">
        <v>139</v>
      </c>
      <c r="T82" s="13" t="s">
        <v>270</v>
      </c>
      <c r="U82" s="13" t="s">
        <v>141</v>
      </c>
      <c r="V82" s="15" t="s">
        <v>520</v>
      </c>
      <c r="W82" s="13">
        <v>-1</v>
      </c>
      <c r="X82" s="13">
        <v>0.7</v>
      </c>
      <c r="Y82" s="13"/>
      <c r="Z82" s="14">
        <v>24.517459319181096</v>
      </c>
      <c r="AA82" s="14">
        <v>56.737290386739467</v>
      </c>
      <c r="AB82" s="14">
        <v>7.5731800818196335</v>
      </c>
      <c r="AC82" s="14">
        <v>3.4501532129840573</v>
      </c>
      <c r="AD82" s="17">
        <v>54.162659051878393</v>
      </c>
      <c r="AE82" s="14">
        <v>87.021338876684624</v>
      </c>
      <c r="AF82" s="9">
        <v>3.5999999999999997E-2</v>
      </c>
      <c r="AG82" s="13">
        <v>6090</v>
      </c>
      <c r="AH82" s="14">
        <v>411.9</v>
      </c>
      <c r="AI82" s="14">
        <v>411.2</v>
      </c>
      <c r="AJ82" s="10">
        <v>373.46830178863303</v>
      </c>
      <c r="AK82" s="18">
        <v>0.52504924549345944</v>
      </c>
    </row>
    <row r="83" spans="1:37" x14ac:dyDescent="0.2">
      <c r="A83" s="8">
        <v>82</v>
      </c>
      <c r="B83" s="9">
        <v>38.584699999999998</v>
      </c>
      <c r="C83" s="9">
        <v>-85.411699999999996</v>
      </c>
      <c r="D83" s="10">
        <v>144</v>
      </c>
      <c r="E83" s="11">
        <v>45230.695844907408</v>
      </c>
      <c r="F83" s="11">
        <v>45230.487511574094</v>
      </c>
      <c r="G83" s="12" t="s">
        <v>596</v>
      </c>
      <c r="H83" s="12" t="s">
        <v>514</v>
      </c>
      <c r="I83" s="12" t="s">
        <v>516</v>
      </c>
      <c r="J83" s="12"/>
      <c r="K83" s="13" t="s">
        <v>152</v>
      </c>
      <c r="L83" s="10">
        <v>992.23047216964255</v>
      </c>
      <c r="M83" s="10">
        <v>168.90101101551639</v>
      </c>
      <c r="N83" s="13">
        <v>3.2</v>
      </c>
      <c r="O83" s="13"/>
      <c r="P83" s="13"/>
      <c r="Q83" s="13" t="s">
        <v>271</v>
      </c>
      <c r="R83" s="13" t="s">
        <v>272</v>
      </c>
      <c r="S83" s="13" t="s">
        <v>18</v>
      </c>
      <c r="T83" s="13" t="s">
        <v>225</v>
      </c>
      <c r="U83" s="13" t="s">
        <v>20</v>
      </c>
      <c r="V83" s="15" t="s">
        <v>521</v>
      </c>
      <c r="W83" s="13">
        <v>-1</v>
      </c>
      <c r="X83" s="13">
        <v>0.5</v>
      </c>
      <c r="Y83" s="13" t="s">
        <v>582</v>
      </c>
      <c r="Z83" s="14">
        <v>26.171045941365588</v>
      </c>
      <c r="AA83" s="14">
        <v>142.72996507415081</v>
      </c>
      <c r="AB83" s="14">
        <v>9.6528036540923434</v>
      </c>
      <c r="AC83" s="14">
        <v>5.9015610382464132</v>
      </c>
      <c r="AD83" s="17">
        <v>36.46638293943812</v>
      </c>
      <c r="AE83" s="14">
        <v>38.897475135400661</v>
      </c>
      <c r="AF83" s="9">
        <v>4.8224999999999997E-2</v>
      </c>
      <c r="AG83" s="13">
        <v>6071</v>
      </c>
      <c r="AH83" s="14">
        <v>278.2</v>
      </c>
      <c r="AI83" s="14">
        <v>284.99</v>
      </c>
      <c r="AJ83" s="10">
        <v>256.69064373722</v>
      </c>
      <c r="AK83" s="18">
        <v>2.8654719070532675</v>
      </c>
    </row>
    <row r="84" spans="1:37" x14ac:dyDescent="0.2">
      <c r="A84" s="8">
        <v>83</v>
      </c>
      <c r="B84" s="9">
        <v>38.584699999999998</v>
      </c>
      <c r="C84" s="9">
        <v>-85.411699999999996</v>
      </c>
      <c r="D84" s="10">
        <v>144</v>
      </c>
      <c r="E84" s="11">
        <v>45121.695937500001</v>
      </c>
      <c r="F84" s="11">
        <v>45121.487604166701</v>
      </c>
      <c r="G84" s="12" t="s">
        <v>596</v>
      </c>
      <c r="H84" s="12" t="s">
        <v>514</v>
      </c>
      <c r="I84" s="12" t="s">
        <v>516</v>
      </c>
      <c r="J84" s="12"/>
      <c r="K84" s="13" t="s">
        <v>152</v>
      </c>
      <c r="L84" s="10">
        <v>1450.7170970713848</v>
      </c>
      <c r="M84" s="14">
        <v>182.08666458921104</v>
      </c>
      <c r="N84" s="13">
        <v>1.52</v>
      </c>
      <c r="O84" s="13"/>
      <c r="P84" s="13"/>
      <c r="Q84" s="13" t="s">
        <v>273</v>
      </c>
      <c r="R84" s="13" t="s">
        <v>274</v>
      </c>
      <c r="S84" s="13" t="s">
        <v>18</v>
      </c>
      <c r="T84" s="13" t="s">
        <v>275</v>
      </c>
      <c r="U84" s="13" t="s">
        <v>20</v>
      </c>
      <c r="V84" s="15" t="s">
        <v>521</v>
      </c>
      <c r="W84" s="13">
        <v>1</v>
      </c>
      <c r="X84" s="13">
        <v>1</v>
      </c>
      <c r="Y84" s="13"/>
      <c r="Z84" s="14">
        <v>20.470188042905125</v>
      </c>
      <c r="AA84" s="14">
        <v>161.61647654630596</v>
      </c>
      <c r="AB84" s="14">
        <v>11.431904830466086</v>
      </c>
      <c r="AC84" s="14">
        <v>7.9576101654911007</v>
      </c>
      <c r="AD84" s="17">
        <v>16.62183468594003</v>
      </c>
      <c r="AE84" s="14">
        <v>8.4217295742096159</v>
      </c>
      <c r="AF84" s="9">
        <v>5.2025000000000002E-2</v>
      </c>
      <c r="AG84" s="13">
        <v>6071</v>
      </c>
      <c r="AH84" s="14">
        <v>1373.5</v>
      </c>
      <c r="AI84" s="14">
        <v>1399.05</v>
      </c>
      <c r="AJ84" s="10">
        <v>1262.2432394648999</v>
      </c>
      <c r="AK84" s="18">
        <v>0.14931659106083564</v>
      </c>
    </row>
    <row r="85" spans="1:37" x14ac:dyDescent="0.2">
      <c r="A85" s="8">
        <v>84</v>
      </c>
      <c r="B85" s="9">
        <v>34.4236</v>
      </c>
      <c r="C85" s="9">
        <v>-92.139200000000002</v>
      </c>
      <c r="D85" s="10">
        <v>93</v>
      </c>
      <c r="E85" s="11">
        <v>45205.712488425903</v>
      </c>
      <c r="F85" s="11">
        <v>45205.462488425903</v>
      </c>
      <c r="G85" s="12" t="s">
        <v>596</v>
      </c>
      <c r="H85" s="12" t="s">
        <v>514</v>
      </c>
      <c r="I85" s="12" t="s">
        <v>516</v>
      </c>
      <c r="J85" s="12"/>
      <c r="K85" s="13" t="s">
        <v>152</v>
      </c>
      <c r="L85" s="10">
        <v>510.75213401353415</v>
      </c>
      <c r="M85" s="14">
        <v>112.23023952556215</v>
      </c>
      <c r="N85" s="13">
        <v>2.8</v>
      </c>
      <c r="O85" s="13"/>
      <c r="P85" s="13"/>
      <c r="Q85" s="13" t="s">
        <v>276</v>
      </c>
      <c r="R85" s="13" t="s">
        <v>277</v>
      </c>
      <c r="S85" s="13" t="s">
        <v>147</v>
      </c>
      <c r="T85" s="13" t="s">
        <v>278</v>
      </c>
      <c r="U85" s="13" t="s">
        <v>149</v>
      </c>
      <c r="V85" s="15" t="s">
        <v>520</v>
      </c>
      <c r="W85" s="13">
        <v>-1</v>
      </c>
      <c r="X85" s="13">
        <v>0.5</v>
      </c>
      <c r="Y85" s="13"/>
      <c r="Z85" s="14">
        <v>27.786463039764961</v>
      </c>
      <c r="AA85" s="14">
        <v>84.443776485797187</v>
      </c>
      <c r="AB85" s="14">
        <v>12.988826709809064</v>
      </c>
      <c r="AC85" s="14">
        <v>4.8617019590049004</v>
      </c>
      <c r="AD85" s="17">
        <v>60.281146366189716</v>
      </c>
      <c r="AE85" s="14">
        <v>56.262403275110394</v>
      </c>
      <c r="AF85" s="9">
        <v>5.418125E-2</v>
      </c>
      <c r="AG85" s="13">
        <v>6009</v>
      </c>
      <c r="AH85" s="14">
        <v>320</v>
      </c>
      <c r="AI85" s="14">
        <v>380.1</v>
      </c>
      <c r="AJ85" s="10">
        <v>294.84260037283298</v>
      </c>
      <c r="AK85" s="18">
        <v>0.73228744207139762</v>
      </c>
    </row>
    <row r="86" spans="1:37" x14ac:dyDescent="0.2">
      <c r="A86" s="8">
        <v>85</v>
      </c>
      <c r="B86" s="9">
        <v>47.371037299999998</v>
      </c>
      <c r="C86" s="9">
        <v>-101.8356849</v>
      </c>
      <c r="D86" s="10">
        <v>590</v>
      </c>
      <c r="E86" s="11">
        <v>44158.754143518498</v>
      </c>
      <c r="F86" s="11">
        <v>44158.504143518498</v>
      </c>
      <c r="G86" s="12" t="s">
        <v>596</v>
      </c>
      <c r="H86" s="12" t="s">
        <v>514</v>
      </c>
      <c r="I86" s="12" t="s">
        <v>516</v>
      </c>
      <c r="J86" s="12"/>
      <c r="K86" s="13" t="s">
        <v>281</v>
      </c>
      <c r="L86" s="10">
        <v>417.25041279167345</v>
      </c>
      <c r="M86" s="10">
        <v>53.955684625767418</v>
      </c>
      <c r="N86" s="13">
        <v>6.44</v>
      </c>
      <c r="O86" s="13"/>
      <c r="P86" s="13"/>
      <c r="Q86" s="13" t="s">
        <v>279</v>
      </c>
      <c r="R86" s="13" t="s">
        <v>280</v>
      </c>
      <c r="S86" s="13" t="s">
        <v>23</v>
      </c>
      <c r="T86" s="13" t="s">
        <v>282</v>
      </c>
      <c r="U86" s="13" t="s">
        <v>26</v>
      </c>
      <c r="V86" s="15" t="s">
        <v>520</v>
      </c>
      <c r="W86" s="13">
        <v>-1</v>
      </c>
      <c r="X86" s="13">
        <v>0</v>
      </c>
      <c r="Y86" s="13" t="s">
        <v>538</v>
      </c>
      <c r="Z86" s="14">
        <v>20.411860747284507</v>
      </c>
      <c r="AA86" s="14">
        <v>33.543823878482911</v>
      </c>
      <c r="AB86" s="14">
        <v>7.2391223190998799</v>
      </c>
      <c r="AC86" s="14">
        <v>8.150570312673441</v>
      </c>
      <c r="AD86" s="17">
        <v>22.473573164899506</v>
      </c>
      <c r="AE86" s="14">
        <v>48.243270393984268</v>
      </c>
      <c r="AF86" s="9">
        <v>5.4168750000000002E-2</v>
      </c>
      <c r="AG86" s="13">
        <v>6469</v>
      </c>
      <c r="AH86" s="14">
        <v>372.7</v>
      </c>
      <c r="AI86" s="14">
        <v>365.9</v>
      </c>
      <c r="AJ86" s="10">
        <v>337.59368124533302</v>
      </c>
      <c r="AK86" s="18">
        <v>0.23595445048763522</v>
      </c>
    </row>
    <row r="87" spans="1:37" x14ac:dyDescent="0.2">
      <c r="A87" s="8">
        <v>86</v>
      </c>
      <c r="B87" s="9">
        <v>40.462699999999998</v>
      </c>
      <c r="C87" s="9">
        <v>-107.5912</v>
      </c>
      <c r="D87" s="10">
        <v>1939</v>
      </c>
      <c r="E87" s="11">
        <v>45206.757638888899</v>
      </c>
      <c r="F87" s="11">
        <v>45206.465972222199</v>
      </c>
      <c r="G87" s="12" t="s">
        <v>596</v>
      </c>
      <c r="H87" s="12" t="s">
        <v>514</v>
      </c>
      <c r="I87" s="12" t="s">
        <v>516</v>
      </c>
      <c r="J87" s="12"/>
      <c r="K87" s="13" t="s">
        <v>281</v>
      </c>
      <c r="L87" s="10">
        <v>516.63886276822427</v>
      </c>
      <c r="M87" s="14">
        <v>70.750694734560241</v>
      </c>
      <c r="N87" s="13">
        <v>1.36</v>
      </c>
      <c r="O87" s="13"/>
      <c r="P87" s="13"/>
      <c r="Q87" s="13" t="s">
        <v>283</v>
      </c>
      <c r="R87" s="13" t="s">
        <v>284</v>
      </c>
      <c r="S87" s="13" t="s">
        <v>7</v>
      </c>
      <c r="T87" s="13" t="s">
        <v>285</v>
      </c>
      <c r="U87" s="13" t="s">
        <v>10</v>
      </c>
      <c r="V87" s="15" t="s">
        <v>522</v>
      </c>
      <c r="W87" s="13">
        <v>1</v>
      </c>
      <c r="X87" s="13">
        <v>1</v>
      </c>
      <c r="Y87" s="13" t="s">
        <v>583</v>
      </c>
      <c r="Z87" s="14">
        <v>13.720418926232783</v>
      </c>
      <c r="AA87" s="14">
        <v>57.030275808327445</v>
      </c>
      <c r="AB87" s="14">
        <v>9.3957071394973717</v>
      </c>
      <c r="AC87" s="14">
        <v>3.8391102460464035</v>
      </c>
      <c r="AD87" s="17">
        <v>4.0505483986088962</v>
      </c>
      <c r="AE87" s="14">
        <v>1.8362486073693665</v>
      </c>
      <c r="AF87" s="9">
        <v>5.5599999999999997E-2</v>
      </c>
      <c r="AG87" s="13">
        <v>6021</v>
      </c>
      <c r="AH87" s="14">
        <v>487.2</v>
      </c>
      <c r="AI87" s="14">
        <v>518.1</v>
      </c>
      <c r="AJ87" s="10">
        <v>447.11960688009998</v>
      </c>
      <c r="AK87" s="18">
        <v>0.15548245887317269</v>
      </c>
    </row>
    <row r="88" spans="1:37" ht="15" x14ac:dyDescent="0.2">
      <c r="A88" s="8">
        <v>87</v>
      </c>
      <c r="B88" s="9">
        <v>40.462699999999998</v>
      </c>
      <c r="C88" s="9">
        <v>-107.5912</v>
      </c>
      <c r="D88" s="10">
        <v>1939</v>
      </c>
      <c r="E88" s="11">
        <v>45122.759722222203</v>
      </c>
      <c r="F88" s="11">
        <v>45122.468055555604</v>
      </c>
      <c r="G88" s="12" t="s">
        <v>596</v>
      </c>
      <c r="H88" s="12" t="s">
        <v>514</v>
      </c>
      <c r="I88" s="12" t="s">
        <v>516</v>
      </c>
      <c r="J88" s="12"/>
      <c r="K88" s="13" t="s">
        <v>281</v>
      </c>
      <c r="L88" s="10">
        <v>1197.3449763843055</v>
      </c>
      <c r="M88" s="14">
        <v>213.47554814910612</v>
      </c>
      <c r="N88" s="13">
        <v>2.81</v>
      </c>
      <c r="O88" s="13"/>
      <c r="P88" s="13"/>
      <c r="Q88" s="13" t="s">
        <v>286</v>
      </c>
      <c r="R88" s="13" t="s">
        <v>287</v>
      </c>
      <c r="S88" s="13" t="s">
        <v>7</v>
      </c>
      <c r="T88" s="13" t="s">
        <v>288</v>
      </c>
      <c r="U88" s="13" t="s">
        <v>10</v>
      </c>
      <c r="V88" s="15" t="s">
        <v>522</v>
      </c>
      <c r="W88" s="13">
        <v>-1</v>
      </c>
      <c r="X88" s="13">
        <v>0.7</v>
      </c>
      <c r="Y88" s="13" t="s">
        <v>539</v>
      </c>
      <c r="Z88" s="14">
        <v>16.277842778603343</v>
      </c>
      <c r="AA88" s="14">
        <v>197.19770537050277</v>
      </c>
      <c r="AB88" s="14">
        <v>7.7276384298819272</v>
      </c>
      <c r="AC88" s="14">
        <v>7.4936959947179576</v>
      </c>
      <c r="AD88" s="17">
        <v>172.55827330155387</v>
      </c>
      <c r="AE88" s="14">
        <v>161.62958265912212</v>
      </c>
      <c r="AF88" s="9">
        <v>4.2162499999999999E-2</v>
      </c>
      <c r="AG88" s="13">
        <v>6021</v>
      </c>
      <c r="AH88" s="14">
        <v>892.4</v>
      </c>
      <c r="AI88" s="14">
        <v>903.4</v>
      </c>
      <c r="AJ88" s="10">
        <v>811.90010280866704</v>
      </c>
      <c r="AK88" s="18">
        <v>0.47474421082377011</v>
      </c>
    </row>
    <row r="89" spans="1:37" x14ac:dyDescent="0.2">
      <c r="A89" s="8">
        <v>88</v>
      </c>
      <c r="B89" s="9">
        <v>36.69</v>
      </c>
      <c r="C89" s="9">
        <v>-108.48139999999999</v>
      </c>
      <c r="D89" s="10">
        <v>1630</v>
      </c>
      <c r="E89" s="11">
        <v>44091.763518518499</v>
      </c>
      <c r="F89" s="11">
        <v>44091.471851851798</v>
      </c>
      <c r="G89" s="12" t="s">
        <v>596</v>
      </c>
      <c r="H89" s="12" t="s">
        <v>514</v>
      </c>
      <c r="I89" s="12" t="s">
        <v>516</v>
      </c>
      <c r="J89" s="12"/>
      <c r="K89" s="13" t="s">
        <v>281</v>
      </c>
      <c r="L89" s="10">
        <v>1435.4911303151716</v>
      </c>
      <c r="M89" s="14">
        <v>255.78780535930917</v>
      </c>
      <c r="N89" s="13">
        <v>2.71</v>
      </c>
      <c r="O89" s="13"/>
      <c r="P89" s="13"/>
      <c r="Q89" s="13" t="s">
        <v>289</v>
      </c>
      <c r="R89" s="13" t="s">
        <v>290</v>
      </c>
      <c r="S89" s="13" t="s">
        <v>44</v>
      </c>
      <c r="T89" s="13" t="s">
        <v>291</v>
      </c>
      <c r="U89" s="13" t="s">
        <v>46</v>
      </c>
      <c r="V89" s="15" t="s">
        <v>522</v>
      </c>
      <c r="W89" s="13">
        <v>1</v>
      </c>
      <c r="X89" s="13">
        <v>1</v>
      </c>
      <c r="Y89" s="13" t="s">
        <v>540</v>
      </c>
      <c r="Z89" s="14">
        <v>9.8252474003460861</v>
      </c>
      <c r="AA89" s="14">
        <v>245.96255795896312</v>
      </c>
      <c r="AB89" s="14">
        <v>4.6218465925817434</v>
      </c>
      <c r="AC89" s="14">
        <v>6.654033793657069</v>
      </c>
      <c r="AD89" s="17">
        <v>71.612628196852512</v>
      </c>
      <c r="AE89" s="14">
        <v>64.69007413782343</v>
      </c>
      <c r="AF89" s="9">
        <v>7.1150000000000005E-2</v>
      </c>
      <c r="AG89" s="13">
        <v>2442</v>
      </c>
      <c r="AH89" s="14">
        <v>1507.6</v>
      </c>
      <c r="AI89" s="14">
        <v>1506</v>
      </c>
      <c r="AJ89" s="10">
        <v>1367.21207375573</v>
      </c>
      <c r="AK89" s="18">
        <v>4.9940355172463591E-2</v>
      </c>
    </row>
    <row r="90" spans="1:37" x14ac:dyDescent="0.2">
      <c r="A90" s="8">
        <v>89</v>
      </c>
      <c r="B90" s="9">
        <v>36.69</v>
      </c>
      <c r="C90" s="9">
        <v>-108.48139999999999</v>
      </c>
      <c r="D90" s="10">
        <v>1630</v>
      </c>
      <c r="E90" s="11">
        <v>45206.758414351898</v>
      </c>
      <c r="F90" s="11">
        <v>45206.466747685197</v>
      </c>
      <c r="G90" s="12" t="s">
        <v>596</v>
      </c>
      <c r="H90" s="12" t="s">
        <v>514</v>
      </c>
      <c r="I90" s="12" t="s">
        <v>516</v>
      </c>
      <c r="J90" s="12"/>
      <c r="K90" s="13" t="s">
        <v>281</v>
      </c>
      <c r="L90" s="10">
        <v>1060.449275844589</v>
      </c>
      <c r="M90" s="14">
        <v>127.0232116681134</v>
      </c>
      <c r="N90" s="13">
        <v>1.7</v>
      </c>
      <c r="O90" s="13"/>
      <c r="P90" s="13"/>
      <c r="Q90" s="13" t="s">
        <v>292</v>
      </c>
      <c r="R90" s="13" t="s">
        <v>293</v>
      </c>
      <c r="S90" s="13" t="s">
        <v>44</v>
      </c>
      <c r="T90" s="13" t="s">
        <v>285</v>
      </c>
      <c r="U90" s="13" t="s">
        <v>46</v>
      </c>
      <c r="V90" s="15" t="s">
        <v>522</v>
      </c>
      <c r="W90" s="13">
        <v>1</v>
      </c>
      <c r="X90" s="13">
        <v>1</v>
      </c>
      <c r="Y90" s="13" t="s">
        <v>541</v>
      </c>
      <c r="Z90" s="14">
        <v>7.7482891459471741</v>
      </c>
      <c r="AA90" s="14">
        <v>119.27492252216624</v>
      </c>
      <c r="AB90" s="14">
        <v>4.799446531796602</v>
      </c>
      <c r="AC90" s="14">
        <v>11.564942946995435</v>
      </c>
      <c r="AD90" s="17">
        <v>16.846998176768039</v>
      </c>
      <c r="AE90" s="14">
        <v>9.5466323001685556</v>
      </c>
      <c r="AF90" s="9">
        <v>7.5475E-2</v>
      </c>
      <c r="AG90" s="13">
        <v>2442</v>
      </c>
      <c r="AH90" s="14">
        <v>1532.3</v>
      </c>
      <c r="AI90" s="14">
        <v>1509.9</v>
      </c>
      <c r="AJ90" s="10">
        <v>1386.0149894668</v>
      </c>
      <c r="AK90" s="18">
        <v>0.23489335692354679</v>
      </c>
    </row>
    <row r="91" spans="1:37" x14ac:dyDescent="0.2">
      <c r="A91" s="8">
        <v>90</v>
      </c>
      <c r="B91" s="9">
        <v>36.315600000000003</v>
      </c>
      <c r="C91" s="9">
        <v>-86.400599999999997</v>
      </c>
      <c r="D91" s="10">
        <v>140</v>
      </c>
      <c r="E91" s="11">
        <v>44647.7026736111</v>
      </c>
      <c r="F91" s="11">
        <v>44647.4526736111</v>
      </c>
      <c r="G91" s="12" t="s">
        <v>596</v>
      </c>
      <c r="H91" s="12" t="s">
        <v>514</v>
      </c>
      <c r="I91" s="12" t="s">
        <v>516</v>
      </c>
      <c r="J91" s="12"/>
      <c r="K91" s="13" t="s">
        <v>281</v>
      </c>
      <c r="L91" s="10">
        <v>286.93876465502171</v>
      </c>
      <c r="M91" s="14">
        <v>75.979553544874847</v>
      </c>
      <c r="N91" s="13">
        <v>2.48</v>
      </c>
      <c r="O91" s="13"/>
      <c r="P91" s="13"/>
      <c r="Q91" s="13" t="s">
        <v>294</v>
      </c>
      <c r="R91" s="13" t="s">
        <v>295</v>
      </c>
      <c r="S91" s="13" t="s">
        <v>296</v>
      </c>
      <c r="T91" s="13" t="s">
        <v>297</v>
      </c>
      <c r="U91" s="13" t="s">
        <v>298</v>
      </c>
      <c r="V91" s="15" t="s">
        <v>520</v>
      </c>
      <c r="W91" s="13">
        <v>-1</v>
      </c>
      <c r="X91" s="13">
        <v>0.5</v>
      </c>
      <c r="Y91" s="13"/>
      <c r="Z91" s="14">
        <v>21.61855726565539</v>
      </c>
      <c r="AA91" s="14">
        <v>54.360996279219457</v>
      </c>
      <c r="AB91" s="14">
        <v>9.5069650596379685</v>
      </c>
      <c r="AC91" s="14">
        <v>2.6393277969575251</v>
      </c>
      <c r="AD91" s="17">
        <v>76.340707346476734</v>
      </c>
      <c r="AE91" s="14">
        <v>63.108318073087439</v>
      </c>
      <c r="AF91" s="9">
        <v>2.7275000000000001E-2</v>
      </c>
      <c r="AG91" s="13">
        <v>3403</v>
      </c>
      <c r="AH91" s="14">
        <v>307</v>
      </c>
      <c r="AI91" s="14">
        <v>306.39999999999998</v>
      </c>
      <c r="AJ91" s="10">
        <v>278.04305096259998</v>
      </c>
      <c r="AK91" s="18">
        <v>3.1994015536890054E-2</v>
      </c>
    </row>
    <row r="92" spans="1:37" x14ac:dyDescent="0.2">
      <c r="A92" s="8">
        <v>91</v>
      </c>
      <c r="B92" s="9">
        <v>36.315600000000003</v>
      </c>
      <c r="C92" s="9">
        <v>-86.400599999999997</v>
      </c>
      <c r="D92" s="10">
        <v>140</v>
      </c>
      <c r="E92" s="11">
        <v>44838.702465277798</v>
      </c>
      <c r="F92" s="11">
        <v>44838.452465277798</v>
      </c>
      <c r="G92" s="12" t="s">
        <v>596</v>
      </c>
      <c r="H92" s="12" t="s">
        <v>514</v>
      </c>
      <c r="I92" s="12" t="s">
        <v>516</v>
      </c>
      <c r="J92" s="12"/>
      <c r="K92" s="13" t="s">
        <v>281</v>
      </c>
      <c r="L92" s="10">
        <v>791.63258431295264</v>
      </c>
      <c r="M92" s="14">
        <v>109.12971094088043</v>
      </c>
      <c r="N92" s="13">
        <v>1.48</v>
      </c>
      <c r="O92" s="13"/>
      <c r="P92" s="13"/>
      <c r="Q92" s="13" t="s">
        <v>299</v>
      </c>
      <c r="R92" s="13" t="s">
        <v>300</v>
      </c>
      <c r="S92" s="13" t="s">
        <v>296</v>
      </c>
      <c r="T92" s="13" t="s">
        <v>301</v>
      </c>
      <c r="U92" s="13" t="s">
        <v>298</v>
      </c>
      <c r="V92" s="15" t="s">
        <v>520</v>
      </c>
      <c r="W92" s="13">
        <v>-1</v>
      </c>
      <c r="X92" s="13">
        <v>0.7</v>
      </c>
      <c r="Y92" s="13" t="s">
        <v>542</v>
      </c>
      <c r="Z92" s="14">
        <v>21.134852219179255</v>
      </c>
      <c r="AA92" s="14">
        <v>87.994858721701164</v>
      </c>
      <c r="AB92" s="14">
        <v>11.899650605335017</v>
      </c>
      <c r="AC92" s="14">
        <v>6.9521750960279265</v>
      </c>
      <c r="AD92" s="17">
        <v>121.33385434259915</v>
      </c>
      <c r="AE92" s="14">
        <v>59.858034809015578</v>
      </c>
      <c r="AF92" s="9">
        <v>3.0856250000000002E-2</v>
      </c>
      <c r="AG92" s="13">
        <v>3403</v>
      </c>
      <c r="AH92" s="14">
        <v>758.6</v>
      </c>
      <c r="AI92" s="14">
        <v>764.3</v>
      </c>
      <c r="AJ92" s="10">
        <v>692.58565382929999</v>
      </c>
      <c r="AK92" s="18">
        <v>0.1430103698163874</v>
      </c>
    </row>
    <row r="93" spans="1:37" x14ac:dyDescent="0.2">
      <c r="A93" s="8">
        <v>92</v>
      </c>
      <c r="B93" s="9">
        <v>41.080800000000004</v>
      </c>
      <c r="C93" s="9">
        <v>-101.1408</v>
      </c>
      <c r="D93" s="10">
        <v>948</v>
      </c>
      <c r="E93" s="11">
        <v>45143.741898148102</v>
      </c>
      <c r="F93" s="11">
        <v>45143.491898148102</v>
      </c>
      <c r="G93" s="12" t="s">
        <v>596</v>
      </c>
      <c r="H93" s="12" t="s">
        <v>514</v>
      </c>
      <c r="I93" s="12" t="s">
        <v>516</v>
      </c>
      <c r="J93" s="12"/>
      <c r="K93" s="13" t="s">
        <v>281</v>
      </c>
      <c r="L93" s="10">
        <v>2493.7206434659829</v>
      </c>
      <c r="M93" s="14">
        <v>253.8276499625579</v>
      </c>
      <c r="N93" s="13">
        <v>6.02</v>
      </c>
      <c r="O93" s="13"/>
      <c r="P93" s="13"/>
      <c r="Q93" s="13" t="s">
        <v>302</v>
      </c>
      <c r="R93" s="13" t="s">
        <v>303</v>
      </c>
      <c r="S93" s="13" t="s">
        <v>55</v>
      </c>
      <c r="T93" s="13" t="s">
        <v>304</v>
      </c>
      <c r="U93" s="13" t="s">
        <v>57</v>
      </c>
      <c r="V93" s="15" t="s">
        <v>520</v>
      </c>
      <c r="W93" s="13">
        <v>-1</v>
      </c>
      <c r="X93" s="13">
        <v>0.7</v>
      </c>
      <c r="Y93" s="13"/>
      <c r="Z93" s="14">
        <v>43.713064100834806</v>
      </c>
      <c r="AA93" s="14">
        <v>210.11458586172307</v>
      </c>
      <c r="AB93" s="14">
        <v>12.853621124556083</v>
      </c>
      <c r="AC93" s="14">
        <v>9.2842508363496421</v>
      </c>
      <c r="AD93" s="17">
        <v>19.086945963120968</v>
      </c>
      <c r="AE93" s="14">
        <v>38.301138232662744</v>
      </c>
      <c r="AF93" s="9">
        <v>2.6856250000000002E-2</v>
      </c>
      <c r="AG93" s="13">
        <v>6077</v>
      </c>
      <c r="AH93" s="13">
        <v>1358.5</v>
      </c>
      <c r="AI93" s="13">
        <v>1357.1</v>
      </c>
      <c r="AJ93" s="10">
        <v>1231.3944223812</v>
      </c>
      <c r="AK93" s="18">
        <v>1.0251193266279124</v>
      </c>
    </row>
    <row r="94" spans="1:37" x14ac:dyDescent="0.2">
      <c r="A94" s="8">
        <v>93</v>
      </c>
      <c r="B94" s="9">
        <v>35.297199999999997</v>
      </c>
      <c r="C94" s="9">
        <v>-101.7475</v>
      </c>
      <c r="D94" s="10">
        <v>1090</v>
      </c>
      <c r="E94" s="11">
        <v>44625.744722222196</v>
      </c>
      <c r="F94" s="11">
        <v>44625.494722222196</v>
      </c>
      <c r="G94" s="12" t="s">
        <v>596</v>
      </c>
      <c r="H94" s="12" t="s">
        <v>514</v>
      </c>
      <c r="I94" s="12" t="s">
        <v>516</v>
      </c>
      <c r="J94" s="12"/>
      <c r="K94" s="13" t="s">
        <v>281</v>
      </c>
      <c r="L94" s="10">
        <v>184.38050896631177</v>
      </c>
      <c r="M94" s="14">
        <v>26.685902731662949</v>
      </c>
      <c r="N94" s="13">
        <v>10.76</v>
      </c>
      <c r="O94" s="13"/>
      <c r="P94" s="13"/>
      <c r="Q94" s="13" t="s">
        <v>305</v>
      </c>
      <c r="R94" s="13" t="s">
        <v>306</v>
      </c>
      <c r="S94" s="13" t="s">
        <v>69</v>
      </c>
      <c r="T94" s="13" t="s">
        <v>307</v>
      </c>
      <c r="U94" s="13" t="s">
        <v>71</v>
      </c>
      <c r="V94" s="15" t="s">
        <v>520</v>
      </c>
      <c r="W94" s="13">
        <v>-1</v>
      </c>
      <c r="X94" s="13">
        <v>0</v>
      </c>
      <c r="Y94" s="13" t="s">
        <v>543</v>
      </c>
      <c r="Z94" s="14">
        <v>15.787295470705931</v>
      </c>
      <c r="AA94" s="14">
        <v>10.898607260957021</v>
      </c>
      <c r="AB94" s="14">
        <v>4.2504864067028842</v>
      </c>
      <c r="AC94" s="14">
        <v>4.5908944715424109</v>
      </c>
      <c r="AD94" s="17">
        <v>126.42246892993137</v>
      </c>
      <c r="AE94" s="14">
        <v>453.43525522868714</v>
      </c>
      <c r="AF94" s="9">
        <v>3.79875E-2</v>
      </c>
      <c r="AG94" s="13">
        <v>6193</v>
      </c>
      <c r="AH94" s="13">
        <v>167.2</v>
      </c>
      <c r="AI94" s="13">
        <v>177.3</v>
      </c>
      <c r="AJ94" s="10">
        <v>159.622178952133</v>
      </c>
      <c r="AK94" s="18">
        <v>0.15510582662577999</v>
      </c>
    </row>
    <row r="95" spans="1:37" x14ac:dyDescent="0.2">
      <c r="A95" s="8">
        <v>94</v>
      </c>
      <c r="B95" s="9">
        <v>35.297199999999997</v>
      </c>
      <c r="C95" s="9">
        <v>-101.7475</v>
      </c>
      <c r="D95" s="10">
        <v>1090</v>
      </c>
      <c r="E95" s="11">
        <v>44651.745925925905</v>
      </c>
      <c r="F95" s="11">
        <v>44651.495925925905</v>
      </c>
      <c r="G95" s="12" t="s">
        <v>596</v>
      </c>
      <c r="H95" s="12" t="s">
        <v>514</v>
      </c>
      <c r="I95" s="12" t="s">
        <v>516</v>
      </c>
      <c r="J95" s="12"/>
      <c r="K95" s="13" t="s">
        <v>281</v>
      </c>
      <c r="L95" s="10">
        <v>671.09899805396367</v>
      </c>
      <c r="M95" s="14">
        <v>73.32194170828663</v>
      </c>
      <c r="N95" s="13">
        <v>5.28</v>
      </c>
      <c r="O95" s="13"/>
      <c r="P95" s="13"/>
      <c r="Q95" s="13" t="s">
        <v>308</v>
      </c>
      <c r="R95" s="13" t="s">
        <v>309</v>
      </c>
      <c r="S95" s="13" t="s">
        <v>69</v>
      </c>
      <c r="T95" s="13" t="s">
        <v>310</v>
      </c>
      <c r="U95" s="13" t="s">
        <v>71</v>
      </c>
      <c r="V95" s="15" t="s">
        <v>520</v>
      </c>
      <c r="W95" s="13">
        <v>1</v>
      </c>
      <c r="X95" s="13">
        <v>1</v>
      </c>
      <c r="Y95" s="13"/>
      <c r="Z95" s="14">
        <v>11.057853568077473</v>
      </c>
      <c r="AA95" s="14">
        <v>62.26408814020914</v>
      </c>
      <c r="AB95" s="14">
        <v>3.5188719538305611</v>
      </c>
      <c r="AC95" s="14">
        <v>6.745260026727478</v>
      </c>
      <c r="AD95" s="17">
        <v>9.124981353182875</v>
      </c>
      <c r="AE95" s="14">
        <v>16.059967181601859</v>
      </c>
      <c r="AF95" s="9">
        <v>4.70625E-2</v>
      </c>
      <c r="AG95" s="13">
        <v>6193</v>
      </c>
      <c r="AH95" s="14">
        <v>641.9</v>
      </c>
      <c r="AI95" s="14">
        <v>638.70000000000005</v>
      </c>
      <c r="AJ95" s="10">
        <v>579.70919255479998</v>
      </c>
      <c r="AK95" s="18">
        <v>0.15764767347642947</v>
      </c>
    </row>
    <row r="96" spans="1:37" x14ac:dyDescent="0.2">
      <c r="A96" s="8">
        <v>95</v>
      </c>
      <c r="B96" s="9">
        <v>39.174700000000001</v>
      </c>
      <c r="C96" s="9">
        <v>-111.02889999999999</v>
      </c>
      <c r="D96" s="10">
        <v>1725</v>
      </c>
      <c r="E96" s="11">
        <v>44108.772638888899</v>
      </c>
      <c r="F96" s="11">
        <v>44108.480972222198</v>
      </c>
      <c r="G96" s="12" t="s">
        <v>596</v>
      </c>
      <c r="H96" s="12" t="s">
        <v>514</v>
      </c>
      <c r="I96" s="12" t="s">
        <v>516</v>
      </c>
      <c r="J96" s="12"/>
      <c r="K96" s="13" t="s">
        <v>281</v>
      </c>
      <c r="L96" s="10">
        <v>783.19229242294057</v>
      </c>
      <c r="M96" s="14">
        <v>189.70160050927487</v>
      </c>
      <c r="N96" s="13">
        <v>2.13</v>
      </c>
      <c r="O96" s="13"/>
      <c r="P96" s="13"/>
      <c r="Q96" s="13" t="s">
        <v>311</v>
      </c>
      <c r="R96" s="13" t="s">
        <v>312</v>
      </c>
      <c r="S96" s="13" t="s">
        <v>13</v>
      </c>
      <c r="T96" s="13" t="s">
        <v>313</v>
      </c>
      <c r="U96" s="13" t="s">
        <v>15</v>
      </c>
      <c r="V96" s="15" t="s">
        <v>522</v>
      </c>
      <c r="W96" s="13">
        <v>1</v>
      </c>
      <c r="X96" s="13">
        <v>1</v>
      </c>
      <c r="Y96" s="13" t="s">
        <v>525</v>
      </c>
      <c r="Z96" s="14">
        <v>11.132965635100261</v>
      </c>
      <c r="AA96" s="14">
        <v>178.56863487417459</v>
      </c>
      <c r="AB96" s="14">
        <v>6.5255537334761371</v>
      </c>
      <c r="AC96" s="14">
        <v>6.5407819806496308</v>
      </c>
      <c r="AD96" s="17">
        <v>51.969691651798087</v>
      </c>
      <c r="AE96" s="14">
        <v>36.89848107277664</v>
      </c>
      <c r="AF96" s="9">
        <v>1.6581249999999999E-2</v>
      </c>
      <c r="AG96" s="13">
        <v>6165</v>
      </c>
      <c r="AH96" s="13">
        <v>656</v>
      </c>
      <c r="AI96" s="13">
        <v>681.6</v>
      </c>
      <c r="AJ96" s="10">
        <v>607.49928509013296</v>
      </c>
      <c r="AK96" s="18">
        <v>0.28920693677316928</v>
      </c>
    </row>
    <row r="97" spans="1:37" x14ac:dyDescent="0.2">
      <c r="A97" s="8">
        <v>96</v>
      </c>
      <c r="B97" s="9">
        <v>39.174700000000001</v>
      </c>
      <c r="C97" s="9">
        <v>-111.02889999999999</v>
      </c>
      <c r="D97" s="10">
        <v>1725</v>
      </c>
      <c r="E97" s="11">
        <v>44079.772592592592</v>
      </c>
      <c r="F97" s="11">
        <v>44079.480925925905</v>
      </c>
      <c r="G97" s="12" t="s">
        <v>596</v>
      </c>
      <c r="H97" s="12" t="s">
        <v>514</v>
      </c>
      <c r="I97" s="12" t="s">
        <v>516</v>
      </c>
      <c r="J97" s="12"/>
      <c r="K97" s="13" t="s">
        <v>281</v>
      </c>
      <c r="L97" s="10">
        <v>956.17836028167142</v>
      </c>
      <c r="M97" s="14">
        <v>119.49304016306102</v>
      </c>
      <c r="N97" s="13">
        <v>1.91</v>
      </c>
      <c r="O97" s="13"/>
      <c r="P97" s="13"/>
      <c r="Q97" s="13" t="s">
        <v>314</v>
      </c>
      <c r="R97" s="13" t="s">
        <v>315</v>
      </c>
      <c r="S97" s="13" t="s">
        <v>13</v>
      </c>
      <c r="T97" s="13" t="s">
        <v>316</v>
      </c>
      <c r="U97" s="13" t="s">
        <v>15</v>
      </c>
      <c r="V97" s="15" t="s">
        <v>522</v>
      </c>
      <c r="W97" s="13">
        <v>-1</v>
      </c>
      <c r="X97" s="13">
        <v>0.7</v>
      </c>
      <c r="Y97" s="13" t="s">
        <v>544</v>
      </c>
      <c r="Z97" s="14">
        <v>10.835456400993515</v>
      </c>
      <c r="AA97" s="14">
        <v>108.65758376206753</v>
      </c>
      <c r="AB97" s="14">
        <v>6.5714464853618253</v>
      </c>
      <c r="AC97" s="14">
        <v>7.6379168074888462</v>
      </c>
      <c r="AD97" s="17">
        <v>22.494367610747446</v>
      </c>
      <c r="AE97" s="14">
        <v>14.321414045509208</v>
      </c>
      <c r="AF97" s="9">
        <v>7.9187500000000004E-3</v>
      </c>
      <c r="AG97" s="13">
        <v>6165</v>
      </c>
      <c r="AH97" s="14">
        <v>1057.9000000000001</v>
      </c>
      <c r="AI97" s="14">
        <v>1295.5999999999999</v>
      </c>
      <c r="AJ97" s="10">
        <v>1074.7175698849301</v>
      </c>
      <c r="AK97" s="18">
        <v>0.1102980103097697</v>
      </c>
    </row>
    <row r="98" spans="1:37" x14ac:dyDescent="0.2">
      <c r="A98" s="8">
        <v>97</v>
      </c>
      <c r="B98" s="9">
        <v>29.309100000000001</v>
      </c>
      <c r="C98" s="9">
        <v>-98.320499999999996</v>
      </c>
      <c r="D98" s="10">
        <v>149</v>
      </c>
      <c r="E98" s="11">
        <v>44834.730474537006</v>
      </c>
      <c r="F98" s="11">
        <v>44834.480474537006</v>
      </c>
      <c r="G98" s="12" t="s">
        <v>596</v>
      </c>
      <c r="H98" s="12" t="s">
        <v>514</v>
      </c>
      <c r="I98" s="12" t="s">
        <v>516</v>
      </c>
      <c r="J98" s="12"/>
      <c r="K98" s="13" t="s">
        <v>281</v>
      </c>
      <c r="L98" s="10">
        <v>1184.4140374248245</v>
      </c>
      <c r="M98" s="14">
        <v>148.48304228087531</v>
      </c>
      <c r="N98" s="13">
        <v>1.61</v>
      </c>
      <c r="O98" s="13"/>
      <c r="P98" s="13"/>
      <c r="Q98" s="13" t="s">
        <v>317</v>
      </c>
      <c r="R98" s="13" t="s">
        <v>318</v>
      </c>
      <c r="S98" s="13" t="s">
        <v>103</v>
      </c>
      <c r="T98" s="13" t="s">
        <v>319</v>
      </c>
      <c r="U98" s="13" t="s">
        <v>71</v>
      </c>
      <c r="V98" s="15" t="s">
        <v>520</v>
      </c>
      <c r="W98" s="13">
        <v>-1</v>
      </c>
      <c r="X98" s="13">
        <v>0.7</v>
      </c>
      <c r="Y98" s="13" t="s">
        <v>545</v>
      </c>
      <c r="Z98" s="14">
        <v>15.888566725195721</v>
      </c>
      <c r="AA98" s="14">
        <v>132.59447555567959</v>
      </c>
      <c r="AB98" s="14">
        <v>8.6285419448754386</v>
      </c>
      <c r="AC98" s="14">
        <v>14.264870938542115</v>
      </c>
      <c r="AD98" s="17">
        <v>41.400590413950461</v>
      </c>
      <c r="AE98" s="14">
        <v>22.218316855486748</v>
      </c>
      <c r="AF98" s="9">
        <v>1.73875E-2</v>
      </c>
      <c r="AG98" s="13">
        <v>7097</v>
      </c>
      <c r="AH98" s="14">
        <v>1501.1</v>
      </c>
      <c r="AI98" s="14">
        <v>1499.5</v>
      </c>
      <c r="AJ98" s="10">
        <v>1361.0250738289301</v>
      </c>
      <c r="AK98" s="18">
        <v>0.12976324962717339</v>
      </c>
    </row>
    <row r="99" spans="1:37" x14ac:dyDescent="0.2">
      <c r="A99" s="8">
        <v>98</v>
      </c>
      <c r="B99" s="9">
        <v>29.309100000000001</v>
      </c>
      <c r="C99" s="9">
        <v>-98.320499999999996</v>
      </c>
      <c r="D99" s="10">
        <v>149</v>
      </c>
      <c r="E99" s="11">
        <v>44669.731817129599</v>
      </c>
      <c r="F99" s="11">
        <v>44669.481817129599</v>
      </c>
      <c r="G99" s="12" t="s">
        <v>596</v>
      </c>
      <c r="H99" s="12" t="s">
        <v>514</v>
      </c>
      <c r="I99" s="12" t="s">
        <v>516</v>
      </c>
      <c r="J99" s="12"/>
      <c r="K99" s="13" t="s">
        <v>281</v>
      </c>
      <c r="L99" s="10">
        <v>648.38880643266475</v>
      </c>
      <c r="M99" s="14">
        <v>73.761435305617923</v>
      </c>
      <c r="N99" s="13">
        <v>6.44</v>
      </c>
      <c r="O99" s="13"/>
      <c r="P99" s="13"/>
      <c r="Q99" s="13" t="s">
        <v>320</v>
      </c>
      <c r="R99" s="13" t="s">
        <v>321</v>
      </c>
      <c r="S99" s="13" t="s">
        <v>103</v>
      </c>
      <c r="T99" s="13" t="s">
        <v>210</v>
      </c>
      <c r="U99" s="13" t="s">
        <v>71</v>
      </c>
      <c r="V99" s="15" t="s">
        <v>520</v>
      </c>
      <c r="W99" s="13">
        <v>-1</v>
      </c>
      <c r="X99" s="13">
        <v>0.7</v>
      </c>
      <c r="Y99" s="13"/>
      <c r="Z99" s="14">
        <v>21.635806999490384</v>
      </c>
      <c r="AA99" s="14">
        <v>52.125628306127552</v>
      </c>
      <c r="AB99" s="14">
        <v>6.1191392546310217</v>
      </c>
      <c r="AC99" s="14">
        <v>6.8640439635769974</v>
      </c>
      <c r="AD99" s="17">
        <v>170.84104291225279</v>
      </c>
      <c r="AE99" s="14">
        <v>366.73877211830268</v>
      </c>
      <c r="AF99" s="9">
        <v>2.746875E-2</v>
      </c>
      <c r="AG99" s="13">
        <v>7097</v>
      </c>
      <c r="AH99" s="13">
        <v>629.1</v>
      </c>
      <c r="AI99" s="13">
        <v>628.9</v>
      </c>
      <c r="AJ99" s="10">
        <v>570.61012961259996</v>
      </c>
      <c r="AK99" s="18">
        <v>0.13630791460514463</v>
      </c>
    </row>
    <row r="100" spans="1:37" x14ac:dyDescent="0.2">
      <c r="A100" s="8">
        <v>99</v>
      </c>
      <c r="B100" s="9">
        <v>29.309100000000001</v>
      </c>
      <c r="C100" s="9">
        <v>-98.320499999999996</v>
      </c>
      <c r="D100" s="10">
        <v>149</v>
      </c>
      <c r="E100" s="11">
        <v>44104.731284722198</v>
      </c>
      <c r="F100" s="11">
        <v>44104.481284722198</v>
      </c>
      <c r="G100" s="12" t="s">
        <v>596</v>
      </c>
      <c r="H100" s="12" t="s">
        <v>514</v>
      </c>
      <c r="I100" s="12" t="s">
        <v>516</v>
      </c>
      <c r="J100" s="12"/>
      <c r="K100" s="13" t="s">
        <v>281</v>
      </c>
      <c r="L100" s="10">
        <v>1016.1132412070709</v>
      </c>
      <c r="M100" s="14">
        <v>166.55917765761123</v>
      </c>
      <c r="N100" s="13">
        <v>3.18</v>
      </c>
      <c r="O100" s="13"/>
      <c r="P100" s="13"/>
      <c r="Q100" s="13" t="s">
        <v>322</v>
      </c>
      <c r="R100" s="13" t="s">
        <v>323</v>
      </c>
      <c r="S100" s="13" t="s">
        <v>103</v>
      </c>
      <c r="T100" s="13" t="s">
        <v>324</v>
      </c>
      <c r="U100" s="13" t="s">
        <v>71</v>
      </c>
      <c r="V100" s="15" t="s">
        <v>520</v>
      </c>
      <c r="W100" s="13">
        <v>-1</v>
      </c>
      <c r="X100" s="13">
        <v>0.7</v>
      </c>
      <c r="Y100" s="13"/>
      <c r="Z100" s="14">
        <v>19.46972912031088</v>
      </c>
      <c r="AA100" s="14">
        <v>147.08944853730034</v>
      </c>
      <c r="AB100" s="14">
        <v>7.2870771221504294</v>
      </c>
      <c r="AC100" s="14">
        <v>9.0552227959796827</v>
      </c>
      <c r="AD100" s="17">
        <v>116.94164210997496</v>
      </c>
      <c r="AE100" s="14">
        <v>123.95814063657348</v>
      </c>
      <c r="AF100" s="9">
        <v>2.7368750000000001E-2</v>
      </c>
      <c r="AG100" s="13">
        <v>7097</v>
      </c>
      <c r="AH100" s="13">
        <v>914.9</v>
      </c>
      <c r="AI100" s="13">
        <v>958.2</v>
      </c>
      <c r="AJ100" s="10">
        <v>851.58792320910004</v>
      </c>
      <c r="AK100" s="18">
        <v>0.19319827526202848</v>
      </c>
    </row>
    <row r="101" spans="1:37" x14ac:dyDescent="0.2">
      <c r="A101" s="8">
        <v>100</v>
      </c>
      <c r="B101" s="9">
        <v>29.309100000000001</v>
      </c>
      <c r="C101" s="9">
        <v>-98.320499999999996</v>
      </c>
      <c r="D101" s="10">
        <v>149</v>
      </c>
      <c r="E101" s="11">
        <v>44133.731388888897</v>
      </c>
      <c r="F101" s="11">
        <v>44133.481388888897</v>
      </c>
      <c r="G101" s="12" t="s">
        <v>596</v>
      </c>
      <c r="H101" s="12" t="s">
        <v>514</v>
      </c>
      <c r="I101" s="12" t="s">
        <v>516</v>
      </c>
      <c r="J101" s="12"/>
      <c r="K101" s="13" t="s">
        <v>281</v>
      </c>
      <c r="L101" s="10">
        <v>461.32014030503552</v>
      </c>
      <c r="M101" s="14">
        <v>58.534451590433463</v>
      </c>
      <c r="N101" s="13">
        <v>7.17</v>
      </c>
      <c r="O101" s="13"/>
      <c r="P101" s="13"/>
      <c r="Q101" s="13" t="s">
        <v>325</v>
      </c>
      <c r="R101" s="13" t="s">
        <v>326</v>
      </c>
      <c r="S101" s="13" t="s">
        <v>103</v>
      </c>
      <c r="T101" s="13" t="s">
        <v>327</v>
      </c>
      <c r="U101" s="13" t="s">
        <v>71</v>
      </c>
      <c r="V101" s="15" t="s">
        <v>520</v>
      </c>
      <c r="W101" s="13">
        <v>1</v>
      </c>
      <c r="X101" s="13">
        <v>1</v>
      </c>
      <c r="Y101" s="13" t="s">
        <v>546</v>
      </c>
      <c r="Z101" s="14">
        <v>24.001956029433565</v>
      </c>
      <c r="AA101" s="14">
        <v>34.532495560999891</v>
      </c>
      <c r="AB101" s="14">
        <v>6.827031627360312</v>
      </c>
      <c r="AC101" s="14">
        <v>5.1061835958969484</v>
      </c>
      <c r="AD101" s="17">
        <v>0.40326615949641109</v>
      </c>
      <c r="AE101" s="14">
        <v>0.96380612119642251</v>
      </c>
      <c r="AF101" s="9">
        <v>2.224375E-2</v>
      </c>
      <c r="AG101" s="13">
        <v>7097</v>
      </c>
      <c r="AH101" s="13">
        <v>508.1</v>
      </c>
      <c r="AI101" s="13">
        <v>564.9</v>
      </c>
      <c r="AJ101" s="10">
        <v>489.28101767160001</v>
      </c>
      <c r="AK101" s="18">
        <v>5.7146867253557589E-2</v>
      </c>
    </row>
    <row r="102" spans="1:37" x14ac:dyDescent="0.2">
      <c r="A102" s="8">
        <v>101</v>
      </c>
      <c r="B102" s="9">
        <v>29.309100000000001</v>
      </c>
      <c r="C102" s="9">
        <v>-98.320499999999996</v>
      </c>
      <c r="D102" s="10">
        <v>149</v>
      </c>
      <c r="E102" s="11">
        <v>44695.732824074097</v>
      </c>
      <c r="F102" s="11">
        <v>44695.482824074097</v>
      </c>
      <c r="G102" s="12" t="s">
        <v>596</v>
      </c>
      <c r="H102" s="12" t="s">
        <v>514</v>
      </c>
      <c r="I102" s="12" t="s">
        <v>516</v>
      </c>
      <c r="J102" s="12"/>
      <c r="K102" s="13" t="s">
        <v>281</v>
      </c>
      <c r="L102" s="10">
        <v>1195.3594668363012</v>
      </c>
      <c r="M102" s="14">
        <v>289.86677951900276</v>
      </c>
      <c r="N102" s="13">
        <v>2.12</v>
      </c>
      <c r="O102" s="13"/>
      <c r="P102" s="13"/>
      <c r="Q102" s="13" t="s">
        <v>328</v>
      </c>
      <c r="R102" s="13" t="s">
        <v>329</v>
      </c>
      <c r="S102" s="13" t="s">
        <v>103</v>
      </c>
      <c r="T102" s="13" t="s">
        <v>330</v>
      </c>
      <c r="U102" s="13" t="s">
        <v>71</v>
      </c>
      <c r="V102" s="15" t="s">
        <v>520</v>
      </c>
      <c r="W102" s="13">
        <v>-1</v>
      </c>
      <c r="X102" s="13">
        <v>0.7</v>
      </c>
      <c r="Y102" s="13"/>
      <c r="Z102" s="14">
        <v>15.68114278598237</v>
      </c>
      <c r="AA102" s="14">
        <v>274.18563673302043</v>
      </c>
      <c r="AB102" s="14">
        <v>7.6807834605579677</v>
      </c>
      <c r="AC102" s="14">
        <v>11.093465303289197</v>
      </c>
      <c r="AD102" s="17">
        <v>24.808673359735792</v>
      </c>
      <c r="AE102" s="14">
        <v>17.531462507546628</v>
      </c>
      <c r="AF102" s="9">
        <v>2.941875E-2</v>
      </c>
      <c r="AG102" s="13">
        <v>7097</v>
      </c>
      <c r="AH102" s="14">
        <v>1041</v>
      </c>
      <c r="AI102" s="14">
        <v>1035.2</v>
      </c>
      <c r="AJ102" s="10">
        <v>941.31000596966703</v>
      </c>
      <c r="AK102" s="18">
        <v>0.2698892599202018</v>
      </c>
    </row>
    <row r="103" spans="1:37" x14ac:dyDescent="0.2">
      <c r="A103" s="8">
        <v>102</v>
      </c>
      <c r="B103" s="9">
        <v>41.7378</v>
      </c>
      <c r="C103" s="9">
        <v>-108.78749999999999</v>
      </c>
      <c r="D103" s="10">
        <v>2044</v>
      </c>
      <c r="E103" s="11">
        <v>44085.767280092601</v>
      </c>
      <c r="F103" s="11">
        <v>44085.475613425901</v>
      </c>
      <c r="G103" s="12" t="s">
        <v>596</v>
      </c>
      <c r="H103" s="12" t="s">
        <v>514</v>
      </c>
      <c r="I103" s="12" t="s">
        <v>516</v>
      </c>
      <c r="J103" s="12"/>
      <c r="K103" s="13" t="s">
        <v>281</v>
      </c>
      <c r="L103" s="10">
        <v>1710.2546323899485</v>
      </c>
      <c r="M103" s="14">
        <v>149.18312363683128</v>
      </c>
      <c r="N103" s="13">
        <v>7.11</v>
      </c>
      <c r="O103" s="13"/>
      <c r="P103" s="13"/>
      <c r="Q103" s="13" t="s">
        <v>331</v>
      </c>
      <c r="R103" s="13" t="s">
        <v>332</v>
      </c>
      <c r="S103" s="13" t="s">
        <v>113</v>
      </c>
      <c r="T103" s="13" t="s">
        <v>333</v>
      </c>
      <c r="U103" s="13" t="s">
        <v>115</v>
      </c>
      <c r="V103" s="15" t="s">
        <v>522</v>
      </c>
      <c r="W103" s="13">
        <v>-1</v>
      </c>
      <c r="X103" s="13">
        <v>0.7</v>
      </c>
      <c r="Y103" s="13" t="s">
        <v>547</v>
      </c>
      <c r="Z103" s="14">
        <v>20.46243575385407</v>
      </c>
      <c r="AA103" s="14">
        <v>128.72068788297722</v>
      </c>
      <c r="AB103" s="14">
        <v>6.6044114266362346</v>
      </c>
      <c r="AC103" s="14">
        <v>6.7942099013323203</v>
      </c>
      <c r="AD103" s="17">
        <v>63.650258248932573</v>
      </c>
      <c r="AE103" s="14">
        <v>150.8511120499702</v>
      </c>
      <c r="AF103" s="9">
        <v>6.3524999999999998E-2</v>
      </c>
      <c r="AG103" s="13">
        <v>8066</v>
      </c>
      <c r="AH103" s="13">
        <v>1437.4</v>
      </c>
      <c r="AI103" s="13">
        <v>1314.4</v>
      </c>
      <c r="AJ103" s="10">
        <v>1259.3538560679999</v>
      </c>
      <c r="AK103" s="18">
        <v>0.35804136712596984</v>
      </c>
    </row>
    <row r="104" spans="1:37" x14ac:dyDescent="0.2">
      <c r="A104" s="8">
        <v>103</v>
      </c>
      <c r="B104" s="9">
        <v>41.7378</v>
      </c>
      <c r="C104" s="9">
        <v>-108.78749999999999</v>
      </c>
      <c r="D104" s="10">
        <v>2044</v>
      </c>
      <c r="E104" s="11">
        <v>44056.7671990741</v>
      </c>
      <c r="F104" s="11">
        <v>44056.475532407399</v>
      </c>
      <c r="G104" s="12" t="s">
        <v>596</v>
      </c>
      <c r="H104" s="12" t="s">
        <v>514</v>
      </c>
      <c r="I104" s="12" t="s">
        <v>516</v>
      </c>
      <c r="J104" s="12"/>
      <c r="K104" s="13" t="s">
        <v>281</v>
      </c>
      <c r="L104" s="10">
        <v>1370.8909359276445</v>
      </c>
      <c r="M104" s="14">
        <v>136.95393735059898</v>
      </c>
      <c r="N104" s="13">
        <v>5.41</v>
      </c>
      <c r="O104" s="13"/>
      <c r="P104" s="13"/>
      <c r="Q104" s="13" t="s">
        <v>334</v>
      </c>
      <c r="R104" s="13" t="s">
        <v>335</v>
      </c>
      <c r="S104" s="13" t="s">
        <v>113</v>
      </c>
      <c r="T104" s="13" t="s">
        <v>336</v>
      </c>
      <c r="U104" s="13" t="s">
        <v>115</v>
      </c>
      <c r="V104" s="15" t="s">
        <v>522</v>
      </c>
      <c r="W104" s="13">
        <v>1</v>
      </c>
      <c r="X104" s="13">
        <v>1</v>
      </c>
      <c r="Y104" s="13" t="s">
        <v>548</v>
      </c>
      <c r="Z104" s="14">
        <v>12.080817446926373</v>
      </c>
      <c r="AA104" s="14">
        <v>124.87311990367257</v>
      </c>
      <c r="AB104" s="14">
        <v>4.1694038392164332</v>
      </c>
      <c r="AC104" s="14">
        <v>8.2468529735130449</v>
      </c>
      <c r="AD104" s="17">
        <v>33.731927036145635</v>
      </c>
      <c r="AE104" s="14">
        <v>60.829908421849296</v>
      </c>
      <c r="AF104" s="9">
        <v>5.5581249999999999E-2</v>
      </c>
      <c r="AG104" s="13">
        <v>8066</v>
      </c>
      <c r="AH104" s="13">
        <v>1902.1</v>
      </c>
      <c r="AI104" s="13">
        <v>1640.8</v>
      </c>
      <c r="AJ104" s="10">
        <v>1630.7371449292</v>
      </c>
      <c r="AK104" s="18">
        <v>0.15934279157714101</v>
      </c>
    </row>
    <row r="105" spans="1:37" x14ac:dyDescent="0.2">
      <c r="A105" s="8">
        <v>104</v>
      </c>
      <c r="B105" s="9">
        <v>38.347189</v>
      </c>
      <c r="C105" s="9">
        <v>-94.646705900000001</v>
      </c>
      <c r="D105" s="10">
        <v>263</v>
      </c>
      <c r="E105" s="11">
        <v>44536.727118055598</v>
      </c>
      <c r="F105" s="11">
        <v>44536.477118055598</v>
      </c>
      <c r="G105" s="12" t="s">
        <v>596</v>
      </c>
      <c r="H105" s="12" t="s">
        <v>514</v>
      </c>
      <c r="I105" s="12" t="s">
        <v>516</v>
      </c>
      <c r="J105" s="12"/>
      <c r="K105" s="13" t="s">
        <v>281</v>
      </c>
      <c r="L105" s="10">
        <v>348.69631986618936</v>
      </c>
      <c r="M105" s="14">
        <v>59.203228366460415</v>
      </c>
      <c r="N105" s="13">
        <v>4.78</v>
      </c>
      <c r="O105" s="13"/>
      <c r="P105" s="13"/>
      <c r="Q105" s="13" t="s">
        <v>337</v>
      </c>
      <c r="R105" s="13" t="s">
        <v>338</v>
      </c>
      <c r="S105" s="13" t="s">
        <v>124</v>
      </c>
      <c r="T105" s="13" t="s">
        <v>339</v>
      </c>
      <c r="U105" s="13" t="s">
        <v>126</v>
      </c>
      <c r="V105" s="15" t="s">
        <v>520</v>
      </c>
      <c r="W105" s="13">
        <v>-1</v>
      </c>
      <c r="X105" s="13">
        <v>0.5</v>
      </c>
      <c r="Y105" s="13"/>
      <c r="Z105" s="14">
        <v>24.234595359152582</v>
      </c>
      <c r="AA105" s="14">
        <v>34.968633007307844</v>
      </c>
      <c r="AB105" s="14">
        <v>7.8314410642145083</v>
      </c>
      <c r="AC105" s="14">
        <v>5.5291129740681892</v>
      </c>
      <c r="AD105" s="17">
        <v>154.04354875703268</v>
      </c>
      <c r="AE105" s="14">
        <v>245.44272101953877</v>
      </c>
      <c r="AF105" s="9">
        <v>2.79125E-2</v>
      </c>
      <c r="AG105" s="13">
        <v>1241</v>
      </c>
      <c r="AH105" s="13">
        <v>365.5</v>
      </c>
      <c r="AI105" s="13">
        <v>442.9</v>
      </c>
      <c r="AJ105" s="10">
        <v>363.17326696420002</v>
      </c>
      <c r="AK105" s="18">
        <v>3.9862369879327439E-2</v>
      </c>
    </row>
    <row r="106" spans="1:37" x14ac:dyDescent="0.2">
      <c r="A106" s="8">
        <v>105</v>
      </c>
      <c r="B106" s="9">
        <v>38.347189</v>
      </c>
      <c r="C106" s="9">
        <v>-94.646705900000001</v>
      </c>
      <c r="D106" s="10">
        <v>263</v>
      </c>
      <c r="E106" s="11">
        <v>44452.727453703701</v>
      </c>
      <c r="F106" s="11">
        <v>44452.477453703701</v>
      </c>
      <c r="G106" s="12" t="s">
        <v>596</v>
      </c>
      <c r="H106" s="12" t="s">
        <v>514</v>
      </c>
      <c r="I106" s="12" t="s">
        <v>516</v>
      </c>
      <c r="J106" s="12"/>
      <c r="K106" s="13" t="s">
        <v>281</v>
      </c>
      <c r="L106" s="10">
        <v>629.25095556944052</v>
      </c>
      <c r="M106" s="14">
        <v>94.813673496216623</v>
      </c>
      <c r="N106" s="13">
        <v>5.41</v>
      </c>
      <c r="O106" s="13"/>
      <c r="P106" s="13"/>
      <c r="Q106" s="13" t="s">
        <v>340</v>
      </c>
      <c r="R106" s="13" t="s">
        <v>341</v>
      </c>
      <c r="S106" s="13" t="s">
        <v>124</v>
      </c>
      <c r="T106" s="13" t="s">
        <v>342</v>
      </c>
      <c r="U106" s="13" t="s">
        <v>126</v>
      </c>
      <c r="V106" s="15" t="s">
        <v>520</v>
      </c>
      <c r="W106" s="13">
        <v>-1</v>
      </c>
      <c r="X106" s="13">
        <v>0.5</v>
      </c>
      <c r="Y106" s="13"/>
      <c r="Z106" s="14">
        <v>37.495816936640843</v>
      </c>
      <c r="AA106" s="14">
        <v>57.317856559575766</v>
      </c>
      <c r="AB106" s="14">
        <v>12.565534170910661</v>
      </c>
      <c r="AC106" s="14">
        <v>6.3624812181699193</v>
      </c>
      <c r="AD106" s="17">
        <v>58.237511297539243</v>
      </c>
      <c r="AE106" s="14">
        <v>105.02164537322911</v>
      </c>
      <c r="AF106" s="9">
        <v>4.4475000000000001E-2</v>
      </c>
      <c r="AG106" s="13">
        <v>1241</v>
      </c>
      <c r="AH106" s="13">
        <v>662.6</v>
      </c>
      <c r="AI106" s="13">
        <v>671</v>
      </c>
      <c r="AJ106" s="10">
        <v>604.52976704119999</v>
      </c>
      <c r="AK106" s="18">
        <v>4.0893252699921605E-2</v>
      </c>
    </row>
    <row r="107" spans="1:37" x14ac:dyDescent="0.2">
      <c r="A107" s="8">
        <v>106</v>
      </c>
      <c r="B107" s="9">
        <v>38.347189</v>
      </c>
      <c r="C107" s="9">
        <v>-94.646705900000001</v>
      </c>
      <c r="D107" s="10">
        <v>263</v>
      </c>
      <c r="E107" s="11">
        <v>44023.724525462996</v>
      </c>
      <c r="F107" s="11">
        <v>44023.474525462996</v>
      </c>
      <c r="G107" s="12" t="s">
        <v>596</v>
      </c>
      <c r="H107" s="12" t="s">
        <v>514</v>
      </c>
      <c r="I107" s="12" t="s">
        <v>516</v>
      </c>
      <c r="J107" s="12"/>
      <c r="K107" s="13" t="s">
        <v>281</v>
      </c>
      <c r="L107" s="10">
        <v>1991.1576530018249</v>
      </c>
      <c r="M107" s="14">
        <v>370.74251884966526</v>
      </c>
      <c r="N107" s="13">
        <v>2.72</v>
      </c>
      <c r="O107" s="13"/>
      <c r="P107" s="13"/>
      <c r="Q107" s="13" t="s">
        <v>343</v>
      </c>
      <c r="R107" s="13" t="s">
        <v>344</v>
      </c>
      <c r="S107" s="13" t="s">
        <v>124</v>
      </c>
      <c r="T107" s="13" t="s">
        <v>345</v>
      </c>
      <c r="U107" s="13" t="s">
        <v>126</v>
      </c>
      <c r="V107" s="15" t="s">
        <v>520</v>
      </c>
      <c r="W107" s="13">
        <v>1</v>
      </c>
      <c r="X107" s="13">
        <v>1</v>
      </c>
      <c r="Y107" s="13" t="s">
        <v>549</v>
      </c>
      <c r="Z107" s="14">
        <v>30.952425160673712</v>
      </c>
      <c r="AA107" s="14">
        <v>339.79009368899148</v>
      </c>
      <c r="AB107" s="14">
        <v>13.288898528760566</v>
      </c>
      <c r="AC107" s="14">
        <v>13.257618986335563</v>
      </c>
      <c r="AD107" s="17">
        <v>13.33568648097264</v>
      </c>
      <c r="AE107" s="14">
        <v>12.091022409415196</v>
      </c>
      <c r="AF107" s="9">
        <v>4.3806249999999998E-2</v>
      </c>
      <c r="AG107" s="13">
        <v>1241</v>
      </c>
      <c r="AH107" s="14">
        <v>1601.4</v>
      </c>
      <c r="AI107" s="14">
        <v>1598</v>
      </c>
      <c r="AJ107" s="10">
        <v>1451.5832785248699</v>
      </c>
      <c r="AK107" s="18">
        <v>0.37171437730068235</v>
      </c>
    </row>
    <row r="108" spans="1:37" x14ac:dyDescent="0.2">
      <c r="A108" s="8">
        <v>107</v>
      </c>
      <c r="B108" s="9">
        <v>38.558300000000003</v>
      </c>
      <c r="C108" s="9">
        <v>-90.836100000000002</v>
      </c>
      <c r="D108" s="10">
        <v>146</v>
      </c>
      <c r="E108" s="11">
        <v>44464.717627314807</v>
      </c>
      <c r="F108" s="11">
        <v>44464.467627314807</v>
      </c>
      <c r="G108" s="12" t="s">
        <v>596</v>
      </c>
      <c r="H108" s="12" t="s">
        <v>514</v>
      </c>
      <c r="I108" s="12" t="s">
        <v>516</v>
      </c>
      <c r="J108" s="12"/>
      <c r="K108" s="13" t="s">
        <v>281</v>
      </c>
      <c r="L108" s="10">
        <v>1477.3153207928979</v>
      </c>
      <c r="M108" s="14">
        <v>261.30245601287697</v>
      </c>
      <c r="N108" s="13">
        <v>2.94</v>
      </c>
      <c r="O108" s="13"/>
      <c r="P108" s="13"/>
      <c r="Q108" s="13" t="s">
        <v>346</v>
      </c>
      <c r="R108" s="13" t="s">
        <v>347</v>
      </c>
      <c r="S108" s="13" t="s">
        <v>348</v>
      </c>
      <c r="T108" s="13" t="s">
        <v>349</v>
      </c>
      <c r="U108" s="13" t="s">
        <v>350</v>
      </c>
      <c r="V108" s="15" t="s">
        <v>520</v>
      </c>
      <c r="W108" s="13">
        <v>1</v>
      </c>
      <c r="X108" s="13">
        <v>1</v>
      </c>
      <c r="Y108" s="13"/>
      <c r="Z108" s="14">
        <v>29.453853897163842</v>
      </c>
      <c r="AA108" s="14">
        <v>231.84860211571316</v>
      </c>
      <c r="AB108" s="14">
        <v>12.185188470188097</v>
      </c>
      <c r="AC108" s="14">
        <v>6.864168096409399</v>
      </c>
      <c r="AD108" s="17">
        <v>2.7414474724303659</v>
      </c>
      <c r="AE108" s="14">
        <v>2.6866185229817585</v>
      </c>
      <c r="AF108" s="9">
        <v>5.4406250000000003E-2</v>
      </c>
      <c r="AG108" s="13">
        <v>2103</v>
      </c>
      <c r="AH108" s="14">
        <v>1746.6</v>
      </c>
      <c r="AI108" s="14">
        <v>1732.6</v>
      </c>
      <c r="AJ108" s="10">
        <v>1581.7370731726701</v>
      </c>
      <c r="AK108" s="18">
        <v>6.6017136571454083E-2</v>
      </c>
    </row>
    <row r="109" spans="1:37" x14ac:dyDescent="0.2">
      <c r="A109" s="8">
        <v>108</v>
      </c>
      <c r="B109" s="9">
        <v>38.558300000000003</v>
      </c>
      <c r="C109" s="9">
        <v>-90.836100000000002</v>
      </c>
      <c r="D109" s="10">
        <v>146</v>
      </c>
      <c r="E109" s="11">
        <v>44574.717581018493</v>
      </c>
      <c r="F109" s="11">
        <v>44574.467581018493</v>
      </c>
      <c r="G109" s="12" t="s">
        <v>596</v>
      </c>
      <c r="H109" s="12" t="s">
        <v>514</v>
      </c>
      <c r="I109" s="12" t="s">
        <v>516</v>
      </c>
      <c r="J109" s="12"/>
      <c r="K109" s="13" t="s">
        <v>281</v>
      </c>
      <c r="L109" s="10">
        <v>1083.0383737459485</v>
      </c>
      <c r="M109" s="14">
        <v>140.46888602778964</v>
      </c>
      <c r="N109" s="13">
        <v>1.73</v>
      </c>
      <c r="O109" s="13"/>
      <c r="P109" s="13"/>
      <c r="Q109" s="13" t="s">
        <v>351</v>
      </c>
      <c r="R109" s="13" t="s">
        <v>352</v>
      </c>
      <c r="S109" s="13" t="s">
        <v>348</v>
      </c>
      <c r="T109" s="13" t="s">
        <v>353</v>
      </c>
      <c r="U109" s="13" t="s">
        <v>350</v>
      </c>
      <c r="V109" s="15" t="s">
        <v>520</v>
      </c>
      <c r="W109" s="13">
        <v>-1</v>
      </c>
      <c r="X109" s="13">
        <v>0.7</v>
      </c>
      <c r="Y109" s="13"/>
      <c r="Z109" s="14">
        <v>18.467466575857554</v>
      </c>
      <c r="AA109" s="14">
        <v>122.00141945193212</v>
      </c>
      <c r="AB109" s="14">
        <v>10.77211367778026</v>
      </c>
      <c r="AC109" s="14">
        <v>4.989008660145144</v>
      </c>
      <c r="AD109" s="17">
        <v>124.23287865586337</v>
      </c>
      <c r="AE109" s="14">
        <v>71.64096002488121</v>
      </c>
      <c r="AF109" s="9">
        <v>4.1875000000000002E-2</v>
      </c>
      <c r="AG109" s="13">
        <v>2103</v>
      </c>
      <c r="AH109" s="14">
        <v>1841.4</v>
      </c>
      <c r="AI109" s="14">
        <v>1849.6</v>
      </c>
      <c r="AJ109" s="10">
        <v>1672.10174512407</v>
      </c>
      <c r="AK109" s="18">
        <v>0.35228919119058327</v>
      </c>
    </row>
    <row r="110" spans="1:37" x14ac:dyDescent="0.2">
      <c r="A110" s="8">
        <v>109</v>
      </c>
      <c r="B110" s="9">
        <v>38.558300000000003</v>
      </c>
      <c r="C110" s="9">
        <v>-90.836100000000002</v>
      </c>
      <c r="D110" s="10">
        <v>146</v>
      </c>
      <c r="E110" s="11">
        <v>45014.713842592602</v>
      </c>
      <c r="F110" s="11">
        <v>45014.463842592602</v>
      </c>
      <c r="G110" s="12" t="s">
        <v>596</v>
      </c>
      <c r="H110" s="12" t="s">
        <v>514</v>
      </c>
      <c r="I110" s="12" t="s">
        <v>516</v>
      </c>
      <c r="J110" s="12"/>
      <c r="K110" s="13" t="s">
        <v>281</v>
      </c>
      <c r="L110" s="10">
        <v>1938.2351014261394</v>
      </c>
      <c r="M110" s="14">
        <v>230.13721564520586</v>
      </c>
      <c r="N110" s="13">
        <v>1.58</v>
      </c>
      <c r="O110" s="13"/>
      <c r="P110" s="13"/>
      <c r="Q110" s="13" t="s">
        <v>354</v>
      </c>
      <c r="R110" s="13" t="s">
        <v>355</v>
      </c>
      <c r="S110" s="13" t="s">
        <v>348</v>
      </c>
      <c r="T110" s="13" t="s">
        <v>356</v>
      </c>
      <c r="U110" s="13" t="s">
        <v>350</v>
      </c>
      <c r="V110" s="15" t="s">
        <v>520</v>
      </c>
      <c r="W110" s="13">
        <v>1</v>
      </c>
      <c r="X110" s="13">
        <v>1</v>
      </c>
      <c r="Y110" s="13" t="s">
        <v>550</v>
      </c>
      <c r="Z110" s="14">
        <v>13.500870005984012</v>
      </c>
      <c r="AA110" s="14">
        <v>216.63634563922187</v>
      </c>
      <c r="AB110" s="14">
        <v>7.0103262425762525</v>
      </c>
      <c r="AC110" s="14">
        <v>6.2006944669417088</v>
      </c>
      <c r="AD110" s="17">
        <v>4.0149957867373018</v>
      </c>
      <c r="AE110" s="14">
        <v>2.1145644476816456</v>
      </c>
      <c r="AF110" s="9">
        <v>4.4268750000000003E-2</v>
      </c>
      <c r="AG110" s="13">
        <v>2103</v>
      </c>
      <c r="AH110" s="14">
        <v>2464.5</v>
      </c>
      <c r="AI110" s="14">
        <v>2453.1999999999998</v>
      </c>
      <c r="AJ110" s="10">
        <v>2234.5608198477698</v>
      </c>
      <c r="AK110" s="18">
        <v>0.1326102721347355</v>
      </c>
    </row>
    <row r="111" spans="1:37" x14ac:dyDescent="0.2">
      <c r="A111" s="8">
        <v>110</v>
      </c>
      <c r="B111" s="9">
        <v>42.110300000000002</v>
      </c>
      <c r="C111" s="9">
        <v>-104.8828</v>
      </c>
      <c r="D111" s="10">
        <v>1393</v>
      </c>
      <c r="E111" s="11">
        <v>45186.751481481508</v>
      </c>
      <c r="F111" s="11">
        <v>45186.459814814807</v>
      </c>
      <c r="G111" s="12" t="s">
        <v>596</v>
      </c>
      <c r="H111" s="12" t="s">
        <v>514</v>
      </c>
      <c r="I111" s="12" t="s">
        <v>516</v>
      </c>
      <c r="J111" s="12"/>
      <c r="K111" s="13" t="s">
        <v>281</v>
      </c>
      <c r="L111" s="10">
        <v>1574.8718532208372</v>
      </c>
      <c r="M111" s="14">
        <v>143.6857191201901</v>
      </c>
      <c r="N111" s="13">
        <v>7.79</v>
      </c>
      <c r="O111" s="13"/>
      <c r="P111" s="13"/>
      <c r="Q111" s="13" t="s">
        <v>357</v>
      </c>
      <c r="R111" s="13" t="s">
        <v>358</v>
      </c>
      <c r="S111" s="13" t="s">
        <v>359</v>
      </c>
      <c r="T111" s="13" t="s">
        <v>360</v>
      </c>
      <c r="U111" s="13" t="s">
        <v>115</v>
      </c>
      <c r="V111" s="15" t="s">
        <v>522</v>
      </c>
      <c r="W111" s="13">
        <v>-1</v>
      </c>
      <c r="X111" s="13">
        <v>0.7</v>
      </c>
      <c r="Y111" s="13" t="s">
        <v>551</v>
      </c>
      <c r="Z111" s="14">
        <v>31.815691398752797</v>
      </c>
      <c r="AA111" s="14">
        <v>111.8700277214373</v>
      </c>
      <c r="AB111" s="14">
        <v>8.4555758945395905</v>
      </c>
      <c r="AC111" s="14">
        <v>4.1636432244045585</v>
      </c>
      <c r="AD111" s="17">
        <v>172.90453878191317</v>
      </c>
      <c r="AE111" s="14">
        <v>448.97545237036792</v>
      </c>
      <c r="AF111" s="9">
        <v>4.5106250000000001E-2</v>
      </c>
      <c r="AG111" s="13">
        <v>6204</v>
      </c>
      <c r="AH111" s="14">
        <v>1667.1</v>
      </c>
      <c r="AI111" s="14">
        <v>1881.6</v>
      </c>
      <c r="AJ111" s="10">
        <v>1518.8540509449999</v>
      </c>
      <c r="AK111" s="18">
        <v>3.6881622853087284E-2</v>
      </c>
    </row>
    <row r="112" spans="1:37" x14ac:dyDescent="0.2">
      <c r="A112" s="8">
        <v>111</v>
      </c>
      <c r="B112" s="9">
        <v>42.110300000000002</v>
      </c>
      <c r="C112" s="9">
        <v>-104.8828</v>
      </c>
      <c r="D112" s="10">
        <v>1393</v>
      </c>
      <c r="E112" s="11">
        <v>45102.753564814804</v>
      </c>
      <c r="F112" s="11">
        <v>45102.461898148104</v>
      </c>
      <c r="G112" s="12" t="s">
        <v>596</v>
      </c>
      <c r="H112" s="12" t="s">
        <v>514</v>
      </c>
      <c r="I112" s="12" t="s">
        <v>516</v>
      </c>
      <c r="J112" s="12"/>
      <c r="K112" s="13" t="s">
        <v>281</v>
      </c>
      <c r="L112" s="10">
        <v>1178.3960724165106</v>
      </c>
      <c r="M112" s="14">
        <v>239.77558322398468</v>
      </c>
      <c r="N112" s="13">
        <v>2.52</v>
      </c>
      <c r="O112" s="13"/>
      <c r="P112" s="13"/>
      <c r="Q112" s="13" t="s">
        <v>361</v>
      </c>
      <c r="R112" s="13" t="s">
        <v>362</v>
      </c>
      <c r="S112" s="13" t="s">
        <v>359</v>
      </c>
      <c r="T112" s="13" t="s">
        <v>363</v>
      </c>
      <c r="U112" s="13" t="s">
        <v>115</v>
      </c>
      <c r="V112" s="15" t="s">
        <v>522</v>
      </c>
      <c r="W112" s="13">
        <v>1</v>
      </c>
      <c r="X112" s="13">
        <v>1</v>
      </c>
      <c r="Y112" s="13" t="s">
        <v>529</v>
      </c>
      <c r="Z112" s="14">
        <v>20.621718255970837</v>
      </c>
      <c r="AA112" s="14">
        <v>219.15386496801386</v>
      </c>
      <c r="AB112" s="14">
        <v>10.0875710359108</v>
      </c>
      <c r="AC112" s="14">
        <v>10.387694466976294</v>
      </c>
      <c r="AD112" s="17">
        <v>127.68691142497951</v>
      </c>
      <c r="AE112" s="14">
        <v>107.25700559698278</v>
      </c>
      <c r="AF112" s="9">
        <v>6.6525000000000001E-2</v>
      </c>
      <c r="AG112" s="13">
        <v>6204</v>
      </c>
      <c r="AH112" s="14">
        <v>1043.4000000000001</v>
      </c>
      <c r="AI112" s="14">
        <v>1114.7</v>
      </c>
      <c r="AJ112" s="10">
        <v>951.94674704616705</v>
      </c>
      <c r="AK112" s="18">
        <v>0.23788024495382967</v>
      </c>
    </row>
    <row r="113" spans="1:37" x14ac:dyDescent="0.2">
      <c r="A113" s="8">
        <v>112</v>
      </c>
      <c r="B113" s="9">
        <v>42.110300000000002</v>
      </c>
      <c r="C113" s="9">
        <v>-104.8828</v>
      </c>
      <c r="D113" s="10">
        <v>1393</v>
      </c>
      <c r="E113" s="11">
        <v>44068.757534722201</v>
      </c>
      <c r="F113" s="11">
        <v>44068.465868055602</v>
      </c>
      <c r="G113" s="12" t="s">
        <v>596</v>
      </c>
      <c r="H113" s="12" t="s">
        <v>514</v>
      </c>
      <c r="I113" s="12" t="s">
        <v>516</v>
      </c>
      <c r="J113" s="12"/>
      <c r="K113" s="13" t="s">
        <v>281</v>
      </c>
      <c r="L113" s="10">
        <v>627.07463341721109</v>
      </c>
      <c r="M113" s="14">
        <v>104.18624706606049</v>
      </c>
      <c r="N113" s="13">
        <v>3.13</v>
      </c>
      <c r="O113" s="13"/>
      <c r="P113" s="13"/>
      <c r="Q113" s="13" t="s">
        <v>364</v>
      </c>
      <c r="R113" s="13" t="s">
        <v>365</v>
      </c>
      <c r="S113" s="13" t="s">
        <v>359</v>
      </c>
      <c r="T113" s="13" t="s">
        <v>366</v>
      </c>
      <c r="U113" s="13" t="s">
        <v>115</v>
      </c>
      <c r="V113" s="15" t="s">
        <v>522</v>
      </c>
      <c r="W113" s="13">
        <v>-1</v>
      </c>
      <c r="X113" s="13">
        <v>0.7</v>
      </c>
      <c r="Y113" s="13"/>
      <c r="Z113" s="14">
        <v>11.946058529562533</v>
      </c>
      <c r="AA113" s="14">
        <v>92.240188536497939</v>
      </c>
      <c r="AB113" s="14">
        <v>5.1634053240265976</v>
      </c>
      <c r="AC113" s="14">
        <v>7.9590472700469626</v>
      </c>
      <c r="AD113" s="17">
        <v>168.89062840222033</v>
      </c>
      <c r="AE113" s="14">
        <v>176.20922229964989</v>
      </c>
      <c r="AF113" s="9">
        <v>3.8106250000000001E-2</v>
      </c>
      <c r="AG113" s="13">
        <v>6204</v>
      </c>
      <c r="AH113" s="14">
        <v>520.29999999999995</v>
      </c>
      <c r="AI113" s="14">
        <v>520.5</v>
      </c>
      <c r="AJ113" s="10">
        <v>472.038459713333</v>
      </c>
      <c r="AK113" s="18">
        <v>0.32843970764168434</v>
      </c>
    </row>
    <row r="114" spans="1:37" x14ac:dyDescent="0.2">
      <c r="A114" s="8">
        <v>113</v>
      </c>
      <c r="B114" s="9">
        <v>32.259700000000002</v>
      </c>
      <c r="C114" s="9">
        <v>-94.570300000000003</v>
      </c>
      <c r="D114" s="10">
        <v>98</v>
      </c>
      <c r="E114" s="11">
        <v>44287.722905092603</v>
      </c>
      <c r="F114" s="11">
        <v>44287.472905092603</v>
      </c>
      <c r="G114" s="12" t="s">
        <v>596</v>
      </c>
      <c r="H114" s="12" t="s">
        <v>514</v>
      </c>
      <c r="I114" s="12" t="s">
        <v>516</v>
      </c>
      <c r="J114" s="12"/>
      <c r="K114" s="13" t="s">
        <v>281</v>
      </c>
      <c r="L114" s="10">
        <v>1006.5020742888449</v>
      </c>
      <c r="M114" s="14">
        <v>174.96199612814837</v>
      </c>
      <c r="N114" s="13">
        <v>3.06</v>
      </c>
      <c r="O114" s="13"/>
      <c r="P114" s="13"/>
      <c r="Q114" s="13" t="s">
        <v>367</v>
      </c>
      <c r="R114" s="13" t="s">
        <v>368</v>
      </c>
      <c r="S114" s="13" t="s">
        <v>129</v>
      </c>
      <c r="T114" s="13" t="s">
        <v>369</v>
      </c>
      <c r="U114" s="13" t="s">
        <v>71</v>
      </c>
      <c r="V114" s="15" t="s">
        <v>520</v>
      </c>
      <c r="W114" s="13">
        <v>-1</v>
      </c>
      <c r="X114" s="13">
        <v>0.7</v>
      </c>
      <c r="Y114" s="13" t="s">
        <v>544</v>
      </c>
      <c r="Z114" s="14">
        <v>23.445462219301696</v>
      </c>
      <c r="AA114" s="14">
        <v>151.51653390884667</v>
      </c>
      <c r="AB114" s="14">
        <v>9.2645269976875966</v>
      </c>
      <c r="AC114" s="14">
        <v>6.0743918390595057</v>
      </c>
      <c r="AD114" s="17">
        <v>171.17018273723411</v>
      </c>
      <c r="AE114" s="14">
        <v>174.59358639197879</v>
      </c>
      <c r="AF114" s="9">
        <v>4.4350000000000001E-2</v>
      </c>
      <c r="AG114" s="13">
        <v>6146</v>
      </c>
      <c r="AH114" s="14">
        <v>1201.3</v>
      </c>
      <c r="AI114" s="14">
        <v>1170.4000000000001</v>
      </c>
      <c r="AJ114" s="10">
        <v>1080.45702534</v>
      </c>
      <c r="AK114" s="18">
        <v>6.8447841345547988E-2</v>
      </c>
    </row>
    <row r="115" spans="1:37" x14ac:dyDescent="0.2">
      <c r="A115" s="8">
        <v>114</v>
      </c>
      <c r="B115" s="9">
        <v>32.259700000000002</v>
      </c>
      <c r="C115" s="9">
        <v>-94.570300000000003</v>
      </c>
      <c r="D115" s="10">
        <v>98</v>
      </c>
      <c r="E115" s="11">
        <v>44623.723784722199</v>
      </c>
      <c r="F115" s="11">
        <v>44623.473784722199</v>
      </c>
      <c r="G115" s="12" t="s">
        <v>596</v>
      </c>
      <c r="H115" s="12" t="s">
        <v>514</v>
      </c>
      <c r="I115" s="12" t="s">
        <v>516</v>
      </c>
      <c r="J115" s="12"/>
      <c r="K115" s="13" t="s">
        <v>281</v>
      </c>
      <c r="L115" s="10">
        <v>1274.719982107757</v>
      </c>
      <c r="M115" s="14">
        <v>145.46346713308483</v>
      </c>
      <c r="N115" s="13">
        <v>0.57999999999999996</v>
      </c>
      <c r="O115" s="13"/>
      <c r="P115" s="13"/>
      <c r="Q115" s="13" t="s">
        <v>370</v>
      </c>
      <c r="R115" s="13" t="s">
        <v>371</v>
      </c>
      <c r="S115" s="13" t="s">
        <v>129</v>
      </c>
      <c r="T115" s="13" t="s">
        <v>372</v>
      </c>
      <c r="U115" s="13" t="s">
        <v>71</v>
      </c>
      <c r="V115" s="15" t="s">
        <v>520</v>
      </c>
      <c r="W115" s="13">
        <v>-1</v>
      </c>
      <c r="X115" s="13">
        <v>1</v>
      </c>
      <c r="Y115" s="13" t="s">
        <v>552</v>
      </c>
      <c r="Z115" s="14">
        <v>12.492204660697919</v>
      </c>
      <c r="AA115" s="14">
        <v>132.97126247238694</v>
      </c>
      <c r="AB115" s="14">
        <v>8.3722399122672329</v>
      </c>
      <c r="AC115" s="14">
        <v>7.0388757102026824</v>
      </c>
      <c r="AD115" s="17">
        <v>16.032000975193654</v>
      </c>
      <c r="AE115" s="14">
        <v>3.0995201885374395</v>
      </c>
      <c r="AF115" s="9">
        <v>4.3443750000000003E-2</v>
      </c>
      <c r="AG115" s="13">
        <v>6146</v>
      </c>
      <c r="AH115" s="14">
        <v>1866.9</v>
      </c>
      <c r="AI115" s="14">
        <v>1838.5</v>
      </c>
      <c r="AJ115" s="10">
        <v>1684.17637401347</v>
      </c>
      <c r="AK115" s="18">
        <v>0.24311966265739704</v>
      </c>
    </row>
    <row r="116" spans="1:37" x14ac:dyDescent="0.2">
      <c r="A116" s="8">
        <v>115</v>
      </c>
      <c r="B116" s="9">
        <v>32.259700000000002</v>
      </c>
      <c r="C116" s="9">
        <v>-94.570300000000003</v>
      </c>
      <c r="D116" s="10">
        <v>98</v>
      </c>
      <c r="E116" s="11">
        <v>44200.723379629599</v>
      </c>
      <c r="F116" s="11">
        <v>44200.473379629599</v>
      </c>
      <c r="G116" s="12" t="s">
        <v>596</v>
      </c>
      <c r="H116" s="12" t="s">
        <v>514</v>
      </c>
      <c r="I116" s="12" t="s">
        <v>516</v>
      </c>
      <c r="J116" s="12"/>
      <c r="K116" s="13" t="s">
        <v>281</v>
      </c>
      <c r="L116" s="10">
        <v>1165.356305150819</v>
      </c>
      <c r="M116" s="10">
        <v>149.5317688700699</v>
      </c>
      <c r="N116" s="13">
        <v>1.96</v>
      </c>
      <c r="O116" s="13"/>
      <c r="P116" s="13"/>
      <c r="Q116" s="13" t="s">
        <v>373</v>
      </c>
      <c r="R116" s="13" t="s">
        <v>374</v>
      </c>
      <c r="S116" s="13" t="s">
        <v>129</v>
      </c>
      <c r="T116" s="13" t="s">
        <v>375</v>
      </c>
      <c r="U116" s="13" t="s">
        <v>71</v>
      </c>
      <c r="V116" s="15" t="s">
        <v>520</v>
      </c>
      <c r="W116" s="13">
        <v>-1</v>
      </c>
      <c r="X116" s="13">
        <v>0.5</v>
      </c>
      <c r="Y116" s="13" t="s">
        <v>553</v>
      </c>
      <c r="Z116" s="14">
        <v>16.79652108497924</v>
      </c>
      <c r="AA116" s="14">
        <v>132.73524778509068</v>
      </c>
      <c r="AB116" s="14">
        <v>9.5937660360908144</v>
      </c>
      <c r="AC116" s="14">
        <v>4.7893614595990881</v>
      </c>
      <c r="AD116" s="17">
        <v>40.438952457823888</v>
      </c>
      <c r="AE116" s="14">
        <v>26.420115605778275</v>
      </c>
      <c r="AF116" s="9">
        <v>5.0737499999999998E-2</v>
      </c>
      <c r="AG116" s="13">
        <v>6146</v>
      </c>
      <c r="AH116" s="14">
        <v>1286</v>
      </c>
      <c r="AI116" s="14">
        <v>1418.3</v>
      </c>
      <c r="AJ116" s="10">
        <v>1208.6467650257</v>
      </c>
      <c r="AK116" s="18">
        <v>3.5817296771534793E-2</v>
      </c>
    </row>
    <row r="117" spans="1:37" x14ac:dyDescent="0.2">
      <c r="A117" s="8">
        <v>116</v>
      </c>
      <c r="B117" s="9">
        <v>31.184999999999999</v>
      </c>
      <c r="C117" s="9">
        <v>-96.485299999999995</v>
      </c>
      <c r="D117" s="10">
        <v>129</v>
      </c>
      <c r="E117" s="11">
        <v>44591.727835648104</v>
      </c>
      <c r="F117" s="11">
        <v>44591.477835648104</v>
      </c>
      <c r="G117" s="12" t="s">
        <v>596</v>
      </c>
      <c r="H117" s="12" t="s">
        <v>514</v>
      </c>
      <c r="I117" s="12" t="s">
        <v>516</v>
      </c>
      <c r="J117" s="12"/>
      <c r="K117" s="13" t="s">
        <v>281</v>
      </c>
      <c r="L117" s="10">
        <v>897.65233207646634</v>
      </c>
      <c r="M117" s="14">
        <v>114.24029278318299</v>
      </c>
      <c r="N117" s="13">
        <v>4.62</v>
      </c>
      <c r="O117" s="13"/>
      <c r="P117" s="13"/>
      <c r="Q117" s="13" t="s">
        <v>376</v>
      </c>
      <c r="R117" s="13" t="s">
        <v>377</v>
      </c>
      <c r="S117" s="13" t="s">
        <v>254</v>
      </c>
      <c r="T117" s="13" t="s">
        <v>378</v>
      </c>
      <c r="U117" s="13" t="s">
        <v>71</v>
      </c>
      <c r="V117" s="15" t="s">
        <v>520</v>
      </c>
      <c r="W117" s="13">
        <v>-1</v>
      </c>
      <c r="X117" s="13">
        <v>0.7</v>
      </c>
      <c r="Y117" s="13"/>
      <c r="Z117" s="14">
        <v>21.700898213191302</v>
      </c>
      <c r="AA117" s="14">
        <v>92.5393945699917</v>
      </c>
      <c r="AB117" s="14">
        <v>6.9806393636183577</v>
      </c>
      <c r="AC117" s="14">
        <v>8.2363230032019583</v>
      </c>
      <c r="AD117" s="17">
        <v>82.65592125568304</v>
      </c>
      <c r="AE117" s="14">
        <v>127.2901187337519</v>
      </c>
      <c r="AF117" s="9">
        <v>1.90875E-2</v>
      </c>
      <c r="AG117" s="13">
        <v>6180</v>
      </c>
      <c r="AH117" s="14">
        <v>1396</v>
      </c>
      <c r="AI117" s="14">
        <v>1398.9</v>
      </c>
      <c r="AJ117" s="10">
        <v>1267.65762038813</v>
      </c>
      <c r="AK117" s="18">
        <v>0.29188109025714359</v>
      </c>
    </row>
    <row r="118" spans="1:37" x14ac:dyDescent="0.2">
      <c r="A118" s="8">
        <v>117</v>
      </c>
      <c r="B118" s="9">
        <v>31.184999999999999</v>
      </c>
      <c r="C118" s="9">
        <v>-96.485299999999995</v>
      </c>
      <c r="D118" s="10">
        <v>129</v>
      </c>
      <c r="E118" s="11">
        <v>44646.727719907409</v>
      </c>
      <c r="F118" s="11">
        <v>44646.477719907409</v>
      </c>
      <c r="G118" s="12" t="s">
        <v>596</v>
      </c>
      <c r="H118" s="12" t="s">
        <v>514</v>
      </c>
      <c r="I118" s="12" t="s">
        <v>516</v>
      </c>
      <c r="J118" s="12"/>
      <c r="K118" s="13" t="s">
        <v>281</v>
      </c>
      <c r="L118" s="10">
        <v>830.57536503691574</v>
      </c>
      <c r="M118" s="14">
        <v>133.78758330272964</v>
      </c>
      <c r="N118" s="13">
        <v>3.3</v>
      </c>
      <c r="O118" s="13"/>
      <c r="P118" s="13"/>
      <c r="Q118" s="13" t="s">
        <v>379</v>
      </c>
      <c r="R118" s="13" t="s">
        <v>380</v>
      </c>
      <c r="S118" s="13" t="s">
        <v>254</v>
      </c>
      <c r="T118" s="13" t="s">
        <v>264</v>
      </c>
      <c r="U118" s="13" t="s">
        <v>71</v>
      </c>
      <c r="V118" s="15" t="s">
        <v>520</v>
      </c>
      <c r="W118" s="13">
        <v>-1</v>
      </c>
      <c r="X118" s="13">
        <v>0.7</v>
      </c>
      <c r="Y118" s="13"/>
      <c r="Z118" s="14">
        <v>17.9128086307026</v>
      </c>
      <c r="AA118" s="14">
        <v>115.87477467202707</v>
      </c>
      <c r="AB118" s="14">
        <v>6.9058060262903194</v>
      </c>
      <c r="AC118" s="14">
        <v>8.2120846095461477</v>
      </c>
      <c r="AD118" s="17">
        <v>8.6428372615084754</v>
      </c>
      <c r="AE118" s="14">
        <v>9.5071209876593219</v>
      </c>
      <c r="AF118" s="9">
        <v>2.5156250000000002E-2</v>
      </c>
      <c r="AG118" s="13">
        <v>6180</v>
      </c>
      <c r="AH118" s="14">
        <v>767.3</v>
      </c>
      <c r="AI118" s="14">
        <v>835.6</v>
      </c>
      <c r="AJ118" s="10">
        <v>723.96517398590004</v>
      </c>
      <c r="AK118" s="18">
        <v>0.14725872857123379</v>
      </c>
    </row>
    <row r="119" spans="1:37" x14ac:dyDescent="0.2">
      <c r="A119" s="8">
        <v>118</v>
      </c>
      <c r="B119" s="9">
        <v>31.184999999999999</v>
      </c>
      <c r="C119" s="9">
        <v>-96.485299999999995</v>
      </c>
      <c r="D119" s="10">
        <v>129</v>
      </c>
      <c r="E119" s="11">
        <v>44110.72613425929</v>
      </c>
      <c r="F119" s="11">
        <v>44110.47613425929</v>
      </c>
      <c r="G119" s="12" t="s">
        <v>596</v>
      </c>
      <c r="H119" s="12" t="s">
        <v>514</v>
      </c>
      <c r="I119" s="12" t="s">
        <v>516</v>
      </c>
      <c r="J119" s="12"/>
      <c r="K119" s="13" t="s">
        <v>281</v>
      </c>
      <c r="L119" s="10">
        <v>1541.7321695553392</v>
      </c>
      <c r="M119" s="14">
        <v>194.49220239333889</v>
      </c>
      <c r="N119" s="13">
        <v>1.93</v>
      </c>
      <c r="O119" s="13"/>
      <c r="P119" s="13"/>
      <c r="Q119" s="13" t="s">
        <v>381</v>
      </c>
      <c r="R119" s="13" t="s">
        <v>382</v>
      </c>
      <c r="S119" s="13" t="s">
        <v>254</v>
      </c>
      <c r="T119" s="13" t="s">
        <v>383</v>
      </c>
      <c r="U119" s="13" t="s">
        <v>71</v>
      </c>
      <c r="V119" s="15" t="s">
        <v>520</v>
      </c>
      <c r="W119" s="13">
        <v>-1</v>
      </c>
      <c r="X119" s="13">
        <v>0.7</v>
      </c>
      <c r="Y119" s="13" t="s">
        <v>554</v>
      </c>
      <c r="Z119" s="14">
        <v>19.130364427581238</v>
      </c>
      <c r="AA119" s="14">
        <v>175.36183796575767</v>
      </c>
      <c r="AB119" s="14">
        <v>10.816780320269405</v>
      </c>
      <c r="AC119" s="14">
        <v>9.631643558696565</v>
      </c>
      <c r="AD119" s="17">
        <v>2.8028172178454156</v>
      </c>
      <c r="AE119" s="14">
        <v>1.8031457434805507</v>
      </c>
      <c r="AF119" s="9">
        <v>3.043125E-2</v>
      </c>
      <c r="AG119" s="13">
        <v>6180</v>
      </c>
      <c r="AH119" s="14">
        <v>1874.4</v>
      </c>
      <c r="AI119" s="14">
        <v>1879.2</v>
      </c>
      <c r="AJ119" s="10">
        <v>1702.2414461359999</v>
      </c>
      <c r="AK119" s="18">
        <v>9.4292896548259064E-2</v>
      </c>
    </row>
    <row r="120" spans="1:37" x14ac:dyDescent="0.2">
      <c r="A120" s="8">
        <v>119</v>
      </c>
      <c r="B120" s="9">
        <v>31.184999999999999</v>
      </c>
      <c r="C120" s="9">
        <v>-96.485299999999995</v>
      </c>
      <c r="D120" s="10">
        <v>129</v>
      </c>
      <c r="E120" s="11">
        <v>44310.727731481507</v>
      </c>
      <c r="F120" s="11">
        <v>44310.477731481507</v>
      </c>
      <c r="G120" s="12" t="s">
        <v>596</v>
      </c>
      <c r="H120" s="12" t="s">
        <v>514</v>
      </c>
      <c r="I120" s="12" t="s">
        <v>516</v>
      </c>
      <c r="J120" s="12"/>
      <c r="K120" s="13" t="s">
        <v>281</v>
      </c>
      <c r="L120" s="10">
        <v>1338.0015802860821</v>
      </c>
      <c r="M120" s="14">
        <v>140.91221010802661</v>
      </c>
      <c r="N120" s="13">
        <v>5.95</v>
      </c>
      <c r="O120" s="13"/>
      <c r="P120" s="13"/>
      <c r="Q120" s="13" t="s">
        <v>384</v>
      </c>
      <c r="R120" s="13" t="s">
        <v>385</v>
      </c>
      <c r="S120" s="13" t="s">
        <v>254</v>
      </c>
      <c r="T120" s="13" t="s">
        <v>386</v>
      </c>
      <c r="U120" s="13" t="s">
        <v>71</v>
      </c>
      <c r="V120" s="15" t="s">
        <v>520</v>
      </c>
      <c r="W120" s="13">
        <v>-1</v>
      </c>
      <c r="X120" s="13">
        <v>0.7</v>
      </c>
      <c r="Y120" s="13" t="s">
        <v>555</v>
      </c>
      <c r="Z120" s="14">
        <v>27.233978884681505</v>
      </c>
      <c r="AA120" s="14">
        <v>113.67823122334508</v>
      </c>
      <c r="AB120" s="14">
        <v>8.5184108570257635</v>
      </c>
      <c r="AC120" s="14">
        <v>9.805256084971214</v>
      </c>
      <c r="AD120" s="17">
        <v>170.38927367511843</v>
      </c>
      <c r="AE120" s="14">
        <v>337.9387261223182</v>
      </c>
      <c r="AF120" s="9">
        <v>3.7556249999999999E-2</v>
      </c>
      <c r="AG120" s="13">
        <v>6180</v>
      </c>
      <c r="AH120" s="14">
        <v>893.6</v>
      </c>
      <c r="AI120" s="14">
        <v>900.9</v>
      </c>
      <c r="AJ120" s="10">
        <v>813.64038553490002</v>
      </c>
      <c r="AK120" s="18">
        <v>0.64446308722305956</v>
      </c>
    </row>
    <row r="121" spans="1:37" x14ac:dyDescent="0.2">
      <c r="A121" s="8">
        <v>120</v>
      </c>
      <c r="B121" s="9">
        <v>31.184999999999999</v>
      </c>
      <c r="C121" s="9">
        <v>-96.485299999999995</v>
      </c>
      <c r="D121" s="10">
        <v>129</v>
      </c>
      <c r="E121" s="11">
        <v>44536.7285416667</v>
      </c>
      <c r="F121" s="11">
        <v>44536.4785416667</v>
      </c>
      <c r="G121" s="12" t="s">
        <v>596</v>
      </c>
      <c r="H121" s="12" t="s">
        <v>514</v>
      </c>
      <c r="I121" s="12" t="s">
        <v>516</v>
      </c>
      <c r="J121" s="12"/>
      <c r="K121" s="13" t="s">
        <v>281</v>
      </c>
      <c r="L121" s="10">
        <v>1638.3902686560277</v>
      </c>
      <c r="M121" s="14">
        <v>152.20740030597244</v>
      </c>
      <c r="N121" s="13">
        <v>7.76</v>
      </c>
      <c r="O121" s="13"/>
      <c r="P121" s="13"/>
      <c r="Q121" s="13" t="s">
        <v>387</v>
      </c>
      <c r="R121" s="13" t="s">
        <v>388</v>
      </c>
      <c r="S121" s="13" t="s">
        <v>254</v>
      </c>
      <c r="T121" s="13" t="s">
        <v>339</v>
      </c>
      <c r="U121" s="13" t="s">
        <v>71</v>
      </c>
      <c r="V121" s="15" t="s">
        <v>520</v>
      </c>
      <c r="W121" s="13">
        <v>1</v>
      </c>
      <c r="X121" s="13">
        <v>1</v>
      </c>
      <c r="Y121" s="13" t="s">
        <v>556</v>
      </c>
      <c r="Z121" s="14">
        <v>35.547200727551733</v>
      </c>
      <c r="AA121" s="14">
        <v>116.66019957842067</v>
      </c>
      <c r="AB121" s="14">
        <v>9.8571243981745251</v>
      </c>
      <c r="AC121" s="14">
        <v>4.5030104334494547</v>
      </c>
      <c r="AD121" s="17">
        <v>152.92900086773227</v>
      </c>
      <c r="AE121" s="14">
        <v>395.5763489112008</v>
      </c>
      <c r="AF121" s="9">
        <v>2.1793750000000001E-2</v>
      </c>
      <c r="AG121" s="13">
        <v>6180</v>
      </c>
      <c r="AH121" s="14">
        <v>1798.7</v>
      </c>
      <c r="AI121" s="14">
        <v>1790.1</v>
      </c>
      <c r="AJ121" s="10">
        <v>1627.9823272687299</v>
      </c>
      <c r="AK121" s="18">
        <v>6.3931537910237798E-3</v>
      </c>
    </row>
    <row r="122" spans="1:37" x14ac:dyDescent="0.2">
      <c r="A122" s="8">
        <v>121</v>
      </c>
      <c r="B122" s="9">
        <v>31.184999999999999</v>
      </c>
      <c r="C122" s="9">
        <v>-96.485299999999995</v>
      </c>
      <c r="D122" s="10">
        <v>129</v>
      </c>
      <c r="E122" s="11">
        <v>44023.725914351897</v>
      </c>
      <c r="F122" s="11">
        <v>44023.475914351897</v>
      </c>
      <c r="G122" s="12" t="s">
        <v>596</v>
      </c>
      <c r="H122" s="12" t="s">
        <v>514</v>
      </c>
      <c r="I122" s="12" t="s">
        <v>516</v>
      </c>
      <c r="J122" s="12"/>
      <c r="K122" s="13" t="s">
        <v>281</v>
      </c>
      <c r="L122" s="10">
        <v>1971.8728557764446</v>
      </c>
      <c r="M122" s="14">
        <v>303.45948672834521</v>
      </c>
      <c r="N122" s="13">
        <v>3.26</v>
      </c>
      <c r="O122" s="13"/>
      <c r="P122" s="13"/>
      <c r="Q122" s="13" t="s">
        <v>389</v>
      </c>
      <c r="R122" s="13" t="s">
        <v>390</v>
      </c>
      <c r="S122" s="13" t="s">
        <v>254</v>
      </c>
      <c r="T122" s="13" t="s">
        <v>345</v>
      </c>
      <c r="U122" s="13" t="s">
        <v>71</v>
      </c>
      <c r="V122" s="15" t="s">
        <v>520</v>
      </c>
      <c r="W122" s="13">
        <v>1</v>
      </c>
      <c r="X122" s="13">
        <v>1</v>
      </c>
      <c r="Y122" s="13" t="s">
        <v>557</v>
      </c>
      <c r="Z122" s="14">
        <v>25.020993721641027</v>
      </c>
      <c r="AA122" s="14">
        <v>278.43849300670422</v>
      </c>
      <c r="AB122" s="14">
        <v>9.1374001056053302</v>
      </c>
      <c r="AC122" s="14">
        <v>12.869315717044657</v>
      </c>
      <c r="AD122" s="17">
        <v>1.6368262334229939</v>
      </c>
      <c r="AE122" s="14">
        <v>1.77868450698632</v>
      </c>
      <c r="AF122" s="9">
        <v>3.4331250000000001E-2</v>
      </c>
      <c r="AG122" s="13">
        <v>6180</v>
      </c>
      <c r="AH122" s="14">
        <v>1869.6</v>
      </c>
      <c r="AI122" s="14">
        <v>1875.6</v>
      </c>
      <c r="AJ122" s="10">
        <v>1698.340551754</v>
      </c>
      <c r="AK122" s="18">
        <v>0.16105857199249457</v>
      </c>
    </row>
    <row r="123" spans="1:37" x14ac:dyDescent="0.2">
      <c r="A123" s="8">
        <v>122</v>
      </c>
      <c r="B123" s="9">
        <v>31.184999999999999</v>
      </c>
      <c r="C123" s="9">
        <v>-96.485299999999995</v>
      </c>
      <c r="D123" s="10">
        <v>129</v>
      </c>
      <c r="E123" s="11">
        <v>43994.725833333301</v>
      </c>
      <c r="F123" s="11">
        <v>43994.475833333301</v>
      </c>
      <c r="G123" s="12" t="s">
        <v>596</v>
      </c>
      <c r="H123" s="12" t="s">
        <v>514</v>
      </c>
      <c r="I123" s="12" t="s">
        <v>516</v>
      </c>
      <c r="J123" s="12"/>
      <c r="K123" s="13" t="s">
        <v>281</v>
      </c>
      <c r="L123" s="10">
        <v>1876.7539734823847</v>
      </c>
      <c r="M123" s="14">
        <v>252.18476481145458</v>
      </c>
      <c r="N123" s="13">
        <v>4</v>
      </c>
      <c r="O123" s="13"/>
      <c r="P123" s="13"/>
      <c r="Q123" s="13" t="s">
        <v>391</v>
      </c>
      <c r="R123" s="13" t="s">
        <v>392</v>
      </c>
      <c r="S123" s="13" t="s">
        <v>254</v>
      </c>
      <c r="T123" s="13" t="s">
        <v>393</v>
      </c>
      <c r="U123" s="13" t="s">
        <v>71</v>
      </c>
      <c r="V123" s="15" t="s">
        <v>520</v>
      </c>
      <c r="W123" s="13">
        <v>-1</v>
      </c>
      <c r="X123" s="13">
        <v>0.7</v>
      </c>
      <c r="Y123" s="13" t="s">
        <v>558</v>
      </c>
      <c r="Z123" s="14">
        <v>33.451553175987385</v>
      </c>
      <c r="AA123" s="14">
        <v>218.73321163546717</v>
      </c>
      <c r="AB123" s="14">
        <v>11.642080854561073</v>
      </c>
      <c r="AC123" s="14">
        <v>10.800138356290043</v>
      </c>
      <c r="AD123" s="17">
        <v>14.825188489516833</v>
      </c>
      <c r="AE123" s="14">
        <v>19.766917986022445</v>
      </c>
      <c r="AF123" s="9">
        <v>3.7706249999999997E-2</v>
      </c>
      <c r="AG123" s="13">
        <v>6180</v>
      </c>
      <c r="AH123" s="14">
        <v>1759.1</v>
      </c>
      <c r="AI123" s="14">
        <v>1762.5</v>
      </c>
      <c r="AJ123" s="10">
        <v>1597.11385451567</v>
      </c>
      <c r="AK123" s="18">
        <v>0.1750909105046343</v>
      </c>
    </row>
    <row r="124" spans="1:37" x14ac:dyDescent="0.2">
      <c r="A124" s="8">
        <v>123</v>
      </c>
      <c r="B124" s="9">
        <v>29.917200000000001</v>
      </c>
      <c r="C124" s="9">
        <v>-96.750600000000006</v>
      </c>
      <c r="D124" s="10">
        <v>115</v>
      </c>
      <c r="E124" s="11">
        <v>44591.728101851899</v>
      </c>
      <c r="F124" s="11">
        <v>44591.478101851899</v>
      </c>
      <c r="G124" s="12" t="s">
        <v>596</v>
      </c>
      <c r="H124" s="12" t="s">
        <v>514</v>
      </c>
      <c r="I124" s="12" t="s">
        <v>516</v>
      </c>
      <c r="J124" s="12"/>
      <c r="K124" s="13" t="s">
        <v>281</v>
      </c>
      <c r="L124" s="10">
        <v>876.15674527050965</v>
      </c>
      <c r="M124" s="14">
        <v>158.8177161050989</v>
      </c>
      <c r="N124" s="13">
        <v>2.83</v>
      </c>
      <c r="O124" s="13"/>
      <c r="P124" s="13"/>
      <c r="Q124" s="13" t="s">
        <v>394</v>
      </c>
      <c r="R124" s="13" t="s">
        <v>395</v>
      </c>
      <c r="S124" s="13" t="s">
        <v>257</v>
      </c>
      <c r="T124" s="13" t="s">
        <v>378</v>
      </c>
      <c r="U124" s="13" t="s">
        <v>71</v>
      </c>
      <c r="V124" s="15" t="s">
        <v>520</v>
      </c>
      <c r="W124" s="13">
        <v>-1</v>
      </c>
      <c r="X124" s="13">
        <v>0.7</v>
      </c>
      <c r="Y124" s="13"/>
      <c r="Z124" s="14">
        <v>15.617849235535289</v>
      </c>
      <c r="AA124" s="14">
        <v>143.19986686956358</v>
      </c>
      <c r="AB124" s="14">
        <v>6.4076211450616123</v>
      </c>
      <c r="AC124" s="14">
        <v>8.6615101758171704</v>
      </c>
      <c r="AD124" s="17">
        <v>13.454274357400664</v>
      </c>
      <c r="AE124" s="14">
        <v>12.691865477147958</v>
      </c>
      <c r="AF124" s="9">
        <v>2.14875E-2</v>
      </c>
      <c r="AG124" s="13">
        <v>6179</v>
      </c>
      <c r="AH124" s="14">
        <v>1394.8</v>
      </c>
      <c r="AI124" s="14">
        <v>1390.4</v>
      </c>
      <c r="AJ124" s="10">
        <v>1263.4785226858701</v>
      </c>
      <c r="AK124" s="18">
        <v>0.30655192823697691</v>
      </c>
    </row>
    <row r="125" spans="1:37" ht="15" x14ac:dyDescent="0.2">
      <c r="A125" s="8">
        <v>124</v>
      </c>
      <c r="B125" s="9">
        <v>29.917200000000001</v>
      </c>
      <c r="C125" s="9">
        <v>-96.750600000000006</v>
      </c>
      <c r="D125" s="10">
        <v>115</v>
      </c>
      <c r="E125" s="11">
        <v>44646.727974537003</v>
      </c>
      <c r="F125" s="11">
        <v>44646.477974537003</v>
      </c>
      <c r="G125" s="12" t="s">
        <v>596</v>
      </c>
      <c r="H125" s="12" t="s">
        <v>514</v>
      </c>
      <c r="I125" s="12" t="s">
        <v>516</v>
      </c>
      <c r="J125" s="12"/>
      <c r="K125" s="13" t="s">
        <v>281</v>
      </c>
      <c r="L125" s="10">
        <v>1826.8185262480017</v>
      </c>
      <c r="M125" s="14">
        <v>233.48378655821014</v>
      </c>
      <c r="N125" s="13">
        <v>3.98</v>
      </c>
      <c r="O125" s="13"/>
      <c r="P125" s="13"/>
      <c r="Q125" s="13" t="s">
        <v>396</v>
      </c>
      <c r="R125" s="13" t="s">
        <v>397</v>
      </c>
      <c r="S125" s="13" t="s">
        <v>257</v>
      </c>
      <c r="T125" s="13" t="s">
        <v>264</v>
      </c>
      <c r="U125" s="13" t="s">
        <v>71</v>
      </c>
      <c r="V125" s="15" t="s">
        <v>520</v>
      </c>
      <c r="W125" s="13">
        <v>1</v>
      </c>
      <c r="X125" s="13">
        <v>1</v>
      </c>
      <c r="Y125" s="13" t="s">
        <v>559</v>
      </c>
      <c r="Z125" s="14">
        <v>19.621773570333058</v>
      </c>
      <c r="AA125" s="14">
        <v>213.86201298787708</v>
      </c>
      <c r="AB125" s="14">
        <v>6.8259337505538245</v>
      </c>
      <c r="AC125" s="14">
        <v>10.727277599540237</v>
      </c>
      <c r="AD125" s="17">
        <v>29.632343160558349</v>
      </c>
      <c r="AE125" s="14">
        <v>39.312241926340739</v>
      </c>
      <c r="AF125" s="9">
        <v>8.3525000000000002E-2</v>
      </c>
      <c r="AG125" s="13">
        <v>6179</v>
      </c>
      <c r="AH125" s="14">
        <v>1765.4</v>
      </c>
      <c r="AI125" s="14">
        <v>1773.9</v>
      </c>
      <c r="AJ125" s="10">
        <v>1605.1424394646699</v>
      </c>
      <c r="AK125" s="18">
        <v>0.13810368558771824</v>
      </c>
    </row>
    <row r="126" spans="1:37" x14ac:dyDescent="0.2">
      <c r="A126" s="8">
        <v>125</v>
      </c>
      <c r="B126" s="9">
        <v>29.917200000000001</v>
      </c>
      <c r="C126" s="9">
        <v>-96.750600000000006</v>
      </c>
      <c r="D126" s="10">
        <v>115</v>
      </c>
      <c r="E126" s="11">
        <v>44310.727997685193</v>
      </c>
      <c r="F126" s="11">
        <v>44310.477997685193</v>
      </c>
      <c r="G126" s="12" t="s">
        <v>596</v>
      </c>
      <c r="H126" s="12" t="s">
        <v>514</v>
      </c>
      <c r="I126" s="12" t="s">
        <v>516</v>
      </c>
      <c r="J126" s="12"/>
      <c r="K126" s="13" t="s">
        <v>281</v>
      </c>
      <c r="L126" s="10">
        <v>1151.2847861921332</v>
      </c>
      <c r="M126" s="14">
        <v>118.88727171330989</v>
      </c>
      <c r="N126" s="13">
        <v>6.15</v>
      </c>
      <c r="O126" s="13"/>
      <c r="P126" s="13"/>
      <c r="Q126" s="13" t="s">
        <v>398</v>
      </c>
      <c r="R126" s="13" t="s">
        <v>399</v>
      </c>
      <c r="S126" s="13" t="s">
        <v>257</v>
      </c>
      <c r="T126" s="13" t="s">
        <v>386</v>
      </c>
      <c r="U126" s="13" t="s">
        <v>71</v>
      </c>
      <c r="V126" s="15" t="s">
        <v>520</v>
      </c>
      <c r="W126" s="13">
        <v>1</v>
      </c>
      <c r="X126" s="13">
        <v>1</v>
      </c>
      <c r="Y126" s="13"/>
      <c r="Z126" s="14">
        <v>23.332800900214004</v>
      </c>
      <c r="AA126" s="14">
        <v>95.55447081309589</v>
      </c>
      <c r="AB126" s="14">
        <v>6.7592897239182799</v>
      </c>
      <c r="AC126" s="14">
        <v>4.1420492066432724</v>
      </c>
      <c r="AD126" s="17">
        <v>167.4811710350701</v>
      </c>
      <c r="AE126" s="14">
        <v>343.33640062189374</v>
      </c>
      <c r="AF126" s="9">
        <v>3.73E-2</v>
      </c>
      <c r="AG126" s="13">
        <v>6179</v>
      </c>
      <c r="AH126" s="14">
        <v>1037.5</v>
      </c>
      <c r="AI126" s="14">
        <v>1164.7</v>
      </c>
      <c r="AJ126" s="10">
        <v>995.05465391639996</v>
      </c>
      <c r="AK126" s="18">
        <v>0.157006584171867</v>
      </c>
    </row>
    <row r="127" spans="1:37" x14ac:dyDescent="0.2">
      <c r="A127" s="8">
        <v>126</v>
      </c>
      <c r="B127" s="9">
        <v>29.917200000000001</v>
      </c>
      <c r="C127" s="9">
        <v>-96.750600000000006</v>
      </c>
      <c r="D127" s="10">
        <v>115</v>
      </c>
      <c r="E127" s="11">
        <v>44023.726180555597</v>
      </c>
      <c r="F127" s="11">
        <v>44023.476180555597</v>
      </c>
      <c r="G127" s="12" t="s">
        <v>596</v>
      </c>
      <c r="H127" s="12" t="s">
        <v>514</v>
      </c>
      <c r="I127" s="12" t="s">
        <v>516</v>
      </c>
      <c r="J127" s="12"/>
      <c r="K127" s="13" t="s">
        <v>281</v>
      </c>
      <c r="L127" s="10">
        <v>1615.2748005665183</v>
      </c>
      <c r="M127" s="14">
        <v>280.39202304420922</v>
      </c>
      <c r="N127" s="13">
        <v>2.82</v>
      </c>
      <c r="O127" s="13"/>
      <c r="P127" s="13"/>
      <c r="Q127" s="13" t="s">
        <v>400</v>
      </c>
      <c r="R127" s="13" t="s">
        <v>401</v>
      </c>
      <c r="S127" s="13" t="s">
        <v>257</v>
      </c>
      <c r="T127" s="13" t="s">
        <v>345</v>
      </c>
      <c r="U127" s="13" t="s">
        <v>71</v>
      </c>
      <c r="V127" s="15" t="s">
        <v>520</v>
      </c>
      <c r="W127" s="13">
        <v>-1</v>
      </c>
      <c r="X127" s="13">
        <v>0.7</v>
      </c>
      <c r="Y127" s="13" t="s">
        <v>584</v>
      </c>
      <c r="Z127" s="14">
        <v>15.381293913621393</v>
      </c>
      <c r="AA127" s="14">
        <v>265.01072913058783</v>
      </c>
      <c r="AB127" s="14">
        <v>6.2581373829231266</v>
      </c>
      <c r="AC127" s="14">
        <v>16.507533379669983</v>
      </c>
      <c r="AD127" s="17">
        <v>36.596775036435702</v>
      </c>
      <c r="AE127" s="14">
        <v>34.400968534249557</v>
      </c>
      <c r="AF127" s="9">
        <v>3.1237500000000001E-2</v>
      </c>
      <c r="AG127" s="13">
        <v>6179</v>
      </c>
      <c r="AH127" s="14">
        <v>1793.1</v>
      </c>
      <c r="AI127" s="14">
        <v>1824.9</v>
      </c>
      <c r="AJ127" s="10">
        <v>1638.693155099</v>
      </c>
      <c r="AK127" s="18">
        <v>1.4290872247566675E-2</v>
      </c>
    </row>
    <row r="128" spans="1:37" ht="15" x14ac:dyDescent="0.2">
      <c r="A128" s="8">
        <v>127</v>
      </c>
      <c r="B128" s="9">
        <v>29.917200000000001</v>
      </c>
      <c r="C128" s="9">
        <v>-96.750600000000006</v>
      </c>
      <c r="D128" s="10">
        <v>115</v>
      </c>
      <c r="E128" s="11">
        <v>43994.726053240709</v>
      </c>
      <c r="F128" s="11">
        <v>43994.476053240709</v>
      </c>
      <c r="G128" s="12" t="s">
        <v>596</v>
      </c>
      <c r="H128" s="12" t="s">
        <v>514</v>
      </c>
      <c r="I128" s="12" t="s">
        <v>516</v>
      </c>
      <c r="J128" s="12"/>
      <c r="K128" s="13" t="s">
        <v>281</v>
      </c>
      <c r="L128" s="10">
        <v>1414.278062590472</v>
      </c>
      <c r="M128" s="14">
        <v>201.80580706445977</v>
      </c>
      <c r="N128" s="13">
        <v>3.64</v>
      </c>
      <c r="O128" s="13"/>
      <c r="P128" s="13"/>
      <c r="Q128" s="13" t="s">
        <v>402</v>
      </c>
      <c r="R128" s="13" t="s">
        <v>403</v>
      </c>
      <c r="S128" s="13" t="s">
        <v>257</v>
      </c>
      <c r="T128" s="13" t="s">
        <v>393</v>
      </c>
      <c r="U128" s="13" t="s">
        <v>71</v>
      </c>
      <c r="V128" s="15" t="s">
        <v>520</v>
      </c>
      <c r="W128" s="13">
        <v>1</v>
      </c>
      <c r="X128" s="13">
        <v>1</v>
      </c>
      <c r="Y128" s="13" t="s">
        <v>560</v>
      </c>
      <c r="Z128" s="14">
        <v>22.214305714632964</v>
      </c>
      <c r="AA128" s="14">
        <v>179.59150134982679</v>
      </c>
      <c r="AB128" s="14">
        <v>7.4800186410398997</v>
      </c>
      <c r="AC128" s="14">
        <v>14.805720145599665</v>
      </c>
      <c r="AD128" s="17">
        <v>15.720203134586377</v>
      </c>
      <c r="AE128" s="14">
        <v>19.073846469964806</v>
      </c>
      <c r="AF128" s="9">
        <v>2.7650000000000001E-2</v>
      </c>
      <c r="AG128" s="13">
        <v>6179</v>
      </c>
      <c r="AH128" s="14">
        <v>1467.5</v>
      </c>
      <c r="AI128" s="14">
        <v>1562.8</v>
      </c>
      <c r="AJ128" s="10">
        <v>1367.3164000008301</v>
      </c>
      <c r="AK128" s="18">
        <v>3.4345863612557738E-2</v>
      </c>
    </row>
    <row r="129" spans="1:37" x14ac:dyDescent="0.2">
      <c r="A129" s="8">
        <v>128</v>
      </c>
      <c r="B129" s="9">
        <v>37.151699999999998</v>
      </c>
      <c r="C129" s="9">
        <v>-88.775000000000006</v>
      </c>
      <c r="D129" s="10">
        <v>105</v>
      </c>
      <c r="E129" s="11">
        <v>44528.711099537002</v>
      </c>
      <c r="F129" s="11">
        <v>44528.461099537002</v>
      </c>
      <c r="G129" s="12" t="s">
        <v>596</v>
      </c>
      <c r="H129" s="12" t="s">
        <v>514</v>
      </c>
      <c r="I129" s="12" t="s">
        <v>516</v>
      </c>
      <c r="J129" s="12"/>
      <c r="K129" s="13" t="s">
        <v>281</v>
      </c>
      <c r="L129" s="10">
        <v>302.38119024141264</v>
      </c>
      <c r="M129" s="14">
        <v>60.63366861367679</v>
      </c>
      <c r="N129" s="13">
        <v>3.51</v>
      </c>
      <c r="O129" s="13"/>
      <c r="P129" s="13"/>
      <c r="Q129" s="13" t="s">
        <v>404</v>
      </c>
      <c r="R129" s="13" t="s">
        <v>405</v>
      </c>
      <c r="S129" s="13" t="s">
        <v>260</v>
      </c>
      <c r="T129" s="13" t="s">
        <v>406</v>
      </c>
      <c r="U129" s="13" t="s">
        <v>20</v>
      </c>
      <c r="V129" s="15" t="s">
        <v>520</v>
      </c>
      <c r="W129" s="13">
        <v>1</v>
      </c>
      <c r="X129" s="13">
        <v>1</v>
      </c>
      <c r="Y129" s="13" t="s">
        <v>529</v>
      </c>
      <c r="Z129" s="14">
        <v>20.89642060485145</v>
      </c>
      <c r="AA129" s="14">
        <v>39.737248008825333</v>
      </c>
      <c r="AB129" s="14">
        <v>8.0240676013586789</v>
      </c>
      <c r="AC129" s="14">
        <v>3.2147895444926866</v>
      </c>
      <c r="AD129" s="17">
        <v>128.96146163328987</v>
      </c>
      <c r="AE129" s="14">
        <v>150.88491011094914</v>
      </c>
      <c r="AF129" s="9">
        <v>5.4006249999999999E-2</v>
      </c>
      <c r="AG129" s="13">
        <v>1379</v>
      </c>
      <c r="AH129" s="14">
        <v>406.4</v>
      </c>
      <c r="AI129" s="14">
        <v>406.4</v>
      </c>
      <c r="AJ129" s="10">
        <v>368.679878336</v>
      </c>
      <c r="AK129" s="18">
        <v>0.17982724848944809</v>
      </c>
    </row>
    <row r="130" spans="1:37" x14ac:dyDescent="0.2">
      <c r="A130" s="8">
        <v>129</v>
      </c>
      <c r="B130" s="9">
        <v>37.151699999999998</v>
      </c>
      <c r="C130" s="9">
        <v>-88.775000000000006</v>
      </c>
      <c r="D130" s="10">
        <v>105</v>
      </c>
      <c r="E130" s="11">
        <v>44215.710335648102</v>
      </c>
      <c r="F130" s="11">
        <v>44215.460335648102</v>
      </c>
      <c r="G130" s="12" t="s">
        <v>596</v>
      </c>
      <c r="H130" s="12" t="s">
        <v>514</v>
      </c>
      <c r="I130" s="12" t="s">
        <v>516</v>
      </c>
      <c r="J130" s="12"/>
      <c r="K130" s="13" t="s">
        <v>281</v>
      </c>
      <c r="L130" s="10">
        <v>639.52377290451955</v>
      </c>
      <c r="M130" s="14">
        <v>85.829816701016455</v>
      </c>
      <c r="N130" s="13">
        <v>1.57</v>
      </c>
      <c r="O130" s="13"/>
      <c r="P130" s="13"/>
      <c r="Q130" s="13" t="s">
        <v>407</v>
      </c>
      <c r="R130" s="13" t="s">
        <v>408</v>
      </c>
      <c r="S130" s="13" t="s">
        <v>260</v>
      </c>
      <c r="T130" s="13" t="s">
        <v>409</v>
      </c>
      <c r="U130" s="13" t="s">
        <v>20</v>
      </c>
      <c r="V130" s="15" t="s">
        <v>520</v>
      </c>
      <c r="W130" s="13">
        <v>1</v>
      </c>
      <c r="X130" s="13">
        <v>1</v>
      </c>
      <c r="Y130" s="13" t="s">
        <v>561</v>
      </c>
      <c r="Z130" s="14">
        <v>14.388874287710678</v>
      </c>
      <c r="AA130" s="14">
        <v>71.440942413305777</v>
      </c>
      <c r="AB130" s="14">
        <v>8.6945744837372256</v>
      </c>
      <c r="AC130" s="14">
        <v>4.2797649718966433</v>
      </c>
      <c r="AD130" s="17">
        <v>151.40693483257462</v>
      </c>
      <c r="AE130" s="14">
        <v>79.236295895714051</v>
      </c>
      <c r="AF130" s="9">
        <v>2.454375E-2</v>
      </c>
      <c r="AG130" s="13">
        <v>1379</v>
      </c>
      <c r="AH130" s="14">
        <v>868.50099999999998</v>
      </c>
      <c r="AI130" s="14">
        <v>669.40099999999995</v>
      </c>
      <c r="AJ130" s="10">
        <v>781.87017115027299</v>
      </c>
      <c r="AK130" s="18">
        <v>0.18205886795289306</v>
      </c>
    </row>
    <row r="131" spans="1:37" x14ac:dyDescent="0.2">
      <c r="A131" s="8">
        <v>130</v>
      </c>
      <c r="B131" s="9">
        <v>37.151699999999998</v>
      </c>
      <c r="C131" s="9">
        <v>-88.775000000000006</v>
      </c>
      <c r="D131" s="10">
        <v>105</v>
      </c>
      <c r="E131" s="11">
        <v>44186.710462962998</v>
      </c>
      <c r="F131" s="11">
        <v>44186.460462962998</v>
      </c>
      <c r="G131" s="12" t="s">
        <v>596</v>
      </c>
      <c r="H131" s="12" t="s">
        <v>514</v>
      </c>
      <c r="I131" s="12" t="s">
        <v>516</v>
      </c>
      <c r="J131" s="12"/>
      <c r="K131" s="13" t="s">
        <v>281</v>
      </c>
      <c r="L131" s="10">
        <v>461.11205195025008</v>
      </c>
      <c r="M131" s="14">
        <v>61.097817753502071</v>
      </c>
      <c r="N131" s="13">
        <v>6.44</v>
      </c>
      <c r="O131" s="13"/>
      <c r="P131" s="13"/>
      <c r="Q131" s="13" t="s">
        <v>410</v>
      </c>
      <c r="R131" s="13" t="s">
        <v>411</v>
      </c>
      <c r="S131" s="13" t="s">
        <v>260</v>
      </c>
      <c r="T131" s="13" t="s">
        <v>412</v>
      </c>
      <c r="U131" s="13" t="s">
        <v>20</v>
      </c>
      <c r="V131" s="15" t="s">
        <v>520</v>
      </c>
      <c r="W131" s="13">
        <v>-1</v>
      </c>
      <c r="X131" s="13">
        <v>0</v>
      </c>
      <c r="Y131" s="13"/>
      <c r="Z131" s="14">
        <v>24.027844939388384</v>
      </c>
      <c r="AA131" s="14">
        <v>37.06997281411369</v>
      </c>
      <c r="AB131" s="14">
        <v>7.7483393089386077</v>
      </c>
      <c r="AC131" s="14">
        <v>5.9280994735206756</v>
      </c>
      <c r="AD131" s="17">
        <v>63.601881651085932</v>
      </c>
      <c r="AE131" s="14">
        <v>136.5320392776645</v>
      </c>
      <c r="AF131" s="9">
        <v>4.0481250000000003E-2</v>
      </c>
      <c r="AG131" s="13">
        <v>1379</v>
      </c>
      <c r="AH131" s="14">
        <v>386.9</v>
      </c>
      <c r="AI131" s="14">
        <v>386.59899999999999</v>
      </c>
      <c r="AJ131" s="10">
        <v>350.97612277566299</v>
      </c>
      <c r="AK131" s="18">
        <v>0.31379892256939601</v>
      </c>
    </row>
    <row r="132" spans="1:37" x14ac:dyDescent="0.2">
      <c r="A132" s="8">
        <v>131</v>
      </c>
      <c r="B132" s="9">
        <v>45.379199999999997</v>
      </c>
      <c r="C132" s="9">
        <v>-93.895799999999994</v>
      </c>
      <c r="D132" s="10">
        <v>292</v>
      </c>
      <c r="E132" s="11">
        <v>44640.730023148106</v>
      </c>
      <c r="F132" s="11">
        <v>44640.480023148106</v>
      </c>
      <c r="G132" s="12" t="s">
        <v>596</v>
      </c>
      <c r="H132" s="12" t="s">
        <v>514</v>
      </c>
      <c r="I132" s="12" t="s">
        <v>516</v>
      </c>
      <c r="J132" s="12"/>
      <c r="K132" s="13" t="s">
        <v>281</v>
      </c>
      <c r="L132" s="10">
        <v>1076.8118778684261</v>
      </c>
      <c r="M132" s="14">
        <v>146.78305665645797</v>
      </c>
      <c r="N132" s="13">
        <v>1.91</v>
      </c>
      <c r="O132" s="13"/>
      <c r="P132" s="13"/>
      <c r="Q132" s="13" t="s">
        <v>413</v>
      </c>
      <c r="R132" s="13" t="s">
        <v>414</v>
      </c>
      <c r="S132" s="13" t="s">
        <v>139</v>
      </c>
      <c r="T132" s="13" t="s">
        <v>415</v>
      </c>
      <c r="U132" s="13" t="s">
        <v>141</v>
      </c>
      <c r="V132" s="15" t="s">
        <v>520</v>
      </c>
      <c r="W132" s="13">
        <v>-1</v>
      </c>
      <c r="X132" s="13">
        <v>0.7</v>
      </c>
      <c r="Y132" s="13"/>
      <c r="Z132" s="14">
        <v>24.416998527919407</v>
      </c>
      <c r="AA132" s="14">
        <v>122.36605812853854</v>
      </c>
      <c r="AB132" s="14">
        <v>13.549907108014741</v>
      </c>
      <c r="AC132" s="14">
        <v>5.732802950566616</v>
      </c>
      <c r="AD132" s="17">
        <v>4.6270594328725281</v>
      </c>
      <c r="AE132" s="14">
        <v>2.9458945055955095</v>
      </c>
      <c r="AF132" s="9">
        <v>4.8468749999999998E-2</v>
      </c>
      <c r="AG132" s="13">
        <v>6090</v>
      </c>
      <c r="AH132" s="14">
        <v>1451.2</v>
      </c>
      <c r="AI132" s="14">
        <v>1311.2</v>
      </c>
      <c r="AJ132" s="10">
        <v>1250.8867984946701</v>
      </c>
      <c r="AK132" s="18">
        <v>0.13916121013966051</v>
      </c>
    </row>
    <row r="133" spans="1:37" x14ac:dyDescent="0.2">
      <c r="A133" s="8">
        <v>132</v>
      </c>
      <c r="B133" s="9">
        <v>45.379199999999997</v>
      </c>
      <c r="C133" s="9">
        <v>-93.895799999999994</v>
      </c>
      <c r="D133" s="10">
        <v>292</v>
      </c>
      <c r="E133" s="11">
        <v>44831.729953703703</v>
      </c>
      <c r="F133" s="11">
        <v>44831.479953703703</v>
      </c>
      <c r="G133" s="12" t="s">
        <v>596</v>
      </c>
      <c r="H133" s="12" t="s">
        <v>514</v>
      </c>
      <c r="I133" s="12" t="s">
        <v>516</v>
      </c>
      <c r="J133" s="12"/>
      <c r="K133" s="13" t="s">
        <v>281</v>
      </c>
      <c r="L133" s="10">
        <v>1049.2011306634972</v>
      </c>
      <c r="M133" s="14">
        <v>181.65074453512963</v>
      </c>
      <c r="N133" s="13">
        <v>3.34</v>
      </c>
      <c r="O133" s="13"/>
      <c r="P133" s="13"/>
      <c r="Q133" s="13" t="s">
        <v>416</v>
      </c>
      <c r="R133" s="13" t="s">
        <v>417</v>
      </c>
      <c r="S133" s="13" t="s">
        <v>139</v>
      </c>
      <c r="T133" s="13" t="s">
        <v>418</v>
      </c>
      <c r="U133" s="13" t="s">
        <v>141</v>
      </c>
      <c r="V133" s="15" t="s">
        <v>520</v>
      </c>
      <c r="W133" s="13">
        <v>-1</v>
      </c>
      <c r="X133" s="13">
        <v>0.7</v>
      </c>
      <c r="Y133" s="13" t="s">
        <v>544</v>
      </c>
      <c r="Z133" s="14">
        <v>36.998065078026713</v>
      </c>
      <c r="AA133" s="14">
        <v>144.65267945710292</v>
      </c>
      <c r="AB133" s="14">
        <v>15.14218554748296</v>
      </c>
      <c r="AC133" s="14">
        <v>4.8415775182928042</v>
      </c>
      <c r="AD133" s="17">
        <v>22.814899008597422</v>
      </c>
      <c r="AE133" s="14">
        <v>25.40058756290513</v>
      </c>
      <c r="AF133" s="9">
        <v>5.8612499999999998E-2</v>
      </c>
      <c r="AG133" s="13">
        <v>6090</v>
      </c>
      <c r="AH133" s="14">
        <v>1052.9000000000001</v>
      </c>
      <c r="AI133" s="14">
        <v>1052.9000000000001</v>
      </c>
      <c r="AJ133" s="10">
        <v>955.17481274600004</v>
      </c>
      <c r="AK133" s="18">
        <v>9.8438858167945273E-2</v>
      </c>
    </row>
    <row r="134" spans="1:37" x14ac:dyDescent="0.2">
      <c r="A134" s="8">
        <v>133</v>
      </c>
      <c r="B134" s="9">
        <v>38.584699999999998</v>
      </c>
      <c r="C134" s="9">
        <v>-85.411699999999996</v>
      </c>
      <c r="D134" s="10">
        <v>144</v>
      </c>
      <c r="E134" s="11">
        <v>44647.70224537039</v>
      </c>
      <c r="F134" s="11">
        <v>44647.493912037004</v>
      </c>
      <c r="G134" s="12" t="s">
        <v>596</v>
      </c>
      <c r="H134" s="12" t="s">
        <v>514</v>
      </c>
      <c r="I134" s="12" t="s">
        <v>516</v>
      </c>
      <c r="J134" s="12"/>
      <c r="K134" s="13" t="s">
        <v>281</v>
      </c>
      <c r="L134" s="10">
        <v>290.92317485648863</v>
      </c>
      <c r="M134" s="14">
        <v>56.882818537005704</v>
      </c>
      <c r="N134" s="13">
        <v>3.62</v>
      </c>
      <c r="O134" s="13"/>
      <c r="P134" s="13"/>
      <c r="Q134" s="13" t="s">
        <v>419</v>
      </c>
      <c r="R134" s="13" t="s">
        <v>420</v>
      </c>
      <c r="S134" s="13" t="s">
        <v>18</v>
      </c>
      <c r="T134" s="13" t="s">
        <v>297</v>
      </c>
      <c r="U134" s="13" t="s">
        <v>20</v>
      </c>
      <c r="V134" s="15" t="s">
        <v>521</v>
      </c>
      <c r="W134" s="13">
        <v>-1</v>
      </c>
      <c r="X134" s="13">
        <v>0</v>
      </c>
      <c r="Y134" s="13"/>
      <c r="Z134" s="14">
        <v>19.749305757421322</v>
      </c>
      <c r="AA134" s="14">
        <v>37.133512779584379</v>
      </c>
      <c r="AB134" s="14">
        <v>6.8986119465605658</v>
      </c>
      <c r="AC134" s="14">
        <v>4.5790836448227914</v>
      </c>
      <c r="AD134" s="17">
        <v>111.43588161585257</v>
      </c>
      <c r="AE134" s="14">
        <v>134.46596381646211</v>
      </c>
      <c r="AF134" s="9">
        <v>4.70625E-2</v>
      </c>
      <c r="AG134" s="13">
        <v>6071</v>
      </c>
      <c r="AH134" s="14">
        <v>412.9</v>
      </c>
      <c r="AI134" s="14">
        <v>409.2</v>
      </c>
      <c r="AJ134" s="10">
        <v>371.72348313869998</v>
      </c>
      <c r="AK134" s="18">
        <v>0.21736670387343429</v>
      </c>
    </row>
    <row r="135" spans="1:37" x14ac:dyDescent="0.2">
      <c r="A135" s="8">
        <v>134</v>
      </c>
      <c r="B135" s="9">
        <v>34.4236</v>
      </c>
      <c r="C135" s="9">
        <v>-92.139200000000002</v>
      </c>
      <c r="D135" s="10">
        <v>93</v>
      </c>
      <c r="E135" s="11">
        <v>44768.716817129593</v>
      </c>
      <c r="F135" s="11">
        <v>44768.466817129593</v>
      </c>
      <c r="G135" s="12" t="s">
        <v>596</v>
      </c>
      <c r="H135" s="12" t="s">
        <v>514</v>
      </c>
      <c r="I135" s="12" t="s">
        <v>516</v>
      </c>
      <c r="J135" s="12"/>
      <c r="K135" s="13" t="s">
        <v>281</v>
      </c>
      <c r="L135" s="10">
        <v>957.05018182312529</v>
      </c>
      <c r="M135" s="14">
        <v>168.93023410780566</v>
      </c>
      <c r="N135" s="13">
        <v>3.26</v>
      </c>
      <c r="O135" s="13"/>
      <c r="P135" s="13"/>
      <c r="Q135" s="13" t="s">
        <v>421</v>
      </c>
      <c r="R135" s="13" t="s">
        <v>422</v>
      </c>
      <c r="S135" s="13" t="s">
        <v>147</v>
      </c>
      <c r="T135" s="13" t="s">
        <v>423</v>
      </c>
      <c r="U135" s="13" t="s">
        <v>149</v>
      </c>
      <c r="V135" s="15" t="s">
        <v>520</v>
      </c>
      <c r="W135" s="13">
        <v>-1</v>
      </c>
      <c r="X135" s="13">
        <v>0.7</v>
      </c>
      <c r="Y135" s="13" t="s">
        <v>562</v>
      </c>
      <c r="Z135" s="14">
        <v>33.789872710775121</v>
      </c>
      <c r="AA135" s="14">
        <v>135.14036139703049</v>
      </c>
      <c r="AB135" s="14">
        <v>13.99360806481625</v>
      </c>
      <c r="AC135" s="14">
        <v>6.5291547231240203</v>
      </c>
      <c r="AD135" s="17">
        <v>162.22805194314512</v>
      </c>
      <c r="AE135" s="14">
        <v>176.28781644488436</v>
      </c>
      <c r="AF135" s="9">
        <v>4.6506249999999999E-2</v>
      </c>
      <c r="AG135" s="13">
        <v>6009</v>
      </c>
      <c r="AH135" s="14">
        <v>1389.4</v>
      </c>
      <c r="AI135" s="14">
        <v>1742.2</v>
      </c>
      <c r="AJ135" s="10">
        <v>1324.4534330104</v>
      </c>
      <c r="AK135" s="18">
        <v>0.27739990099326484</v>
      </c>
    </row>
    <row r="136" spans="1:37" x14ac:dyDescent="0.2">
      <c r="A136" s="8">
        <v>135</v>
      </c>
      <c r="B136" s="9">
        <v>34.4236</v>
      </c>
      <c r="C136" s="9">
        <v>-92.139200000000002</v>
      </c>
      <c r="D136" s="10">
        <v>93</v>
      </c>
      <c r="E136" s="11">
        <v>44574.718368055597</v>
      </c>
      <c r="F136" s="11">
        <v>44574.468368055597</v>
      </c>
      <c r="G136" s="12" t="s">
        <v>596</v>
      </c>
      <c r="H136" s="12" t="s">
        <v>514</v>
      </c>
      <c r="I136" s="12" t="s">
        <v>516</v>
      </c>
      <c r="J136" s="12"/>
      <c r="K136" s="13" t="s">
        <v>281</v>
      </c>
      <c r="L136" s="10">
        <v>498.99539977596419</v>
      </c>
      <c r="M136" s="14">
        <v>125.08534289007213</v>
      </c>
      <c r="N136" s="13">
        <v>2.2799999999999998</v>
      </c>
      <c r="O136" s="13"/>
      <c r="P136" s="13"/>
      <c r="Q136" s="13" t="s">
        <v>424</v>
      </c>
      <c r="R136" s="13" t="s">
        <v>425</v>
      </c>
      <c r="S136" s="13" t="s">
        <v>147</v>
      </c>
      <c r="T136" s="13" t="s">
        <v>353</v>
      </c>
      <c r="U136" s="13" t="s">
        <v>149</v>
      </c>
      <c r="V136" s="15" t="s">
        <v>520</v>
      </c>
      <c r="W136" s="13">
        <v>-1</v>
      </c>
      <c r="X136" s="13">
        <v>0.7</v>
      </c>
      <c r="Y136" s="13" t="s">
        <v>563</v>
      </c>
      <c r="Z136" s="14">
        <v>20.581403823316073</v>
      </c>
      <c r="AA136" s="14">
        <v>104.50393906675606</v>
      </c>
      <c r="AB136" s="14">
        <v>11.679162939638909</v>
      </c>
      <c r="AC136" s="14">
        <v>8.627417027835719</v>
      </c>
      <c r="AD136" s="17">
        <v>119.94390589017544</v>
      </c>
      <c r="AE136" s="14">
        <v>91.157368476533335</v>
      </c>
      <c r="AF136" s="9">
        <v>5.0962500000000001E-2</v>
      </c>
      <c r="AG136" s="13">
        <v>6009</v>
      </c>
      <c r="AH136" s="14">
        <v>901.3</v>
      </c>
      <c r="AI136" s="14">
        <v>897.1</v>
      </c>
      <c r="AJ136" s="10">
        <v>816.75656511679995</v>
      </c>
      <c r="AK136" s="18">
        <v>0.38905247770539125</v>
      </c>
    </row>
    <row r="137" spans="1:37" x14ac:dyDescent="0.2">
      <c r="A137" s="8">
        <v>136</v>
      </c>
      <c r="B137" s="9">
        <v>34.4236</v>
      </c>
      <c r="C137" s="9">
        <v>-92.139200000000002</v>
      </c>
      <c r="D137" s="10">
        <v>93</v>
      </c>
      <c r="E137" s="11">
        <v>44629.718275462998</v>
      </c>
      <c r="F137" s="11">
        <v>44629.468275462998</v>
      </c>
      <c r="G137" s="12" t="s">
        <v>596</v>
      </c>
      <c r="H137" s="12" t="s">
        <v>514</v>
      </c>
      <c r="I137" s="12" t="s">
        <v>516</v>
      </c>
      <c r="J137" s="12"/>
      <c r="K137" s="13" t="s">
        <v>281</v>
      </c>
      <c r="L137" s="10">
        <v>1337.9512903496675</v>
      </c>
      <c r="M137" s="14">
        <v>245.31802105429503</v>
      </c>
      <c r="N137" s="13">
        <v>2.83</v>
      </c>
      <c r="O137" s="13"/>
      <c r="P137" s="13"/>
      <c r="Q137" s="13" t="s">
        <v>426</v>
      </c>
      <c r="R137" s="13" t="s">
        <v>427</v>
      </c>
      <c r="S137" s="13" t="s">
        <v>147</v>
      </c>
      <c r="T137" s="13" t="s">
        <v>428</v>
      </c>
      <c r="U137" s="13" t="s">
        <v>149</v>
      </c>
      <c r="V137" s="15" t="s">
        <v>520</v>
      </c>
      <c r="W137" s="13">
        <v>-1</v>
      </c>
      <c r="X137" s="13">
        <v>0.5</v>
      </c>
      <c r="Y137" s="13" t="s">
        <v>564</v>
      </c>
      <c r="Z137" s="14">
        <v>26.642027643002844</v>
      </c>
      <c r="AA137" s="14">
        <v>218.67599341129221</v>
      </c>
      <c r="AB137" s="14">
        <v>10.729027774709969</v>
      </c>
      <c r="AC137" s="14">
        <v>10.145208936000939</v>
      </c>
      <c r="AD137" s="17">
        <v>67.840352483210978</v>
      </c>
      <c r="AE137" s="14">
        <v>63.996065842495689</v>
      </c>
      <c r="AF137" s="9">
        <v>2.0743749999999998E-2</v>
      </c>
      <c r="AG137" s="13">
        <v>6009</v>
      </c>
      <c r="AH137" s="14">
        <v>280.3</v>
      </c>
      <c r="AI137" s="14">
        <v>279.10000000000002</v>
      </c>
      <c r="AJ137" s="10">
        <v>254.02987089480001</v>
      </c>
      <c r="AK137" s="18">
        <v>4.2669053668249344</v>
      </c>
    </row>
    <row r="138" spans="1:37" x14ac:dyDescent="0.2">
      <c r="A138" s="8">
        <v>137</v>
      </c>
      <c r="B138" s="9">
        <v>34.4236</v>
      </c>
      <c r="C138" s="9">
        <v>-92.139200000000002</v>
      </c>
      <c r="D138" s="10">
        <v>93</v>
      </c>
      <c r="E138" s="11">
        <v>45234.710902777799</v>
      </c>
      <c r="F138" s="11">
        <v>45234.460902777799</v>
      </c>
      <c r="G138" s="12" t="s">
        <v>596</v>
      </c>
      <c r="H138" s="12" t="s">
        <v>514</v>
      </c>
      <c r="I138" s="12" t="s">
        <v>516</v>
      </c>
      <c r="J138" s="12"/>
      <c r="K138" s="13" t="s">
        <v>281</v>
      </c>
      <c r="L138" s="10">
        <v>499.81542163034925</v>
      </c>
      <c r="M138" s="14">
        <v>71.83728095425738</v>
      </c>
      <c r="N138" s="13">
        <v>0.86</v>
      </c>
      <c r="O138" s="13"/>
      <c r="P138" s="13"/>
      <c r="Q138" s="13" t="s">
        <v>429</v>
      </c>
      <c r="R138" s="13" t="s">
        <v>430</v>
      </c>
      <c r="S138" s="13" t="s">
        <v>147</v>
      </c>
      <c r="T138" s="13" t="s">
        <v>431</v>
      </c>
      <c r="U138" s="13" t="s">
        <v>149</v>
      </c>
      <c r="V138" s="15" t="s">
        <v>520</v>
      </c>
      <c r="W138" s="13">
        <v>1</v>
      </c>
      <c r="X138" s="13">
        <v>1</v>
      </c>
      <c r="Y138" s="13"/>
      <c r="Z138" s="14">
        <v>18.487941825899611</v>
      </c>
      <c r="AA138" s="14">
        <v>53.349339128357762</v>
      </c>
      <c r="AB138" s="14">
        <v>12.40760023931611</v>
      </c>
      <c r="AC138" s="14">
        <v>5.371244665073946</v>
      </c>
      <c r="AD138" s="17">
        <v>104.69294448518491</v>
      </c>
      <c r="AE138" s="14">
        <v>30.011977419086339</v>
      </c>
      <c r="AF138" s="9">
        <v>5.1881249999999997E-2</v>
      </c>
      <c r="AG138" s="13">
        <v>6009</v>
      </c>
      <c r="AH138" s="14">
        <v>537.29999999999995</v>
      </c>
      <c r="AI138" s="14">
        <v>433.2</v>
      </c>
      <c r="AJ138" s="10">
        <v>482.70846423030002</v>
      </c>
      <c r="AK138" s="18">
        <v>3.5439522336379627E-2</v>
      </c>
    </row>
    <row r="139" spans="1:37" ht="15" x14ac:dyDescent="0.2">
      <c r="A139" s="8">
        <v>138</v>
      </c>
      <c r="B139" s="9">
        <v>40.462699999999998</v>
      </c>
      <c r="C139" s="9">
        <v>-107.5912</v>
      </c>
      <c r="D139" s="10">
        <v>1939</v>
      </c>
      <c r="E139" s="11">
        <v>45219.768343020798</v>
      </c>
      <c r="F139" s="11">
        <v>45219.476676354199</v>
      </c>
      <c r="G139" s="12" t="s">
        <v>596</v>
      </c>
      <c r="H139" s="12" t="s">
        <v>514</v>
      </c>
      <c r="I139" s="12" t="s">
        <v>516</v>
      </c>
      <c r="J139" s="12"/>
      <c r="K139" s="13" t="s">
        <v>434</v>
      </c>
      <c r="L139" s="10">
        <v>120.96365561730222</v>
      </c>
      <c r="M139" s="14">
        <v>22.871229159140171</v>
      </c>
      <c r="N139" s="13">
        <v>0.42</v>
      </c>
      <c r="O139" s="13"/>
      <c r="P139" s="13"/>
      <c r="Q139" s="13" t="s">
        <v>432</v>
      </c>
      <c r="R139" s="13" t="s">
        <v>433</v>
      </c>
      <c r="S139" s="13" t="s">
        <v>7</v>
      </c>
      <c r="T139" s="13" t="s">
        <v>435</v>
      </c>
      <c r="U139" s="13" t="s">
        <v>10</v>
      </c>
      <c r="V139" s="15" t="s">
        <v>522</v>
      </c>
      <c r="W139" s="13">
        <v>-1</v>
      </c>
      <c r="X139" s="13">
        <v>0.5</v>
      </c>
      <c r="Y139" s="13" t="s">
        <v>585</v>
      </c>
      <c r="Z139" s="14">
        <v>10.438865046980622</v>
      </c>
      <c r="AA139" s="14">
        <v>12.432364112159549</v>
      </c>
      <c r="AB139" s="14">
        <v>8.7163184190952059</v>
      </c>
      <c r="AC139" s="14">
        <v>3.0363559286742423</v>
      </c>
      <c r="AD139" s="17">
        <v>17.653944702655082</v>
      </c>
      <c r="AE139" s="14">
        <v>2.4715522583717111</v>
      </c>
      <c r="AF139" s="9">
        <v>5.4468750000000003E-2</v>
      </c>
      <c r="AG139" s="13">
        <v>6021</v>
      </c>
      <c r="AH139" s="14">
        <v>729.3</v>
      </c>
      <c r="AI139" s="14">
        <v>742.5</v>
      </c>
      <c r="AJ139" s="10">
        <v>666.79892759480003</v>
      </c>
      <c r="AK139" s="18">
        <v>0.81859050665598942</v>
      </c>
    </row>
    <row r="140" spans="1:37" x14ac:dyDescent="0.2">
      <c r="A140" s="8">
        <v>139</v>
      </c>
      <c r="B140" s="9">
        <v>36.315600000000003</v>
      </c>
      <c r="C140" s="9">
        <v>-86.400599999999997</v>
      </c>
      <c r="D140" s="10">
        <v>140</v>
      </c>
      <c r="E140" s="11">
        <v>44990.704544247696</v>
      </c>
      <c r="F140" s="11">
        <v>44990.454544247696</v>
      </c>
      <c r="G140" s="12" t="s">
        <v>596</v>
      </c>
      <c r="H140" s="12" t="s">
        <v>514</v>
      </c>
      <c r="I140" s="12" t="s">
        <v>516</v>
      </c>
      <c r="J140" s="12"/>
      <c r="K140" s="13" t="s">
        <v>434</v>
      </c>
      <c r="L140" s="10">
        <v>329.23880931721305</v>
      </c>
      <c r="M140" s="14">
        <v>76.529836202808568</v>
      </c>
      <c r="N140" s="13">
        <v>2.5</v>
      </c>
      <c r="O140" s="13"/>
      <c r="P140" s="13"/>
      <c r="Q140" s="13" t="s">
        <v>436</v>
      </c>
      <c r="R140" s="13" t="s">
        <v>437</v>
      </c>
      <c r="S140" s="13" t="s">
        <v>296</v>
      </c>
      <c r="T140" s="13" t="s">
        <v>438</v>
      </c>
      <c r="U140" s="13" t="s">
        <v>298</v>
      </c>
      <c r="V140" s="15" t="s">
        <v>520</v>
      </c>
      <c r="W140" s="13">
        <v>-1</v>
      </c>
      <c r="X140" s="13">
        <v>0</v>
      </c>
      <c r="Y140" s="13" t="s">
        <v>565</v>
      </c>
      <c r="Z140" s="14">
        <v>14.733398908845341</v>
      </c>
      <c r="AA140" s="14">
        <v>61.79643729396323</v>
      </c>
      <c r="AB140" s="14">
        <v>6.2206578946267248</v>
      </c>
      <c r="AC140" s="14">
        <v>3.4146343252542501</v>
      </c>
      <c r="AD140" s="17">
        <v>132.65586752593018</v>
      </c>
      <c r="AE140" s="14">
        <v>110.54655627160848</v>
      </c>
      <c r="AF140" s="9">
        <v>2.8043749999999999E-2</v>
      </c>
      <c r="AG140" s="13">
        <v>3403</v>
      </c>
      <c r="AH140" s="14">
        <v>278.3</v>
      </c>
      <c r="AI140" s="14">
        <v>276</v>
      </c>
      <c r="AJ140" s="10">
        <v>250.5916407302</v>
      </c>
      <c r="AK140" s="18">
        <v>0.31384593818789308</v>
      </c>
    </row>
    <row r="141" spans="1:37" x14ac:dyDescent="0.2">
      <c r="A141" s="8">
        <v>140</v>
      </c>
      <c r="B141" s="9">
        <v>41.080800000000004</v>
      </c>
      <c r="C141" s="9">
        <v>-101.1408</v>
      </c>
      <c r="D141" s="10">
        <v>948</v>
      </c>
      <c r="E141" s="11">
        <v>45185.750300925902</v>
      </c>
      <c r="F141" s="11">
        <v>45185.500300925902</v>
      </c>
      <c r="G141" s="12" t="s">
        <v>596</v>
      </c>
      <c r="H141" s="12" t="s">
        <v>514</v>
      </c>
      <c r="I141" s="12" t="s">
        <v>516</v>
      </c>
      <c r="J141" s="12"/>
      <c r="K141" s="13" t="s">
        <v>434</v>
      </c>
      <c r="L141" s="10">
        <v>1475.3375776454131</v>
      </c>
      <c r="M141" s="14">
        <v>192.87148661249981</v>
      </c>
      <c r="N141" s="13">
        <v>3.96</v>
      </c>
      <c r="O141" s="13"/>
      <c r="P141" s="13"/>
      <c r="Q141" s="13" t="s">
        <v>439</v>
      </c>
      <c r="R141" s="13" t="s">
        <v>440</v>
      </c>
      <c r="S141" s="13" t="s">
        <v>55</v>
      </c>
      <c r="T141" s="13" t="s">
        <v>38</v>
      </c>
      <c r="U141" s="13" t="s">
        <v>57</v>
      </c>
      <c r="V141" s="15" t="s">
        <v>520</v>
      </c>
      <c r="W141" s="13">
        <v>1</v>
      </c>
      <c r="X141" s="13">
        <v>1</v>
      </c>
      <c r="Y141" s="13"/>
      <c r="Z141" s="14">
        <v>19.381013158082421</v>
      </c>
      <c r="AA141" s="14">
        <v>173.49047345441741</v>
      </c>
      <c r="AB141" s="14">
        <v>6.8227335703952514</v>
      </c>
      <c r="AC141" s="14">
        <v>15.56327211776423</v>
      </c>
      <c r="AD141" s="17">
        <v>26.582807371039308</v>
      </c>
      <c r="AE141" s="14">
        <v>35.089305729771887</v>
      </c>
      <c r="AF141" s="9">
        <v>3.4174999999999997E-2</v>
      </c>
      <c r="AG141" s="13">
        <v>6077</v>
      </c>
      <c r="AH141" s="13">
        <v>1330.8</v>
      </c>
      <c r="AI141" s="13">
        <v>1109.2</v>
      </c>
      <c r="AJ141" s="10">
        <v>1207.281451992</v>
      </c>
      <c r="AK141" s="18">
        <v>0.22203283684274591</v>
      </c>
    </row>
    <row r="142" spans="1:37" x14ac:dyDescent="0.2">
      <c r="A142" s="8">
        <v>141</v>
      </c>
      <c r="B142" s="9">
        <v>41.080800000000004</v>
      </c>
      <c r="C142" s="9">
        <v>-101.1408</v>
      </c>
      <c r="D142" s="10">
        <v>948</v>
      </c>
      <c r="E142" s="11">
        <v>45240.750776979199</v>
      </c>
      <c r="F142" s="11">
        <v>45240.500776979199</v>
      </c>
      <c r="G142" s="12" t="s">
        <v>596</v>
      </c>
      <c r="H142" s="12" t="s">
        <v>514</v>
      </c>
      <c r="I142" s="12" t="s">
        <v>516</v>
      </c>
      <c r="J142" s="12"/>
      <c r="K142" s="13" t="s">
        <v>434</v>
      </c>
      <c r="L142" s="10">
        <v>1016.9694530040721</v>
      </c>
      <c r="M142" s="14">
        <v>112.92657162601385</v>
      </c>
      <c r="N142" s="13">
        <v>4.88</v>
      </c>
      <c r="O142" s="13"/>
      <c r="P142" s="13"/>
      <c r="Q142" s="13" t="s">
        <v>441</v>
      </c>
      <c r="R142" s="13" t="s">
        <v>442</v>
      </c>
      <c r="S142" s="13" t="s">
        <v>55</v>
      </c>
      <c r="T142" s="13" t="s">
        <v>443</v>
      </c>
      <c r="U142" s="13" t="s">
        <v>57</v>
      </c>
      <c r="V142" s="15" t="s">
        <v>520</v>
      </c>
      <c r="W142" s="13">
        <v>-1</v>
      </c>
      <c r="X142" s="13">
        <v>0.7</v>
      </c>
      <c r="Y142" s="13"/>
      <c r="Z142" s="14">
        <v>12.613514989962471</v>
      </c>
      <c r="AA142" s="14">
        <v>100.31305663605139</v>
      </c>
      <c r="AB142" s="14">
        <v>3.9421022702710502</v>
      </c>
      <c r="AC142" s="14">
        <v>6.0203520284155472</v>
      </c>
      <c r="AD142" s="17">
        <v>83.099629922107511</v>
      </c>
      <c r="AE142" s="14">
        <v>135.17539800662823</v>
      </c>
      <c r="AF142" s="9">
        <v>2.6881249999999999E-2</v>
      </c>
      <c r="AG142" s="13">
        <v>6077</v>
      </c>
      <c r="AH142" s="13">
        <v>1304.0999999999999</v>
      </c>
      <c r="AI142" s="13">
        <v>1307.4000000000001</v>
      </c>
      <c r="AJ142" s="10">
        <v>1183.1095145946999</v>
      </c>
      <c r="AK142" s="18">
        <v>0.1404266127024959</v>
      </c>
    </row>
    <row r="143" spans="1:37" ht="15" x14ac:dyDescent="0.2">
      <c r="A143" s="8">
        <v>142</v>
      </c>
      <c r="B143" s="9">
        <v>41.080800000000004</v>
      </c>
      <c r="C143" s="9">
        <v>-101.1408</v>
      </c>
      <c r="D143" s="10">
        <v>948</v>
      </c>
      <c r="E143" s="11">
        <v>45101.750622500003</v>
      </c>
      <c r="F143" s="11">
        <v>45101.500622500003</v>
      </c>
      <c r="G143" s="12" t="s">
        <v>596</v>
      </c>
      <c r="H143" s="12" t="s">
        <v>514</v>
      </c>
      <c r="I143" s="12" t="s">
        <v>516</v>
      </c>
      <c r="J143" s="12"/>
      <c r="K143" s="13" t="s">
        <v>434</v>
      </c>
      <c r="L143" s="10">
        <v>634.44526578261855</v>
      </c>
      <c r="M143" s="14">
        <v>63.646950143640098</v>
      </c>
      <c r="N143" s="13">
        <v>7.6</v>
      </c>
      <c r="O143" s="13"/>
      <c r="P143" s="13"/>
      <c r="Q143" s="13" t="s">
        <v>444</v>
      </c>
      <c r="R143" s="13" t="s">
        <v>445</v>
      </c>
      <c r="S143" s="13" t="s">
        <v>55</v>
      </c>
      <c r="T143" s="13" t="s">
        <v>446</v>
      </c>
      <c r="U143" s="13" t="s">
        <v>57</v>
      </c>
      <c r="V143" s="15" t="s">
        <v>520</v>
      </c>
      <c r="W143" s="13">
        <v>1</v>
      </c>
      <c r="X143" s="13">
        <v>1</v>
      </c>
      <c r="Y143" s="13" t="s">
        <v>566</v>
      </c>
      <c r="Z143" s="14">
        <v>17.881850791323966</v>
      </c>
      <c r="AA143" s="14">
        <v>45.765099352316128</v>
      </c>
      <c r="AB143" s="14">
        <v>5.7517893717741906</v>
      </c>
      <c r="AC143" s="14">
        <v>38.823871623945337</v>
      </c>
      <c r="AD143" s="17">
        <v>34.456026653427841</v>
      </c>
      <c r="AE143" s="14">
        <v>87.288600855350523</v>
      </c>
      <c r="AF143" s="9">
        <v>3.7331250000000003E-2</v>
      </c>
      <c r="AG143" s="13">
        <v>6077</v>
      </c>
      <c r="AH143" s="14">
        <v>688</v>
      </c>
      <c r="AI143" s="14">
        <v>687.2</v>
      </c>
      <c r="AJ143" s="10">
        <v>624.14310111999998</v>
      </c>
      <c r="AK143" s="18">
        <v>1.6506093945654034E-2</v>
      </c>
    </row>
    <row r="144" spans="1:37" ht="15" x14ac:dyDescent="0.2">
      <c r="A144" s="8">
        <v>143</v>
      </c>
      <c r="B144" s="9">
        <v>39.384399999999999</v>
      </c>
      <c r="C144" s="9">
        <v>-80.332499999999996</v>
      </c>
      <c r="D144" s="10">
        <v>299</v>
      </c>
      <c r="E144" s="11">
        <v>44733.683845671294</v>
      </c>
      <c r="F144" s="11">
        <v>44733.475512337995</v>
      </c>
      <c r="G144" s="12" t="s">
        <v>596</v>
      </c>
      <c r="H144" s="12" t="s">
        <v>514</v>
      </c>
      <c r="I144" s="12" t="s">
        <v>516</v>
      </c>
      <c r="J144" s="12"/>
      <c r="K144" s="13" t="s">
        <v>434</v>
      </c>
      <c r="L144" s="10">
        <v>1576.5651316114295</v>
      </c>
      <c r="M144" s="14">
        <v>340.41790314454909</v>
      </c>
      <c r="N144" s="13">
        <v>2.33</v>
      </c>
      <c r="O144" s="13"/>
      <c r="P144" s="13"/>
      <c r="Q144" s="13" t="s">
        <v>447</v>
      </c>
      <c r="R144" s="13" t="s">
        <v>448</v>
      </c>
      <c r="S144" s="13" t="s">
        <v>86</v>
      </c>
      <c r="T144" s="13" t="s">
        <v>449</v>
      </c>
      <c r="U144" s="13" t="s">
        <v>88</v>
      </c>
      <c r="V144" s="15" t="s">
        <v>521</v>
      </c>
      <c r="W144" s="13">
        <v>1</v>
      </c>
      <c r="X144" s="13">
        <v>1</v>
      </c>
      <c r="Y144" s="13" t="s">
        <v>567</v>
      </c>
      <c r="Z144" s="14">
        <v>18.82674420646374</v>
      </c>
      <c r="AA144" s="14">
        <v>321.5911589380853</v>
      </c>
      <c r="AB144" s="14">
        <v>8.6008012058158467</v>
      </c>
      <c r="AC144" s="14">
        <v>13.790129568940747</v>
      </c>
      <c r="AD144" s="17">
        <v>25.017612789844691</v>
      </c>
      <c r="AE144" s="14">
        <v>19.430345933446045</v>
      </c>
      <c r="AF144" s="9">
        <v>4.6025000000000003E-2</v>
      </c>
      <c r="AG144" s="13">
        <v>3944</v>
      </c>
      <c r="AH144" s="13">
        <v>1900.6</v>
      </c>
      <c r="AI144" s="13">
        <v>2008.4</v>
      </c>
      <c r="AJ144" s="10">
        <v>1763.3131228328</v>
      </c>
      <c r="AK144" s="18">
        <v>0.10590744706836634</v>
      </c>
    </row>
    <row r="145" spans="1:37" x14ac:dyDescent="0.2">
      <c r="A145" s="8">
        <v>144</v>
      </c>
      <c r="B145" s="9">
        <v>39.384399999999999</v>
      </c>
      <c r="C145" s="9">
        <v>-80.332499999999996</v>
      </c>
      <c r="D145" s="10">
        <v>299</v>
      </c>
      <c r="E145" s="11">
        <v>45034.690598703703</v>
      </c>
      <c r="F145" s="11">
        <v>45034.482265370403</v>
      </c>
      <c r="G145" s="12" t="s">
        <v>596</v>
      </c>
      <c r="H145" s="12" t="s">
        <v>514</v>
      </c>
      <c r="I145" s="12" t="s">
        <v>516</v>
      </c>
      <c r="J145" s="12"/>
      <c r="K145" s="13" t="s">
        <v>434</v>
      </c>
      <c r="L145" s="10">
        <v>700.1631272012612</v>
      </c>
      <c r="M145" s="14">
        <v>79.552215597060282</v>
      </c>
      <c r="N145" s="13">
        <v>5.73</v>
      </c>
      <c r="O145" s="13"/>
      <c r="P145" s="13"/>
      <c r="Q145" s="13" t="s">
        <v>450</v>
      </c>
      <c r="R145" s="13" t="s">
        <v>451</v>
      </c>
      <c r="S145" s="13" t="s">
        <v>86</v>
      </c>
      <c r="T145" s="13" t="s">
        <v>452</v>
      </c>
      <c r="U145" s="13" t="s">
        <v>88</v>
      </c>
      <c r="V145" s="15" t="s">
        <v>521</v>
      </c>
      <c r="W145" s="13">
        <v>1</v>
      </c>
      <c r="X145" s="13">
        <v>1</v>
      </c>
      <c r="Y145" s="13"/>
      <c r="Z145" s="14">
        <v>18.428231624728674</v>
      </c>
      <c r="AA145" s="14">
        <v>61.123983972331601</v>
      </c>
      <c r="AB145" s="14">
        <v>5.300370734010599</v>
      </c>
      <c r="AC145" s="14">
        <v>6.5335587062811751</v>
      </c>
      <c r="AD145" s="17">
        <v>169.1135590092702</v>
      </c>
      <c r="AE145" s="14">
        <v>323.00689770770612</v>
      </c>
      <c r="AF145" s="9">
        <v>3.2531249999999998E-2</v>
      </c>
      <c r="AG145" s="13">
        <v>3944</v>
      </c>
      <c r="AH145" s="13">
        <v>631.6</v>
      </c>
      <c r="AI145" s="13">
        <v>618</v>
      </c>
      <c r="AJ145" s="10">
        <v>565.986511387733</v>
      </c>
      <c r="AK145" s="18">
        <v>0.23706680833177943</v>
      </c>
    </row>
    <row r="146" spans="1:37" x14ac:dyDescent="0.2">
      <c r="A146" s="8">
        <v>145</v>
      </c>
      <c r="B146" s="9">
        <v>39.174700000000001</v>
      </c>
      <c r="C146" s="9">
        <v>-111.02889999999999</v>
      </c>
      <c r="D146" s="10">
        <v>1725</v>
      </c>
      <c r="E146" s="11">
        <v>45155.775600394292</v>
      </c>
      <c r="F146" s="11">
        <v>45155.483933727592</v>
      </c>
      <c r="G146" s="12" t="s">
        <v>596</v>
      </c>
      <c r="H146" s="12" t="s">
        <v>514</v>
      </c>
      <c r="I146" s="12" t="s">
        <v>516</v>
      </c>
      <c r="J146" s="12"/>
      <c r="K146" s="13" t="s">
        <v>434</v>
      </c>
      <c r="L146" s="10">
        <v>870.73274070334844</v>
      </c>
      <c r="M146" s="14">
        <v>214.7425488314413</v>
      </c>
      <c r="N146" s="13">
        <v>2.06</v>
      </c>
      <c r="O146" s="13"/>
      <c r="P146" s="13"/>
      <c r="Q146" s="13" t="s">
        <v>453</v>
      </c>
      <c r="R146" s="13" t="s">
        <v>454</v>
      </c>
      <c r="S146" s="13" t="s">
        <v>13</v>
      </c>
      <c r="T146" s="13" t="s">
        <v>455</v>
      </c>
      <c r="U146" s="13" t="s">
        <v>15</v>
      </c>
      <c r="V146" s="15" t="s">
        <v>522</v>
      </c>
      <c r="W146" s="13">
        <v>1</v>
      </c>
      <c r="X146" s="13">
        <v>1</v>
      </c>
      <c r="Y146" s="13"/>
      <c r="Z146" s="14">
        <v>7.4814058175961469</v>
      </c>
      <c r="AA146" s="14">
        <v>207.26114301384513</v>
      </c>
      <c r="AB146" s="14">
        <v>4.3527055744244887</v>
      </c>
      <c r="AC146" s="14">
        <v>15.574633446739748</v>
      </c>
      <c r="AD146" s="17">
        <v>123.8525900111818</v>
      </c>
      <c r="AE146" s="14">
        <v>85.045445141011513</v>
      </c>
      <c r="AF146" s="9">
        <v>8.8374999999999999E-3</v>
      </c>
      <c r="AG146" s="13">
        <v>6165</v>
      </c>
      <c r="AH146" s="13">
        <v>654</v>
      </c>
      <c r="AI146" s="13">
        <v>651.70000000000005</v>
      </c>
      <c r="AJ146" s="10">
        <v>592.04690501879998</v>
      </c>
      <c r="AK146" s="18">
        <v>0.47071580532238239</v>
      </c>
    </row>
    <row r="147" spans="1:37" ht="15" x14ac:dyDescent="0.2">
      <c r="A147" s="8">
        <v>146</v>
      </c>
      <c r="B147" s="9">
        <v>39.174700000000001</v>
      </c>
      <c r="C147" s="9">
        <v>-111.02889999999999</v>
      </c>
      <c r="D147" s="10">
        <v>1725</v>
      </c>
      <c r="E147" s="11">
        <v>45100.775041104003</v>
      </c>
      <c r="F147" s="11">
        <v>45100.483374437397</v>
      </c>
      <c r="G147" s="12" t="s">
        <v>596</v>
      </c>
      <c r="H147" s="12" t="s">
        <v>514</v>
      </c>
      <c r="I147" s="12" t="s">
        <v>516</v>
      </c>
      <c r="J147" s="12"/>
      <c r="K147" s="13" t="s">
        <v>434</v>
      </c>
      <c r="L147" s="10">
        <v>589.34200370021074</v>
      </c>
      <c r="M147" s="14">
        <v>64.025714620930572</v>
      </c>
      <c r="N147" s="13">
        <v>6.19</v>
      </c>
      <c r="O147" s="13"/>
      <c r="P147" s="13"/>
      <c r="Q147" s="13" t="s">
        <v>456</v>
      </c>
      <c r="R147" s="13" t="s">
        <v>457</v>
      </c>
      <c r="S147" s="13" t="s">
        <v>13</v>
      </c>
      <c r="T147" s="13" t="s">
        <v>458</v>
      </c>
      <c r="U147" s="13" t="s">
        <v>15</v>
      </c>
      <c r="V147" s="15" t="s">
        <v>522</v>
      </c>
      <c r="W147" s="13">
        <v>-1</v>
      </c>
      <c r="X147" s="13">
        <v>0.7</v>
      </c>
      <c r="Y147" s="13" t="s">
        <v>568</v>
      </c>
      <c r="Z147" s="14">
        <v>15.332790243668974</v>
      </c>
      <c r="AA147" s="14">
        <v>48.692924377261591</v>
      </c>
      <c r="AB147" s="14">
        <v>4.9017303976938544</v>
      </c>
      <c r="AC147" s="14">
        <v>3.8470555707551677</v>
      </c>
      <c r="AD147" s="17">
        <v>53.951432859968634</v>
      </c>
      <c r="AE147" s="14">
        <v>111.31978980106862</v>
      </c>
      <c r="AF147" s="9">
        <v>2.678125E-2</v>
      </c>
      <c r="AG147" s="13">
        <v>6165</v>
      </c>
      <c r="AH147" s="13">
        <v>422.6</v>
      </c>
      <c r="AI147" s="13">
        <v>419.8</v>
      </c>
      <c r="AJ147" s="10">
        <v>381.85220076079997</v>
      </c>
      <c r="AK147" s="18">
        <v>0.54337726095596506</v>
      </c>
    </row>
    <row r="148" spans="1:37" x14ac:dyDescent="0.2">
      <c r="A148" s="8">
        <v>147</v>
      </c>
      <c r="B148" s="9">
        <v>39.174700000000001</v>
      </c>
      <c r="C148" s="9">
        <v>-111.02889999999999</v>
      </c>
      <c r="D148" s="10">
        <v>1725</v>
      </c>
      <c r="E148" s="11">
        <v>45126.776510817304</v>
      </c>
      <c r="F148" s="11">
        <v>45126.484844150698</v>
      </c>
      <c r="G148" s="12" t="s">
        <v>596</v>
      </c>
      <c r="H148" s="12" t="s">
        <v>514</v>
      </c>
      <c r="I148" s="12" t="s">
        <v>516</v>
      </c>
      <c r="J148" s="12"/>
      <c r="K148" s="13" t="s">
        <v>434</v>
      </c>
      <c r="L148" s="10">
        <v>535.23029505735406</v>
      </c>
      <c r="M148" s="14">
        <v>60.943659852625615</v>
      </c>
      <c r="N148" s="13">
        <v>0.5</v>
      </c>
      <c r="O148" s="13"/>
      <c r="P148" s="13"/>
      <c r="Q148" s="13" t="s">
        <v>459</v>
      </c>
      <c r="R148" s="13" t="s">
        <v>460</v>
      </c>
      <c r="S148" s="13" t="s">
        <v>13</v>
      </c>
      <c r="T148" s="13" t="s">
        <v>461</v>
      </c>
      <c r="U148" s="13" t="s">
        <v>15</v>
      </c>
      <c r="V148" s="15" t="s">
        <v>522</v>
      </c>
      <c r="W148" s="13">
        <v>1</v>
      </c>
      <c r="X148" s="13">
        <v>1</v>
      </c>
      <c r="Y148" s="13" t="s">
        <v>569</v>
      </c>
      <c r="Z148" s="14">
        <v>5.5147573914743422</v>
      </c>
      <c r="AA148" s="14">
        <v>55.428902461151267</v>
      </c>
      <c r="AB148" s="14">
        <v>4.513973543246605</v>
      </c>
      <c r="AC148" s="14">
        <v>18.893336137915341</v>
      </c>
      <c r="AD148" s="17">
        <v>60.618575989874984</v>
      </c>
      <c r="AE148" s="14">
        <v>10.103095998312497</v>
      </c>
      <c r="AF148" s="9">
        <v>8.3999999999999995E-3</v>
      </c>
      <c r="AG148" s="13">
        <v>6165</v>
      </c>
      <c r="AH148" s="13">
        <v>656.41200000000003</v>
      </c>
      <c r="AI148" s="13">
        <v>749.55200000000002</v>
      </c>
      <c r="AJ148" s="10">
        <v>649.000567785827</v>
      </c>
      <c r="AK148" s="18">
        <v>0.17530072911433511</v>
      </c>
    </row>
    <row r="149" spans="1:37" ht="15" x14ac:dyDescent="0.2">
      <c r="A149" s="8">
        <v>148</v>
      </c>
      <c r="B149" s="9">
        <v>29.309100000000001</v>
      </c>
      <c r="C149" s="9">
        <v>-98.320499999999996</v>
      </c>
      <c r="D149" s="10">
        <v>149</v>
      </c>
      <c r="E149" s="11">
        <v>44847.731281600303</v>
      </c>
      <c r="F149" s="11">
        <v>44847.481281600303</v>
      </c>
      <c r="G149" s="12" t="s">
        <v>596</v>
      </c>
      <c r="H149" s="12" t="s">
        <v>514</v>
      </c>
      <c r="I149" s="12" t="s">
        <v>516</v>
      </c>
      <c r="J149" s="12"/>
      <c r="K149" s="13" t="s">
        <v>434</v>
      </c>
      <c r="L149" s="10">
        <v>1128.3322153194133</v>
      </c>
      <c r="M149" s="14">
        <v>116.83001607114116</v>
      </c>
      <c r="N149" s="13">
        <v>5.76</v>
      </c>
      <c r="O149" s="13"/>
      <c r="P149" s="13"/>
      <c r="Q149" s="13" t="s">
        <v>462</v>
      </c>
      <c r="R149" s="13" t="s">
        <v>463</v>
      </c>
      <c r="S149" s="13" t="s">
        <v>103</v>
      </c>
      <c r="T149" s="13" t="s">
        <v>464</v>
      </c>
      <c r="U149" s="13" t="s">
        <v>71</v>
      </c>
      <c r="V149" s="15" t="s">
        <v>520</v>
      </c>
      <c r="W149" s="13">
        <v>1</v>
      </c>
      <c r="X149" s="13">
        <v>1</v>
      </c>
      <c r="Y149" s="13" t="s">
        <v>570</v>
      </c>
      <c r="Z149" s="14">
        <v>18.700258613772554</v>
      </c>
      <c r="AA149" s="14">
        <v>98.129757457368612</v>
      </c>
      <c r="AB149" s="14">
        <v>5.0819942826771323</v>
      </c>
      <c r="AC149" s="14">
        <v>7.9958126302455765</v>
      </c>
      <c r="AD149" s="17">
        <v>166.20278634457119</v>
      </c>
      <c r="AE149" s="14">
        <v>319.10934978157667</v>
      </c>
      <c r="AF149" s="9">
        <v>2.46375E-2</v>
      </c>
      <c r="AG149" s="13">
        <v>7097</v>
      </c>
      <c r="AH149" s="13">
        <v>1492.3</v>
      </c>
      <c r="AI149" s="13">
        <v>1495.9</v>
      </c>
      <c r="AJ149" s="10">
        <v>1355.5880132872001</v>
      </c>
      <c r="AK149" s="18">
        <v>0.16764370571314535</v>
      </c>
    </row>
    <row r="150" spans="1:37" x14ac:dyDescent="0.2">
      <c r="A150" s="8">
        <v>149</v>
      </c>
      <c r="B150" s="9">
        <v>38.347189</v>
      </c>
      <c r="C150" s="9">
        <v>-94.646705900000001</v>
      </c>
      <c r="D150" s="10">
        <v>263</v>
      </c>
      <c r="E150" s="11">
        <v>44824.72535969819</v>
      </c>
      <c r="F150" s="11">
        <v>44824.47535969819</v>
      </c>
      <c r="G150" s="12" t="s">
        <v>596</v>
      </c>
      <c r="H150" s="12" t="s">
        <v>514</v>
      </c>
      <c r="I150" s="12" t="s">
        <v>516</v>
      </c>
      <c r="J150" s="12"/>
      <c r="K150" s="13" t="s">
        <v>434</v>
      </c>
      <c r="L150" s="10">
        <v>774.73345476908719</v>
      </c>
      <c r="M150" s="14">
        <v>96.906350726810402</v>
      </c>
      <c r="N150" s="13">
        <v>5.01</v>
      </c>
      <c r="O150" s="13"/>
      <c r="P150" s="13"/>
      <c r="Q150" s="13" t="s">
        <v>465</v>
      </c>
      <c r="R150" s="13" t="s">
        <v>466</v>
      </c>
      <c r="S150" s="13" t="s">
        <v>124</v>
      </c>
      <c r="T150" s="13" t="s">
        <v>467</v>
      </c>
      <c r="U150" s="13" t="s">
        <v>126</v>
      </c>
      <c r="V150" s="15" t="s">
        <v>520</v>
      </c>
      <c r="W150" s="13">
        <v>-1</v>
      </c>
      <c r="X150" s="13">
        <v>0.7</v>
      </c>
      <c r="Y150" s="13" t="s">
        <v>571</v>
      </c>
      <c r="Z150" s="14">
        <v>22.055197135152657</v>
      </c>
      <c r="AA150" s="14">
        <v>74.851153591657763</v>
      </c>
      <c r="AB150" s="14">
        <v>6.674835892375472</v>
      </c>
      <c r="AC150" s="14">
        <v>4.9314909813695023</v>
      </c>
      <c r="AD150" s="17">
        <v>129.19027910106925</v>
      </c>
      <c r="AE150" s="14">
        <v>215.74776609878563</v>
      </c>
      <c r="AF150" s="9">
        <v>3.1581249999999998E-2</v>
      </c>
      <c r="AG150" s="13">
        <v>1241</v>
      </c>
      <c r="AH150" s="13">
        <v>759.1</v>
      </c>
      <c r="AI150" s="13">
        <v>765.6</v>
      </c>
      <c r="AJ150" s="10">
        <v>691.00261645800003</v>
      </c>
      <c r="AK150" s="18">
        <v>0.12117296854863127</v>
      </c>
    </row>
    <row r="151" spans="1:37" x14ac:dyDescent="0.2">
      <c r="A151" s="8">
        <v>150</v>
      </c>
      <c r="B151" s="9">
        <v>38.347189</v>
      </c>
      <c r="C151" s="9">
        <v>-94.646705900000001</v>
      </c>
      <c r="D151" s="10">
        <v>263</v>
      </c>
      <c r="E151" s="11">
        <v>45154.730128475603</v>
      </c>
      <c r="F151" s="11">
        <v>45154.480128475603</v>
      </c>
      <c r="G151" s="12" t="s">
        <v>596</v>
      </c>
      <c r="H151" s="12" t="s">
        <v>514</v>
      </c>
      <c r="I151" s="12" t="s">
        <v>516</v>
      </c>
      <c r="J151" s="12"/>
      <c r="K151" s="13" t="s">
        <v>434</v>
      </c>
      <c r="L151" s="10">
        <v>1040.3041478411828</v>
      </c>
      <c r="M151" s="14">
        <v>190.43614774035612</v>
      </c>
      <c r="N151" s="13">
        <v>2.8</v>
      </c>
      <c r="O151" s="13"/>
      <c r="P151" s="13"/>
      <c r="Q151" s="13" t="s">
        <v>468</v>
      </c>
      <c r="R151" s="13" t="s">
        <v>469</v>
      </c>
      <c r="S151" s="13" t="s">
        <v>124</v>
      </c>
      <c r="T151" s="13" t="s">
        <v>470</v>
      </c>
      <c r="U151" s="13" t="s">
        <v>126</v>
      </c>
      <c r="V151" s="15" t="s">
        <v>520</v>
      </c>
      <c r="W151" s="13">
        <v>1</v>
      </c>
      <c r="X151" s="13">
        <v>1</v>
      </c>
      <c r="Y151" s="13" t="s">
        <v>572</v>
      </c>
      <c r="Z151" s="14">
        <v>18.440369186799028</v>
      </c>
      <c r="AA151" s="14">
        <v>171.99577855355713</v>
      </c>
      <c r="AB151" s="14">
        <v>7.7027766806095075</v>
      </c>
      <c r="AC151" s="14">
        <v>14.759307883620835</v>
      </c>
      <c r="AD151" s="17">
        <v>136.52801152285042</v>
      </c>
      <c r="AE151" s="14">
        <v>127.42614408799371</v>
      </c>
      <c r="AF151" s="9">
        <v>4.8675000000000003E-2</v>
      </c>
      <c r="AG151" s="13">
        <v>1241</v>
      </c>
      <c r="AH151" s="13">
        <v>1273.7</v>
      </c>
      <c r="AI151" s="13">
        <v>1441.1</v>
      </c>
      <c r="AJ151" s="10">
        <v>1233.9436115005999</v>
      </c>
      <c r="AK151" s="18">
        <v>0.15692731973702748</v>
      </c>
    </row>
    <row r="152" spans="1:37" x14ac:dyDescent="0.2">
      <c r="A152" s="8">
        <v>151</v>
      </c>
      <c r="B152" s="9">
        <v>38.347189</v>
      </c>
      <c r="C152" s="9">
        <v>-94.646705900000001</v>
      </c>
      <c r="D152" s="10">
        <v>263</v>
      </c>
      <c r="E152" s="11">
        <v>44934.727399562005</v>
      </c>
      <c r="F152" s="11">
        <v>44934.477399562005</v>
      </c>
      <c r="G152" s="12" t="s">
        <v>596</v>
      </c>
      <c r="H152" s="12" t="s">
        <v>514</v>
      </c>
      <c r="I152" s="12" t="s">
        <v>516</v>
      </c>
      <c r="J152" s="12"/>
      <c r="K152" s="13" t="s">
        <v>434</v>
      </c>
      <c r="L152" s="10">
        <v>1074.8835602488377</v>
      </c>
      <c r="M152" s="14">
        <v>127.57007361413366</v>
      </c>
      <c r="N152" s="13">
        <v>1.2</v>
      </c>
      <c r="O152" s="13"/>
      <c r="P152" s="13"/>
      <c r="Q152" s="13" t="s">
        <v>471</v>
      </c>
      <c r="R152" s="13" t="s">
        <v>472</v>
      </c>
      <c r="S152" s="13" t="s">
        <v>124</v>
      </c>
      <c r="T152" s="13" t="s">
        <v>473</v>
      </c>
      <c r="U152" s="13" t="s">
        <v>126</v>
      </c>
      <c r="V152" s="15" t="s">
        <v>520</v>
      </c>
      <c r="W152" s="13">
        <v>1</v>
      </c>
      <c r="X152" s="13">
        <v>1</v>
      </c>
      <c r="Y152" s="13" t="s">
        <v>573</v>
      </c>
      <c r="Z152" s="14">
        <v>10.083162374204605</v>
      </c>
      <c r="AA152" s="14">
        <v>117.48691123992904</v>
      </c>
      <c r="AB152" s="14">
        <v>6.4596838673179873</v>
      </c>
      <c r="AC152" s="14">
        <v>5.2331922587843396</v>
      </c>
      <c r="AD152" s="17">
        <v>27.364633843285731</v>
      </c>
      <c r="AE152" s="14">
        <v>10.945853537314292</v>
      </c>
      <c r="AF152" s="9">
        <v>1.9556250000000001E-2</v>
      </c>
      <c r="AG152" s="13">
        <v>1241</v>
      </c>
      <c r="AH152" s="13">
        <v>1406.5</v>
      </c>
      <c r="AI152" s="13">
        <v>1398.2</v>
      </c>
      <c r="AJ152" s="10">
        <v>1272.5670018061001</v>
      </c>
      <c r="AK152" s="18">
        <v>0.1553422658898892</v>
      </c>
    </row>
    <row r="153" spans="1:37" ht="15" x14ac:dyDescent="0.2">
      <c r="A153" s="8">
        <v>152</v>
      </c>
      <c r="B153" s="9">
        <v>38.558300000000003</v>
      </c>
      <c r="C153" s="9">
        <v>-90.836100000000002</v>
      </c>
      <c r="D153" s="10">
        <v>146</v>
      </c>
      <c r="E153" s="11">
        <v>45111.719464238296</v>
      </c>
      <c r="F153" s="11">
        <v>45111.469464238296</v>
      </c>
      <c r="G153" s="12" t="s">
        <v>596</v>
      </c>
      <c r="H153" s="12" t="s">
        <v>514</v>
      </c>
      <c r="I153" s="12" t="s">
        <v>516</v>
      </c>
      <c r="J153" s="12"/>
      <c r="K153" s="13" t="s">
        <v>434</v>
      </c>
      <c r="L153" s="10">
        <v>2827.8558646794763</v>
      </c>
      <c r="M153" s="14">
        <v>579.32871904151489</v>
      </c>
      <c r="N153" s="13">
        <v>2.41</v>
      </c>
      <c r="O153" s="13"/>
      <c r="P153" s="13"/>
      <c r="Q153" s="13" t="s">
        <v>474</v>
      </c>
      <c r="R153" s="13" t="s">
        <v>475</v>
      </c>
      <c r="S153" s="13" t="s">
        <v>348</v>
      </c>
      <c r="T153" s="13" t="s">
        <v>476</v>
      </c>
      <c r="U153" s="13" t="s">
        <v>350</v>
      </c>
      <c r="V153" s="15" t="s">
        <v>520</v>
      </c>
      <c r="W153" s="13">
        <v>1</v>
      </c>
      <c r="X153" s="13">
        <v>1</v>
      </c>
      <c r="Y153" s="13" t="s">
        <v>574</v>
      </c>
      <c r="Z153" s="14">
        <v>25.296164268406688</v>
      </c>
      <c r="AA153" s="14">
        <v>554.03255477310825</v>
      </c>
      <c r="AB153" s="14">
        <v>10.984626611819898</v>
      </c>
      <c r="AC153" s="14">
        <v>17.025777153711111</v>
      </c>
      <c r="AD153" s="17">
        <v>113.61042950080426</v>
      </c>
      <c r="AE153" s="14">
        <v>91.267045032312751</v>
      </c>
      <c r="AF153" s="9">
        <v>2.243125E-2</v>
      </c>
      <c r="AG153" s="13">
        <v>2103</v>
      </c>
      <c r="AH153" s="13">
        <v>2560.6999999999998</v>
      </c>
      <c r="AI153" s="13">
        <v>2558.1</v>
      </c>
      <c r="AJ153" s="10">
        <v>2322.3989822982699</v>
      </c>
      <c r="AK153" s="18">
        <v>0.21764429205915392</v>
      </c>
    </row>
    <row r="154" spans="1:37" x14ac:dyDescent="0.2">
      <c r="A154" s="8">
        <v>153</v>
      </c>
      <c r="B154" s="9">
        <v>38.558300000000003</v>
      </c>
      <c r="C154" s="9">
        <v>-90.836100000000002</v>
      </c>
      <c r="D154" s="10">
        <v>146</v>
      </c>
      <c r="E154" s="11">
        <v>45221.7206478269</v>
      </c>
      <c r="F154" s="11">
        <v>45221.4706478269</v>
      </c>
      <c r="G154" s="12" t="s">
        <v>596</v>
      </c>
      <c r="H154" s="12" t="s">
        <v>514</v>
      </c>
      <c r="I154" s="12" t="s">
        <v>516</v>
      </c>
      <c r="J154" s="12"/>
      <c r="K154" s="13" t="s">
        <v>434</v>
      </c>
      <c r="L154" s="10">
        <v>1770.5227233442015</v>
      </c>
      <c r="M154" s="14">
        <v>221.65774262144529</v>
      </c>
      <c r="N154" s="13">
        <v>1.92</v>
      </c>
      <c r="O154" s="13"/>
      <c r="P154" s="13"/>
      <c r="Q154" s="13" t="s">
        <v>477</v>
      </c>
      <c r="R154" s="13" t="s">
        <v>478</v>
      </c>
      <c r="S154" s="13" t="s">
        <v>348</v>
      </c>
      <c r="T154" s="13" t="s">
        <v>479</v>
      </c>
      <c r="U154" s="13" t="s">
        <v>350</v>
      </c>
      <c r="V154" s="15" t="s">
        <v>520</v>
      </c>
      <c r="W154" s="13">
        <v>-1</v>
      </c>
      <c r="X154" s="13">
        <v>0.7</v>
      </c>
      <c r="Y154" s="13" t="s">
        <v>575</v>
      </c>
      <c r="Z154" s="14">
        <v>20.366184358938902</v>
      </c>
      <c r="AA154" s="14">
        <v>201.29155826250641</v>
      </c>
      <c r="AB154" s="14">
        <v>10.364105086929431</v>
      </c>
      <c r="AC154" s="14">
        <v>6.3756681284287131</v>
      </c>
      <c r="AD154" s="17">
        <v>100.01093799777874</v>
      </c>
      <c r="AE154" s="14">
        <v>64.007000318578392</v>
      </c>
      <c r="AF154" s="9">
        <v>5.2475000000000001E-2</v>
      </c>
      <c r="AG154" s="13">
        <v>2103</v>
      </c>
      <c r="AH154" s="14">
        <v>2197.6999999999998</v>
      </c>
      <c r="AI154" s="14">
        <v>2194</v>
      </c>
      <c r="AJ154" s="10">
        <v>1992.7688710955699</v>
      </c>
      <c r="AK154" s="18">
        <v>0.11152630441742276</v>
      </c>
    </row>
    <row r="155" spans="1:37" x14ac:dyDescent="0.2">
      <c r="A155" s="8">
        <v>154</v>
      </c>
      <c r="B155" s="9">
        <v>42.110300000000002</v>
      </c>
      <c r="C155" s="9">
        <v>-104.8828</v>
      </c>
      <c r="D155" s="10">
        <v>1393</v>
      </c>
      <c r="E155" s="11">
        <v>45199.761611215901</v>
      </c>
      <c r="F155" s="11">
        <v>45199.469944549201</v>
      </c>
      <c r="G155" s="12" t="s">
        <v>596</v>
      </c>
      <c r="H155" s="12" t="s">
        <v>514</v>
      </c>
      <c r="I155" s="12" t="s">
        <v>516</v>
      </c>
      <c r="J155" s="12"/>
      <c r="K155" s="13" t="s">
        <v>434</v>
      </c>
      <c r="L155" s="10">
        <v>834.79656939559811</v>
      </c>
      <c r="M155" s="14">
        <v>127.5789893582679</v>
      </c>
      <c r="N155" s="13">
        <v>3.4</v>
      </c>
      <c r="O155" s="13"/>
      <c r="P155" s="13"/>
      <c r="Q155" s="13" t="s">
        <v>480</v>
      </c>
      <c r="R155" s="13" t="s">
        <v>481</v>
      </c>
      <c r="S155" s="13" t="s">
        <v>359</v>
      </c>
      <c r="T155" s="13" t="s">
        <v>482</v>
      </c>
      <c r="U155" s="13" t="s">
        <v>115</v>
      </c>
      <c r="V155" s="15" t="s">
        <v>522</v>
      </c>
      <c r="W155" s="13">
        <v>-1</v>
      </c>
      <c r="X155" s="13">
        <v>0.7</v>
      </c>
      <c r="Y155" s="13" t="s">
        <v>544</v>
      </c>
      <c r="Z155" s="14">
        <v>14.465850303458133</v>
      </c>
      <c r="AA155" s="14">
        <v>113.11313905480976</v>
      </c>
      <c r="AB155" s="14">
        <v>5.6018937794531878</v>
      </c>
      <c r="AC155" s="14">
        <v>6.6339483419878116</v>
      </c>
      <c r="AD155" s="17">
        <v>15.347570073608921</v>
      </c>
      <c r="AE155" s="14">
        <v>17.393912750090109</v>
      </c>
      <c r="AF155" s="9">
        <v>5.1943749999999997E-2</v>
      </c>
      <c r="AG155" s="13">
        <v>6204</v>
      </c>
      <c r="AH155" s="14">
        <v>798.9</v>
      </c>
      <c r="AI155" s="14">
        <v>661.1</v>
      </c>
      <c r="AJ155" s="10">
        <v>691.41387354013295</v>
      </c>
      <c r="AK155" s="18">
        <v>0.2073760758101747</v>
      </c>
    </row>
    <row r="156" spans="1:37" x14ac:dyDescent="0.2">
      <c r="A156" s="8">
        <v>155</v>
      </c>
      <c r="B156" s="9">
        <v>32.259700000000002</v>
      </c>
      <c r="C156" s="9">
        <v>-94.570300000000003</v>
      </c>
      <c r="D156" s="10">
        <v>98</v>
      </c>
      <c r="E156" s="11">
        <v>45270.727184496202</v>
      </c>
      <c r="F156" s="11">
        <v>45270.477184496202</v>
      </c>
      <c r="G156" s="12" t="s">
        <v>596</v>
      </c>
      <c r="H156" s="12" t="s">
        <v>514</v>
      </c>
      <c r="I156" s="12" t="s">
        <v>516</v>
      </c>
      <c r="J156" s="12"/>
      <c r="K156" s="13" t="s">
        <v>434</v>
      </c>
      <c r="L156" s="10">
        <v>1098.6005192285752</v>
      </c>
      <c r="M156" s="14">
        <v>134.32061571018482</v>
      </c>
      <c r="N156" s="13">
        <v>4.79</v>
      </c>
      <c r="O156" s="13"/>
      <c r="P156" s="13"/>
      <c r="Q156" s="13" t="s">
        <v>483</v>
      </c>
      <c r="R156" s="13" t="s">
        <v>484</v>
      </c>
      <c r="S156" s="13" t="s">
        <v>129</v>
      </c>
      <c r="T156" s="13" t="s">
        <v>485</v>
      </c>
      <c r="U156" s="13" t="s">
        <v>71</v>
      </c>
      <c r="V156" s="15" t="s">
        <v>520</v>
      </c>
      <c r="W156" s="13">
        <v>1</v>
      </c>
      <c r="X156" s="13">
        <v>1</v>
      </c>
      <c r="Y156" s="13" t="s">
        <v>544</v>
      </c>
      <c r="Z156" s="14">
        <v>24.333324938764676</v>
      </c>
      <c r="AA156" s="14">
        <v>109.98729077142016</v>
      </c>
      <c r="AB156" s="14">
        <v>7.5116791544201522</v>
      </c>
      <c r="AC156" s="14">
        <v>8.1066475035564647</v>
      </c>
      <c r="AD156" s="17">
        <v>110.24138586457127</v>
      </c>
      <c r="AE156" s="14">
        <v>176.01874609709878</v>
      </c>
      <c r="AF156" s="9">
        <v>4.1356249999999997E-2</v>
      </c>
      <c r="AG156" s="13">
        <v>6146</v>
      </c>
      <c r="AH156" s="14">
        <v>1027.5999999999999</v>
      </c>
      <c r="AI156" s="14">
        <v>1026.4000000000001</v>
      </c>
      <c r="AJ156" s="10">
        <v>931.73315906439996</v>
      </c>
      <c r="AK156" s="18">
        <v>0.17909350820114112</v>
      </c>
    </row>
    <row r="157" spans="1:37" x14ac:dyDescent="0.2">
      <c r="A157" s="8">
        <v>156</v>
      </c>
      <c r="B157" s="9">
        <v>32.259700000000002</v>
      </c>
      <c r="C157" s="9">
        <v>-94.570300000000003</v>
      </c>
      <c r="D157" s="10">
        <v>98</v>
      </c>
      <c r="E157" s="11">
        <v>44775.720485155711</v>
      </c>
      <c r="F157" s="11">
        <v>44775.470485155711</v>
      </c>
      <c r="G157" s="12" t="s">
        <v>596</v>
      </c>
      <c r="H157" s="12" t="s">
        <v>514</v>
      </c>
      <c r="I157" s="12" t="s">
        <v>516</v>
      </c>
      <c r="J157" s="12"/>
      <c r="K157" s="13" t="s">
        <v>434</v>
      </c>
      <c r="L157" s="10">
        <v>2385.0260948223822</v>
      </c>
      <c r="M157" s="14">
        <v>352.86620397646971</v>
      </c>
      <c r="N157" s="13">
        <v>3.39</v>
      </c>
      <c r="O157" s="13"/>
      <c r="P157" s="13"/>
      <c r="Q157" s="13" t="s">
        <v>486</v>
      </c>
      <c r="R157" s="13" t="s">
        <v>487</v>
      </c>
      <c r="S157" s="13" t="s">
        <v>129</v>
      </c>
      <c r="T157" s="13" t="s">
        <v>488</v>
      </c>
      <c r="U157" s="13" t="s">
        <v>71</v>
      </c>
      <c r="V157" s="15" t="s">
        <v>520</v>
      </c>
      <c r="W157" s="13">
        <v>-1</v>
      </c>
      <c r="X157" s="13">
        <v>0.7</v>
      </c>
      <c r="Y157" s="13" t="s">
        <v>576</v>
      </c>
      <c r="Z157" s="14">
        <v>28.77522385926224</v>
      </c>
      <c r="AA157" s="14">
        <v>324.09098011720744</v>
      </c>
      <c r="AB157" s="14">
        <v>10.632997316320333</v>
      </c>
      <c r="AC157" s="14">
        <v>9.1091549595891816</v>
      </c>
      <c r="AD157" s="17">
        <v>128.63624628604981</v>
      </c>
      <c r="AE157" s="14">
        <v>145.35895830323628</v>
      </c>
      <c r="AF157" s="9">
        <v>4.6868750000000001E-2</v>
      </c>
      <c r="AG157" s="13">
        <v>6146</v>
      </c>
      <c r="AH157" s="14">
        <v>2263.6</v>
      </c>
      <c r="AI157" s="14">
        <v>2623.6</v>
      </c>
      <c r="AJ157" s="10">
        <v>2146.036220944</v>
      </c>
      <c r="AK157" s="18">
        <v>0.11136339244696215</v>
      </c>
    </row>
    <row r="158" spans="1:37" x14ac:dyDescent="0.2">
      <c r="A158" s="8">
        <v>157</v>
      </c>
      <c r="B158" s="9">
        <v>32.259700000000002</v>
      </c>
      <c r="C158" s="9">
        <v>-94.570300000000003</v>
      </c>
      <c r="D158" s="10">
        <v>98</v>
      </c>
      <c r="E158" s="11">
        <v>44885.722747714608</v>
      </c>
      <c r="F158" s="11">
        <v>44885.472747714608</v>
      </c>
      <c r="G158" s="12" t="s">
        <v>596</v>
      </c>
      <c r="H158" s="12" t="s">
        <v>514</v>
      </c>
      <c r="I158" s="12" t="s">
        <v>516</v>
      </c>
      <c r="J158" s="12"/>
      <c r="K158" s="13" t="s">
        <v>434</v>
      </c>
      <c r="L158" s="10">
        <v>2926.6236165461873</v>
      </c>
      <c r="M158" s="14">
        <v>479.70577586892909</v>
      </c>
      <c r="N158" s="13">
        <v>2.97</v>
      </c>
      <c r="O158" s="13"/>
      <c r="P158" s="13"/>
      <c r="Q158" s="13" t="s">
        <v>489</v>
      </c>
      <c r="R158" s="13" t="s">
        <v>490</v>
      </c>
      <c r="S158" s="13" t="s">
        <v>129</v>
      </c>
      <c r="T158" s="13" t="s">
        <v>491</v>
      </c>
      <c r="U158" s="13" t="s">
        <v>71</v>
      </c>
      <c r="V158" s="15" t="s">
        <v>520</v>
      </c>
      <c r="W158" s="13">
        <v>1</v>
      </c>
      <c r="X158" s="13">
        <v>1</v>
      </c>
      <c r="Y158" s="13" t="s">
        <v>577</v>
      </c>
      <c r="Z158" s="14">
        <v>25.273493123489324</v>
      </c>
      <c r="AA158" s="14">
        <v>454.43228274543975</v>
      </c>
      <c r="AB158" s="14">
        <v>10.600829927597681</v>
      </c>
      <c r="AC158" s="14">
        <v>7.9184943318262144</v>
      </c>
      <c r="AD158" s="17">
        <v>161.85912717932695</v>
      </c>
      <c r="AE158" s="14">
        <v>160.24053590753368</v>
      </c>
      <c r="AF158" s="9">
        <v>4.4787500000000001E-2</v>
      </c>
      <c r="AG158" s="13">
        <v>6146</v>
      </c>
      <c r="AH158" s="14">
        <v>2635.2</v>
      </c>
      <c r="AI158" s="14">
        <v>2664.4</v>
      </c>
      <c r="AJ158" s="10">
        <v>2399.44315831733</v>
      </c>
      <c r="AK158" s="18">
        <v>0.2197095006820482</v>
      </c>
    </row>
    <row r="159" spans="1:37" x14ac:dyDescent="0.2">
      <c r="A159" s="8">
        <v>158</v>
      </c>
      <c r="B159" s="9">
        <v>31.184999999999999</v>
      </c>
      <c r="C159" s="9">
        <v>-96.485299999999995</v>
      </c>
      <c r="D159" s="10">
        <v>129</v>
      </c>
      <c r="E159" s="11">
        <v>44769.725592004892</v>
      </c>
      <c r="F159" s="11">
        <v>44769.475592004892</v>
      </c>
      <c r="G159" s="12" t="s">
        <v>596</v>
      </c>
      <c r="H159" s="12" t="s">
        <v>514</v>
      </c>
      <c r="I159" s="12" t="s">
        <v>516</v>
      </c>
      <c r="J159" s="12"/>
      <c r="K159" s="13" t="s">
        <v>434</v>
      </c>
      <c r="L159" s="10">
        <v>1679.1794719502539</v>
      </c>
      <c r="M159" s="14">
        <v>223.32296975287431</v>
      </c>
      <c r="N159" s="13">
        <v>3.79</v>
      </c>
      <c r="O159" s="13"/>
      <c r="P159" s="13"/>
      <c r="Q159" s="13" t="s">
        <v>492</v>
      </c>
      <c r="R159" s="13" t="s">
        <v>493</v>
      </c>
      <c r="S159" s="13" t="s">
        <v>254</v>
      </c>
      <c r="T159" s="13" t="s">
        <v>494</v>
      </c>
      <c r="U159" s="13" t="s">
        <v>71</v>
      </c>
      <c r="V159" s="15" t="s">
        <v>520</v>
      </c>
      <c r="W159" s="13">
        <v>-1</v>
      </c>
      <c r="X159" s="13">
        <v>0.7</v>
      </c>
      <c r="Y159" s="13"/>
      <c r="Z159" s="14">
        <v>17.893860557057998</v>
      </c>
      <c r="AA159" s="14">
        <v>205.4291091958163</v>
      </c>
      <c r="AB159" s="14">
        <v>5.8845603059597655</v>
      </c>
      <c r="AC159" s="14">
        <v>10.963434548357743</v>
      </c>
      <c r="AD159" s="17">
        <v>8.6089560684680464</v>
      </c>
      <c r="AE159" s="14">
        <v>10.875981166497965</v>
      </c>
      <c r="AF159" s="9">
        <v>2.939375E-2</v>
      </c>
      <c r="AG159" s="13">
        <v>6180</v>
      </c>
      <c r="AH159" s="14">
        <v>1241</v>
      </c>
      <c r="AI159" s="14">
        <v>1493.7</v>
      </c>
      <c r="AJ159" s="10">
        <v>1217.5144958592</v>
      </c>
      <c r="AK159" s="18">
        <v>0.37918643076627756</v>
      </c>
    </row>
    <row r="160" spans="1:37" x14ac:dyDescent="0.2">
      <c r="A160" s="8">
        <v>159</v>
      </c>
      <c r="B160" s="9">
        <v>31.184999999999999</v>
      </c>
      <c r="C160" s="9">
        <v>-96.485299999999995</v>
      </c>
      <c r="D160" s="10">
        <v>129</v>
      </c>
      <c r="E160" s="11">
        <v>44989.729572756405</v>
      </c>
      <c r="F160" s="11">
        <v>44989.479572756405</v>
      </c>
      <c r="G160" s="12" t="s">
        <v>596</v>
      </c>
      <c r="H160" s="12" t="s">
        <v>514</v>
      </c>
      <c r="I160" s="12" t="s">
        <v>516</v>
      </c>
      <c r="J160" s="12"/>
      <c r="K160" s="13" t="s">
        <v>434</v>
      </c>
      <c r="L160" s="10">
        <v>617.35176530247691</v>
      </c>
      <c r="M160" s="14">
        <v>91.269167655886733</v>
      </c>
      <c r="N160" s="13">
        <v>3.8</v>
      </c>
      <c r="O160" s="13"/>
      <c r="P160" s="13"/>
      <c r="Q160" s="13" t="s">
        <v>495</v>
      </c>
      <c r="R160" s="13" t="s">
        <v>496</v>
      </c>
      <c r="S160" s="13" t="s">
        <v>254</v>
      </c>
      <c r="T160" s="13" t="s">
        <v>497</v>
      </c>
      <c r="U160" s="13" t="s">
        <v>71</v>
      </c>
      <c r="V160" s="15" t="s">
        <v>520</v>
      </c>
      <c r="W160" s="13">
        <v>-1</v>
      </c>
      <c r="X160" s="13">
        <v>0.7</v>
      </c>
      <c r="Y160" s="13" t="s">
        <v>578</v>
      </c>
      <c r="Z160" s="14">
        <v>15.924251463097439</v>
      </c>
      <c r="AA160" s="14">
        <v>75.344916192789285</v>
      </c>
      <c r="AB160" s="14">
        <v>5.5032519733942218</v>
      </c>
      <c r="AC160" s="14">
        <v>8.1175238384913122</v>
      </c>
      <c r="AD160" s="17">
        <v>27.271901553843549</v>
      </c>
      <c r="AE160" s="14">
        <v>34.544408634868496</v>
      </c>
      <c r="AF160" s="9">
        <v>3.0612500000000001E-2</v>
      </c>
      <c r="AG160" s="13">
        <v>6180</v>
      </c>
      <c r="AH160" s="14">
        <v>650.4</v>
      </c>
      <c r="AI160" s="14">
        <v>654.29999999999995</v>
      </c>
      <c r="AJ160" s="10">
        <v>591.801965139</v>
      </c>
      <c r="AK160" s="18">
        <v>4.3172888345302925E-2</v>
      </c>
    </row>
    <row r="161" spans="1:37" x14ac:dyDescent="0.2">
      <c r="A161" s="8">
        <v>160</v>
      </c>
      <c r="B161" s="9">
        <v>31.184999999999999</v>
      </c>
      <c r="C161" s="9">
        <v>-96.485299999999995</v>
      </c>
      <c r="D161" s="10">
        <v>129</v>
      </c>
      <c r="E161" s="11">
        <v>45154.731520996895</v>
      </c>
      <c r="F161" s="11">
        <v>45154.481520996895</v>
      </c>
      <c r="G161" s="12" t="s">
        <v>596</v>
      </c>
      <c r="H161" s="12" t="s">
        <v>514</v>
      </c>
      <c r="I161" s="12" t="s">
        <v>516</v>
      </c>
      <c r="J161" s="12"/>
      <c r="K161" s="13" t="s">
        <v>434</v>
      </c>
      <c r="L161" s="10">
        <v>2517.4950245421633</v>
      </c>
      <c r="M161" s="14">
        <v>467.00442411259166</v>
      </c>
      <c r="N161" s="13">
        <v>2.6</v>
      </c>
      <c r="O161" s="13"/>
      <c r="P161" s="13"/>
      <c r="Q161" s="13" t="s">
        <v>498</v>
      </c>
      <c r="R161" s="13" t="s">
        <v>499</v>
      </c>
      <c r="S161" s="13" t="s">
        <v>254</v>
      </c>
      <c r="T161" s="13" t="s">
        <v>470</v>
      </c>
      <c r="U161" s="13" t="s">
        <v>71</v>
      </c>
      <c r="V161" s="15" t="s">
        <v>520</v>
      </c>
      <c r="W161" s="13">
        <v>1</v>
      </c>
      <c r="X161" s="13">
        <v>1</v>
      </c>
      <c r="Y161" s="13" t="s">
        <v>579</v>
      </c>
      <c r="Z161" s="14">
        <v>15.211914953830405</v>
      </c>
      <c r="AA161" s="14">
        <v>451.79250915876133</v>
      </c>
      <c r="AB161" s="14">
        <v>5.8935914178474107</v>
      </c>
      <c r="AC161" s="14">
        <v>22.061795499501059</v>
      </c>
      <c r="AD161" s="17">
        <v>1.6855796563247623</v>
      </c>
      <c r="AE161" s="14">
        <v>1.4608357021481273</v>
      </c>
      <c r="AF161" s="9">
        <v>2.6525E-2</v>
      </c>
      <c r="AG161" s="13">
        <v>6180</v>
      </c>
      <c r="AH161" s="14">
        <v>1820.5</v>
      </c>
      <c r="AI161" s="14">
        <v>1806.6</v>
      </c>
      <c r="AJ161" s="10">
        <v>1644.5943918327</v>
      </c>
      <c r="AK161" s="18">
        <v>0.53076955451412056</v>
      </c>
    </row>
    <row r="162" spans="1:37" ht="15" x14ac:dyDescent="0.2">
      <c r="A162" s="8">
        <v>161</v>
      </c>
      <c r="B162" s="9">
        <v>31.184999999999999</v>
      </c>
      <c r="C162" s="9">
        <v>-96.485299999999995</v>
      </c>
      <c r="D162" s="10">
        <v>129</v>
      </c>
      <c r="E162" s="11">
        <v>44934.728792083399</v>
      </c>
      <c r="F162" s="11">
        <v>44934.478792083399</v>
      </c>
      <c r="G162" s="12" t="s">
        <v>596</v>
      </c>
      <c r="H162" s="12" t="s">
        <v>514</v>
      </c>
      <c r="I162" s="12" t="s">
        <v>516</v>
      </c>
      <c r="J162" s="12"/>
      <c r="K162" s="13" t="s">
        <v>434</v>
      </c>
      <c r="L162" s="10">
        <v>1274.5342299073773</v>
      </c>
      <c r="M162" s="14">
        <v>153.07360252615297</v>
      </c>
      <c r="N162" s="13">
        <v>4.4000000000000004</v>
      </c>
      <c r="O162" s="13"/>
      <c r="P162" s="13"/>
      <c r="Q162" s="13" t="s">
        <v>500</v>
      </c>
      <c r="R162" s="13" t="s">
        <v>501</v>
      </c>
      <c r="S162" s="13" t="s">
        <v>254</v>
      </c>
      <c r="T162" s="13" t="s">
        <v>473</v>
      </c>
      <c r="U162" s="13" t="s">
        <v>71</v>
      </c>
      <c r="V162" s="15" t="s">
        <v>520</v>
      </c>
      <c r="W162" s="13">
        <v>1</v>
      </c>
      <c r="X162" s="13">
        <v>1</v>
      </c>
      <c r="Y162" s="13" t="s">
        <v>580</v>
      </c>
      <c r="Z162" s="14">
        <v>16.255844200278581</v>
      </c>
      <c r="AA162" s="14">
        <v>136.81775832587437</v>
      </c>
      <c r="AB162" s="14">
        <v>5.1173199595080252</v>
      </c>
      <c r="AC162" s="14">
        <v>8.8791922737322881</v>
      </c>
      <c r="AD162" s="17">
        <v>6.0495417037260921</v>
      </c>
      <c r="AE162" s="14">
        <v>8.872661165464935</v>
      </c>
      <c r="AF162" s="9">
        <v>2.790625E-2</v>
      </c>
      <c r="AG162" s="13">
        <v>6180</v>
      </c>
      <c r="AH162" s="14">
        <v>1957.3</v>
      </c>
      <c r="AI162" s="14">
        <v>1974.5</v>
      </c>
      <c r="AJ162" s="10">
        <v>1783.17442074053</v>
      </c>
      <c r="AK162" s="18">
        <v>0.28524421667170441</v>
      </c>
    </row>
    <row r="163" spans="1:37" x14ac:dyDescent="0.2">
      <c r="A163" s="8">
        <v>162</v>
      </c>
      <c r="B163" s="9">
        <v>29.917200000000001</v>
      </c>
      <c r="C163" s="9">
        <v>-96.750600000000006</v>
      </c>
      <c r="D163" s="10">
        <v>115</v>
      </c>
      <c r="E163" s="11">
        <v>44989.729833844402</v>
      </c>
      <c r="F163" s="11">
        <v>44989.479833844402</v>
      </c>
      <c r="G163" s="12" t="s">
        <v>596</v>
      </c>
      <c r="H163" s="12" t="s">
        <v>514</v>
      </c>
      <c r="I163" s="12" t="s">
        <v>516</v>
      </c>
      <c r="J163" s="12"/>
      <c r="K163" s="13" t="s">
        <v>434</v>
      </c>
      <c r="L163" s="10">
        <v>1288.3405849509973</v>
      </c>
      <c r="M163" s="14">
        <v>213.5918511477858</v>
      </c>
      <c r="N163" s="13">
        <v>3.01</v>
      </c>
      <c r="O163" s="13"/>
      <c r="P163" s="13"/>
      <c r="Q163" s="13" t="s">
        <v>502</v>
      </c>
      <c r="R163" s="13" t="s">
        <v>503</v>
      </c>
      <c r="S163" s="13" t="s">
        <v>257</v>
      </c>
      <c r="T163" s="13" t="s">
        <v>497</v>
      </c>
      <c r="U163" s="13" t="s">
        <v>71</v>
      </c>
      <c r="V163" s="15" t="s">
        <v>520</v>
      </c>
      <c r="W163" s="13">
        <v>1</v>
      </c>
      <c r="X163" s="13">
        <v>1</v>
      </c>
      <c r="Y163" s="13"/>
      <c r="Z163" s="14">
        <v>16.315911112478091</v>
      </c>
      <c r="AA163" s="14">
        <v>197.27594003530771</v>
      </c>
      <c r="AB163" s="14">
        <v>6.1804652679458467</v>
      </c>
      <c r="AC163" s="14">
        <v>8.3957165949254193</v>
      </c>
      <c r="AD163" s="17">
        <v>19.592820293692625</v>
      </c>
      <c r="AE163" s="14">
        <v>19.658129694671597</v>
      </c>
      <c r="AF163" s="9">
        <v>2.1537500000000001E-2</v>
      </c>
      <c r="AG163" s="13">
        <v>6179</v>
      </c>
      <c r="AH163" s="14">
        <v>672.8</v>
      </c>
      <c r="AI163" s="14">
        <v>881.2</v>
      </c>
      <c r="AJ163" s="10">
        <v>704.88254298000004</v>
      </c>
      <c r="AK163" s="18">
        <v>0.82773796539823219</v>
      </c>
    </row>
    <row r="164" spans="1:37" x14ac:dyDescent="0.2">
      <c r="A164" s="8">
        <v>163</v>
      </c>
      <c r="B164" s="9">
        <v>29.917200000000001</v>
      </c>
      <c r="C164" s="9">
        <v>-96.750600000000006</v>
      </c>
      <c r="D164" s="10">
        <v>115</v>
      </c>
      <c r="E164" s="11">
        <v>45154.731782136398</v>
      </c>
      <c r="F164" s="11">
        <v>45154.481782136398</v>
      </c>
      <c r="G164" s="12" t="s">
        <v>596</v>
      </c>
      <c r="H164" s="12" t="s">
        <v>514</v>
      </c>
      <c r="I164" s="12" t="s">
        <v>516</v>
      </c>
      <c r="J164" s="12"/>
      <c r="K164" s="13" t="s">
        <v>434</v>
      </c>
      <c r="L164" s="10">
        <v>1482.0008508575888</v>
      </c>
      <c r="M164" s="14">
        <v>308.01061779851926</v>
      </c>
      <c r="N164" s="13">
        <v>2.37</v>
      </c>
      <c r="O164" s="13"/>
      <c r="P164" s="13"/>
      <c r="Q164" s="13" t="s">
        <v>504</v>
      </c>
      <c r="R164" s="13" t="s">
        <v>505</v>
      </c>
      <c r="S164" s="13" t="s">
        <v>257</v>
      </c>
      <c r="T164" s="13" t="s">
        <v>470</v>
      </c>
      <c r="U164" s="13" t="s">
        <v>71</v>
      </c>
      <c r="V164" s="15" t="s">
        <v>520</v>
      </c>
      <c r="W164" s="13">
        <v>1</v>
      </c>
      <c r="X164" s="13">
        <v>1</v>
      </c>
      <c r="Y164" s="13"/>
      <c r="Z164" s="14">
        <v>11.82410523499531</v>
      </c>
      <c r="AA164" s="14">
        <v>296.18651256352399</v>
      </c>
      <c r="AB164" s="14">
        <v>4.9290552583597629</v>
      </c>
      <c r="AC164" s="14">
        <v>10.591577442950934</v>
      </c>
      <c r="AD164" s="17">
        <v>5.8772322818723239</v>
      </c>
      <c r="AE164" s="14">
        <v>4.6430135026791364</v>
      </c>
      <c r="AF164" s="9">
        <v>2.7112500000000001E-2</v>
      </c>
      <c r="AG164" s="13">
        <v>6179</v>
      </c>
      <c r="AH164" s="14">
        <v>1354.8</v>
      </c>
      <c r="AI164" s="14">
        <v>1363.7</v>
      </c>
      <c r="AJ164" s="10">
        <v>1233.4945550543</v>
      </c>
      <c r="AK164" s="18">
        <v>0.20146525559032505</v>
      </c>
    </row>
    <row r="165" spans="1:37" x14ac:dyDescent="0.2">
      <c r="A165" s="8">
        <v>164</v>
      </c>
      <c r="B165" s="9">
        <v>37.151699999999998</v>
      </c>
      <c r="C165" s="9">
        <v>-88.775000000000006</v>
      </c>
      <c r="D165" s="10">
        <v>105</v>
      </c>
      <c r="E165" s="11">
        <v>45230.713437286715</v>
      </c>
      <c r="F165" s="11">
        <v>45230.463437286715</v>
      </c>
      <c r="G165" s="12" t="s">
        <v>596</v>
      </c>
      <c r="H165" s="12" t="s">
        <v>514</v>
      </c>
      <c r="I165" s="12" t="s">
        <v>516</v>
      </c>
      <c r="J165" s="12"/>
      <c r="K165" s="13" t="s">
        <v>434</v>
      </c>
      <c r="L165" s="10">
        <v>532.54530772326939</v>
      </c>
      <c r="M165" s="10">
        <v>92.350016724241485</v>
      </c>
      <c r="N165" s="13">
        <v>3.6</v>
      </c>
      <c r="O165" s="13"/>
      <c r="P165" s="13"/>
      <c r="Q165" s="13" t="s">
        <v>506</v>
      </c>
      <c r="R165" s="13" t="s">
        <v>507</v>
      </c>
      <c r="S165" s="13" t="s">
        <v>260</v>
      </c>
      <c r="T165" s="13" t="s">
        <v>225</v>
      </c>
      <c r="U165" s="13" t="s">
        <v>20</v>
      </c>
      <c r="V165" s="15" t="s">
        <v>520</v>
      </c>
      <c r="W165" s="13">
        <v>-1</v>
      </c>
      <c r="X165" s="13">
        <v>0.5</v>
      </c>
      <c r="Y165" s="13" t="s">
        <v>536</v>
      </c>
      <c r="Z165" s="14">
        <v>24.02175809146101</v>
      </c>
      <c r="AA165" s="14">
        <v>68.328258632780475</v>
      </c>
      <c r="AB165" s="14">
        <v>8.233129347432989</v>
      </c>
      <c r="AC165" s="14">
        <v>3.7843183114793333</v>
      </c>
      <c r="AD165" s="17">
        <v>97.438802406120601</v>
      </c>
      <c r="AE165" s="14">
        <v>116.92656288734473</v>
      </c>
      <c r="AF165" s="9">
        <v>6.186875E-2</v>
      </c>
      <c r="AG165" s="13">
        <v>1379</v>
      </c>
      <c r="AH165" s="14">
        <v>879.1</v>
      </c>
      <c r="AI165" s="14">
        <v>888.79899999999998</v>
      </c>
      <c r="AJ165" s="10">
        <v>798.53262982654701</v>
      </c>
      <c r="AK165" s="18">
        <v>0.33309511993398938</v>
      </c>
    </row>
    <row r="166" spans="1:37" ht="15" x14ac:dyDescent="0.2">
      <c r="A166" s="19">
        <v>165</v>
      </c>
      <c r="B166" s="20">
        <v>45.379199999999997</v>
      </c>
      <c r="C166" s="20">
        <v>-93.895799999999994</v>
      </c>
      <c r="D166" s="21">
        <v>292</v>
      </c>
      <c r="E166" s="22">
        <v>44763.727737987007</v>
      </c>
      <c r="F166" s="22">
        <v>44763.477737987007</v>
      </c>
      <c r="G166" s="12" t="s">
        <v>596</v>
      </c>
      <c r="H166" s="23" t="s">
        <v>514</v>
      </c>
      <c r="I166" s="23" t="s">
        <v>516</v>
      </c>
      <c r="J166" s="23"/>
      <c r="K166" s="24" t="s">
        <v>434</v>
      </c>
      <c r="L166" s="21">
        <v>2341.3745062636845</v>
      </c>
      <c r="M166" s="25">
        <v>231.97930746494592</v>
      </c>
      <c r="N166" s="24">
        <v>5.9</v>
      </c>
      <c r="O166" s="24"/>
      <c r="P166" s="24"/>
      <c r="Q166" s="24" t="s">
        <v>508</v>
      </c>
      <c r="R166" s="24" t="s">
        <v>509</v>
      </c>
      <c r="S166" s="24" t="s">
        <v>139</v>
      </c>
      <c r="T166" s="24" t="s">
        <v>510</v>
      </c>
      <c r="U166" s="24" t="s">
        <v>141</v>
      </c>
      <c r="V166" s="26" t="s">
        <v>520</v>
      </c>
      <c r="W166" s="24">
        <v>1</v>
      </c>
      <c r="X166" s="24">
        <v>1</v>
      </c>
      <c r="Y166" s="24" t="s">
        <v>581</v>
      </c>
      <c r="Z166" s="25">
        <v>31.849387136618187</v>
      </c>
      <c r="AA166" s="25">
        <v>200.12992032832773</v>
      </c>
      <c r="AB166" s="25">
        <v>8.977319511156475</v>
      </c>
      <c r="AC166" s="25">
        <v>11.751838340863934</v>
      </c>
      <c r="AD166" s="27">
        <v>4.3968703259063204</v>
      </c>
      <c r="AE166" s="25">
        <v>8.6471783076157642</v>
      </c>
      <c r="AF166" s="20">
        <v>3.7900000000000003E-2</v>
      </c>
      <c r="AG166" s="24">
        <v>6090</v>
      </c>
      <c r="AH166" s="25">
        <v>2400.9</v>
      </c>
      <c r="AI166" s="25">
        <v>2419.9</v>
      </c>
      <c r="AJ166" s="21">
        <v>2185.8162717929999</v>
      </c>
      <c r="AK166" s="28">
        <v>7.1167113392875361E-2</v>
      </c>
    </row>
  </sheetData>
  <phoneticPr fontId="1" type="noConversion"/>
  <conditionalFormatting sqref="K2:K166 O2:P166">
    <cfRule type="cellIs" dxfId="24" priority="17" operator="equal">
      <formula>"ZY1E"</formula>
    </cfRule>
    <cfRule type="containsText" dxfId="23" priority="18" operator="containsText" text="GF5">
      <formula>NOT(ISERROR(SEARCH("GF5",K2)))</formula>
    </cfRule>
    <cfRule type="containsText" dxfId="22" priority="19" operator="containsText" text="GF5B">
      <formula>NOT(ISERROR(SEARCH("GF5B",K2)))</formula>
    </cfRule>
    <cfRule type="cellIs" dxfId="21" priority="20" operator="equal">
      <formula>"ZY1F"</formula>
    </cfRule>
    <cfRule type="containsText" dxfId="20" priority="21" operator="containsText" text="GF5A">
      <formula>NOT(ISERROR(SEARCH("GF5A",K2)))</formula>
    </cfRule>
  </conditionalFormatting>
  <conditionalFormatting sqref="AK2:AK40">
    <cfRule type="cellIs" dxfId="19" priority="25" operator="greaterThan">
      <formula>0.3</formula>
    </cfRule>
  </conditionalFormatting>
  <conditionalFormatting sqref="AK41:AK77">
    <cfRule type="cellIs" dxfId="18" priority="26" operator="greaterThanOrEqual">
      <formula>0.3</formula>
    </cfRule>
  </conditionalFormatting>
  <conditionalFormatting sqref="AK118:AK119">
    <cfRule type="cellIs" dxfId="17" priority="16" operator="greaterThan">
      <formula>0.3</formula>
    </cfRule>
  </conditionalFormatting>
  <conditionalFormatting sqref="AJ2:AK166 AD2:AE119 W2:AC166">
    <cfRule type="cellIs" dxfId="16" priority="27" operator="greaterThan">
      <formula>1000</formula>
    </cfRule>
  </conditionalFormatting>
  <conditionalFormatting sqref="X2:X166">
    <cfRule type="cellIs" dxfId="15" priority="8" operator="equal">
      <formula>-1</formula>
    </cfRule>
    <cfRule type="cellIs" dxfId="14" priority="9" operator="equal">
      <formula>1</formula>
    </cfRule>
    <cfRule type="cellIs" dxfId="13" priority="10" operator="equal">
      <formula>0.7</formula>
    </cfRule>
    <cfRule type="cellIs" dxfId="12" priority="11" operator="equal">
      <formula>0.5</formula>
    </cfRule>
    <cfRule type="cellIs" dxfId="11" priority="12" operator="equal">
      <formula>0</formula>
    </cfRule>
  </conditionalFormatting>
  <conditionalFormatting sqref="AF2:AF114">
    <cfRule type="cellIs" dxfId="10" priority="22" operator="equal">
      <formula>-1</formula>
    </cfRule>
    <cfRule type="cellIs" dxfId="9" priority="23" operator="equal">
      <formula>1</formula>
    </cfRule>
    <cfRule type="cellIs" dxfId="8" priority="24" operator="equal">
      <formula>0</formula>
    </cfRule>
  </conditionalFormatting>
  <conditionalFormatting sqref="AF118:AF119">
    <cfRule type="cellIs" dxfId="7" priority="13" operator="equal">
      <formula>-1</formula>
    </cfRule>
    <cfRule type="cellIs" dxfId="6" priority="14" operator="equal">
      <formula>1</formula>
    </cfRule>
    <cfRule type="cellIs" dxfId="5" priority="15" operator="equal">
      <formula>0</formula>
    </cfRule>
  </conditionalFormatting>
  <conditionalFormatting sqref="W2:W102">
    <cfRule type="cellIs" dxfId="4" priority="6" operator="greaterThan">
      <formula>1000</formula>
    </cfRule>
  </conditionalFormatting>
  <conditionalFormatting sqref="W2:W102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W103:W166">
    <cfRule type="cellIs" dxfId="3" priority="4" operator="greaterThan">
      <formula>1000</formula>
    </cfRule>
  </conditionalFormatting>
  <conditionalFormatting sqref="W103:W166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N2:N119">
    <cfRule type="cellIs" dxfId="2" priority="3" operator="greaterThan">
      <formula>1000</formula>
    </cfRule>
  </conditionalFormatting>
  <conditionalFormatting sqref="L2:L166">
    <cfRule type="cellIs" dxfId="1" priority="2" operator="greaterThan">
      <formula>1000</formula>
    </cfRule>
  </conditionalFormatting>
  <conditionalFormatting sqref="M2:M166">
    <cfRule type="cellIs" dxfId="0" priority="1" operator="greaterThan">
      <formula>1000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2025.1.12</vt:lpstr>
      <vt:lpstr>Supplementary Table 1</vt:lpstr>
      <vt:lpstr>Supplementary Table 2</vt:lpstr>
      <vt:lpstr>Supplementary Table 3</vt:lpstr>
      <vt:lpstr>Sheet1</vt:lpstr>
      <vt:lpstr>2025.1.9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Huayi</dc:creator>
  <cp:lastModifiedBy>Huayi</cp:lastModifiedBy>
  <dcterms:created xsi:type="dcterms:W3CDTF">2025-01-09T03:26:52Z</dcterms:created>
  <dcterms:modified xsi:type="dcterms:W3CDTF">2025-01-18T05:14:51Z</dcterms:modified>
</cp:coreProperties>
</file>