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/>
  <mc:AlternateContent xmlns:mc="http://schemas.openxmlformats.org/markup-compatibility/2006">
    <mc:Choice Requires="x15">
      <x15ac:absPath xmlns:x15ac="http://schemas.microsoft.com/office/spreadsheetml/2010/11/ac" url="https://latrobeuni-my.sharepoint.com/personal/dgarciaceron_ltu_edu_au/Documents/BioClay™/8. Methods for Bc scoring/Figures/Supplementary/"/>
    </mc:Choice>
  </mc:AlternateContent>
  <xr:revisionPtr revIDLastSave="44" documentId="8_{B1D92879-009D-47E9-B605-422D6C7DE6A5}" xr6:coauthVersionLast="47" xr6:coauthVersionMax="47" xr10:uidLastSave="{4E0F9A59-09AA-4EA4-8E9E-17AFC34D64C9}"/>
  <bookViews>
    <workbookView xWindow="28680" yWindow="-120" windowWidth="29040" windowHeight="15990" xr2:uid="{FCFCE918-1E55-B043-8825-8341731A14BC}"/>
  </bookViews>
  <sheets>
    <sheet name="3-7-24 - infected petal time co" sheetId="1" r:id="rId1"/>
  </sheets>
  <definedNames>
    <definedName name="_xlnm._FilterDatabase" localSheetId="0" hidden="1">'3-7-24 - infected petal time co'!$A$1:$U$69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1" l="1"/>
  <c r="U6" i="1"/>
  <c r="U2" i="1"/>
  <c r="J2" i="1"/>
  <c r="I2" i="1"/>
  <c r="H42" i="1"/>
  <c r="H2" i="1"/>
  <c r="D2" i="1"/>
  <c r="N2" i="1"/>
  <c r="R6" i="1"/>
  <c r="R2" i="1"/>
  <c r="R50" i="1"/>
  <c r="R54" i="1"/>
  <c r="R58" i="1"/>
  <c r="R62" i="1"/>
  <c r="R66" i="1"/>
  <c r="R46" i="1"/>
  <c r="R42" i="1"/>
  <c r="R38" i="1"/>
  <c r="R34" i="1"/>
  <c r="R30" i="1"/>
  <c r="R26" i="1"/>
  <c r="R22" i="1"/>
  <c r="R18" i="1"/>
  <c r="R14" i="1"/>
  <c r="R10" i="1"/>
  <c r="H66" i="1"/>
  <c r="H62" i="1"/>
  <c r="H58" i="1"/>
  <c r="H54" i="1"/>
  <c r="H50" i="1"/>
  <c r="H46" i="1"/>
  <c r="H38" i="1"/>
  <c r="H34" i="1"/>
  <c r="H30" i="1"/>
  <c r="H26" i="1"/>
  <c r="H22" i="1"/>
  <c r="H18" i="1"/>
  <c r="H14" i="1"/>
  <c r="H10" i="1"/>
  <c r="H6" i="1"/>
  <c r="N6" i="1"/>
  <c r="D6" i="1"/>
  <c r="N10" i="1"/>
  <c r="D10" i="1"/>
  <c r="N14" i="1"/>
  <c r="D14" i="1"/>
  <c r="N18" i="1"/>
  <c r="D18" i="1"/>
  <c r="N22" i="1"/>
  <c r="D22" i="1"/>
  <c r="N26" i="1"/>
  <c r="D26" i="1"/>
  <c r="N30" i="1"/>
  <c r="D30" i="1"/>
  <c r="N34" i="1"/>
  <c r="D34" i="1"/>
  <c r="N38" i="1"/>
  <c r="D38" i="1"/>
  <c r="N42" i="1"/>
  <c r="D42" i="1"/>
  <c r="N46" i="1"/>
  <c r="D46" i="1"/>
  <c r="N50" i="1"/>
  <c r="D50" i="1"/>
  <c r="N54" i="1"/>
  <c r="D54" i="1"/>
  <c r="N58" i="1"/>
  <c r="D58" i="1"/>
  <c r="N62" i="1"/>
  <c r="D62" i="1"/>
  <c r="N66" i="1"/>
  <c r="D66" i="1"/>
  <c r="U42" i="1" l="1"/>
  <c r="T30" i="1"/>
  <c r="T42" i="1"/>
  <c r="T2" i="1"/>
  <c r="T54" i="1"/>
  <c r="O54" i="1"/>
  <c r="O42" i="1"/>
  <c r="O30" i="1"/>
  <c r="O2" i="1"/>
  <c r="P30" i="1"/>
  <c r="P42" i="1"/>
  <c r="P2" i="1"/>
  <c r="P54" i="1"/>
  <c r="E54" i="1"/>
  <c r="E42" i="1"/>
  <c r="E30" i="1"/>
  <c r="E2" i="1"/>
  <c r="J42" i="1"/>
  <c r="F2" i="1"/>
  <c r="S42" i="1"/>
  <c r="F30" i="1"/>
  <c r="F54" i="1"/>
  <c r="S2" i="1"/>
  <c r="J30" i="1"/>
  <c r="J54" i="1"/>
  <c r="I30" i="1"/>
  <c r="F42" i="1"/>
  <c r="I54" i="1"/>
  <c r="I42" i="1"/>
  <c r="S30" i="1"/>
  <c r="S54" i="1"/>
  <c r="U62" i="1"/>
  <c r="U34" i="1"/>
  <c r="U46" i="1"/>
  <c r="U58" i="1"/>
  <c r="U22" i="1"/>
  <c r="U54" i="1"/>
  <c r="U50" i="1"/>
  <c r="U38" i="1"/>
  <c r="U26" i="1"/>
  <c r="U66" i="1"/>
  <c r="U30" i="1"/>
  <c r="U18" i="1"/>
  <c r="U14" i="1"/>
</calcChain>
</file>

<file path=xl/sharedStrings.xml><?xml version="1.0" encoding="utf-8"?>
<sst xmlns="http://schemas.openxmlformats.org/spreadsheetml/2006/main" count="295" uniqueCount="43">
  <si>
    <t>Sample</t>
  </si>
  <si>
    <t>Target</t>
  </si>
  <si>
    <t>Cq IGS</t>
  </si>
  <si>
    <t>Av Cq of 4 tech reps</t>
  </si>
  <si>
    <t>Av Cq of 3 bioreps</t>
  </si>
  <si>
    <t>SD of 3 bioreps Av Cq IGS</t>
  </si>
  <si>
    <t>Quantity (ng)</t>
  </si>
  <si>
    <t>Average quantity of 4 tech reps</t>
  </si>
  <si>
    <t>Av quantity of 3 bioreps IGS (ng)</t>
  </si>
  <si>
    <t>SD of 3 bioreps quantity (ng) IGS</t>
  </si>
  <si>
    <t>Cq ACTIN</t>
  </si>
  <si>
    <t>Av Cq of 4 tech reps ACTIN</t>
  </si>
  <si>
    <t>Av Quantity of 3 bioreps ACTIN</t>
  </si>
  <si>
    <t>SD of 3 bioreps Av quantity ACTIN</t>
  </si>
  <si>
    <t>Average amount of 4 tech reps</t>
  </si>
  <si>
    <t>Av amount of 3 bioreps ACTIN (ng)</t>
  </si>
  <si>
    <t>SD Amount (ng) Actin</t>
  </si>
  <si>
    <t>Normalized amount of Bc DNA (ng)</t>
  </si>
  <si>
    <t>0 hpi - 1</t>
  </si>
  <si>
    <t>SYBER - IGS</t>
  </si>
  <si>
    <t>SYBR - ACTIN</t>
  </si>
  <si>
    <t>0 hpi - 2</t>
  </si>
  <si>
    <t>0 hpi - 3</t>
  </si>
  <si>
    <t>1/10 - IGS</t>
  </si>
  <si>
    <t>1/10 - ACTIN</t>
  </si>
  <si>
    <t>1/100 - IGS</t>
  </si>
  <si>
    <t>1/100 - ACTIN</t>
  </si>
  <si>
    <t>1/1000 - IGS</t>
  </si>
  <si>
    <t>1/1000 - ACTIN</t>
  </si>
  <si>
    <t>1/10000 - IGS</t>
  </si>
  <si>
    <t>1/10000 - ACTIN</t>
  </si>
  <si>
    <t>Undetermined</t>
  </si>
  <si>
    <t>16 hpi - 1</t>
  </si>
  <si>
    <t>16 hpi - 2</t>
  </si>
  <si>
    <t>16 hpi - 3</t>
  </si>
  <si>
    <t>24 hpi - 1</t>
  </si>
  <si>
    <t>24 hpi - 2</t>
  </si>
  <si>
    <t>24 hpi - 3</t>
  </si>
  <si>
    <t>40 hpi - 1</t>
  </si>
  <si>
    <t>40 hpi - 2</t>
  </si>
  <si>
    <t>40 hpi - 3</t>
  </si>
  <si>
    <t>Neat IGS</t>
  </si>
  <si>
    <t>Neat ACTIN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</si>
</sst>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Aptos"/>
      <family val="2"/>
    </font>
    <font>
      <sz val="12"/>
      <color theme="1"/>
      <name val="Apto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ptos"/>
      <family val="2"/>
    </font>
    <font>
      <b/>
      <sz val="13"/>
      <color theme="3"/>
      <name val="Aptos"/>
      <family val="2"/>
    </font>
    <font>
      <b/>
      <sz val="11"/>
      <color theme="3"/>
      <name val="Aptos"/>
      <family val="2"/>
    </font>
    <font>
      <sz val="12"/>
      <color rgb="FF006100"/>
      <name val="Aptos"/>
      <family val="2"/>
    </font>
    <font>
      <sz val="12"/>
      <color rgb="FF9C0006"/>
      <name val="Aptos"/>
      <family val="2"/>
    </font>
    <font>
      <sz val="12"/>
      <color rgb="FF9C5700"/>
      <name val="Aptos"/>
      <family val="2"/>
    </font>
    <font>
      <sz val="12"/>
      <color rgb="FF3F3F76"/>
      <name val="Aptos"/>
      <family val="2"/>
    </font>
    <font>
      <b/>
      <sz val="12"/>
      <color rgb="FF3F3F3F"/>
      <name val="Aptos"/>
      <family val="2"/>
    </font>
    <font>
      <b/>
      <sz val="12"/>
      <color rgb="FFFA7D00"/>
      <name val="Aptos"/>
      <family val="2"/>
    </font>
    <font>
      <sz val="12"/>
      <color rgb="FFFA7D00"/>
      <name val="Aptos"/>
      <family val="2"/>
    </font>
    <font>
      <b/>
      <sz val="12"/>
      <color theme="0"/>
      <name val="Aptos"/>
      <family val="2"/>
    </font>
    <font>
      <sz val="12"/>
      <color rgb="FFFF0000"/>
      <name val="Aptos"/>
      <family val="2"/>
    </font>
    <font>
      <i/>
      <sz val="12"/>
      <color rgb="FF7F7F7F"/>
      <name val="Aptos"/>
      <family val="2"/>
    </font>
    <font>
      <b/>
      <sz val="12"/>
      <color theme="1"/>
      <name val="Aptos"/>
      <family val="2"/>
    </font>
    <font>
      <sz val="12"/>
      <color theme="0"/>
      <name val="Aptos"/>
      <family val="2"/>
    </font>
    <font>
      <sz val="9"/>
      <color theme="1"/>
      <name val="Aptos"/>
      <family val="2"/>
    </font>
    <font>
      <sz val="9"/>
      <color theme="4" tint="-0.249977111117893"/>
      <name val="Aptos"/>
      <family val="2"/>
    </font>
    <font>
      <sz val="9"/>
      <color theme="8" tint="-0.249977111117893"/>
      <name val="Aptos"/>
      <family val="2"/>
    </font>
    <font>
      <sz val="9"/>
      <color rgb="FFFF0000"/>
      <name val="Aptos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78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44" borderId="0" xfId="0" applyFont="1" applyFill="1"/>
    <xf numFmtId="0" fontId="18" fillId="45" borderId="0" xfId="0" applyFont="1" applyFill="1"/>
    <xf numFmtId="0" fontId="18" fillId="43" borderId="0" xfId="0" applyFont="1" applyFill="1"/>
    <xf numFmtId="0" fontId="18" fillId="35" borderId="10" xfId="0" applyFont="1" applyFill="1" applyBorder="1"/>
    <xf numFmtId="0" fontId="19" fillId="0" borderId="13" xfId="0" applyFont="1" applyBorder="1"/>
    <xf numFmtId="0" fontId="18" fillId="0" borderId="14" xfId="0" applyFont="1" applyBorder="1"/>
    <xf numFmtId="0" fontId="18" fillId="0" borderId="10" xfId="0" applyFont="1" applyBorder="1"/>
    <xf numFmtId="0" fontId="18" fillId="39" borderId="14" xfId="0" applyFont="1" applyFill="1" applyBorder="1"/>
    <xf numFmtId="0" fontId="20" fillId="0" borderId="13" xfId="0" applyFont="1" applyBorder="1"/>
    <xf numFmtId="0" fontId="18" fillId="0" borderId="13" xfId="0" applyFont="1" applyBorder="1"/>
    <xf numFmtId="0" fontId="18" fillId="34" borderId="10" xfId="0" applyFont="1" applyFill="1" applyBorder="1"/>
    <xf numFmtId="0" fontId="18" fillId="35" borderId="11" xfId="0" applyFont="1" applyFill="1" applyBorder="1"/>
    <xf numFmtId="0" fontId="19" fillId="0" borderId="16" xfId="0" applyFont="1" applyBorder="1"/>
    <xf numFmtId="0" fontId="18" fillId="0" borderId="11" xfId="0" applyFont="1" applyBorder="1"/>
    <xf numFmtId="0" fontId="18" fillId="39" borderId="0" xfId="0" applyFont="1" applyFill="1"/>
    <xf numFmtId="0" fontId="20" fillId="0" borderId="16" xfId="0" applyFont="1" applyBorder="1"/>
    <xf numFmtId="0" fontId="18" fillId="0" borderId="16" xfId="0" applyFont="1" applyBorder="1"/>
    <xf numFmtId="0" fontId="18" fillId="0" borderId="17" xfId="0" applyFont="1" applyBorder="1"/>
    <xf numFmtId="0" fontId="18" fillId="34" borderId="11" xfId="0" applyFont="1" applyFill="1" applyBorder="1"/>
    <xf numFmtId="0" fontId="18" fillId="35" borderId="12" xfId="0" applyFont="1" applyFill="1" applyBorder="1"/>
    <xf numFmtId="0" fontId="18" fillId="39" borderId="19" xfId="0" applyFont="1" applyFill="1" applyBorder="1"/>
    <xf numFmtId="0" fontId="20" fillId="0" borderId="18" xfId="0" applyFont="1" applyBorder="1"/>
    <xf numFmtId="0" fontId="18" fillId="0" borderId="19" xfId="0" applyFont="1" applyBorder="1"/>
    <xf numFmtId="0" fontId="18" fillId="34" borderId="12" xfId="0" applyFont="1" applyFill="1" applyBorder="1"/>
    <xf numFmtId="0" fontId="18" fillId="0" borderId="15" xfId="0" applyFont="1" applyBorder="1"/>
    <xf numFmtId="0" fontId="19" fillId="0" borderId="18" xfId="0" applyFont="1" applyBorder="1"/>
    <xf numFmtId="0" fontId="18" fillId="0" borderId="20" xfId="0" applyFont="1" applyBorder="1"/>
    <xf numFmtId="0" fontId="18" fillId="0" borderId="12" xfId="0" applyFont="1" applyBorder="1"/>
    <xf numFmtId="0" fontId="18" fillId="0" borderId="18" xfId="0" applyFont="1" applyBorder="1"/>
    <xf numFmtId="0" fontId="19" fillId="0" borderId="0" xfId="0" applyFont="1"/>
    <xf numFmtId="0" fontId="20" fillId="0" borderId="0" xfId="0" applyFont="1"/>
    <xf numFmtId="0" fontId="18" fillId="34" borderId="0" xfId="0" applyFont="1" applyFill="1"/>
    <xf numFmtId="0" fontId="18" fillId="36" borderId="10" xfId="0" applyFont="1" applyFill="1" applyBorder="1"/>
    <xf numFmtId="0" fontId="18" fillId="40" borderId="14" xfId="0" applyFont="1" applyFill="1" applyBorder="1"/>
    <xf numFmtId="0" fontId="18" fillId="36" borderId="11" xfId="0" applyFont="1" applyFill="1" applyBorder="1"/>
    <xf numFmtId="0" fontId="18" fillId="40" borderId="0" xfId="0" applyFont="1" applyFill="1"/>
    <xf numFmtId="0" fontId="18" fillId="36" borderId="12" xfId="0" applyFont="1" applyFill="1" applyBorder="1"/>
    <xf numFmtId="0" fontId="18" fillId="40" borderId="19" xfId="0" applyFont="1" applyFill="1" applyBorder="1"/>
    <xf numFmtId="0" fontId="18" fillId="37" borderId="10" xfId="0" applyFont="1" applyFill="1" applyBorder="1"/>
    <xf numFmtId="0" fontId="18" fillId="41" borderId="15" xfId="0" applyFont="1" applyFill="1" applyBorder="1"/>
    <xf numFmtId="0" fontId="18" fillId="37" borderId="11" xfId="0" applyFont="1" applyFill="1" applyBorder="1"/>
    <xf numFmtId="0" fontId="18" fillId="41" borderId="17" xfId="0" applyFont="1" applyFill="1" applyBorder="1"/>
    <xf numFmtId="0" fontId="21" fillId="0" borderId="0" xfId="0" applyFont="1"/>
    <xf numFmtId="0" fontId="18" fillId="37" borderId="12" xfId="0" applyFont="1" applyFill="1" applyBorder="1"/>
    <xf numFmtId="0" fontId="18" fillId="41" borderId="20" xfId="0" applyFont="1" applyFill="1" applyBorder="1"/>
    <xf numFmtId="0" fontId="18" fillId="38" borderId="10" xfId="0" applyFont="1" applyFill="1" applyBorder="1"/>
    <xf numFmtId="0" fontId="18" fillId="42" borderId="15" xfId="0" applyFont="1" applyFill="1" applyBorder="1"/>
    <xf numFmtId="0" fontId="18" fillId="38" borderId="11" xfId="0" applyFont="1" applyFill="1" applyBorder="1"/>
    <xf numFmtId="0" fontId="18" fillId="42" borderId="17" xfId="0" applyFont="1" applyFill="1" applyBorder="1"/>
    <xf numFmtId="0" fontId="18" fillId="38" borderId="12" xfId="0" applyFont="1" applyFill="1" applyBorder="1"/>
    <xf numFmtId="0" fontId="18" fillId="42" borderId="20" xfId="0" applyFont="1" applyFill="1" applyBorder="1"/>
    <xf numFmtId="0" fontId="18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8078"/>
      <color rgb="FFFFB7C9"/>
      <color rgb="FFB5FFBE"/>
      <color rgb="FFE1BFFF"/>
      <color rgb="FFCDF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Helvetica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lveticaTheme" id="{AC3D689C-CDDB-994D-B7C5-96DD302A0740}" vid="{6216F4AD-3FD4-7443-9451-F4855DD5BD7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419A-4DE0-0643-929A-FAE330862A31}">
  <dimension ref="A1:U74"/>
  <sheetViews>
    <sheetView tabSelected="1" zoomScale="70" zoomScaleNormal="70" workbookViewId="0">
      <selection activeCell="W11" sqref="W11"/>
    </sheetView>
  </sheetViews>
  <sheetFormatPr defaultColWidth="11.5546875" defaultRowHeight="15.75"/>
  <cols>
    <col min="1" max="1" width="9.109375" customWidth="1"/>
    <col min="2" max="2" width="9.88671875" customWidth="1"/>
    <col min="3" max="3" width="9.33203125" customWidth="1"/>
    <col min="4" max="4" width="14" customWidth="1"/>
    <col min="5" max="5" width="12.44140625" customWidth="1"/>
    <col min="6" max="6" width="16.33203125" customWidth="1"/>
    <col min="7" max="7" width="9.77734375" customWidth="1"/>
    <col min="8" max="8" width="20.21875" customWidth="1"/>
    <col min="9" max="9" width="19.5546875" customWidth="1"/>
    <col min="10" max="10" width="20" customWidth="1"/>
    <col min="11" max="12" width="8.88671875" customWidth="1"/>
    <col min="13" max="13" width="8.44140625" customWidth="1"/>
    <col min="14" max="14" width="16.5546875" customWidth="1"/>
    <col min="15" max="15" width="18.6640625" customWidth="1"/>
    <col min="16" max="16" width="22.44140625" customWidth="1"/>
    <col min="17" max="17" width="11.109375" customWidth="1"/>
    <col min="18" max="18" width="19.6640625" customWidth="1"/>
    <col min="19" max="19" width="22.33203125" customWidth="1"/>
    <col min="20" max="20" width="13.77734375" customWidth="1"/>
    <col min="21" max="21" width="37.77734375" customWidth="1"/>
  </cols>
  <sheetData>
    <row r="1" spans="1:21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0</v>
      </c>
      <c r="L1" s="2" t="s">
        <v>1</v>
      </c>
      <c r="M1" s="3" t="s">
        <v>10</v>
      </c>
      <c r="N1" s="3" t="s">
        <v>11</v>
      </c>
      <c r="O1" s="3" t="s">
        <v>12</v>
      </c>
      <c r="P1" s="3" t="s">
        <v>13</v>
      </c>
      <c r="Q1" s="4" t="s">
        <v>6</v>
      </c>
      <c r="R1" s="4" t="s">
        <v>14</v>
      </c>
      <c r="S1" s="4" t="s">
        <v>15</v>
      </c>
      <c r="T1" s="4" t="s">
        <v>16</v>
      </c>
      <c r="U1" s="5" t="s">
        <v>17</v>
      </c>
    </row>
    <row r="2" spans="1:21">
      <c r="A2" s="6" t="s">
        <v>18</v>
      </c>
      <c r="B2" s="7" t="s">
        <v>19</v>
      </c>
      <c r="C2" s="8">
        <v>30.885658979999999</v>
      </c>
      <c r="D2" s="8">
        <f>AVERAGE(C2:C5)</f>
        <v>30.902769889999998</v>
      </c>
      <c r="E2" s="9">
        <f>AVERAGE(D2,D6,D10)</f>
        <v>30.544716704166664</v>
      </c>
      <c r="F2" s="9">
        <f>_xlfn.STDEV.S(D2,D6,D10)</f>
        <v>0.86834288629980638</v>
      </c>
      <c r="G2" s="8">
        <v>1.0085363999999999E-2</v>
      </c>
      <c r="H2" s="8">
        <f>AVERAGE(G2:G5)</f>
        <v>9.9842032500000004E-3</v>
      </c>
      <c r="I2" s="9">
        <f>AVERAGE(H2,H6,H10)</f>
        <v>1.4364624666666667E-2</v>
      </c>
      <c r="J2" s="9">
        <f>_xlfn.STDEV.S(H2,H6,H10)</f>
        <v>8.0271818595519136E-3</v>
      </c>
      <c r="K2" s="10" t="s">
        <v>18</v>
      </c>
      <c r="L2" s="11" t="s">
        <v>20</v>
      </c>
      <c r="M2" s="8">
        <v>28.587716189999998</v>
      </c>
      <c r="N2" s="8">
        <f>AVERAGE(M2:M5)</f>
        <v>28.117483485000001</v>
      </c>
      <c r="O2" s="12">
        <f>AVERAGE(N2,N6,N10)</f>
        <v>26.517498086666667</v>
      </c>
      <c r="P2" s="9">
        <f>_xlfn.STDEV.S(N2,N6,N10)</f>
        <v>1.4925341509045869</v>
      </c>
      <c r="Q2" s="8">
        <v>4.0653045999999998E-2</v>
      </c>
      <c r="R2" s="8">
        <f>AVERAGE(Q2:Q5)</f>
        <v>5.7887860499999999E-2</v>
      </c>
      <c r="S2" s="9">
        <f>AVERAGE(R2,R6,R10)</f>
        <v>0.22224415908333336</v>
      </c>
      <c r="T2" s="9">
        <f>_xlfn.STDEV.S(R2,R6,R10)</f>
        <v>0.17869575168298388</v>
      </c>
      <c r="U2" s="13">
        <f>H2/R2</f>
        <v>0.17247490516599764</v>
      </c>
    </row>
    <row r="3" spans="1:21">
      <c r="A3" s="14" t="s">
        <v>18</v>
      </c>
      <c r="B3" s="15" t="s">
        <v>19</v>
      </c>
      <c r="C3" s="2">
        <v>30.877850299999999</v>
      </c>
      <c r="D3" s="2"/>
      <c r="E3" s="16"/>
      <c r="F3" s="16"/>
      <c r="G3" s="2">
        <v>1.0135290999999999E-2</v>
      </c>
      <c r="H3" s="2"/>
      <c r="I3" s="16"/>
      <c r="J3" s="16"/>
      <c r="K3" s="17" t="s">
        <v>18</v>
      </c>
      <c r="L3" s="18" t="s">
        <v>20</v>
      </c>
      <c r="M3" s="2">
        <v>28.200535510000002</v>
      </c>
      <c r="N3" s="2"/>
      <c r="O3" s="19"/>
      <c r="P3" s="16"/>
      <c r="Q3" s="2">
        <v>5.2819692000000001E-2</v>
      </c>
      <c r="R3" s="2"/>
      <c r="S3" s="16"/>
      <c r="T3" s="20"/>
      <c r="U3" s="21"/>
    </row>
    <row r="4" spans="1:21">
      <c r="A4" s="14" t="s">
        <v>18</v>
      </c>
      <c r="B4" s="15" t="s">
        <v>19</v>
      </c>
      <c r="C4" s="2">
        <v>31.004964180000002</v>
      </c>
      <c r="D4" s="2"/>
      <c r="E4" s="16"/>
      <c r="F4" s="16"/>
      <c r="G4" s="2">
        <v>9.3524290000000006E-3</v>
      </c>
      <c r="H4" s="2"/>
      <c r="I4" s="16"/>
      <c r="J4" s="16"/>
      <c r="K4" s="17" t="s">
        <v>18</v>
      </c>
      <c r="L4" s="18" t="s">
        <v>20</v>
      </c>
      <c r="M4" s="2">
        <v>27.511680930000001</v>
      </c>
      <c r="N4" s="2"/>
      <c r="O4" s="19"/>
      <c r="P4" s="16"/>
      <c r="Q4" s="2">
        <v>8.4157099999999999E-2</v>
      </c>
      <c r="R4" s="2"/>
      <c r="S4" s="16"/>
      <c r="T4" s="20"/>
      <c r="U4" s="21"/>
    </row>
    <row r="5" spans="1:21">
      <c r="A5" s="22" t="s">
        <v>18</v>
      </c>
      <c r="B5" s="15" t="s">
        <v>19</v>
      </c>
      <c r="C5" s="2">
        <v>30.842606100000001</v>
      </c>
      <c r="D5" s="2"/>
      <c r="E5" s="16"/>
      <c r="F5" s="16"/>
      <c r="G5" s="2">
        <v>1.0363729E-2</v>
      </c>
      <c r="H5" s="2"/>
      <c r="I5" s="16"/>
      <c r="J5" s="16"/>
      <c r="K5" s="23" t="s">
        <v>18</v>
      </c>
      <c r="L5" s="24" t="s">
        <v>20</v>
      </c>
      <c r="M5" s="25">
        <v>28.17000131</v>
      </c>
      <c r="N5" s="25"/>
      <c r="O5" s="19"/>
      <c r="P5" s="16"/>
      <c r="Q5" s="25">
        <v>5.3921603999999998E-2</v>
      </c>
      <c r="R5" s="2"/>
      <c r="S5" s="16"/>
      <c r="T5" s="20"/>
      <c r="U5" s="26"/>
    </row>
    <row r="6" spans="1:21">
      <c r="A6" s="6" t="s">
        <v>21</v>
      </c>
      <c r="B6" s="7" t="s">
        <v>19</v>
      </c>
      <c r="C6" s="8">
        <v>30.97157649</v>
      </c>
      <c r="D6" s="8">
        <f>AVERAGE(C6:C9)</f>
        <v>31.176780614999998</v>
      </c>
      <c r="E6" s="16"/>
      <c r="F6" s="16"/>
      <c r="G6" s="8">
        <v>9.5520009999999992E-3</v>
      </c>
      <c r="H6" s="8">
        <f>AVERAGE(G6:G9)</f>
        <v>9.480615999999999E-3</v>
      </c>
      <c r="I6" s="16"/>
      <c r="J6" s="16"/>
      <c r="K6" s="10" t="s">
        <v>21</v>
      </c>
      <c r="L6" s="11" t="s">
        <v>20</v>
      </c>
      <c r="M6" s="8">
        <v>26.403080030000002</v>
      </c>
      <c r="N6" s="8">
        <f>AVERAGE(M6:M9)</f>
        <v>26.27220642</v>
      </c>
      <c r="O6" s="19"/>
      <c r="P6" s="16"/>
      <c r="Q6" s="8">
        <v>0.17809508499999999</v>
      </c>
      <c r="R6" s="8">
        <f>AVERAGE(Q6:Q9)</f>
        <v>0.1963833015</v>
      </c>
      <c r="S6" s="16"/>
      <c r="T6" s="27"/>
      <c r="U6" s="13">
        <f>H6/R6</f>
        <v>4.8276080133014765E-2</v>
      </c>
    </row>
    <row r="7" spans="1:21">
      <c r="A7" s="14" t="s">
        <v>21</v>
      </c>
      <c r="B7" s="15" t="s">
        <v>19</v>
      </c>
      <c r="C7" s="2">
        <v>30.73583489</v>
      </c>
      <c r="D7" s="2"/>
      <c r="E7" s="16"/>
      <c r="F7" s="16"/>
      <c r="G7" s="2">
        <v>1.1087681E-2</v>
      </c>
      <c r="H7" s="2"/>
      <c r="I7" s="16"/>
      <c r="J7" s="16"/>
      <c r="K7" s="17" t="s">
        <v>21</v>
      </c>
      <c r="L7" s="18" t="s">
        <v>20</v>
      </c>
      <c r="M7" s="2">
        <v>26.533218860000002</v>
      </c>
      <c r="N7" s="2"/>
      <c r="O7" s="19"/>
      <c r="P7" s="16"/>
      <c r="Q7" s="2">
        <v>0.163092601</v>
      </c>
      <c r="R7" s="2"/>
      <c r="S7" s="16"/>
      <c r="T7" s="20"/>
      <c r="U7" s="21"/>
    </row>
    <row r="8" spans="1:21">
      <c r="A8" s="14" t="s">
        <v>21</v>
      </c>
      <c r="B8" s="15" t="s">
        <v>19</v>
      </c>
      <c r="C8" s="2">
        <v>30.375723959999998</v>
      </c>
      <c r="D8" s="2"/>
      <c r="E8" s="16"/>
      <c r="F8" s="16"/>
      <c r="G8" s="2">
        <v>1.3923395E-2</v>
      </c>
      <c r="H8" s="2"/>
      <c r="I8" s="16"/>
      <c r="J8" s="16"/>
      <c r="K8" s="17" t="s">
        <v>21</v>
      </c>
      <c r="L8" s="18" t="s">
        <v>20</v>
      </c>
      <c r="M8" s="2">
        <v>26.101478029999999</v>
      </c>
      <c r="N8" s="2"/>
      <c r="O8" s="19"/>
      <c r="P8" s="16"/>
      <c r="Q8" s="2">
        <v>0.21838506899999999</v>
      </c>
      <c r="R8" s="2"/>
      <c r="S8" s="16"/>
      <c r="T8" s="20"/>
      <c r="U8" s="21"/>
    </row>
    <row r="9" spans="1:21">
      <c r="A9" s="22" t="s">
        <v>21</v>
      </c>
      <c r="B9" s="28" t="s">
        <v>19</v>
      </c>
      <c r="C9" s="25">
        <v>32.623987120000002</v>
      </c>
      <c r="D9" s="25"/>
      <c r="E9" s="16"/>
      <c r="F9" s="16"/>
      <c r="G9" s="25">
        <v>3.3593870000000001E-3</v>
      </c>
      <c r="H9" s="25"/>
      <c r="I9" s="16"/>
      <c r="J9" s="16"/>
      <c r="K9" s="23" t="s">
        <v>21</v>
      </c>
      <c r="L9" s="24" t="s">
        <v>20</v>
      </c>
      <c r="M9" s="25">
        <v>26.05104876</v>
      </c>
      <c r="N9" s="25"/>
      <c r="O9" s="19"/>
      <c r="P9" s="16"/>
      <c r="Q9" s="25">
        <v>0.22596045100000001</v>
      </c>
      <c r="R9" s="25"/>
      <c r="S9" s="16"/>
      <c r="T9" s="29"/>
      <c r="U9" s="26"/>
    </row>
    <row r="10" spans="1:21">
      <c r="A10" s="6" t="s">
        <v>22</v>
      </c>
      <c r="B10" s="7" t="s">
        <v>19</v>
      </c>
      <c r="C10" s="8">
        <v>29.320652169999999</v>
      </c>
      <c r="D10" s="8">
        <f>AVERAGE(C10:C13)</f>
        <v>29.554599607499998</v>
      </c>
      <c r="E10" s="16"/>
      <c r="F10" s="16"/>
      <c r="G10" s="8">
        <v>2.7134412E-2</v>
      </c>
      <c r="H10" s="8">
        <f>AVERAGE(G10:G13)</f>
        <v>2.362905475E-2</v>
      </c>
      <c r="I10" s="16"/>
      <c r="J10" s="16"/>
      <c r="K10" s="10" t="s">
        <v>22</v>
      </c>
      <c r="L10" s="11" t="s">
        <v>20</v>
      </c>
      <c r="M10" s="8">
        <v>25.25257066</v>
      </c>
      <c r="N10" s="8">
        <f>AVERAGE(M10:M13)</f>
        <v>25.162804354999999</v>
      </c>
      <c r="O10" s="19"/>
      <c r="P10" s="16"/>
      <c r="Q10" s="8">
        <v>0.38772187499999999</v>
      </c>
      <c r="R10" s="8">
        <f>AVERAGE(Q10:Q13)</f>
        <v>0.41246131525000002</v>
      </c>
      <c r="S10" s="16"/>
      <c r="T10" s="27"/>
      <c r="U10" s="13">
        <f>H10/R10</f>
        <v>5.7287929501165499E-2</v>
      </c>
    </row>
    <row r="11" spans="1:21">
      <c r="A11" s="14" t="s">
        <v>22</v>
      </c>
      <c r="B11" s="15" t="s">
        <v>19</v>
      </c>
      <c r="C11" s="2">
        <v>29.782346109999999</v>
      </c>
      <c r="D11" s="2"/>
      <c r="E11" s="16"/>
      <c r="F11" s="16"/>
      <c r="G11" s="2">
        <v>2.0263584000000001E-2</v>
      </c>
      <c r="H11" s="2"/>
      <c r="I11" s="16"/>
      <c r="J11" s="16"/>
      <c r="K11" s="17" t="s">
        <v>22</v>
      </c>
      <c r="L11" s="18" t="s">
        <v>20</v>
      </c>
      <c r="M11" s="2">
        <v>25.118732909999999</v>
      </c>
      <c r="N11" s="2"/>
      <c r="O11" s="19"/>
      <c r="P11" s="16"/>
      <c r="Q11" s="2">
        <v>0.42444775200000001</v>
      </c>
      <c r="R11" s="2"/>
      <c r="S11" s="16"/>
      <c r="T11" s="20"/>
      <c r="U11" s="21"/>
    </row>
    <row r="12" spans="1:21">
      <c r="A12" s="14" t="s">
        <v>22</v>
      </c>
      <c r="B12" s="15" t="s">
        <v>19</v>
      </c>
      <c r="C12" s="2">
        <v>29.349778409999999</v>
      </c>
      <c r="D12" s="2"/>
      <c r="E12" s="16"/>
      <c r="F12" s="16"/>
      <c r="G12" s="2">
        <v>2.6639183E-2</v>
      </c>
      <c r="H12" s="2"/>
      <c r="I12" s="16"/>
      <c r="J12" s="16"/>
      <c r="K12" s="17" t="s">
        <v>22</v>
      </c>
      <c r="L12" s="18" t="s">
        <v>20</v>
      </c>
      <c r="M12" s="2">
        <v>25.207624509999999</v>
      </c>
      <c r="N12" s="2"/>
      <c r="O12" s="19"/>
      <c r="P12" s="16"/>
      <c r="Q12" s="2">
        <v>0.39968658600000001</v>
      </c>
      <c r="R12" s="2"/>
      <c r="S12" s="16"/>
      <c r="T12" s="20"/>
      <c r="U12" s="21"/>
    </row>
    <row r="13" spans="1:21">
      <c r="A13" s="22" t="s">
        <v>22</v>
      </c>
      <c r="B13" s="28" t="s">
        <v>19</v>
      </c>
      <c r="C13" s="25">
        <v>29.76562174</v>
      </c>
      <c r="D13" s="25"/>
      <c r="E13" s="30"/>
      <c r="F13" s="30"/>
      <c r="G13" s="25">
        <v>2.047904E-2</v>
      </c>
      <c r="H13" s="25"/>
      <c r="I13" s="30"/>
      <c r="J13" s="30"/>
      <c r="K13" s="23" t="s">
        <v>22</v>
      </c>
      <c r="L13" s="24" t="s">
        <v>20</v>
      </c>
      <c r="M13" s="25">
        <v>25.072289340000001</v>
      </c>
      <c r="N13" s="25"/>
      <c r="O13" s="31"/>
      <c r="P13" s="30"/>
      <c r="Q13" s="25">
        <v>0.43798904799999999</v>
      </c>
      <c r="R13" s="25"/>
      <c r="S13" s="30"/>
      <c r="T13" s="29"/>
      <c r="U13" s="26"/>
    </row>
    <row r="14" spans="1:21" hidden="1">
      <c r="A14" s="2" t="s">
        <v>23</v>
      </c>
      <c r="B14" s="32" t="s">
        <v>19</v>
      </c>
      <c r="C14" s="2">
        <v>21.954376669999998</v>
      </c>
      <c r="D14" s="2">
        <f>AVERAGE(C14:C17)</f>
        <v>22.455061722499998</v>
      </c>
      <c r="E14" s="2"/>
      <c r="F14" s="2"/>
      <c r="G14" s="2">
        <v>1.87</v>
      </c>
      <c r="H14" s="2">
        <f>AVERAGE(G14:G17)</f>
        <v>1.87</v>
      </c>
      <c r="I14" s="2"/>
      <c r="J14" s="20"/>
      <c r="K14" s="2" t="s">
        <v>24</v>
      </c>
      <c r="L14" s="33" t="s">
        <v>20</v>
      </c>
      <c r="M14" s="2">
        <v>22.824770780000001</v>
      </c>
      <c r="N14" s="2">
        <f>AVERAGE(M14:M17)</f>
        <v>22.729719607500002</v>
      </c>
      <c r="O14" s="2"/>
      <c r="P14" s="2"/>
      <c r="Q14" s="2">
        <v>1.4850000000000001</v>
      </c>
      <c r="R14" s="2">
        <f>AVERAGE(Q14:Q17)</f>
        <v>1.4850000000000001</v>
      </c>
      <c r="S14" s="2"/>
      <c r="T14" s="20"/>
      <c r="U14" s="34">
        <f>H14/R14</f>
        <v>1.2592592592592593</v>
      </c>
    </row>
    <row r="15" spans="1:21" hidden="1">
      <c r="A15" s="2" t="s">
        <v>23</v>
      </c>
      <c r="B15" s="32" t="s">
        <v>19</v>
      </c>
      <c r="C15" s="2">
        <v>22.623490489999998</v>
      </c>
      <c r="D15" s="2"/>
      <c r="E15" s="2"/>
      <c r="F15" s="2"/>
      <c r="G15" s="2">
        <v>1.87</v>
      </c>
      <c r="H15" s="2"/>
      <c r="I15" s="2"/>
      <c r="J15" s="20"/>
      <c r="K15" s="2" t="s">
        <v>24</v>
      </c>
      <c r="L15" s="33" t="s">
        <v>20</v>
      </c>
      <c r="M15" s="2">
        <v>22.24994195</v>
      </c>
      <c r="N15" s="2"/>
      <c r="O15" s="2"/>
      <c r="P15" s="2"/>
      <c r="Q15" s="2">
        <v>1.4850000000000001</v>
      </c>
      <c r="R15" s="2"/>
      <c r="S15" s="2"/>
      <c r="T15" s="20"/>
      <c r="U15" s="34"/>
    </row>
    <row r="16" spans="1:21" hidden="1">
      <c r="A16" s="2" t="s">
        <v>23</v>
      </c>
      <c r="B16" s="32" t="s">
        <v>19</v>
      </c>
      <c r="C16" s="2">
        <v>22.570750749999998</v>
      </c>
      <c r="D16" s="2"/>
      <c r="E16" s="2"/>
      <c r="F16" s="2"/>
      <c r="G16" s="2">
        <v>1.87</v>
      </c>
      <c r="H16" s="2"/>
      <c r="I16" s="2"/>
      <c r="J16" s="20"/>
      <c r="K16" s="2" t="s">
        <v>24</v>
      </c>
      <c r="L16" s="33" t="s">
        <v>20</v>
      </c>
      <c r="M16" s="2">
        <v>22.999106009999998</v>
      </c>
      <c r="N16" s="2"/>
      <c r="O16" s="2"/>
      <c r="P16" s="2"/>
      <c r="Q16" s="2">
        <v>1.4850000000000001</v>
      </c>
      <c r="R16" s="2"/>
      <c r="S16" s="2"/>
      <c r="T16" s="20"/>
      <c r="U16" s="34"/>
    </row>
    <row r="17" spans="1:21" hidden="1">
      <c r="A17" s="2" t="s">
        <v>23</v>
      </c>
      <c r="B17" s="32" t="s">
        <v>19</v>
      </c>
      <c r="C17" s="2">
        <v>22.671628980000001</v>
      </c>
      <c r="D17" s="2"/>
      <c r="E17" s="2"/>
      <c r="F17" s="2"/>
      <c r="G17" s="2">
        <v>1.87</v>
      </c>
      <c r="H17" s="2"/>
      <c r="I17" s="2"/>
      <c r="J17" s="20"/>
      <c r="K17" s="2" t="s">
        <v>24</v>
      </c>
      <c r="L17" s="33" t="s">
        <v>20</v>
      </c>
      <c r="M17" s="2">
        <v>22.845059689999999</v>
      </c>
      <c r="N17" s="2"/>
      <c r="O17" s="2"/>
      <c r="P17" s="2"/>
      <c r="Q17" s="2">
        <v>1.4850000000000001</v>
      </c>
      <c r="R17" s="2"/>
      <c r="S17" s="2"/>
      <c r="T17" s="20"/>
      <c r="U17" s="34"/>
    </row>
    <row r="18" spans="1:21" hidden="1">
      <c r="A18" s="2" t="s">
        <v>25</v>
      </c>
      <c r="B18" s="32" t="s">
        <v>19</v>
      </c>
      <c r="C18" s="2">
        <v>26.25250879</v>
      </c>
      <c r="D18" s="2">
        <f>AVERAGE(C18:C21)</f>
        <v>26.219261110000001</v>
      </c>
      <c r="E18" s="2"/>
      <c r="F18" s="2"/>
      <c r="G18" s="2">
        <v>0.187</v>
      </c>
      <c r="H18" s="2">
        <f>AVERAGE(G18:G21)</f>
        <v>0.187</v>
      </c>
      <c r="I18" s="2"/>
      <c r="J18" s="20"/>
      <c r="K18" s="2" t="s">
        <v>26</v>
      </c>
      <c r="L18" s="33" t="s">
        <v>20</v>
      </c>
      <c r="M18" s="2">
        <v>26.20737549</v>
      </c>
      <c r="N18" s="2">
        <f>AVERAGE(M18:M21)</f>
        <v>26.403185909999998</v>
      </c>
      <c r="O18" s="2"/>
      <c r="P18" s="2"/>
      <c r="Q18" s="2">
        <v>0.14849999999999999</v>
      </c>
      <c r="R18" s="2">
        <f>AVERAGE(Q18:Q21)</f>
        <v>0.14849999999999999</v>
      </c>
      <c r="S18" s="2"/>
      <c r="T18" s="20"/>
      <c r="U18" s="34">
        <f>H18/R18</f>
        <v>1.2592592592592593</v>
      </c>
    </row>
    <row r="19" spans="1:21" hidden="1">
      <c r="A19" s="2" t="s">
        <v>25</v>
      </c>
      <c r="B19" s="32" t="s">
        <v>19</v>
      </c>
      <c r="C19" s="2">
        <v>26.074329899999999</v>
      </c>
      <c r="D19" s="2"/>
      <c r="E19" s="2"/>
      <c r="F19" s="2"/>
      <c r="G19" s="2">
        <v>0.187</v>
      </c>
      <c r="H19" s="2"/>
      <c r="I19" s="2"/>
      <c r="J19" s="20"/>
      <c r="K19" s="2" t="s">
        <v>26</v>
      </c>
      <c r="L19" s="33" t="s">
        <v>20</v>
      </c>
      <c r="M19" s="2">
        <v>26.47261658</v>
      </c>
      <c r="N19" s="2"/>
      <c r="O19" s="2"/>
      <c r="P19" s="2"/>
      <c r="Q19" s="2">
        <v>0.14849999999999999</v>
      </c>
      <c r="R19" s="2"/>
      <c r="S19" s="2"/>
      <c r="T19" s="20"/>
      <c r="U19" s="34"/>
    </row>
    <row r="20" spans="1:21" hidden="1">
      <c r="A20" s="2" t="s">
        <v>25</v>
      </c>
      <c r="B20" s="32" t="s">
        <v>19</v>
      </c>
      <c r="C20" s="2">
        <v>26.163247420000001</v>
      </c>
      <c r="D20" s="2"/>
      <c r="E20" s="2"/>
      <c r="F20" s="2"/>
      <c r="G20" s="2">
        <v>0.187</v>
      </c>
      <c r="H20" s="2"/>
      <c r="I20" s="2"/>
      <c r="J20" s="20"/>
      <c r="K20" s="2" t="s">
        <v>26</v>
      </c>
      <c r="L20" s="33" t="s">
        <v>20</v>
      </c>
      <c r="M20" s="2">
        <v>26.769392809999999</v>
      </c>
      <c r="N20" s="2"/>
      <c r="O20" s="2"/>
      <c r="P20" s="2"/>
      <c r="Q20" s="2">
        <v>0.14849999999999999</v>
      </c>
      <c r="R20" s="2"/>
      <c r="S20" s="2"/>
      <c r="T20" s="20"/>
      <c r="U20" s="34"/>
    </row>
    <row r="21" spans="1:21" hidden="1">
      <c r="A21" s="2" t="s">
        <v>25</v>
      </c>
      <c r="B21" s="32" t="s">
        <v>19</v>
      </c>
      <c r="C21" s="2">
        <v>26.386958329999999</v>
      </c>
      <c r="D21" s="2"/>
      <c r="E21" s="2"/>
      <c r="F21" s="2"/>
      <c r="G21" s="2">
        <v>0.187</v>
      </c>
      <c r="H21" s="2"/>
      <c r="I21" s="2"/>
      <c r="J21" s="20"/>
      <c r="K21" s="2" t="s">
        <v>26</v>
      </c>
      <c r="L21" s="33" t="s">
        <v>20</v>
      </c>
      <c r="M21" s="2">
        <v>26.163358760000001</v>
      </c>
      <c r="N21" s="2"/>
      <c r="O21" s="2"/>
      <c r="P21" s="2"/>
      <c r="Q21" s="2">
        <v>0.14849999999999999</v>
      </c>
      <c r="R21" s="2"/>
      <c r="S21" s="2"/>
      <c r="T21" s="20"/>
      <c r="U21" s="34"/>
    </row>
    <row r="22" spans="1:21" hidden="1">
      <c r="A22" s="2" t="s">
        <v>27</v>
      </c>
      <c r="B22" s="32" t="s">
        <v>19</v>
      </c>
      <c r="C22" s="2">
        <v>29.727377610000001</v>
      </c>
      <c r="D22" s="2">
        <f>AVERAGE(C22:C25)</f>
        <v>29.811235255</v>
      </c>
      <c r="E22" s="2"/>
      <c r="F22" s="2"/>
      <c r="G22" s="2">
        <v>1.8700000000000001E-2</v>
      </c>
      <c r="H22" s="2">
        <f>AVERAGE(G22:G25)</f>
        <v>1.8700000000000001E-2</v>
      </c>
      <c r="I22" s="2"/>
      <c r="J22" s="20"/>
      <c r="K22" s="2" t="s">
        <v>28</v>
      </c>
      <c r="L22" s="33" t="s">
        <v>20</v>
      </c>
      <c r="M22" s="2">
        <v>29.754018039999998</v>
      </c>
      <c r="N22" s="2">
        <f>AVERAGE(M22:M25)</f>
        <v>29.898753957500002</v>
      </c>
      <c r="O22" s="2"/>
      <c r="P22" s="2"/>
      <c r="Q22" s="2">
        <v>1.485E-2</v>
      </c>
      <c r="R22" s="2">
        <f>AVERAGE(Q22:Q25)</f>
        <v>1.485E-2</v>
      </c>
      <c r="S22" s="2"/>
      <c r="T22" s="20"/>
      <c r="U22" s="34">
        <f>H22/R22</f>
        <v>1.2592592592592593</v>
      </c>
    </row>
    <row r="23" spans="1:21" hidden="1">
      <c r="A23" s="2" t="s">
        <v>27</v>
      </c>
      <c r="B23" s="32" t="s">
        <v>19</v>
      </c>
      <c r="C23" s="2">
        <v>29.7624271</v>
      </c>
      <c r="D23" s="2"/>
      <c r="E23" s="2"/>
      <c r="F23" s="2"/>
      <c r="G23" s="2">
        <v>1.8700000000000001E-2</v>
      </c>
      <c r="H23" s="2"/>
      <c r="I23" s="2"/>
      <c r="J23" s="20"/>
      <c r="K23" s="2" t="s">
        <v>28</v>
      </c>
      <c r="L23" s="33" t="s">
        <v>20</v>
      </c>
      <c r="M23" s="2">
        <v>29.778982299999999</v>
      </c>
      <c r="N23" s="2"/>
      <c r="O23" s="2"/>
      <c r="P23" s="2"/>
      <c r="Q23" s="2">
        <v>1.485E-2</v>
      </c>
      <c r="R23" s="2"/>
      <c r="S23" s="2"/>
      <c r="T23" s="20"/>
      <c r="U23" s="34"/>
    </row>
    <row r="24" spans="1:21" hidden="1">
      <c r="A24" s="2" t="s">
        <v>27</v>
      </c>
      <c r="B24" s="32" t="s">
        <v>19</v>
      </c>
      <c r="C24" s="2">
        <v>29.68217194</v>
      </c>
      <c r="D24" s="2"/>
      <c r="E24" s="2"/>
      <c r="F24" s="2"/>
      <c r="G24" s="2">
        <v>1.8700000000000001E-2</v>
      </c>
      <c r="H24" s="2"/>
      <c r="I24" s="2"/>
      <c r="J24" s="20"/>
      <c r="K24" s="2" t="s">
        <v>28</v>
      </c>
      <c r="L24" s="33" t="s">
        <v>20</v>
      </c>
      <c r="M24" s="2">
        <v>29.95839132</v>
      </c>
      <c r="N24" s="2"/>
      <c r="O24" s="2"/>
      <c r="P24" s="2"/>
      <c r="Q24" s="2">
        <v>1.485E-2</v>
      </c>
      <c r="R24" s="2"/>
      <c r="S24" s="2"/>
      <c r="T24" s="20"/>
      <c r="U24" s="34"/>
    </row>
    <row r="25" spans="1:21" hidden="1">
      <c r="A25" s="2" t="s">
        <v>27</v>
      </c>
      <c r="B25" s="32" t="s">
        <v>19</v>
      </c>
      <c r="C25" s="2">
        <v>30.072964370000001</v>
      </c>
      <c r="D25" s="2"/>
      <c r="E25" s="2"/>
      <c r="F25" s="2"/>
      <c r="G25" s="2">
        <v>1.8700000000000001E-2</v>
      </c>
      <c r="H25" s="2"/>
      <c r="I25" s="2"/>
      <c r="J25" s="20"/>
      <c r="K25" s="2" t="s">
        <v>28</v>
      </c>
      <c r="L25" s="33" t="s">
        <v>20</v>
      </c>
      <c r="M25" s="2">
        <v>30.10362417</v>
      </c>
      <c r="N25" s="2"/>
      <c r="O25" s="2"/>
      <c r="P25" s="2"/>
      <c r="Q25" s="2">
        <v>1.485E-2</v>
      </c>
      <c r="R25" s="2"/>
      <c r="S25" s="2"/>
      <c r="T25" s="20"/>
      <c r="U25" s="34"/>
    </row>
    <row r="26" spans="1:21" hidden="1">
      <c r="A26" s="2" t="s">
        <v>29</v>
      </c>
      <c r="B26" s="32" t="s">
        <v>19</v>
      </c>
      <c r="C26" s="2">
        <v>33.575647340000003</v>
      </c>
      <c r="D26" s="2">
        <f>AVERAGE(C26:C29)</f>
        <v>33.69151059</v>
      </c>
      <c r="E26" s="2"/>
      <c r="F26" s="2"/>
      <c r="G26" s="2">
        <v>1.8699999999999999E-3</v>
      </c>
      <c r="H26" s="2">
        <f>AVERAGE(G26:G29)</f>
        <v>1.8699999999999999E-3</v>
      </c>
      <c r="I26" s="2"/>
      <c r="J26" s="20"/>
      <c r="K26" s="2" t="s">
        <v>30</v>
      </c>
      <c r="L26" s="33" t="s">
        <v>20</v>
      </c>
      <c r="M26" s="2">
        <v>33.988494269999997</v>
      </c>
      <c r="N26" s="2">
        <f>AVERAGE(M26:M29)</f>
        <v>34.018633896666671</v>
      </c>
      <c r="O26" s="2"/>
      <c r="P26" s="2"/>
      <c r="Q26" s="2">
        <v>1.485E-3</v>
      </c>
      <c r="R26" s="2">
        <f>AVERAGE(Q26:Q29)</f>
        <v>1.485E-3</v>
      </c>
      <c r="S26" s="2"/>
      <c r="T26" s="20"/>
      <c r="U26" s="34">
        <f>H26/R26</f>
        <v>1.2592592592592593</v>
      </c>
    </row>
    <row r="27" spans="1:21" hidden="1">
      <c r="A27" s="2" t="s">
        <v>29</v>
      </c>
      <c r="B27" s="32" t="s">
        <v>19</v>
      </c>
      <c r="C27" s="2">
        <v>33.708665310000001</v>
      </c>
      <c r="D27" s="2"/>
      <c r="E27" s="2"/>
      <c r="F27" s="2"/>
      <c r="G27" s="2">
        <v>1.8699999999999999E-3</v>
      </c>
      <c r="H27" s="2"/>
      <c r="I27" s="2"/>
      <c r="J27" s="20"/>
      <c r="K27" s="2" t="s">
        <v>30</v>
      </c>
      <c r="L27" s="33" t="s">
        <v>20</v>
      </c>
      <c r="M27" s="2">
        <v>34.811776940000001</v>
      </c>
      <c r="N27" s="2"/>
      <c r="O27" s="2"/>
      <c r="P27" s="2"/>
      <c r="Q27" s="2">
        <v>1.485E-3</v>
      </c>
      <c r="R27" s="2"/>
      <c r="S27" s="2"/>
      <c r="T27" s="20"/>
      <c r="U27" s="34"/>
    </row>
    <row r="28" spans="1:21" hidden="1">
      <c r="A28" s="2" t="s">
        <v>29</v>
      </c>
      <c r="B28" s="32" t="s">
        <v>19</v>
      </c>
      <c r="C28" s="2">
        <v>33.529621159999998</v>
      </c>
      <c r="D28" s="2"/>
      <c r="E28" s="2"/>
      <c r="F28" s="2"/>
      <c r="G28" s="2">
        <v>1.8699999999999999E-3</v>
      </c>
      <c r="H28" s="2"/>
      <c r="I28" s="2"/>
      <c r="J28" s="20"/>
      <c r="K28" s="2" t="s">
        <v>30</v>
      </c>
      <c r="L28" s="33" t="s">
        <v>20</v>
      </c>
      <c r="M28" s="2">
        <v>33.255630480000001</v>
      </c>
      <c r="N28" s="2"/>
      <c r="O28" s="2"/>
      <c r="P28" s="2"/>
      <c r="Q28" s="2">
        <v>1.485E-3</v>
      </c>
      <c r="R28" s="2"/>
      <c r="S28" s="2"/>
      <c r="T28" s="20"/>
      <c r="U28" s="34"/>
    </row>
    <row r="29" spans="1:21" hidden="1">
      <c r="A29" s="2" t="s">
        <v>29</v>
      </c>
      <c r="B29" s="32" t="s">
        <v>19</v>
      </c>
      <c r="C29" s="2">
        <v>33.952108549999998</v>
      </c>
      <c r="D29" s="2"/>
      <c r="E29" s="2"/>
      <c r="F29" s="2"/>
      <c r="G29" s="2">
        <v>1.8699999999999999E-3</v>
      </c>
      <c r="H29" s="2"/>
      <c r="I29" s="2"/>
      <c r="J29" s="20"/>
      <c r="K29" s="2" t="s">
        <v>30</v>
      </c>
      <c r="L29" s="33" t="s">
        <v>20</v>
      </c>
      <c r="M29" s="2" t="s">
        <v>31</v>
      </c>
      <c r="N29" s="2"/>
      <c r="O29" s="2"/>
      <c r="P29" s="2"/>
      <c r="Q29" s="2">
        <v>1.485E-3</v>
      </c>
      <c r="R29" s="2"/>
      <c r="S29" s="2"/>
      <c r="T29" s="20"/>
      <c r="U29" s="34"/>
    </row>
    <row r="30" spans="1:21">
      <c r="A30" s="35" t="s">
        <v>32</v>
      </c>
      <c r="B30" s="7" t="s">
        <v>19</v>
      </c>
      <c r="C30" s="8">
        <v>35.144267229999997</v>
      </c>
      <c r="D30" s="8">
        <f>AVERAGE(C30:C33)</f>
        <v>34.541102189999997</v>
      </c>
      <c r="E30" s="9">
        <f>AVERAGE(D30,D34,D38)</f>
        <v>34.098922738333329</v>
      </c>
      <c r="F30" s="9">
        <f>_xlfn.STDEV.S(D30,D34,D38)</f>
        <v>0.51746677872905567</v>
      </c>
      <c r="G30" s="8">
        <v>6.8244200000000001E-4</v>
      </c>
      <c r="H30" s="8">
        <f>AVERAGE(G30:G33)</f>
        <v>1.1440637499999999E-3</v>
      </c>
      <c r="I30" s="9">
        <f>AVERAGE(H30,H34,H38)</f>
        <v>1.5019707499999999E-3</v>
      </c>
      <c r="J30" s="9">
        <f>_xlfn.STDEV.S(H30,H34,H38)</f>
        <v>4.5844734411359885E-4</v>
      </c>
      <c r="K30" s="36" t="s">
        <v>32</v>
      </c>
      <c r="L30" s="11" t="s">
        <v>20</v>
      </c>
      <c r="M30" s="8">
        <v>26.898295959999999</v>
      </c>
      <c r="N30" s="8">
        <f>AVERAGE(M30:M33)</f>
        <v>27.099381797500001</v>
      </c>
      <c r="O30" s="12">
        <f>AVERAGE(N30,N34,N38)</f>
        <v>25.646566851666666</v>
      </c>
      <c r="P30" s="9">
        <f>_xlfn.STDEV.S(N30,N34,N38)</f>
        <v>1.2900071189779767</v>
      </c>
      <c r="Q30" s="8">
        <v>0.12741560299999999</v>
      </c>
      <c r="R30" s="8">
        <f>AVERAGE(Q30:Q33)</f>
        <v>0.1117656615</v>
      </c>
      <c r="S30" s="9">
        <f>AVERAGE(R30,R34,R38)</f>
        <v>0.36963662316666662</v>
      </c>
      <c r="T30" s="9">
        <f>_xlfn.STDEV.S(R30,R34,R38)</f>
        <v>0.24363565625621658</v>
      </c>
      <c r="U30" s="13">
        <f>H30/R30</f>
        <v>1.023627234559874E-2</v>
      </c>
    </row>
    <row r="31" spans="1:21">
      <c r="A31" s="37" t="s">
        <v>32</v>
      </c>
      <c r="B31" s="15" t="s">
        <v>19</v>
      </c>
      <c r="C31" s="2">
        <v>33.249060489999998</v>
      </c>
      <c r="D31" s="2"/>
      <c r="E31" s="16"/>
      <c r="F31" s="16"/>
      <c r="G31" s="2">
        <v>2.2624749999999999E-3</v>
      </c>
      <c r="H31" s="2"/>
      <c r="I31" s="16"/>
      <c r="J31" s="16"/>
      <c r="K31" s="38" t="s">
        <v>32</v>
      </c>
      <c r="L31" s="18" t="s">
        <v>20</v>
      </c>
      <c r="M31" s="2">
        <v>27.25024526</v>
      </c>
      <c r="N31" s="2"/>
      <c r="O31" s="19"/>
      <c r="P31" s="16"/>
      <c r="Q31" s="2">
        <v>0.10043063000000001</v>
      </c>
      <c r="R31" s="2"/>
      <c r="S31" s="16"/>
      <c r="T31" s="20"/>
      <c r="U31" s="21"/>
    </row>
    <row r="32" spans="1:21">
      <c r="A32" s="37" t="s">
        <v>32</v>
      </c>
      <c r="B32" s="15" t="s">
        <v>19</v>
      </c>
      <c r="C32" s="2">
        <v>34.613642030000001</v>
      </c>
      <c r="D32" s="2"/>
      <c r="E32" s="16"/>
      <c r="F32" s="16"/>
      <c r="G32" s="2">
        <v>9.5455699999999997E-4</v>
      </c>
      <c r="H32" s="2"/>
      <c r="I32" s="16"/>
      <c r="J32" s="16"/>
      <c r="K32" s="38" t="s">
        <v>32</v>
      </c>
      <c r="L32" s="18" t="s">
        <v>20</v>
      </c>
      <c r="M32" s="2">
        <v>27.021743229999998</v>
      </c>
      <c r="N32" s="2"/>
      <c r="O32" s="19"/>
      <c r="P32" s="16"/>
      <c r="Q32" s="2">
        <v>0.11721144999999999</v>
      </c>
      <c r="R32" s="2"/>
      <c r="S32" s="16"/>
      <c r="T32" s="20"/>
      <c r="U32" s="21"/>
    </row>
    <row r="33" spans="1:21">
      <c r="A33" s="39" t="s">
        <v>32</v>
      </c>
      <c r="B33" s="28" t="s">
        <v>19</v>
      </c>
      <c r="C33" s="25">
        <v>35.157439009999997</v>
      </c>
      <c r="D33" s="25"/>
      <c r="E33" s="16"/>
      <c r="F33" s="16"/>
      <c r="G33" s="25">
        <v>6.76781E-4</v>
      </c>
      <c r="H33" s="25"/>
      <c r="I33" s="16"/>
      <c r="J33" s="16"/>
      <c r="K33" s="38" t="s">
        <v>32</v>
      </c>
      <c r="L33" s="24" t="s">
        <v>20</v>
      </c>
      <c r="M33" s="25">
        <v>27.227242740000001</v>
      </c>
      <c r="N33" s="25"/>
      <c r="O33" s="19"/>
      <c r="P33" s="16"/>
      <c r="Q33" s="25">
        <v>0.102004963</v>
      </c>
      <c r="R33" s="2"/>
      <c r="S33" s="16"/>
      <c r="T33" s="20"/>
      <c r="U33" s="26"/>
    </row>
    <row r="34" spans="1:21">
      <c r="A34" s="35" t="s">
        <v>33</v>
      </c>
      <c r="B34" s="7" t="s">
        <v>19</v>
      </c>
      <c r="C34" s="8">
        <v>35.212137920000004</v>
      </c>
      <c r="D34" s="8">
        <f>AVERAGE(C34:C37)</f>
        <v>34.225870174999997</v>
      </c>
      <c r="E34" s="16"/>
      <c r="F34" s="16"/>
      <c r="G34" s="8">
        <v>6.5377000000000002E-4</v>
      </c>
      <c r="H34" s="8">
        <f>AVERAGE(G34:G37)</f>
        <v>1.343136E-3</v>
      </c>
      <c r="I34" s="16"/>
      <c r="J34" s="16"/>
      <c r="K34" s="36" t="s">
        <v>33</v>
      </c>
      <c r="L34" s="11" t="s">
        <v>20</v>
      </c>
      <c r="M34" s="8">
        <v>25.26351163</v>
      </c>
      <c r="N34" s="8">
        <f>AVERAGE(M34:M37)</f>
        <v>25.204966185</v>
      </c>
      <c r="O34" s="19"/>
      <c r="P34" s="16"/>
      <c r="Q34" s="8">
        <v>0.38486399700000001</v>
      </c>
      <c r="R34" s="8">
        <f>AVERAGE(Q34:Q37)</f>
        <v>0.401179813</v>
      </c>
      <c r="S34" s="16"/>
      <c r="T34" s="27"/>
      <c r="U34" s="13">
        <f>H34/R34</f>
        <v>3.3479650682224135E-3</v>
      </c>
    </row>
    <row r="35" spans="1:21">
      <c r="A35" s="37" t="s">
        <v>33</v>
      </c>
      <c r="B35" s="15" t="s">
        <v>19</v>
      </c>
      <c r="C35" s="2">
        <v>33.662220660000003</v>
      </c>
      <c r="D35" s="2"/>
      <c r="E35" s="16"/>
      <c r="F35" s="16"/>
      <c r="G35" s="2">
        <v>1.742246E-3</v>
      </c>
      <c r="H35" s="2"/>
      <c r="I35" s="16"/>
      <c r="J35" s="16"/>
      <c r="K35" s="38" t="s">
        <v>33</v>
      </c>
      <c r="L35" s="18" t="s">
        <v>20</v>
      </c>
      <c r="M35" s="2">
        <v>25.281667169999999</v>
      </c>
      <c r="N35" s="2"/>
      <c r="O35" s="19"/>
      <c r="P35" s="16"/>
      <c r="Q35" s="2">
        <v>0.380168016</v>
      </c>
      <c r="R35" s="2"/>
      <c r="S35" s="16"/>
      <c r="T35" s="20"/>
      <c r="U35" s="21"/>
    </row>
    <row r="36" spans="1:21">
      <c r="A36" s="37" t="s">
        <v>33</v>
      </c>
      <c r="B36" s="15" t="s">
        <v>19</v>
      </c>
      <c r="C36" s="2">
        <v>34.592053970000002</v>
      </c>
      <c r="D36" s="2"/>
      <c r="E36" s="16"/>
      <c r="F36" s="16"/>
      <c r="G36" s="2">
        <v>9.6767800000000003E-4</v>
      </c>
      <c r="H36" s="2"/>
      <c r="I36" s="16"/>
      <c r="J36" s="16"/>
      <c r="K36" s="38" t="s">
        <v>33</v>
      </c>
      <c r="L36" s="18" t="s">
        <v>20</v>
      </c>
      <c r="M36" s="2">
        <v>25.223024880000001</v>
      </c>
      <c r="N36" s="2"/>
      <c r="O36" s="19"/>
      <c r="P36" s="16"/>
      <c r="Q36" s="2">
        <v>0.39554597400000002</v>
      </c>
      <c r="R36" s="2"/>
      <c r="S36" s="16"/>
      <c r="T36" s="20"/>
      <c r="U36" s="21"/>
    </row>
    <row r="37" spans="1:21">
      <c r="A37" s="39" t="s">
        <v>33</v>
      </c>
      <c r="B37" s="28" t="s">
        <v>19</v>
      </c>
      <c r="C37" s="25">
        <v>33.437068150000002</v>
      </c>
      <c r="D37" s="25"/>
      <c r="E37" s="16"/>
      <c r="F37" s="16"/>
      <c r="G37" s="25">
        <v>2.00885E-3</v>
      </c>
      <c r="H37" s="25"/>
      <c r="I37" s="16"/>
      <c r="J37" s="16"/>
      <c r="K37" s="40" t="s">
        <v>33</v>
      </c>
      <c r="L37" s="24" t="s">
        <v>20</v>
      </c>
      <c r="M37" s="25">
        <v>25.051661060000001</v>
      </c>
      <c r="N37" s="25"/>
      <c r="O37" s="19"/>
      <c r="P37" s="16"/>
      <c r="Q37" s="25">
        <v>0.44414126500000001</v>
      </c>
      <c r="R37" s="25"/>
      <c r="S37" s="16"/>
      <c r="T37" s="29"/>
      <c r="U37" s="26"/>
    </row>
    <row r="38" spans="1:21">
      <c r="A38" s="35" t="s">
        <v>34</v>
      </c>
      <c r="B38" s="7" t="s">
        <v>19</v>
      </c>
      <c r="C38" s="8">
        <v>34.525126540000002</v>
      </c>
      <c r="D38" s="8">
        <f>AVERAGE(C38:C41)</f>
        <v>33.529795849999999</v>
      </c>
      <c r="E38" s="16"/>
      <c r="F38" s="16"/>
      <c r="G38" s="8">
        <v>1.009514E-3</v>
      </c>
      <c r="H38" s="8">
        <f>AVERAGE(G38:G41)</f>
        <v>2.0187124999999999E-3</v>
      </c>
      <c r="I38" s="16"/>
      <c r="J38" s="16"/>
      <c r="K38" s="36" t="s">
        <v>34</v>
      </c>
      <c r="L38" s="11" t="s">
        <v>20</v>
      </c>
      <c r="M38" s="8">
        <v>24.753691270000001</v>
      </c>
      <c r="N38" s="8">
        <f>AVERAGE(M38:M41)</f>
        <v>24.6353525725</v>
      </c>
      <c r="O38" s="19"/>
      <c r="P38" s="16"/>
      <c r="Q38" s="8">
        <v>0.54328219099999997</v>
      </c>
      <c r="R38" s="8">
        <f>AVERAGE(Q38:Q41)</f>
        <v>0.59596439499999998</v>
      </c>
      <c r="S38" s="16"/>
      <c r="T38" s="27"/>
      <c r="U38" s="13">
        <f>H38/R38</f>
        <v>3.387303867372815E-3</v>
      </c>
    </row>
    <row r="39" spans="1:21">
      <c r="A39" s="37" t="s">
        <v>34</v>
      </c>
      <c r="B39" s="15" t="s">
        <v>19</v>
      </c>
      <c r="C39" s="2">
        <v>33.437489110000001</v>
      </c>
      <c r="D39" s="2"/>
      <c r="E39" s="16"/>
      <c r="F39" s="16"/>
      <c r="G39" s="2">
        <v>2.0083150000000001E-3</v>
      </c>
      <c r="H39" s="2"/>
      <c r="I39" s="16"/>
      <c r="J39" s="16"/>
      <c r="K39" s="38" t="s">
        <v>34</v>
      </c>
      <c r="L39" s="18" t="s">
        <v>20</v>
      </c>
      <c r="M39" s="2">
        <v>24.654977500000001</v>
      </c>
      <c r="N39" s="2"/>
      <c r="O39" s="19"/>
      <c r="P39" s="16"/>
      <c r="Q39" s="2">
        <v>0.580783936</v>
      </c>
      <c r="R39" s="2"/>
      <c r="S39" s="16"/>
      <c r="T39" s="20"/>
      <c r="U39" s="21"/>
    </row>
    <row r="40" spans="1:21">
      <c r="A40" s="37" t="s">
        <v>34</v>
      </c>
      <c r="B40" s="15" t="s">
        <v>19</v>
      </c>
      <c r="C40" s="2">
        <v>33.204280070000003</v>
      </c>
      <c r="D40" s="2"/>
      <c r="E40" s="16"/>
      <c r="F40" s="16"/>
      <c r="G40" s="2">
        <v>2.3274630000000001E-3</v>
      </c>
      <c r="H40" s="2"/>
      <c r="I40" s="16"/>
      <c r="J40" s="16"/>
      <c r="K40" s="38" t="s">
        <v>34</v>
      </c>
      <c r="L40" s="18" t="s">
        <v>20</v>
      </c>
      <c r="M40" s="2">
        <v>24.872398140000001</v>
      </c>
      <c r="N40" s="2"/>
      <c r="O40" s="19"/>
      <c r="P40" s="16"/>
      <c r="Q40" s="2">
        <v>0.50137768400000005</v>
      </c>
      <c r="R40" s="2"/>
      <c r="S40" s="16"/>
      <c r="T40" s="20"/>
      <c r="U40" s="21"/>
    </row>
    <row r="41" spans="1:21">
      <c r="A41" s="37" t="s">
        <v>34</v>
      </c>
      <c r="B41" s="15" t="s">
        <v>19</v>
      </c>
      <c r="C41" s="2">
        <v>32.952287679999998</v>
      </c>
      <c r="D41" s="2"/>
      <c r="E41" s="30"/>
      <c r="F41" s="30"/>
      <c r="G41" s="2">
        <v>2.729558E-3</v>
      </c>
      <c r="H41" s="2"/>
      <c r="I41" s="30"/>
      <c r="J41" s="30"/>
      <c r="K41" s="38" t="s">
        <v>34</v>
      </c>
      <c r="L41" s="18" t="s">
        <v>20</v>
      </c>
      <c r="M41" s="2">
        <v>24.260343379999998</v>
      </c>
      <c r="N41" s="2"/>
      <c r="O41" s="31"/>
      <c r="P41" s="30"/>
      <c r="Q41" s="2">
        <v>0.75841376900000002</v>
      </c>
      <c r="R41" s="25"/>
      <c r="S41" s="30"/>
      <c r="T41" s="29"/>
      <c r="U41" s="26"/>
    </row>
    <row r="42" spans="1:21">
      <c r="A42" s="41" t="s">
        <v>35</v>
      </c>
      <c r="B42" s="7" t="s">
        <v>19</v>
      </c>
      <c r="C42" s="8">
        <v>24.498937550000001</v>
      </c>
      <c r="D42" s="8">
        <f>AVERAGE(C42:C45)</f>
        <v>22.9082325175</v>
      </c>
      <c r="E42" s="9">
        <f>AVERAGE(D42,D46,D50)</f>
        <v>25.050540655833334</v>
      </c>
      <c r="F42" s="9">
        <f>_xlfn.STDEV.S(D42,D46,D50)</f>
        <v>2.3364307565332325</v>
      </c>
      <c r="G42" s="8">
        <v>0.57253688999999997</v>
      </c>
      <c r="H42" s="8">
        <f>AVERAGE(G42:G45)</f>
        <v>0.87289362166666662</v>
      </c>
      <c r="I42" s="9">
        <f>AVERAGE(H42,H46,H50)</f>
        <v>0.4941444649722222</v>
      </c>
      <c r="J42" s="9">
        <f>_xlfn.STDEV.S(H42,H46,H50)</f>
        <v>0.39550203328704636</v>
      </c>
      <c r="K42" s="42" t="s">
        <v>35</v>
      </c>
      <c r="L42" s="11" t="s">
        <v>20</v>
      </c>
      <c r="M42" s="8">
        <v>21.16965364</v>
      </c>
      <c r="N42" s="8">
        <f>AVERAGE(M42:M45)</f>
        <v>20.868855092499999</v>
      </c>
      <c r="O42" s="12">
        <f>AVERAGE(N42,N46,N50)</f>
        <v>21.217546068333334</v>
      </c>
      <c r="P42" s="9">
        <f>_xlfn.STDEV.S(N42,N46,N50)</f>
        <v>0.69422500266538179</v>
      </c>
      <c r="Q42" s="8">
        <v>6.1311854129999999</v>
      </c>
      <c r="R42" s="8">
        <f>AVERAGE(Q42:Q45)</f>
        <v>7.5909418042499999</v>
      </c>
      <c r="S42" s="9">
        <f>AVERAGE(R42,R46,R50)</f>
        <v>6.38229623375</v>
      </c>
      <c r="T42" s="9">
        <f>_xlfn.STDEV.S(R42,R46,R50)</f>
        <v>2.5321080284616282</v>
      </c>
      <c r="U42" s="13">
        <f>H42/R42</f>
        <v>0.11499147855117962</v>
      </c>
    </row>
    <row r="43" spans="1:21">
      <c r="A43" s="43" t="s">
        <v>35</v>
      </c>
      <c r="B43" s="15" t="s">
        <v>19</v>
      </c>
      <c r="C43" s="2">
        <v>24.331050130000001</v>
      </c>
      <c r="D43" s="2"/>
      <c r="E43" s="16"/>
      <c r="F43" s="16"/>
      <c r="G43" s="2">
        <v>0.636669029</v>
      </c>
      <c r="H43" s="2"/>
      <c r="I43" s="16"/>
      <c r="J43" s="16"/>
      <c r="K43" s="44" t="s">
        <v>35</v>
      </c>
      <c r="L43" s="18" t="s">
        <v>20</v>
      </c>
      <c r="M43" s="2">
        <v>20.941872029999999</v>
      </c>
      <c r="N43" s="2"/>
      <c r="O43" s="19"/>
      <c r="P43" s="16"/>
      <c r="Q43" s="2">
        <v>7.1521519979999999</v>
      </c>
      <c r="R43" s="2"/>
      <c r="S43" s="16"/>
      <c r="T43" s="20"/>
      <c r="U43" s="21"/>
    </row>
    <row r="44" spans="1:21">
      <c r="A44" s="43" t="s">
        <v>35</v>
      </c>
      <c r="B44" s="15" t="s">
        <v>19</v>
      </c>
      <c r="C44" s="2">
        <v>19.72856024</v>
      </c>
      <c r="D44" s="2"/>
      <c r="E44" s="16"/>
      <c r="F44" s="16"/>
      <c r="G44" s="45" t="s">
        <v>31</v>
      </c>
      <c r="H44" s="2"/>
      <c r="I44" s="16"/>
      <c r="J44" s="16"/>
      <c r="K44" s="44" t="s">
        <v>35</v>
      </c>
      <c r="L44" s="18" t="s">
        <v>20</v>
      </c>
      <c r="M44" s="2">
        <v>20.76595726</v>
      </c>
      <c r="N44" s="2"/>
      <c r="O44" s="19"/>
      <c r="P44" s="16"/>
      <c r="Q44" s="2">
        <v>8.0555901720000005</v>
      </c>
      <c r="R44" s="2"/>
      <c r="S44" s="16"/>
      <c r="T44" s="20"/>
      <c r="U44" s="21"/>
    </row>
    <row r="45" spans="1:21">
      <c r="A45" s="46" t="s">
        <v>35</v>
      </c>
      <c r="B45" s="28" t="s">
        <v>19</v>
      </c>
      <c r="C45" s="25">
        <v>23.074382150000002</v>
      </c>
      <c r="D45" s="25"/>
      <c r="E45" s="16"/>
      <c r="F45" s="16"/>
      <c r="G45" s="25">
        <v>1.409474946</v>
      </c>
      <c r="H45" s="25"/>
      <c r="I45" s="16"/>
      <c r="J45" s="16"/>
      <c r="K45" s="47" t="s">
        <v>35</v>
      </c>
      <c r="L45" s="24" t="s">
        <v>20</v>
      </c>
      <c r="M45" s="25">
        <v>20.597937439999999</v>
      </c>
      <c r="N45" s="25"/>
      <c r="O45" s="19"/>
      <c r="P45" s="16"/>
      <c r="Q45" s="25">
        <v>9.0248396339999992</v>
      </c>
      <c r="R45" s="2"/>
      <c r="S45" s="16"/>
      <c r="T45" s="20"/>
      <c r="U45" s="26"/>
    </row>
    <row r="46" spans="1:21">
      <c r="A46" s="41" t="s">
        <v>36</v>
      </c>
      <c r="B46" s="7" t="s">
        <v>19</v>
      </c>
      <c r="C46" s="8">
        <v>27.402668370000001</v>
      </c>
      <c r="D46" s="8">
        <f>AVERAGE(C46:C49)</f>
        <v>27.541834000000001</v>
      </c>
      <c r="E46" s="16"/>
      <c r="F46" s="16"/>
      <c r="G46" s="8">
        <v>9.1262912000000002E-2</v>
      </c>
      <c r="H46" s="8">
        <f>AVERAGE(G46:G49)</f>
        <v>8.3786480999999996E-2</v>
      </c>
      <c r="I46" s="16"/>
      <c r="J46" s="16"/>
      <c r="K46" s="42" t="s">
        <v>36</v>
      </c>
      <c r="L46" s="11" t="s">
        <v>20</v>
      </c>
      <c r="M46" s="8">
        <v>22.00947609</v>
      </c>
      <c r="N46" s="8">
        <f>AVERAGE(M46:M49)</f>
        <v>22.0169989925</v>
      </c>
      <c r="O46" s="19"/>
      <c r="P46" s="16"/>
      <c r="Q46" s="8">
        <v>3.4746818400000001</v>
      </c>
      <c r="R46" s="8">
        <f>AVERAGE(Q46:Q49)</f>
        <v>3.4723383989999999</v>
      </c>
      <c r="S46" s="16"/>
      <c r="T46" s="27"/>
      <c r="U46" s="13">
        <f>H46/R46</f>
        <v>2.4129699174518734E-2</v>
      </c>
    </row>
    <row r="47" spans="1:21">
      <c r="A47" s="43" t="s">
        <v>36</v>
      </c>
      <c r="B47" s="15" t="s">
        <v>19</v>
      </c>
      <c r="C47" s="2">
        <v>27.704457290000001</v>
      </c>
      <c r="D47" s="2"/>
      <c r="E47" s="16"/>
      <c r="F47" s="16"/>
      <c r="G47" s="2">
        <v>7.5406372999999999E-2</v>
      </c>
      <c r="H47" s="2"/>
      <c r="I47" s="16"/>
      <c r="J47" s="16"/>
      <c r="K47" s="44" t="s">
        <v>36</v>
      </c>
      <c r="L47" s="18" t="s">
        <v>20</v>
      </c>
      <c r="M47" s="2">
        <v>22.245132470000001</v>
      </c>
      <c r="N47" s="2"/>
      <c r="O47" s="19"/>
      <c r="P47" s="16"/>
      <c r="Q47" s="2">
        <v>2.9628535720000002</v>
      </c>
      <c r="R47" s="2"/>
      <c r="S47" s="16"/>
      <c r="T47" s="20"/>
      <c r="U47" s="21"/>
    </row>
    <row r="48" spans="1:21">
      <c r="A48" s="43" t="s">
        <v>36</v>
      </c>
      <c r="B48" s="15" t="s">
        <v>19</v>
      </c>
      <c r="C48" s="2">
        <v>27.579965349999998</v>
      </c>
      <c r="D48" s="2"/>
      <c r="E48" s="16"/>
      <c r="F48" s="16"/>
      <c r="G48" s="2">
        <v>8.1583012999999996E-2</v>
      </c>
      <c r="H48" s="2"/>
      <c r="I48" s="16"/>
      <c r="J48" s="16"/>
      <c r="K48" s="44" t="s">
        <v>36</v>
      </c>
      <c r="L48" s="18" t="s">
        <v>20</v>
      </c>
      <c r="M48" s="2">
        <v>21.94333074</v>
      </c>
      <c r="N48" s="2"/>
      <c r="O48" s="19"/>
      <c r="P48" s="16"/>
      <c r="Q48" s="2">
        <v>3.6336228820000001</v>
      </c>
      <c r="R48" s="2"/>
      <c r="S48" s="16"/>
      <c r="T48" s="20"/>
      <c r="U48" s="21"/>
    </row>
    <row r="49" spans="1:21">
      <c r="A49" s="46" t="s">
        <v>36</v>
      </c>
      <c r="B49" s="15" t="s">
        <v>19</v>
      </c>
      <c r="C49" s="2">
        <v>27.480244989999999</v>
      </c>
      <c r="D49" s="2"/>
      <c r="E49" s="16"/>
      <c r="F49" s="16"/>
      <c r="G49" s="2">
        <v>8.6893626000000002E-2</v>
      </c>
      <c r="H49" s="2"/>
      <c r="I49" s="16"/>
      <c r="J49" s="16"/>
      <c r="K49" s="47" t="s">
        <v>36</v>
      </c>
      <c r="L49" s="24" t="s">
        <v>20</v>
      </c>
      <c r="M49" s="25">
        <v>21.87005667</v>
      </c>
      <c r="N49" s="25"/>
      <c r="O49" s="19"/>
      <c r="P49" s="16"/>
      <c r="Q49" s="25">
        <v>3.8181953019999999</v>
      </c>
      <c r="R49" s="25"/>
      <c r="S49" s="16"/>
      <c r="T49" s="29"/>
      <c r="U49" s="26"/>
    </row>
    <row r="50" spans="1:21">
      <c r="A50" s="41" t="s">
        <v>37</v>
      </c>
      <c r="B50" s="7" t="s">
        <v>19</v>
      </c>
      <c r="C50" s="8">
        <v>25.53846102</v>
      </c>
      <c r="D50" s="8">
        <f>AVERAGE(C50:C53)</f>
        <v>24.701555450000001</v>
      </c>
      <c r="E50" s="16"/>
      <c r="F50" s="16"/>
      <c r="G50" s="8">
        <v>0.29668701400000003</v>
      </c>
      <c r="H50" s="8">
        <f>AVERAGE(G50:G53)</f>
        <v>0.52575329225</v>
      </c>
      <c r="I50" s="16"/>
      <c r="J50" s="16"/>
      <c r="K50" s="42" t="s">
        <v>37</v>
      </c>
      <c r="L50" s="11" t="s">
        <v>20</v>
      </c>
      <c r="M50" s="8">
        <v>20.656326360000001</v>
      </c>
      <c r="N50" s="8">
        <f>AVERAGE(M50:M53)</f>
        <v>20.766784120000001</v>
      </c>
      <c r="O50" s="19"/>
      <c r="P50" s="16"/>
      <c r="Q50" s="8">
        <v>8.6754598880000007</v>
      </c>
      <c r="R50" s="8">
        <f>AVERAGE(Q50:Q53)</f>
        <v>8.0836084980000003</v>
      </c>
      <c r="S50" s="16"/>
      <c r="T50" s="27"/>
      <c r="U50" s="13">
        <f>H50/R50</f>
        <v>6.5039430395482267E-2</v>
      </c>
    </row>
    <row r="51" spans="1:21">
      <c r="A51" s="43" t="s">
        <v>37</v>
      </c>
      <c r="B51" s="15" t="s">
        <v>19</v>
      </c>
      <c r="C51" s="2">
        <v>24.340494150000001</v>
      </c>
      <c r="D51" s="2"/>
      <c r="E51" s="16"/>
      <c r="F51" s="16"/>
      <c r="G51" s="2">
        <v>0.63287789400000005</v>
      </c>
      <c r="H51" s="2"/>
      <c r="I51" s="16"/>
      <c r="J51" s="16"/>
      <c r="K51" s="44" t="s">
        <v>37</v>
      </c>
      <c r="L51" s="18" t="s">
        <v>20</v>
      </c>
      <c r="M51" s="2">
        <v>20.75845614</v>
      </c>
      <c r="N51" s="2"/>
      <c r="O51" s="19"/>
      <c r="P51" s="16"/>
      <c r="Q51" s="2">
        <v>8.0965537740000002</v>
      </c>
      <c r="R51" s="2"/>
      <c r="S51" s="16"/>
      <c r="T51" s="20"/>
      <c r="U51" s="21"/>
    </row>
    <row r="52" spans="1:21">
      <c r="A52" s="43" t="s">
        <v>37</v>
      </c>
      <c r="B52" s="15" t="s">
        <v>19</v>
      </c>
      <c r="C52" s="2">
        <v>24.567385560000002</v>
      </c>
      <c r="D52" s="2"/>
      <c r="E52" s="16"/>
      <c r="F52" s="16"/>
      <c r="G52" s="2">
        <v>0.54828231699999996</v>
      </c>
      <c r="H52" s="2"/>
      <c r="I52" s="16"/>
      <c r="J52" s="16"/>
      <c r="K52" s="44" t="s">
        <v>37</v>
      </c>
      <c r="L52" s="18" t="s">
        <v>20</v>
      </c>
      <c r="M52" s="2">
        <v>20.989230930000002</v>
      </c>
      <c r="N52" s="2"/>
      <c r="O52" s="19"/>
      <c r="P52" s="16"/>
      <c r="Q52" s="2">
        <v>6.9267404849999998</v>
      </c>
      <c r="R52" s="2"/>
      <c r="S52" s="16"/>
      <c r="T52" s="20"/>
      <c r="U52" s="21"/>
    </row>
    <row r="53" spans="1:21">
      <c r="A53" s="43" t="s">
        <v>37</v>
      </c>
      <c r="B53" s="28" t="s">
        <v>19</v>
      </c>
      <c r="C53" s="25">
        <v>24.35988107</v>
      </c>
      <c r="D53" s="25"/>
      <c r="E53" s="30"/>
      <c r="F53" s="30"/>
      <c r="G53" s="25">
        <v>0.62516594400000003</v>
      </c>
      <c r="H53" s="25"/>
      <c r="I53" s="30"/>
      <c r="J53" s="30"/>
      <c r="K53" s="44" t="s">
        <v>37</v>
      </c>
      <c r="L53" s="24" t="s">
        <v>20</v>
      </c>
      <c r="M53" s="25">
        <v>20.663123049999999</v>
      </c>
      <c r="N53" s="25"/>
      <c r="O53" s="31"/>
      <c r="P53" s="30"/>
      <c r="Q53" s="25">
        <v>8.6356798450000003</v>
      </c>
      <c r="R53" s="25"/>
      <c r="S53" s="30"/>
      <c r="T53" s="29"/>
      <c r="U53" s="26"/>
    </row>
    <row r="54" spans="1:21">
      <c r="A54" s="48" t="s">
        <v>38</v>
      </c>
      <c r="B54" s="7" t="s">
        <v>19</v>
      </c>
      <c r="C54" s="8">
        <v>23.72845525</v>
      </c>
      <c r="D54" s="8">
        <f>AVERAGE(C54:C57)</f>
        <v>23.395019439999999</v>
      </c>
      <c r="E54" s="9">
        <f>AVERAGE(D54,D58,D62)</f>
        <v>23.984024801666667</v>
      </c>
      <c r="F54" s="9">
        <f>_xlfn.STDEV.S(D54,D58,D62)</f>
        <v>1.3865537817293578</v>
      </c>
      <c r="G54" s="8">
        <v>0.93200083099999997</v>
      </c>
      <c r="H54" s="8">
        <f>AVERAGE(G54:G57)</f>
        <v>1.1615662124999999</v>
      </c>
      <c r="I54" s="9">
        <f>AVERAGE(H54,H58,H62)</f>
        <v>1.0129371069166666</v>
      </c>
      <c r="J54" s="9">
        <f>_xlfn.STDEV.S(H54,H58,H62)</f>
        <v>0.65952928804642086</v>
      </c>
      <c r="K54" s="49" t="s">
        <v>38</v>
      </c>
      <c r="L54" s="11" t="s">
        <v>20</v>
      </c>
      <c r="M54" s="8">
        <v>23.024023830000001</v>
      </c>
      <c r="N54" s="8">
        <f>AVERAGE(M54:M57)</f>
        <v>22.877569062500001</v>
      </c>
      <c r="O54" s="12">
        <f>AVERAGE(N54,N58,N62)</f>
        <v>23.361763142499999</v>
      </c>
      <c r="P54" s="9">
        <f>_xlfn.STDEV.S(N54,N58,N62)</f>
        <v>1.7861246781986262</v>
      </c>
      <c r="Q54" s="8">
        <v>1.7497432420000001</v>
      </c>
      <c r="R54" s="8">
        <f>AVERAGE(Q54:Q57)</f>
        <v>1.9365341817500001</v>
      </c>
      <c r="S54" s="9">
        <f>AVERAGE(R54,R58,R62)</f>
        <v>2.0453593130833334</v>
      </c>
      <c r="T54" s="9">
        <f>_xlfn.STDEV.S(R54,R58,R62)</f>
        <v>1.7360908594171347</v>
      </c>
      <c r="U54" s="13">
        <f>H54/R54</f>
        <v>0.59981704606438702</v>
      </c>
    </row>
    <row r="55" spans="1:21">
      <c r="A55" s="50" t="s">
        <v>38</v>
      </c>
      <c r="B55" s="15" t="s">
        <v>19</v>
      </c>
      <c r="C55" s="2">
        <v>23.448562840000001</v>
      </c>
      <c r="D55" s="2"/>
      <c r="E55" s="16"/>
      <c r="F55" s="16"/>
      <c r="G55" s="2">
        <v>1.1124710090000001</v>
      </c>
      <c r="H55" s="2"/>
      <c r="I55" s="16"/>
      <c r="J55" s="16"/>
      <c r="K55" s="51" t="s">
        <v>38</v>
      </c>
      <c r="L55" s="18" t="s">
        <v>20</v>
      </c>
      <c r="M55" s="2">
        <v>22.7405109</v>
      </c>
      <c r="N55" s="2"/>
      <c r="O55" s="19"/>
      <c r="P55" s="16"/>
      <c r="Q55" s="2">
        <v>2.1194986469999999</v>
      </c>
      <c r="R55" s="2"/>
      <c r="S55" s="16"/>
      <c r="T55" s="20"/>
      <c r="U55" s="21"/>
    </row>
    <row r="56" spans="1:21">
      <c r="A56" s="50" t="s">
        <v>38</v>
      </c>
      <c r="B56" s="15" t="s">
        <v>19</v>
      </c>
      <c r="C56" s="2">
        <v>23.166513380000001</v>
      </c>
      <c r="D56" s="2"/>
      <c r="E56" s="16"/>
      <c r="F56" s="16"/>
      <c r="G56" s="2">
        <v>1.329699586</v>
      </c>
      <c r="H56" s="2"/>
      <c r="I56" s="16"/>
      <c r="J56" s="16"/>
      <c r="K56" s="51" t="s">
        <v>38</v>
      </c>
      <c r="L56" s="18" t="s">
        <v>20</v>
      </c>
      <c r="M56" s="2">
        <v>22.903113439999998</v>
      </c>
      <c r="N56" s="2"/>
      <c r="O56" s="19"/>
      <c r="P56" s="16"/>
      <c r="Q56" s="2">
        <v>1.8988116930000001</v>
      </c>
      <c r="R56" s="2"/>
      <c r="S56" s="16"/>
      <c r="T56" s="20"/>
      <c r="U56" s="21"/>
    </row>
    <row r="57" spans="1:21">
      <c r="A57" s="52" t="s">
        <v>38</v>
      </c>
      <c r="B57" s="28" t="s">
        <v>19</v>
      </c>
      <c r="C57" s="25">
        <v>23.23654629</v>
      </c>
      <c r="D57" s="25"/>
      <c r="E57" s="16"/>
      <c r="F57" s="16"/>
      <c r="G57" s="25">
        <v>1.2720934239999999</v>
      </c>
      <c r="H57" s="25"/>
      <c r="I57" s="16"/>
      <c r="J57" s="16"/>
      <c r="K57" s="53" t="s">
        <v>38</v>
      </c>
      <c r="L57" s="24" t="s">
        <v>20</v>
      </c>
      <c r="M57" s="25">
        <v>22.842628080000001</v>
      </c>
      <c r="N57" s="25"/>
      <c r="O57" s="19"/>
      <c r="P57" s="16"/>
      <c r="Q57" s="25">
        <v>1.978083145</v>
      </c>
      <c r="R57" s="25"/>
      <c r="S57" s="16"/>
      <c r="T57" s="29"/>
      <c r="U57" s="26"/>
    </row>
    <row r="58" spans="1:21">
      <c r="A58" s="48" t="s">
        <v>39</v>
      </c>
      <c r="B58" s="7" t="s">
        <v>19</v>
      </c>
      <c r="C58" s="8">
        <v>25.722440750000001</v>
      </c>
      <c r="D58" s="8">
        <f>AVERAGE(C58:C61)</f>
        <v>25.5678435425</v>
      </c>
      <c r="E58" s="16"/>
      <c r="F58" s="16"/>
      <c r="G58" s="8">
        <v>0.26410008299999999</v>
      </c>
      <c r="H58" s="8">
        <f>AVERAGE(G58:G61)</f>
        <v>0.29177564524999999</v>
      </c>
      <c r="I58" s="16"/>
      <c r="J58" s="16"/>
      <c r="K58" s="49" t="s">
        <v>39</v>
      </c>
      <c r="L58" s="11" t="s">
        <v>20</v>
      </c>
      <c r="M58" s="8">
        <v>25.2098485</v>
      </c>
      <c r="N58" s="8">
        <f>AVERAGE(M58:M61)</f>
        <v>25.340065365000001</v>
      </c>
      <c r="O58" s="19"/>
      <c r="P58" s="16"/>
      <c r="Q58" s="8">
        <v>0.39908596800000001</v>
      </c>
      <c r="R58" s="8">
        <f>AVERAGE(Q58:Q61)</f>
        <v>0.36624100500000001</v>
      </c>
      <c r="S58" s="16"/>
      <c r="T58" s="27"/>
      <c r="U58" s="13">
        <f>H58/R58</f>
        <v>0.79667661803734946</v>
      </c>
    </row>
    <row r="59" spans="1:21">
      <c r="A59" s="50" t="s">
        <v>39</v>
      </c>
      <c r="B59" s="15" t="s">
        <v>19</v>
      </c>
      <c r="C59" s="2">
        <v>25.548454549999999</v>
      </c>
      <c r="D59" s="2"/>
      <c r="E59" s="16"/>
      <c r="F59" s="16"/>
      <c r="G59" s="2">
        <v>0.294817879</v>
      </c>
      <c r="H59" s="2"/>
      <c r="I59" s="16"/>
      <c r="J59" s="16"/>
      <c r="K59" s="51" t="s">
        <v>39</v>
      </c>
      <c r="L59" s="18" t="s">
        <v>20</v>
      </c>
      <c r="M59" s="2">
        <v>25.325849349999999</v>
      </c>
      <c r="N59" s="2"/>
      <c r="O59" s="19"/>
      <c r="P59" s="16"/>
      <c r="Q59" s="2">
        <v>0.36897816</v>
      </c>
      <c r="R59" s="2"/>
      <c r="S59" s="16"/>
      <c r="T59" s="20"/>
      <c r="U59" s="21"/>
    </row>
    <row r="60" spans="1:21">
      <c r="A60" s="50" t="s">
        <v>39</v>
      </c>
      <c r="B60" s="15" t="s">
        <v>19</v>
      </c>
      <c r="C60" s="2">
        <v>25.549341099999999</v>
      </c>
      <c r="D60" s="2"/>
      <c r="E60" s="16"/>
      <c r="F60" s="16"/>
      <c r="G60" s="2">
        <v>0.294652633</v>
      </c>
      <c r="H60" s="2"/>
      <c r="I60" s="16"/>
      <c r="J60" s="16"/>
      <c r="K60" s="51" t="s">
        <v>39</v>
      </c>
      <c r="L60" s="18" t="s">
        <v>20</v>
      </c>
      <c r="M60" s="2">
        <v>25.339743420000001</v>
      </c>
      <c r="N60" s="2"/>
      <c r="O60" s="19"/>
      <c r="P60" s="16"/>
      <c r="Q60" s="2">
        <v>0.36552779800000001</v>
      </c>
      <c r="R60" s="2"/>
      <c r="S60" s="16"/>
      <c r="T60" s="20"/>
      <c r="U60" s="21"/>
    </row>
    <row r="61" spans="1:21">
      <c r="A61" s="52" t="s">
        <v>39</v>
      </c>
      <c r="B61" s="28" t="s">
        <v>19</v>
      </c>
      <c r="C61" s="25">
        <v>25.451137769999999</v>
      </c>
      <c r="D61" s="25"/>
      <c r="E61" s="16"/>
      <c r="F61" s="16"/>
      <c r="G61" s="25">
        <v>0.31353198599999998</v>
      </c>
      <c r="H61" s="25"/>
      <c r="I61" s="16"/>
      <c r="J61" s="16"/>
      <c r="K61" s="53" t="s">
        <v>39</v>
      </c>
      <c r="L61" s="24" t="s">
        <v>20</v>
      </c>
      <c r="M61" s="25">
        <v>25.484820190000001</v>
      </c>
      <c r="N61" s="25"/>
      <c r="O61" s="19"/>
      <c r="P61" s="16"/>
      <c r="Q61" s="25">
        <v>0.33137209400000001</v>
      </c>
      <c r="R61" s="25"/>
      <c r="S61" s="16"/>
      <c r="T61" s="29"/>
      <c r="U61" s="26"/>
    </row>
    <row r="62" spans="1:21">
      <c r="A62" s="48" t="s">
        <v>40</v>
      </c>
      <c r="B62" s="7" t="s">
        <v>19</v>
      </c>
      <c r="C62" s="8">
        <v>23.44226549</v>
      </c>
      <c r="D62" s="8">
        <f>AVERAGE(C62:C65)</f>
        <v>22.989211422500002</v>
      </c>
      <c r="E62" s="16"/>
      <c r="F62" s="16"/>
      <c r="G62" s="8">
        <v>1.1169102289999999</v>
      </c>
      <c r="H62" s="8">
        <f>AVERAGE(G62:G65)</f>
        <v>1.5854694629999999</v>
      </c>
      <c r="I62" s="16"/>
      <c r="J62" s="16"/>
      <c r="K62" s="49" t="s">
        <v>40</v>
      </c>
      <c r="L62" s="11" t="s">
        <v>20</v>
      </c>
      <c r="M62" s="8">
        <v>22.013874019999999</v>
      </c>
      <c r="N62" s="8">
        <f>AVERAGE(M62:M65)</f>
        <v>21.867654999999999</v>
      </c>
      <c r="O62" s="19"/>
      <c r="P62" s="16"/>
      <c r="Q62" s="8">
        <v>3.4643639419999999</v>
      </c>
      <c r="R62" s="8">
        <f>AVERAGE(Q62:Q65)</f>
        <v>3.8333027524999999</v>
      </c>
      <c r="S62" s="16"/>
      <c r="T62" s="27"/>
      <c r="U62" s="13">
        <f>H62/R62</f>
        <v>0.41360402904935956</v>
      </c>
    </row>
    <row r="63" spans="1:21">
      <c r="A63" s="50" t="s">
        <v>40</v>
      </c>
      <c r="B63" s="15" t="s">
        <v>19</v>
      </c>
      <c r="C63" s="2">
        <v>23.653605460000001</v>
      </c>
      <c r="D63" s="2"/>
      <c r="E63" s="16"/>
      <c r="F63" s="16"/>
      <c r="G63" s="2">
        <v>0.97717823000000004</v>
      </c>
      <c r="H63" s="2"/>
      <c r="I63" s="16"/>
      <c r="J63" s="16"/>
      <c r="K63" s="51" t="s">
        <v>40</v>
      </c>
      <c r="L63" s="18" t="s">
        <v>20</v>
      </c>
      <c r="M63" s="2">
        <v>21.909727319999998</v>
      </c>
      <c r="N63" s="2"/>
      <c r="O63" s="19"/>
      <c r="P63" s="16"/>
      <c r="Q63" s="2">
        <v>3.7171331529999998</v>
      </c>
      <c r="R63" s="2"/>
      <c r="S63" s="16"/>
      <c r="T63" s="20"/>
      <c r="U63" s="21"/>
    </row>
    <row r="64" spans="1:21">
      <c r="A64" s="50" t="s">
        <v>40</v>
      </c>
      <c r="B64" s="15" t="s">
        <v>19</v>
      </c>
      <c r="C64" s="2">
        <v>22.549554310000001</v>
      </c>
      <c r="D64" s="2"/>
      <c r="E64" s="16"/>
      <c r="F64" s="16"/>
      <c r="G64" s="2">
        <v>1.964270226</v>
      </c>
      <c r="H64" s="2"/>
      <c r="I64" s="16"/>
      <c r="J64" s="16"/>
      <c r="K64" s="51" t="s">
        <v>40</v>
      </c>
      <c r="L64" s="18" t="s">
        <v>20</v>
      </c>
      <c r="M64" s="2">
        <v>21.782420030000001</v>
      </c>
      <c r="N64" s="2"/>
      <c r="O64" s="19"/>
      <c r="P64" s="16"/>
      <c r="Q64" s="2">
        <v>4.0512986409999998</v>
      </c>
      <c r="R64" s="2"/>
      <c r="S64" s="16"/>
      <c r="T64" s="20"/>
      <c r="U64" s="21"/>
    </row>
    <row r="65" spans="1:21">
      <c r="A65" s="52" t="s">
        <v>40</v>
      </c>
      <c r="B65" s="28" t="s">
        <v>19</v>
      </c>
      <c r="C65" s="25">
        <v>22.311420429999998</v>
      </c>
      <c r="D65" s="25"/>
      <c r="E65" s="30"/>
      <c r="F65" s="30"/>
      <c r="G65" s="25">
        <v>2.2835191670000001</v>
      </c>
      <c r="H65" s="25"/>
      <c r="I65" s="30"/>
      <c r="J65" s="30"/>
      <c r="K65" s="53" t="s">
        <v>40</v>
      </c>
      <c r="L65" s="24" t="s">
        <v>20</v>
      </c>
      <c r="M65" s="25">
        <v>21.764598629999998</v>
      </c>
      <c r="N65" s="25"/>
      <c r="O65" s="31"/>
      <c r="P65" s="30"/>
      <c r="Q65" s="25">
        <v>4.1004152740000004</v>
      </c>
      <c r="R65" s="25"/>
      <c r="S65" s="30"/>
      <c r="T65" s="29"/>
      <c r="U65" s="26"/>
    </row>
    <row r="66" spans="1:21" hidden="1">
      <c r="A66" s="2" t="s">
        <v>41</v>
      </c>
      <c r="B66" s="34" t="s">
        <v>19</v>
      </c>
      <c r="C66" s="2">
        <v>19.301628919999999</v>
      </c>
      <c r="D66" s="2">
        <f>AVERAGE(C66:C69)</f>
        <v>19.164605747500001</v>
      </c>
      <c r="E66" s="2"/>
      <c r="F66" s="2"/>
      <c r="G66" s="2">
        <v>18.7</v>
      </c>
      <c r="H66" s="2">
        <f>AVERAGE(G66:G69)</f>
        <v>18.7</v>
      </c>
      <c r="I66" s="2"/>
      <c r="J66" s="2"/>
      <c r="K66" s="2" t="s">
        <v>42</v>
      </c>
      <c r="L66" s="54" t="s">
        <v>20</v>
      </c>
      <c r="M66" s="2">
        <v>20.003528930000002</v>
      </c>
      <c r="N66" s="2">
        <f>AVERAGE(M66:M69)</f>
        <v>20.442921672499999</v>
      </c>
      <c r="O66" s="2"/>
      <c r="P66" s="2"/>
      <c r="Q66" s="2">
        <v>14.85</v>
      </c>
      <c r="R66" s="2">
        <f>AVERAGE(Q66:Q69)</f>
        <v>14.85</v>
      </c>
      <c r="S66" s="2"/>
      <c r="T66" s="2"/>
      <c r="U66" s="2">
        <f>H66/R66</f>
        <v>1.2592592592592593</v>
      </c>
    </row>
    <row r="67" spans="1:21" hidden="1">
      <c r="A67" s="2" t="s">
        <v>41</v>
      </c>
      <c r="B67" s="34" t="s">
        <v>19</v>
      </c>
      <c r="C67" s="2">
        <v>18.912923840000001</v>
      </c>
      <c r="D67" s="2"/>
      <c r="E67" s="2"/>
      <c r="F67" s="2"/>
      <c r="G67" s="2">
        <v>18.7</v>
      </c>
      <c r="H67" s="2"/>
      <c r="I67" s="2"/>
      <c r="J67" s="2"/>
      <c r="K67" s="2" t="s">
        <v>42</v>
      </c>
      <c r="L67" s="54" t="s">
        <v>20</v>
      </c>
      <c r="M67" s="2">
        <v>20.743792540000001</v>
      </c>
      <c r="N67" s="2"/>
      <c r="O67" s="2"/>
      <c r="P67" s="2"/>
      <c r="Q67" s="2">
        <v>14.85</v>
      </c>
      <c r="R67" s="2"/>
      <c r="S67" s="2"/>
      <c r="T67" s="2"/>
      <c r="U67" s="2"/>
    </row>
    <row r="68" spans="1:21" hidden="1">
      <c r="A68" s="2" t="s">
        <v>41</v>
      </c>
      <c r="B68" s="34" t="s">
        <v>19</v>
      </c>
      <c r="C68" s="2">
        <v>19.111673079999999</v>
      </c>
      <c r="D68" s="2"/>
      <c r="E68" s="2"/>
      <c r="F68" s="2"/>
      <c r="G68" s="2">
        <v>18.7</v>
      </c>
      <c r="H68" s="2"/>
      <c r="I68" s="2"/>
      <c r="J68" s="2"/>
      <c r="K68" s="2" t="s">
        <v>42</v>
      </c>
      <c r="L68" s="54" t="s">
        <v>20</v>
      </c>
      <c r="M68" s="2">
        <v>20.769809429999999</v>
      </c>
      <c r="N68" s="2"/>
      <c r="O68" s="2"/>
      <c r="P68" s="2"/>
      <c r="Q68" s="2">
        <v>14.85</v>
      </c>
      <c r="R68" s="2"/>
      <c r="S68" s="2"/>
      <c r="T68" s="2"/>
      <c r="U68" s="2"/>
    </row>
    <row r="69" spans="1:21" hidden="1">
      <c r="A69" s="2" t="s">
        <v>41</v>
      </c>
      <c r="B69" s="34" t="s">
        <v>19</v>
      </c>
      <c r="C69" s="2">
        <v>19.332197149999999</v>
      </c>
      <c r="D69" s="2"/>
      <c r="E69" s="2"/>
      <c r="F69" s="2"/>
      <c r="G69" s="2">
        <v>18.7</v>
      </c>
      <c r="H69" s="2"/>
      <c r="I69" s="2"/>
      <c r="J69" s="2"/>
      <c r="K69" s="2" t="s">
        <v>42</v>
      </c>
      <c r="L69" s="54" t="s">
        <v>20</v>
      </c>
      <c r="M69" s="2">
        <v>20.254555790000001</v>
      </c>
      <c r="N69" s="2"/>
      <c r="O69" s="2"/>
      <c r="P69" s="2"/>
      <c r="Q69" s="2">
        <v>14.85</v>
      </c>
      <c r="R69" s="2"/>
      <c r="S69" s="2"/>
      <c r="T69" s="2"/>
      <c r="U69" s="2"/>
    </row>
    <row r="74" spans="1:21">
      <c r="B74" s="1"/>
      <c r="C74" s="1"/>
      <c r="D74" s="1"/>
      <c r="E74" s="1"/>
    </row>
  </sheetData>
  <autoFilter ref="A1:U69" xr:uid="{D97F419A-4DE0-0643-929A-FAE330862A31}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f36727-6efe-423f-a4f1-71c714fc6472" xsi:nil="true"/>
    <lcf76f155ced4ddcb4097134ff3c332f xmlns="1221eeca-7e7c-488e-b5cf-2986d036e70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9FF15E2E69DE4598F78990C8E731E1" ma:contentTypeVersion="14" ma:contentTypeDescription="Create a new document." ma:contentTypeScope="" ma:versionID="ac4aeaa736232096dad1dbd75e7e47a5">
  <xsd:schema xmlns:xsd="http://www.w3.org/2001/XMLSchema" xmlns:xs="http://www.w3.org/2001/XMLSchema" xmlns:p="http://schemas.microsoft.com/office/2006/metadata/properties" xmlns:ns2="1221eeca-7e7c-488e-b5cf-2986d036e703" xmlns:ns3="d4f36727-6efe-423f-a4f1-71c714fc6472" targetNamespace="http://schemas.microsoft.com/office/2006/metadata/properties" ma:root="true" ma:fieldsID="56ca08250ae7491d4f944f5c8a52a32e" ns2:_="" ns3:_="">
    <xsd:import namespace="1221eeca-7e7c-488e-b5cf-2986d036e703"/>
    <xsd:import namespace="d4f36727-6efe-423f-a4f1-71c714fc64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1eeca-7e7c-488e-b5cf-2986d036e7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b76b242-6fdc-4a91-9ac1-a1e9a1762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36727-6efe-423f-a4f1-71c714fc6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0c810bc-a90c-4cae-bdbc-72175897d8a8}" ma:internalName="TaxCatchAll" ma:showField="CatchAllData" ma:web="d4f36727-6efe-423f-a4f1-71c714fc64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215FA3-5D1A-4FA7-8E13-6D20649787C8}"/>
</file>

<file path=customXml/itemProps2.xml><?xml version="1.0" encoding="utf-8"?>
<ds:datastoreItem xmlns:ds="http://schemas.openxmlformats.org/officeDocument/2006/customXml" ds:itemID="{B1CFAB8D-38A3-4E2F-8147-39123031D16E}"/>
</file>

<file path=customXml/itemProps3.xml><?xml version="1.0" encoding="utf-8"?>
<ds:datastoreItem xmlns:ds="http://schemas.openxmlformats.org/officeDocument/2006/customXml" ds:itemID="{F23DC140-5BD3-4295-A73F-8B95A22884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Donovan Garcia Ceron</dc:creator>
  <cp:keywords/>
  <dc:description/>
  <cp:lastModifiedBy>Donovan Garcia Ceron</cp:lastModifiedBy>
  <cp:revision/>
  <dcterms:created xsi:type="dcterms:W3CDTF">2024-07-05T00:45:57Z</dcterms:created>
  <dcterms:modified xsi:type="dcterms:W3CDTF">2025-01-22T01:30:06Z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0x010100999FF15E2E69DE4598F78990C8E731E1</vt:lpwstr>
  </property>
  <property fmtid="{D5CDD505-2E9C-101B-9397-08002B2CF9AE}" pid="3" name="MediaServiceImageTags">
    <vt:lpwstr/>
  </property>
</Properties>
</file>