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20700543-A251-4B3C-B5E6-5B64CDC4065E}" xr6:coauthVersionLast="47" xr6:coauthVersionMax="47" xr10:uidLastSave="{00000000-0000-0000-0000-000000000000}"/>
  <bookViews>
    <workbookView xWindow="-108" yWindow="-108" windowWidth="23256" windowHeight="13176" tabRatio="849" xr2:uid="{00000000-000D-0000-FFFF-FFFF00000000}"/>
  </bookViews>
  <sheets>
    <sheet name="Published MAT Data" sheetId="1" r:id="rId1"/>
    <sheet name="Present-Day Elevation" sheetId="8" r:id="rId2"/>
    <sheet name="Present Day MAT Data" sheetId="5" r:id="rId3"/>
    <sheet name="Present Day Latitude" sheetId="7" r:id="rId4"/>
    <sheet name="Paleo-Latitude Estimation" sheetId="6" r:id="rId5"/>
    <sheet name="MAT Data This Study" sheetId="4" r:id="rId6"/>
  </sheets>
  <calcPr calcId="191029"/>
</workbook>
</file>

<file path=xl/calcChain.xml><?xml version="1.0" encoding="utf-8"?>
<calcChain xmlns="http://schemas.openxmlformats.org/spreadsheetml/2006/main">
  <c r="P2" i="4" l="1"/>
  <c r="O2" i="4"/>
  <c r="S2" i="4" s="1"/>
  <c r="Q2" i="4"/>
  <c r="U2" i="4" s="1"/>
  <c r="O24" i="4"/>
  <c r="S24" i="4" s="1"/>
  <c r="G6" i="4"/>
  <c r="G12" i="4"/>
  <c r="H12" i="4"/>
  <c r="J12" i="4" s="1"/>
  <c r="I12" i="4"/>
  <c r="H21" i="4"/>
  <c r="J21" i="4" s="1"/>
  <c r="I21" i="4"/>
  <c r="H27" i="4"/>
  <c r="J27" i="4" s="1"/>
  <c r="I27" i="4"/>
  <c r="H35" i="4"/>
  <c r="J35" i="4" s="1"/>
  <c r="I35" i="4"/>
  <c r="H13" i="4"/>
  <c r="J13" i="4" s="1"/>
  <c r="I13" i="4"/>
  <c r="H22" i="4"/>
  <c r="J22" i="4" s="1"/>
  <c r="I22" i="4"/>
  <c r="H28" i="4"/>
  <c r="J28" i="4" s="1"/>
  <c r="I28" i="4"/>
  <c r="H36" i="4"/>
  <c r="J36" i="4" s="1"/>
  <c r="I36" i="4"/>
  <c r="H23" i="4"/>
  <c r="J23" i="4" s="1"/>
  <c r="I23" i="4"/>
  <c r="H29" i="4"/>
  <c r="J29" i="4" s="1"/>
  <c r="I29" i="4"/>
  <c r="H37" i="4"/>
  <c r="J37" i="4" s="1"/>
  <c r="I37" i="4"/>
  <c r="H30" i="4"/>
  <c r="J30" i="4" s="1"/>
  <c r="I30" i="4"/>
  <c r="H38" i="4"/>
  <c r="J38" i="4" s="1"/>
  <c r="I38" i="4"/>
  <c r="H31" i="4"/>
  <c r="J31" i="4" s="1"/>
  <c r="I31" i="4"/>
  <c r="H39" i="4"/>
  <c r="J39" i="4" s="1"/>
  <c r="I39" i="4"/>
  <c r="H14" i="4"/>
  <c r="J14" i="4" s="1"/>
  <c r="I14" i="4"/>
  <c r="H32" i="4"/>
  <c r="J32" i="4" s="1"/>
  <c r="I32" i="4"/>
  <c r="H40" i="4"/>
  <c r="J40" i="4" s="1"/>
  <c r="I40" i="4"/>
  <c r="H7" i="4"/>
  <c r="J7" i="4" s="1"/>
  <c r="I7" i="4"/>
  <c r="H15" i="4"/>
  <c r="J15" i="4" s="1"/>
  <c r="I15" i="4"/>
  <c r="H41" i="4"/>
  <c r="J41" i="4" s="1"/>
  <c r="I41" i="4"/>
  <c r="H8" i="4"/>
  <c r="J8" i="4" s="1"/>
  <c r="I8" i="4"/>
  <c r="H16" i="4"/>
  <c r="J16" i="4" s="1"/>
  <c r="I16" i="4"/>
  <c r="H42" i="4"/>
  <c r="J42" i="4" s="1"/>
  <c r="I42" i="4"/>
  <c r="H9" i="4"/>
  <c r="J9" i="4" s="1"/>
  <c r="I9" i="4"/>
  <c r="H17" i="4"/>
  <c r="J17" i="4" s="1"/>
  <c r="I17" i="4"/>
  <c r="H44" i="4"/>
  <c r="J44" i="4" s="1"/>
  <c r="I44" i="4"/>
  <c r="H34" i="4"/>
  <c r="J34" i="4" s="1"/>
  <c r="I34" i="4"/>
  <c r="O6" i="4"/>
  <c r="S6" i="4" s="1"/>
  <c r="Q6" i="4"/>
  <c r="U6" i="4" s="1"/>
  <c r="H2" i="4"/>
  <c r="J2" i="4" s="1"/>
  <c r="I2" i="4"/>
  <c r="Q3" i="4"/>
  <c r="U3" i="4" s="1"/>
  <c r="R3" i="4"/>
  <c r="R6" i="4"/>
  <c r="Q7" i="4"/>
  <c r="R7" i="4"/>
  <c r="Q8" i="4"/>
  <c r="R8" i="4"/>
  <c r="Q9" i="4"/>
  <c r="R9" i="4"/>
  <c r="Q4" i="4"/>
  <c r="U4" i="4" s="1"/>
  <c r="R4" i="4"/>
  <c r="Q5" i="4"/>
  <c r="U5" i="4" s="1"/>
  <c r="R5" i="4"/>
  <c r="Q10" i="4"/>
  <c r="U10" i="4" s="1"/>
  <c r="R10" i="4"/>
  <c r="Q11" i="4"/>
  <c r="U11" i="4" s="1"/>
  <c r="R11" i="4"/>
  <c r="Q12" i="4"/>
  <c r="R12" i="4"/>
  <c r="Q13" i="4"/>
  <c r="R13" i="4"/>
  <c r="Q14" i="4"/>
  <c r="R14" i="4"/>
  <c r="Q15" i="4"/>
  <c r="R15" i="4"/>
  <c r="Q16" i="4"/>
  <c r="R16" i="4"/>
  <c r="Q17" i="4"/>
  <c r="R17" i="4"/>
  <c r="Q19" i="4"/>
  <c r="U19" i="4" s="1"/>
  <c r="R19" i="4"/>
  <c r="Q20" i="4"/>
  <c r="U20" i="4" s="1"/>
  <c r="R20" i="4"/>
  <c r="Q21" i="4"/>
  <c r="R21" i="4"/>
  <c r="Q22" i="4"/>
  <c r="R22" i="4"/>
  <c r="Q23" i="4"/>
  <c r="R23" i="4"/>
  <c r="Q24" i="4"/>
  <c r="U24" i="4" s="1"/>
  <c r="R24" i="4"/>
  <c r="Q25" i="4"/>
  <c r="U25" i="4" s="1"/>
  <c r="R25" i="4"/>
  <c r="Q26" i="4"/>
  <c r="U26" i="4" s="1"/>
  <c r="R26" i="4"/>
  <c r="Q27" i="4"/>
  <c r="R27" i="4"/>
  <c r="Q28" i="4"/>
  <c r="R28" i="4"/>
  <c r="Q29" i="4"/>
  <c r="R29" i="4"/>
  <c r="Q30" i="4"/>
  <c r="R30" i="4"/>
  <c r="Q31" i="4"/>
  <c r="R31" i="4"/>
  <c r="Q32" i="4"/>
  <c r="R32" i="4"/>
  <c r="Q18" i="4"/>
  <c r="U18" i="4" s="1"/>
  <c r="R18" i="4"/>
  <c r="Q33" i="4"/>
  <c r="U33" i="4" s="1"/>
  <c r="R33" i="4"/>
  <c r="Q34" i="4"/>
  <c r="U34" i="4" s="1"/>
  <c r="R34" i="4"/>
  <c r="Q35" i="4"/>
  <c r="R35" i="4"/>
  <c r="Q36" i="4"/>
  <c r="R36" i="4"/>
  <c r="Q37" i="4"/>
  <c r="R37" i="4"/>
  <c r="Q38" i="4"/>
  <c r="R38" i="4"/>
  <c r="Q39" i="4"/>
  <c r="R39" i="4"/>
  <c r="Q40" i="4"/>
  <c r="R40" i="4"/>
  <c r="Q41" i="4"/>
  <c r="R41" i="4"/>
  <c r="Q42" i="4"/>
  <c r="R42" i="4"/>
  <c r="Q43" i="4"/>
  <c r="U43" i="4" s="1"/>
  <c r="R43" i="4"/>
  <c r="Q44" i="4"/>
  <c r="R44" i="4"/>
  <c r="R2" i="4"/>
  <c r="O3" i="4"/>
  <c r="S3" i="4" s="1"/>
  <c r="P3" i="4"/>
  <c r="P6" i="4"/>
  <c r="O7" i="4"/>
  <c r="P7" i="4"/>
  <c r="O8" i="4"/>
  <c r="P8" i="4"/>
  <c r="O9" i="4"/>
  <c r="P9" i="4"/>
  <c r="O4" i="4"/>
  <c r="S4" i="4" s="1"/>
  <c r="P4" i="4"/>
  <c r="O5" i="4"/>
  <c r="S5" i="4" s="1"/>
  <c r="P5" i="4"/>
  <c r="O10" i="4"/>
  <c r="S10" i="4" s="1"/>
  <c r="P10" i="4"/>
  <c r="O11" i="4"/>
  <c r="S11" i="4" s="1"/>
  <c r="P11" i="4"/>
  <c r="O12" i="4"/>
  <c r="P12" i="4"/>
  <c r="O13" i="4"/>
  <c r="P13" i="4"/>
  <c r="O14" i="4"/>
  <c r="P14" i="4"/>
  <c r="O15" i="4"/>
  <c r="P15" i="4"/>
  <c r="O16" i="4"/>
  <c r="P16" i="4"/>
  <c r="O17" i="4"/>
  <c r="P17" i="4"/>
  <c r="O19" i="4"/>
  <c r="S19" i="4" s="1"/>
  <c r="P19" i="4"/>
  <c r="O20" i="4"/>
  <c r="S20" i="4" s="1"/>
  <c r="P20" i="4"/>
  <c r="O21" i="4"/>
  <c r="P21" i="4"/>
  <c r="O22" i="4"/>
  <c r="P22" i="4"/>
  <c r="O23" i="4"/>
  <c r="P23" i="4"/>
  <c r="P24" i="4"/>
  <c r="O25" i="4"/>
  <c r="S25" i="4" s="1"/>
  <c r="P25" i="4"/>
  <c r="O26" i="4"/>
  <c r="S26" i="4" s="1"/>
  <c r="P26" i="4"/>
  <c r="O27" i="4"/>
  <c r="P27" i="4"/>
  <c r="O28" i="4"/>
  <c r="P28" i="4"/>
  <c r="O29" i="4"/>
  <c r="P29" i="4"/>
  <c r="O30" i="4"/>
  <c r="P30" i="4"/>
  <c r="O31" i="4"/>
  <c r="P31" i="4"/>
  <c r="O32" i="4"/>
  <c r="P32" i="4"/>
  <c r="O18" i="4"/>
  <c r="S18" i="4" s="1"/>
  <c r="P18" i="4"/>
  <c r="O33" i="4"/>
  <c r="S33" i="4" s="1"/>
  <c r="P33" i="4"/>
  <c r="O34" i="4"/>
  <c r="S34" i="4" s="1"/>
  <c r="P34" i="4"/>
  <c r="O35" i="4"/>
  <c r="P35" i="4"/>
  <c r="O36" i="4"/>
  <c r="P36" i="4"/>
  <c r="O37" i="4"/>
  <c r="P37" i="4"/>
  <c r="O38" i="4"/>
  <c r="P38" i="4"/>
  <c r="O39" i="4"/>
  <c r="P39" i="4"/>
  <c r="O40" i="4"/>
  <c r="P40" i="4"/>
  <c r="O41" i="4"/>
  <c r="P41" i="4"/>
  <c r="O42" i="4"/>
  <c r="P42" i="4"/>
  <c r="O43" i="4"/>
  <c r="S43" i="4" s="1"/>
  <c r="P43" i="4"/>
  <c r="O44" i="4"/>
  <c r="P44" i="4"/>
  <c r="G9" i="6"/>
  <c r="I11" i="4"/>
  <c r="I24" i="4"/>
  <c r="I43" i="4"/>
  <c r="I4" i="4"/>
  <c r="I10" i="4"/>
  <c r="I19" i="4"/>
  <c r="I25" i="4"/>
  <c r="I33" i="4"/>
  <c r="I3" i="4"/>
  <c r="I5" i="4"/>
  <c r="I20" i="4"/>
  <c r="I26" i="4"/>
  <c r="I18" i="4"/>
  <c r="I6" i="4"/>
  <c r="H24" i="4"/>
  <c r="J24" i="4" s="1"/>
  <c r="H43" i="4"/>
  <c r="J43" i="4" s="1"/>
  <c r="H4" i="4"/>
  <c r="J4" i="4" s="1"/>
  <c r="H10" i="4"/>
  <c r="J10" i="4" s="1"/>
  <c r="H19" i="4"/>
  <c r="J19" i="4" s="1"/>
  <c r="H25" i="4"/>
  <c r="J25" i="4" s="1"/>
  <c r="H33" i="4"/>
  <c r="J33" i="4" s="1"/>
  <c r="H3" i="4"/>
  <c r="J3" i="4" s="1"/>
  <c r="H5" i="4"/>
  <c r="J5" i="4" s="1"/>
  <c r="H11" i="4"/>
  <c r="J11" i="4" s="1"/>
  <c r="H20" i="4"/>
  <c r="J20" i="4" s="1"/>
  <c r="H26" i="4"/>
  <c r="J26" i="4" s="1"/>
  <c r="H18" i="4"/>
  <c r="J18" i="4" s="1"/>
  <c r="H6" i="4"/>
  <c r="J6" i="4" s="1"/>
  <c r="G24" i="4"/>
  <c r="G43" i="4"/>
  <c r="G2" i="4"/>
  <c r="G4" i="4"/>
  <c r="G10" i="4"/>
  <c r="G19" i="4"/>
  <c r="G25" i="4"/>
  <c r="G33" i="4"/>
  <c r="G3" i="4"/>
  <c r="G5" i="4"/>
  <c r="G11" i="4"/>
  <c r="G20" i="4"/>
  <c r="G26" i="4"/>
  <c r="G18" i="4"/>
  <c r="G34" i="4"/>
  <c r="G8" i="4"/>
  <c r="G9" i="4"/>
  <c r="G13" i="4"/>
  <c r="G14" i="4"/>
  <c r="G15" i="4"/>
  <c r="G16" i="4"/>
  <c r="G17" i="4"/>
  <c r="G21" i="4"/>
  <c r="G22" i="4"/>
  <c r="G23" i="4"/>
  <c r="G27" i="4"/>
  <c r="G28" i="4"/>
  <c r="G29" i="4"/>
  <c r="G30" i="4"/>
  <c r="G31" i="4"/>
  <c r="G32" i="4"/>
  <c r="G35" i="4"/>
  <c r="G36" i="4"/>
  <c r="G37" i="4"/>
  <c r="G38" i="4"/>
  <c r="G39" i="4"/>
  <c r="G40" i="4"/>
  <c r="G41" i="4"/>
  <c r="G42" i="4"/>
  <c r="G44" i="4"/>
  <c r="G7" i="4"/>
  <c r="AM14" i="6"/>
  <c r="AM5" i="6"/>
  <c r="AM4" i="6"/>
  <c r="AM3" i="6"/>
  <c r="AI3" i="6"/>
  <c r="S3" i="6"/>
  <c r="AI14" i="6"/>
  <c r="AE14" i="6"/>
  <c r="AA14" i="6"/>
  <c r="AA13" i="6"/>
  <c r="AA12" i="6"/>
  <c r="W13" i="6"/>
  <c r="W12" i="6"/>
  <c r="S11" i="6"/>
  <c r="S12" i="6"/>
  <c r="S13" i="6"/>
  <c r="S10" i="6"/>
  <c r="S5" i="6"/>
  <c r="S6" i="6"/>
  <c r="S4" i="6"/>
  <c r="O7" i="6"/>
  <c r="O8" i="6"/>
  <c r="O9" i="6"/>
  <c r="O10" i="6"/>
  <c r="O11" i="6"/>
  <c r="O12" i="6"/>
  <c r="O13" i="6"/>
  <c r="O6" i="6"/>
  <c r="K12" i="6"/>
  <c r="G10" i="6"/>
  <c r="G11" i="6"/>
  <c r="G12" i="6"/>
  <c r="G13" i="6"/>
  <c r="W2" i="4" l="1"/>
  <c r="L28" i="4"/>
  <c r="W19" i="4"/>
  <c r="W10" i="4"/>
  <c r="L26" i="4"/>
  <c r="L20" i="4"/>
  <c r="L17" i="4"/>
  <c r="L14" i="4"/>
  <c r="L35" i="4"/>
  <c r="L5" i="4"/>
  <c r="L33" i="4"/>
  <c r="L7" i="4"/>
  <c r="L31" i="4"/>
  <c r="L8" i="4"/>
  <c r="W24" i="4"/>
  <c r="L43" i="4"/>
  <c r="L42" i="4"/>
  <c r="L34" i="4"/>
  <c r="L27" i="4"/>
  <c r="L19" i="4"/>
  <c r="L10" i="4"/>
  <c r="L41" i="4"/>
  <c r="W4" i="4"/>
  <c r="L40" i="4"/>
  <c r="L18" i="4"/>
  <c r="L25" i="4"/>
  <c r="L16" i="4"/>
  <c r="L4" i="4"/>
  <c r="W18" i="4"/>
  <c r="W25" i="4"/>
  <c r="L39" i="4"/>
  <c r="L32" i="4"/>
  <c r="L24" i="4"/>
  <c r="L15" i="4"/>
  <c r="L9" i="4"/>
  <c r="L23" i="4"/>
  <c r="L2" i="4"/>
  <c r="L37" i="4"/>
  <c r="L30" i="4"/>
  <c r="L22" i="4"/>
  <c r="L13" i="4"/>
  <c r="L6" i="4"/>
  <c r="L38" i="4"/>
  <c r="L44" i="4"/>
  <c r="L36" i="4"/>
  <c r="L29" i="4"/>
  <c r="L21" i="4"/>
  <c r="L12" i="4"/>
  <c r="L3" i="4"/>
  <c r="L11" i="4"/>
  <c r="W6" i="4"/>
  <c r="W43" i="4"/>
  <c r="W20" i="4"/>
  <c r="W11" i="4"/>
  <c r="W3" i="4"/>
  <c r="W33" i="4"/>
  <c r="W26" i="4"/>
  <c r="W5" i="4"/>
  <c r="W34" i="4"/>
  <c r="V43" i="4" l="1"/>
  <c r="T43" i="4"/>
  <c r="X43" i="4" s="1"/>
  <c r="T21" i="4"/>
  <c r="V21" i="4"/>
  <c r="T30" i="4"/>
  <c r="V30" i="4"/>
  <c r="V39" i="4"/>
  <c r="T39" i="4"/>
  <c r="V17" i="4"/>
  <c r="T17" i="4"/>
  <c r="T37" i="4"/>
  <c r="V37" i="4"/>
  <c r="T8" i="4"/>
  <c r="V8" i="4"/>
  <c r="T20" i="4"/>
  <c r="V20" i="4"/>
  <c r="T14" i="4"/>
  <c r="V14" i="4"/>
  <c r="T2" i="4"/>
  <c r="V2" i="4"/>
  <c r="V26" i="4"/>
  <c r="T26" i="4"/>
  <c r="X26" i="4" s="1"/>
  <c r="V12" i="4"/>
  <c r="T12" i="4"/>
  <c r="V40" i="4"/>
  <c r="T40" i="4"/>
  <c r="V41" i="4"/>
  <c r="T41" i="4"/>
  <c r="T19" i="4"/>
  <c r="V19" i="4"/>
  <c r="T7" i="4"/>
  <c r="V7" i="4"/>
  <c r="V32" i="4"/>
  <c r="T32" i="4"/>
  <c r="T36" i="4"/>
  <c r="V36" i="4"/>
  <c r="T10" i="4"/>
  <c r="V10" i="4"/>
  <c r="V4" i="4"/>
  <c r="T4" i="4"/>
  <c r="X4" i="4" s="1"/>
  <c r="V9" i="4"/>
  <c r="T9" i="4"/>
  <c r="T27" i="4"/>
  <c r="V27" i="4"/>
  <c r="V33" i="4"/>
  <c r="T33" i="4"/>
  <c r="X33" i="4" s="1"/>
  <c r="T29" i="4"/>
  <c r="V29" i="4"/>
  <c r="V44" i="4"/>
  <c r="T44" i="4"/>
  <c r="T38" i="4"/>
  <c r="V38" i="4"/>
  <c r="V16" i="4"/>
  <c r="T16" i="4"/>
  <c r="T11" i="4"/>
  <c r="V11" i="4"/>
  <c r="T6" i="4"/>
  <c r="V6" i="4"/>
  <c r="V15" i="4"/>
  <c r="T15" i="4"/>
  <c r="V25" i="4"/>
  <c r="T25" i="4"/>
  <c r="X25" i="4" s="1"/>
  <c r="T34" i="4"/>
  <c r="V34" i="4"/>
  <c r="V5" i="4"/>
  <c r="T5" i="4"/>
  <c r="T28" i="4"/>
  <c r="V28" i="4"/>
  <c r="T22" i="4"/>
  <c r="V22" i="4"/>
  <c r="T31" i="4"/>
  <c r="V31" i="4"/>
  <c r="V23" i="4"/>
  <c r="T23" i="4"/>
  <c r="T3" i="4"/>
  <c r="X3" i="4" s="1"/>
  <c r="V3" i="4"/>
  <c r="T13" i="4"/>
  <c r="V13" i="4"/>
  <c r="V24" i="4"/>
  <c r="T24" i="4"/>
  <c r="X24" i="4" s="1"/>
  <c r="V18" i="4"/>
  <c r="T18" i="4"/>
  <c r="T42" i="4"/>
  <c r="V42" i="4"/>
  <c r="T35" i="4"/>
  <c r="V35" i="4"/>
  <c r="S9" i="4"/>
  <c r="S15" i="4"/>
  <c r="S36" i="4"/>
  <c r="U27" i="4"/>
  <c r="S27" i="4"/>
  <c r="X27" i="4" s="1"/>
  <c r="S23" i="4"/>
  <c r="U23" i="4"/>
  <c r="U31" i="4"/>
  <c r="S31" i="4"/>
  <c r="U32" i="4"/>
  <c r="S32" i="4"/>
  <c r="S28" i="4"/>
  <c r="U37" i="4"/>
  <c r="U21" i="4"/>
  <c r="S21" i="4"/>
  <c r="X21" i="4" s="1"/>
  <c r="S16" i="4"/>
  <c r="X16" i="4" s="1"/>
  <c r="U16" i="4"/>
  <c r="S7" i="4"/>
  <c r="U42" i="4"/>
  <c r="S42" i="4"/>
  <c r="U38" i="4"/>
  <c r="S38" i="4"/>
  <c r="S39" i="4"/>
  <c r="S40" i="4"/>
  <c r="X40" i="4" s="1"/>
  <c r="U40" i="4"/>
  <c r="U14" i="4"/>
  <c r="S14" i="4"/>
  <c r="U39" i="4"/>
  <c r="U17" i="4"/>
  <c r="U8" i="4"/>
  <c r="U44" i="4"/>
  <c r="S44" i="4"/>
  <c r="X44" i="4" s="1"/>
  <c r="S29" i="4"/>
  <c r="U12" i="4"/>
  <c r="S13" i="4"/>
  <c r="X13" i="4" s="1"/>
  <c r="U13" i="4"/>
  <c r="S41" i="4"/>
  <c r="X41" i="4" s="1"/>
  <c r="U41" i="4"/>
  <c r="S22" i="4"/>
  <c r="U28" i="4"/>
  <c r="S30" i="4"/>
  <c r="U7" i="4"/>
  <c r="S37" i="4"/>
  <c r="X37" i="4" s="1"/>
  <c r="S35" i="4"/>
  <c r="U35" i="4"/>
  <c r="X6" i="4" l="1"/>
  <c r="X31" i="4"/>
  <c r="X34" i="4"/>
  <c r="X11" i="4"/>
  <c r="X20" i="4"/>
  <c r="X39" i="4"/>
  <c r="X10" i="4"/>
  <c r="X19" i="4"/>
  <c r="X38" i="4"/>
  <c r="X23" i="4"/>
  <c r="X2" i="4"/>
  <c r="X7" i="4"/>
  <c r="X35" i="4"/>
  <c r="X42" i="4"/>
  <c r="X28" i="4"/>
  <c r="X18" i="4"/>
  <c r="X5" i="4"/>
  <c r="X14" i="4"/>
  <c r="X32" i="4"/>
  <c r="W31" i="4"/>
  <c r="W44" i="4"/>
  <c r="W40" i="4"/>
  <c r="W16" i="4"/>
  <c r="W7" i="4"/>
  <c r="W21" i="4"/>
  <c r="W38" i="4"/>
  <c r="W23" i="4"/>
  <c r="W41" i="4"/>
  <c r="W27" i="4"/>
  <c r="W39" i="4"/>
  <c r="W42" i="4"/>
  <c r="W28" i="4"/>
  <c r="W35" i="4"/>
  <c r="W37" i="4"/>
  <c r="W13" i="4"/>
  <c r="W14" i="4"/>
  <c r="W32" i="4"/>
  <c r="U22" i="4"/>
  <c r="W22" i="4" s="1"/>
  <c r="U36" i="4"/>
  <c r="W36" i="4" s="1"/>
  <c r="U9" i="4"/>
  <c r="W9" i="4" s="1"/>
  <c r="U29" i="4"/>
  <c r="W29" i="4" s="1"/>
  <c r="S17" i="4"/>
  <c r="X17" i="4" s="1"/>
  <c r="U15" i="4"/>
  <c r="W15" i="4" s="1"/>
  <c r="U30" i="4"/>
  <c r="W30" i="4" s="1"/>
  <c r="S8" i="4"/>
  <c r="X8" i="4" s="1"/>
  <c r="S12" i="4"/>
  <c r="X12" i="4" s="1"/>
  <c r="X36" i="4" l="1"/>
  <c r="X15" i="4"/>
  <c r="X9" i="4"/>
  <c r="X29" i="4"/>
  <c r="X22" i="4"/>
  <c r="X30" i="4"/>
  <c r="W12" i="4"/>
  <c r="W8" i="4"/>
  <c r="W17" i="4"/>
</calcChain>
</file>

<file path=xl/sharedStrings.xml><?xml version="1.0" encoding="utf-8"?>
<sst xmlns="http://schemas.openxmlformats.org/spreadsheetml/2006/main" count="940" uniqueCount="481">
  <si>
    <t xml:space="preserve">Location </t>
    <phoneticPr fontId="1" type="noConversion"/>
  </si>
  <si>
    <t>Time (Ma)</t>
    <phoneticPr fontId="1" type="noConversion"/>
  </si>
  <si>
    <t>Reference</t>
    <phoneticPr fontId="1" type="noConversion"/>
  </si>
  <si>
    <t>Notes</t>
    <phoneticPr fontId="1" type="noConversion"/>
  </si>
  <si>
    <t>5.9 ± 1.7</t>
    <phoneticPr fontId="1" type="noConversion"/>
  </si>
  <si>
    <t>Clumped isotope paleothermometry</t>
  </si>
  <si>
    <t>Clumped isotope paleothermometry</t>
    <phoneticPr fontId="1" type="noConversion"/>
  </si>
  <si>
    <t>Zhang et al., 2021, Geophysical Research Letters</t>
    <phoneticPr fontId="1" type="noConversion"/>
  </si>
  <si>
    <t>Zhang et al., 2016, Earth and Planetary Science Letters</t>
    <phoneticPr fontId="1" type="noConversion"/>
  </si>
  <si>
    <t>More than 79.6 Ma</t>
    <phoneticPr fontId="1" type="noConversion"/>
  </si>
  <si>
    <t>21.6 ± 4.9</t>
    <phoneticPr fontId="1" type="noConversion"/>
  </si>
  <si>
    <t>Songliao Basin</t>
    <phoneticPr fontId="1" type="noConversion"/>
  </si>
  <si>
    <t>70.7 Ma</t>
    <phoneticPr fontId="1" type="noConversion"/>
  </si>
  <si>
    <t>28.4 ± 4.6</t>
    <phoneticPr fontId="1" type="noConversion"/>
  </si>
  <si>
    <t>Yungang-Hunyuan Basin Taihangshan</t>
  </si>
  <si>
    <t>Yungang-Hunyuan Basin Taihangshan</t>
    <phoneticPr fontId="1" type="noConversion"/>
  </si>
  <si>
    <t>Jiaolai Basin                   Jiaodong Peninsula</t>
    <phoneticPr fontId="1" type="noConversion"/>
  </si>
  <si>
    <t>Sihetun Area                  Yanshan Fold Belt</t>
    <phoneticPr fontId="1" type="noConversion"/>
  </si>
  <si>
    <t>160 Ma</t>
    <phoneticPr fontId="1" type="noConversion"/>
  </si>
  <si>
    <t>113 Ma</t>
    <phoneticPr fontId="1" type="noConversion"/>
  </si>
  <si>
    <t>ca. 105 Ma</t>
    <phoneticPr fontId="1" type="noConversion"/>
  </si>
  <si>
    <t>Wen et al., 2022, GSA Bulletin</t>
    <phoneticPr fontId="1" type="noConversion"/>
  </si>
  <si>
    <t>23 ± 3</t>
    <phoneticPr fontId="1" type="noConversion"/>
  </si>
  <si>
    <t>18 ± 3</t>
    <phoneticPr fontId="1" type="noConversion"/>
  </si>
  <si>
    <t>36 ± 4</t>
    <phoneticPr fontId="1" type="noConversion"/>
  </si>
  <si>
    <t>Zhang et al., 2016, Earth and Planetary Science Letters</t>
    <phoneticPr fontId="1" type="noConversion"/>
  </si>
  <si>
    <t>Wen et al., 2022, GSA Bulletin</t>
    <phoneticPr fontId="1" type="noConversion"/>
  </si>
  <si>
    <t>123.5 ± 3.2 Ma</t>
    <phoneticPr fontId="1" type="noConversion"/>
  </si>
  <si>
    <t>Less than -7.5</t>
    <phoneticPr fontId="1" type="noConversion"/>
  </si>
  <si>
    <t>South Great Xing'an Range</t>
    <phoneticPr fontId="1" type="noConversion"/>
  </si>
  <si>
    <t>Yang et al., 2013, Scientific Report</t>
    <phoneticPr fontId="1" type="noConversion"/>
  </si>
  <si>
    <t>Japan</t>
    <phoneticPr fontId="1" type="noConversion"/>
  </si>
  <si>
    <t>Amiot et al., 2011, PNAS</t>
    <phoneticPr fontId="1" type="noConversion"/>
  </si>
  <si>
    <t>10 ± 4</t>
    <phoneticPr fontId="1" type="noConversion"/>
  </si>
  <si>
    <t>8 ± 3</t>
    <phoneticPr fontId="1" type="noConversion"/>
  </si>
  <si>
    <t>9 ± 1</t>
    <phoneticPr fontId="1" type="noConversion"/>
  </si>
  <si>
    <t>129 - 113 Ma</t>
    <phoneticPr fontId="1" type="noConversion"/>
  </si>
  <si>
    <t>125.7 - 125.5 Ma</t>
    <phoneticPr fontId="1" type="noConversion"/>
  </si>
  <si>
    <t>121 - 101 Ma</t>
    <phoneticPr fontId="1" type="noConversion"/>
  </si>
  <si>
    <t>Paleolatitude (°)</t>
    <phoneticPr fontId="1" type="noConversion"/>
  </si>
  <si>
    <t>Amiot et al., 2015, JAES</t>
    <phoneticPr fontId="1" type="noConversion"/>
  </si>
  <si>
    <t>129 - 101 Ma</t>
    <phoneticPr fontId="1" type="noConversion"/>
  </si>
  <si>
    <t>~37</t>
    <phoneticPr fontId="1" type="noConversion"/>
  </si>
  <si>
    <t>~45</t>
    <phoneticPr fontId="1" type="noConversion"/>
  </si>
  <si>
    <t>~43.2</t>
    <phoneticPr fontId="1" type="noConversion"/>
  </si>
  <si>
    <t>~42.1</t>
    <phoneticPr fontId="1" type="noConversion"/>
  </si>
  <si>
    <t>~41.9</t>
    <phoneticPr fontId="1" type="noConversion"/>
  </si>
  <si>
    <t>~40</t>
    <phoneticPr fontId="1" type="noConversion"/>
  </si>
  <si>
    <t>~48.6</t>
    <phoneticPr fontId="1" type="noConversion"/>
  </si>
  <si>
    <t>Paleo-Elevation</t>
    <phoneticPr fontId="1" type="noConversion"/>
  </si>
  <si>
    <t>Error</t>
    <phoneticPr fontId="1" type="noConversion"/>
  </si>
  <si>
    <t>STHM</t>
  </si>
  <si>
    <t>NTHM</t>
  </si>
  <si>
    <t>SGXR</t>
  </si>
  <si>
    <t>NGXR+EGN</t>
  </si>
  <si>
    <t>SB</t>
  </si>
  <si>
    <t>ZGR+JR</t>
  </si>
  <si>
    <t>LDP</t>
  </si>
  <si>
    <t>JDP</t>
  </si>
  <si>
    <t>KP</t>
  </si>
  <si>
    <t>Location</t>
    <phoneticPr fontId="1" type="noConversion"/>
  </si>
  <si>
    <t>Error</t>
  </si>
  <si>
    <t>Paleo-Latitude (°)</t>
  </si>
  <si>
    <t>Paleo-Latitude (°)</t>
    <phoneticPr fontId="1" type="noConversion"/>
  </si>
  <si>
    <t>Latitude Difference</t>
    <phoneticPr fontId="1" type="noConversion"/>
  </si>
  <si>
    <t>North Taihangshan (NTHM)</t>
    <phoneticPr fontId="1" type="noConversion"/>
  </si>
  <si>
    <t>South Taihangshan (STHM)</t>
    <phoneticPr fontId="1" type="noConversion"/>
  </si>
  <si>
    <t>South Great Xing'an Range (SGXR)</t>
  </si>
  <si>
    <t>South Great Xing'an Range (SGXR)</t>
    <phoneticPr fontId="1" type="noConversion"/>
  </si>
  <si>
    <t>Nouth Great Xing'an Range and Erguna Region (NGXR+EGN)</t>
  </si>
  <si>
    <t>Nouth Great Xing'an Range and Erguna Region (NGXR+EGN)</t>
    <phoneticPr fontId="1" type="noConversion"/>
  </si>
  <si>
    <t>Liaodong Peninsula (LDP)</t>
  </si>
  <si>
    <t>Liaodong Peninsula (LDP)</t>
    <phoneticPr fontId="1" type="noConversion"/>
  </si>
  <si>
    <t>Jiaodong Peninsula (JDP)</t>
  </si>
  <si>
    <t>Jiaodong Peninsula (JDP)</t>
    <phoneticPr fontId="1" type="noConversion"/>
  </si>
  <si>
    <t>Songliao (SB)</t>
  </si>
  <si>
    <t>Songliao (SB)</t>
    <phoneticPr fontId="1" type="noConversion"/>
  </si>
  <si>
    <t>Zhangguangcai Range and Jiamusi Region (ZGR+JR)</t>
  </si>
  <si>
    <t>Zhangguangcai Range and Jiamusi Region (ZGR+JR)</t>
    <phoneticPr fontId="1" type="noConversion"/>
  </si>
  <si>
    <t>——</t>
  </si>
  <si>
    <t>——</t>
    <phoneticPr fontId="1" type="noConversion"/>
  </si>
  <si>
    <t>41.3 ± 1.3</t>
  </si>
  <si>
    <t>39.0 ± 1.0</t>
  </si>
  <si>
    <t>36.3 ± 1.3</t>
  </si>
  <si>
    <t>45.3 ± 2.3</t>
  </si>
  <si>
    <t>40.8 ± 1.8</t>
  </si>
  <si>
    <t>50.0 ± 3.0</t>
  </si>
  <si>
    <t>45.8 ± 1.8</t>
  </si>
  <si>
    <t>45.5 ± 2.5</t>
  </si>
  <si>
    <t>Modern Mean Latitude of Different Arc Segments (N °)</t>
    <phoneticPr fontId="1" type="noConversion"/>
  </si>
  <si>
    <t>Error</t>
    <phoneticPr fontId="1" type="noConversion"/>
  </si>
  <si>
    <t>Korea Peninsula (KP)</t>
    <phoneticPr fontId="1" type="noConversion"/>
  </si>
  <si>
    <t>36.0 ± 2.0</t>
    <phoneticPr fontId="1" type="noConversion"/>
  </si>
  <si>
    <t xml:space="preserve">Gao, Y., Zhang, S., Zhao, H., Ren, Q., Yang, T., Wu, H., Li, H., 2021. North China block underwent simultaneous true polar wander and tectonic convergence in late Jurassic: New paleomagnetic constraints. Earth and Planetary Science Letters 567, 117012.
Hou, Y., Zhao, P., Qin, H., Mitchell, R.N., Li, Q., Hao, W., Zhang, M., Ward, P.D., Yuan, J., Deng, C., Zhu, R., 2024. Completing the loop of the Late Jurassic–Early Cretaceous true polar wander event. Nature Communications 15, 2183.
Ren, Q., Zhang, S., Wu, Y., Yang, T., Gao, Y., Turbold, S., Zhao, H., Wu, H., Li, H., Fu, H., Xu, B., Zhang, J., Tomurtogoo, O., 2018. New Late Jurassic to Early Cretaceous Paleomagnetic Results From North China and Southern Mongolia and Their Implications for the Evolution of the Mongol-Okhotsk Suture. Journal of Geophysical Research: Solid Earth 123, 10,370-310,398.
Uno, K., Huang, B., 2003. Constraints on the Jurassic swing of the apparent polar wander path for the North China Block. Geophysical Journal International 154, 801-810.
Yi, Z., Liu, Y., Meert, J.G., 2019. A true polar wander trigger for the Great Jurassic East Asian Aridification. Geology 47, 1112-1116.
</t>
    <phoneticPr fontId="1" type="noConversion"/>
  </si>
  <si>
    <r>
      <rPr>
        <b/>
        <sz val="11"/>
        <color theme="1"/>
        <rFont val="Arial"/>
        <family val="2"/>
      </rPr>
      <t>Notes:</t>
    </r>
    <r>
      <rPr>
        <sz val="11"/>
        <color theme="1"/>
        <rFont val="Arial"/>
        <family val="2"/>
      </rPr>
      <t xml:space="preserve"> Paleo-latitude data in red are published data, and the related references see below. Other paleo-latitude data are estimated according to the published data.</t>
    </r>
    <phoneticPr fontId="1" type="noConversion"/>
  </si>
  <si>
    <t>References:</t>
    <phoneticPr fontId="1" type="noConversion"/>
  </si>
  <si>
    <r>
      <t>MAT (Equator) (</t>
    </r>
    <r>
      <rPr>
        <sz val="11"/>
        <color theme="1"/>
        <rFont val="Arial Unicode MS"/>
        <family val="2"/>
        <charset val="134"/>
      </rPr>
      <t>℃</t>
    </r>
    <r>
      <rPr>
        <sz val="11"/>
        <color theme="1"/>
        <rFont val="Arial"/>
        <family val="2"/>
      </rPr>
      <t>)</t>
    </r>
    <phoneticPr fontId="1" type="noConversion"/>
  </si>
  <si>
    <r>
      <t>Pole to Equator Gradient (</t>
    </r>
    <r>
      <rPr>
        <sz val="11"/>
        <color theme="1"/>
        <rFont val="Arial Unicode MS"/>
        <family val="2"/>
        <charset val="134"/>
      </rPr>
      <t>℃</t>
    </r>
    <r>
      <rPr>
        <sz val="11"/>
        <color theme="1"/>
        <rFont val="Arial"/>
        <family val="2"/>
      </rPr>
      <t>/°)</t>
    </r>
    <phoneticPr fontId="1" type="noConversion"/>
  </si>
  <si>
    <r>
      <t>Temp.difference (Latitude-Corrected) (</t>
    </r>
    <r>
      <rPr>
        <sz val="11"/>
        <color theme="1"/>
        <rFont val="Arial Unicode MS"/>
        <family val="2"/>
        <charset val="134"/>
      </rPr>
      <t>℃</t>
    </r>
    <r>
      <rPr>
        <sz val="11"/>
        <color theme="1"/>
        <rFont val="Arial"/>
        <family val="2"/>
      </rPr>
      <t>)</t>
    </r>
    <phoneticPr fontId="1" type="noConversion"/>
  </si>
  <si>
    <r>
      <t>MAT(Latitude-corrected) (</t>
    </r>
    <r>
      <rPr>
        <sz val="11"/>
        <color theme="1"/>
        <rFont val="Arial Unicode MS"/>
        <family val="2"/>
        <charset val="134"/>
      </rPr>
      <t>℃</t>
    </r>
    <r>
      <rPr>
        <sz val="11"/>
        <color theme="1"/>
        <rFont val="Arial"/>
        <family val="2"/>
      </rPr>
      <t>)</t>
    </r>
    <phoneticPr fontId="1" type="noConversion"/>
  </si>
  <si>
    <r>
      <t>MAT (</t>
    </r>
    <r>
      <rPr>
        <sz val="11"/>
        <color theme="1"/>
        <rFont val="Arial Unicode MS"/>
        <family val="2"/>
        <charset val="134"/>
      </rPr>
      <t>℃</t>
    </r>
    <r>
      <rPr>
        <sz val="11"/>
        <color theme="1"/>
        <rFont val="Arial"/>
        <family val="2"/>
      </rPr>
      <t>)</t>
    </r>
    <phoneticPr fontId="1" type="noConversion"/>
  </si>
  <si>
    <r>
      <t>Zircon δ</t>
    </r>
    <r>
      <rPr>
        <vertAlign val="superscript"/>
        <sz val="11"/>
        <color theme="1"/>
        <rFont val="Arial"/>
        <family val="2"/>
      </rPr>
      <t>18</t>
    </r>
    <r>
      <rPr>
        <sz val="11"/>
        <color theme="1"/>
        <rFont val="Arial"/>
        <family val="2"/>
      </rPr>
      <t>O isotope</t>
    </r>
    <phoneticPr fontId="1" type="noConversion"/>
  </si>
  <si>
    <r>
      <t>Apatite phosphate δ</t>
    </r>
    <r>
      <rPr>
        <vertAlign val="superscript"/>
        <sz val="11"/>
        <color theme="1"/>
        <rFont val="Arial"/>
        <family val="2"/>
      </rPr>
      <t>18</t>
    </r>
    <r>
      <rPr>
        <sz val="11"/>
        <color theme="1"/>
        <rFont val="Arial"/>
        <family val="2"/>
      </rPr>
      <t>O isotope</t>
    </r>
    <phoneticPr fontId="1" type="noConversion"/>
  </si>
  <si>
    <t>NAME</t>
  </si>
  <si>
    <t>LATITUDE</t>
  </si>
  <si>
    <t>LONGITUDE</t>
  </si>
  <si>
    <t>ELEVATION</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</si>
  <si>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</si>
  <si>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</si>
  <si>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</si>
  <si>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</si>
  <si>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</si>
  <si>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</si>
  <si>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</si>
  <si>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</si>
  <si>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</si>
  <si>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</si>
  <si>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</si>
  <si>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</si>
  <si>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</si>
  <si>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</si>
  <si>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</si>
  <si>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</si>
  <si>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</si>
  <si>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</si>
  <si>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</si>
  <si>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</si>
  <si>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</si>
  <si>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</si>
  <si>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</si>
  <si>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</si>
  <si>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</si>
  <si>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</si>
  <si>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</si>
  <si>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</si>
  <si>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</si>
  <si>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</si>
  <si>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</si>
  <si>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</si>
  <si>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</si>
  <si>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</si>
  <si>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</si>
  <si>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</si>
  <si>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</si>
  <si>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</si>
  <si>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</si>
  <si>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</si>
  <si>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</si>
  <si>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</si>
  <si>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</si>
  <si>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</si>
  <si>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</si>
  <si>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SHIJIAZHUANG, CH</t>
  </si>
  <si>
    <t>WUSU, CH</t>
  </si>
  <si>
    <t>JIEXIU, CH</t>
  </si>
  <si>
    <t>CANYU NORTHEAST, CH</t>
  </si>
  <si>
    <t>CHANG ZHI, CH</t>
  </si>
  <si>
    <t>YONGNIAN NORTHWEST, CH</t>
  </si>
  <si>
    <t>YUNCHENG, CH</t>
  </si>
  <si>
    <t>GUGUZHAI NW, CH</t>
  </si>
  <si>
    <t>XINXIAN, CH</t>
  </si>
  <si>
    <t>HSIA TAO HUNG SOUTH, CH</t>
  </si>
  <si>
    <t>LISHI, CH</t>
  </si>
  <si>
    <t>YANGQUAN, CH</t>
  </si>
  <si>
    <t>YUSHE, CH</t>
  </si>
  <si>
    <t>XINGTAI, CH</t>
  </si>
  <si>
    <t>ANYANG, CH</t>
  </si>
  <si>
    <t>XI XIAN, CH</t>
  </si>
  <si>
    <t>YANGCHENG, CH</t>
  </si>
  <si>
    <t>BAITA, CH</t>
  </si>
  <si>
    <t>JINING, CH</t>
  </si>
  <si>
    <t>HEQU, CH</t>
  </si>
  <si>
    <t>WUTAI SHAN, CH</t>
  </si>
  <si>
    <t>YU XIAN, CH</t>
  </si>
  <si>
    <t>YUANPING, CH</t>
  </si>
  <si>
    <t>ZHANGJIAKOU, CH</t>
  </si>
  <si>
    <t>HUAILAI, CH</t>
  </si>
  <si>
    <t>YOU YU, CH</t>
  </si>
  <si>
    <t>DATONG, CH</t>
  </si>
  <si>
    <t>MING SHUI, CH</t>
  </si>
  <si>
    <t>SANJIAZI, CH</t>
  </si>
  <si>
    <t>QARSAN SOUTHEAST, CH</t>
  </si>
  <si>
    <t>ANDA, CH</t>
  </si>
  <si>
    <t>BAICHENG NORTHEAST, CH</t>
  </si>
  <si>
    <t>QIAN GORLOS, CH</t>
  </si>
  <si>
    <t>CHANGLING, CH</t>
  </si>
  <si>
    <t>SAN CHEN FANG, CH</t>
  </si>
  <si>
    <t>KAITONG TONGYU, CH</t>
  </si>
  <si>
    <t>WU CHAI CHAN, CH</t>
  </si>
  <si>
    <t>TAILAI, CH</t>
  </si>
  <si>
    <t>MANGILSAN KOR AFB, KS</t>
  </si>
  <si>
    <t>SV RI SAN, KS</t>
  </si>
  <si>
    <t>OSAN, KS</t>
  </si>
  <si>
    <t>INCHEON INTERNATIONAL AIRPORT, KS</t>
  </si>
  <si>
    <t>SANGJU, KS</t>
  </si>
  <si>
    <t>CHINHAE KOR ARMY, KS</t>
  </si>
  <si>
    <t>CHANGGAI GAP, KS</t>
  </si>
  <si>
    <t>CHANGGAI GAP ROK K 3, KS</t>
  </si>
  <si>
    <t>CHUPUNGNYEONG, KS</t>
  </si>
  <si>
    <t>YEONGDONGRI, KS</t>
  </si>
  <si>
    <t>CAMP CASEY TONGDUCH, KS</t>
  </si>
  <si>
    <t>OSAN AB, KS</t>
  </si>
  <si>
    <t>GWANGJU, KS</t>
  </si>
  <si>
    <t>SEOUL CITY, KS</t>
  </si>
  <si>
    <t>DAEGU AB, KS</t>
  </si>
  <si>
    <t>HYUN NI KOR ARMY, KS</t>
  </si>
  <si>
    <t>CHUNCHEON, KS</t>
  </si>
  <si>
    <t>BAENGNYEONGDO AB, KS</t>
  </si>
  <si>
    <t>DONGHAE RADAR, KS</t>
  </si>
  <si>
    <t>GANGNEUNG, KS</t>
  </si>
  <si>
    <t>WONJU AB, KS</t>
  </si>
  <si>
    <t>SUWON, KS</t>
  </si>
  <si>
    <t>PYONGTAEK, KS</t>
  </si>
  <si>
    <t>CHEONGJU, KS</t>
  </si>
  <si>
    <t>ANMYEONDO, KS</t>
  </si>
  <si>
    <t>KUNSAN, KS</t>
  </si>
  <si>
    <t>JEJU, KS</t>
  </si>
  <si>
    <t>TAESONG SAN, KS</t>
  </si>
  <si>
    <t>WONJU, KS</t>
  </si>
  <si>
    <t>GIMHAE INTERNATIONAL, KS</t>
  </si>
  <si>
    <t>MOSULPO KOR AFB, KS</t>
  </si>
  <si>
    <t>SOKCHO, KS</t>
  </si>
  <si>
    <t>H 264 HELIPORT, KS</t>
  </si>
  <si>
    <t>KOON NI RANGE, KS</t>
  </si>
  <si>
    <t>INCHEON, KS</t>
  </si>
  <si>
    <t>ULLEUNGDO, KS</t>
  </si>
  <si>
    <t>SEOUL EAST KOR AFB, KS</t>
  </si>
  <si>
    <t>SEOSAN, KS</t>
  </si>
  <si>
    <t>YEOJU RANGE, KS</t>
  </si>
  <si>
    <t>TAEJON, KS</t>
  </si>
  <si>
    <t>POHANG, KS</t>
  </si>
  <si>
    <t>GUNSAN, KS</t>
  </si>
  <si>
    <t>JEON JU, KS</t>
  </si>
  <si>
    <t>CAMP WALKER H 805, KS</t>
  </si>
  <si>
    <t>TAEGU ACC KOR AFB, KS</t>
  </si>
  <si>
    <t>JEONJU, KS</t>
  </si>
  <si>
    <t>ULSAN, KS</t>
  </si>
  <si>
    <t>GUMI, KS</t>
  </si>
  <si>
    <t>BUSAN, KS</t>
  </si>
  <si>
    <t>SACHON ROK K 4, KS</t>
  </si>
  <si>
    <t>TONGYEONG, KS</t>
  </si>
  <si>
    <t>MOKPO, KS</t>
  </si>
  <si>
    <t>YEOSU, KS</t>
  </si>
  <si>
    <t>JEJU INTERNATIONAL, KS</t>
  </si>
  <si>
    <t>SEOGWIPO, KS</t>
  </si>
  <si>
    <t>JINJU, KS</t>
  </si>
  <si>
    <t>YONG JUNG RI, KS</t>
  </si>
  <si>
    <t>SEOUL AB, KS</t>
  </si>
  <si>
    <t>SINYONGSAN, KS</t>
  </si>
  <si>
    <t>MANGILSAN, KS</t>
  </si>
  <si>
    <t>YECHEON, KS</t>
  </si>
  <si>
    <t>JINBURYONG TMQ 53P, KS</t>
  </si>
  <si>
    <t>GAPYONG TMQ 53P, KS</t>
  </si>
  <si>
    <t>DAEGWALLYEONG TMQ 53P, KS</t>
  </si>
  <si>
    <t>YEONGJU TMQ 53P, KS</t>
  </si>
  <si>
    <t>ULJIN, KS</t>
  </si>
  <si>
    <t>GIMHWA TMQ 53P, KS</t>
  </si>
  <si>
    <t>CHAJANG NI K ARMY, KS</t>
  </si>
  <si>
    <t>H 207 HELIPORT, KS</t>
  </si>
  <si>
    <t>PYORIP SAN, KS</t>
  </si>
  <si>
    <t>CHEONGJU INTERNATIONAL, KS</t>
  </si>
  <si>
    <t>INJE SINNAM TMQ 53P, KS</t>
  </si>
  <si>
    <t>GWANGJUUP TMQ 53P, KS</t>
  </si>
  <si>
    <t>MUNSAN TMQ 53P, KS</t>
  </si>
  <si>
    <t>DAESAN TMQ 53P, KS</t>
  </si>
  <si>
    <t>GUMI TMQ 53P, KS</t>
  </si>
  <si>
    <t>GONGJU TMQ 53P, KS</t>
  </si>
  <si>
    <t>SANGJU TMQ 53P, KS</t>
  </si>
  <si>
    <t>YEONGWOL, KS</t>
  </si>
  <si>
    <t>YANGSU RI, KS</t>
  </si>
  <si>
    <t>KOTAR RANGE, KS</t>
  </si>
  <si>
    <t>BANGSAN TMQ 53P, KS</t>
  </si>
  <si>
    <t>USAG YONGSAN TMQ 53P, KS</t>
  </si>
  <si>
    <t>GWANGJEOK, KS</t>
  </si>
  <si>
    <t>ANDONG, KS</t>
  </si>
  <si>
    <t>WANDO, KS</t>
  </si>
  <si>
    <t>GEUMSAN TMQ 53P, KS</t>
  </si>
  <si>
    <t>DAEGU EXERCISE, KS</t>
  </si>
  <si>
    <t>MIRYANG TMQ 53P, KS</t>
  </si>
  <si>
    <t>CHANGWON, KS</t>
  </si>
  <si>
    <t>SONGMU KOR AFB AND, KS</t>
  </si>
  <si>
    <t>USAG WALKER TMQ 53P, KS</t>
  </si>
  <si>
    <t>CHEORWON, KS</t>
  </si>
  <si>
    <t>CHEJU DO K 39, KS</t>
  </si>
  <si>
    <t>BAEGADO, KS</t>
  </si>
  <si>
    <t>YEONPYEONGDO, KS</t>
  </si>
  <si>
    <t>KOON IN RANGE, KS</t>
  </si>
  <si>
    <t>SACHANG RI, KS</t>
  </si>
  <si>
    <t>HONGCHON, KS</t>
  </si>
  <si>
    <t>BURON, KS</t>
  </si>
  <si>
    <t>CAMP RED CLOUD, KS</t>
  </si>
  <si>
    <t>SEONGMU, KS</t>
  </si>
  <si>
    <t>DAEGWALLYEONG, KS</t>
  </si>
  <si>
    <t>JUNGWON AB, KS</t>
  </si>
  <si>
    <t>YEONPYEUNGDO, KS</t>
  </si>
  <si>
    <t>KEO JIN, KS</t>
  </si>
  <si>
    <t>PYORIPSAN, KS</t>
  </si>
  <si>
    <t>PAEKADO, KS</t>
  </si>
  <si>
    <t>WOONG CHEON, KS</t>
  </si>
  <si>
    <t>WHANG RYEONG, KS</t>
  </si>
  <si>
    <t>MAESANRI, KS</t>
  </si>
  <si>
    <t>SEOSAN AB, KS</t>
  </si>
  <si>
    <t>COMMAND POST TANGO, KS</t>
  </si>
  <si>
    <t>CAMP STANLEY TMQ 53P, KS</t>
  </si>
  <si>
    <t>KUNSAN AB, KS</t>
  </si>
  <si>
    <t>SACHEON AB, KS</t>
  </si>
  <si>
    <t>GOSAN, KS</t>
  </si>
  <si>
    <t>DONGDUCHEON, KS</t>
  </si>
  <si>
    <t>BAENGNYEONGDO, KS</t>
  </si>
  <si>
    <t>CHOCH IWON, KS</t>
  </si>
  <si>
    <t>HEUKSANDO, KS</t>
  </si>
  <si>
    <t>PAJU, KS</t>
  </si>
  <si>
    <t>JINDO RADAR, KS</t>
  </si>
  <si>
    <t>YANGYANG INTERNATIONAL, KS</t>
  </si>
  <si>
    <t>INCHEON INTERNATIONAL, KS</t>
  </si>
  <si>
    <t>SANGJU RANGE, KS</t>
  </si>
  <si>
    <t>KOREAN AF HQ, KS</t>
  </si>
  <si>
    <t>MUAN INTERNATIONAL AIRPORT, KS</t>
  </si>
  <si>
    <t>ICHEON, KS</t>
  </si>
  <si>
    <t>CHEONAN, KS</t>
  </si>
  <si>
    <t>BORYEONG, KS</t>
  </si>
  <si>
    <t>GEOCHANG, KS</t>
  </si>
  <si>
    <t>JEONGEUP, KS</t>
  </si>
  <si>
    <t>GOCHANG, KS</t>
  </si>
  <si>
    <t>NAMWON, KS</t>
  </si>
  <si>
    <t>SUNCHEON, KS</t>
  </si>
  <si>
    <t>SEONGSAN, KS</t>
  </si>
  <si>
    <t>ULNEUNGDO, KS</t>
  </si>
  <si>
    <t>BUGT, CH</t>
  </si>
  <si>
    <t>ZALANTUN, CH</t>
  </si>
  <si>
    <t>ARXAN, CH</t>
  </si>
  <si>
    <t>ULIASTAI, CH</t>
  </si>
  <si>
    <t>XI UJIMQIN QI, CH</t>
  </si>
  <si>
    <t>LINDONG, CH</t>
  </si>
  <si>
    <t>LINXI, CH</t>
  </si>
  <si>
    <t>TE PO SU K MIAO, CH</t>
  </si>
  <si>
    <t>HUSHUU SUME SOUTH, MG</t>
  </si>
  <si>
    <t>HAI LAR TUNGSHAN, CH</t>
  </si>
  <si>
    <t>KHALKH GOL, MG</t>
  </si>
  <si>
    <t>NERCHINSKIJ ZAVOD, RS</t>
  </si>
  <si>
    <t>PRIARGUNSK, RS</t>
  </si>
  <si>
    <t>KAJLASTUJ, RS</t>
  </si>
  <si>
    <t>HAILAR, CH</t>
  </si>
  <si>
    <t>SAN HE, CH</t>
  </si>
  <si>
    <t>TULIHE, CH</t>
  </si>
  <si>
    <t>XIAO ERGOU, CH</t>
  </si>
  <si>
    <t>TA HE, CH</t>
  </si>
  <si>
    <t>XIAO YANG QI, CH</t>
  </si>
  <si>
    <t>JIU HAI LAI, CH</t>
  </si>
  <si>
    <t>DA HUO FANG, CH</t>
  </si>
  <si>
    <t>QINGYUAN, CH</t>
  </si>
  <si>
    <t>MEIHEKOU WEST, CH</t>
  </si>
  <si>
    <t>SHENYANG, CH</t>
  </si>
  <si>
    <t>YINGKOU, CH</t>
  </si>
  <si>
    <t>CAOHEKOU, CH</t>
  </si>
  <si>
    <t>KUANDIAN, CH</t>
  </si>
  <si>
    <t>DANDONG, CH</t>
  </si>
  <si>
    <t>SHISHAN NORTHEAST, CH</t>
  </si>
  <si>
    <t>ZHOUSHUIZI, CH</t>
  </si>
  <si>
    <t>ANSHAN, CH</t>
  </si>
  <si>
    <t>BENXI, CH</t>
  </si>
  <si>
    <t>TONGHUA, CH</t>
  </si>
  <si>
    <t>HUANREN, CH</t>
  </si>
  <si>
    <t>BAIYANGGOU NW, CH</t>
  </si>
  <si>
    <t>SITAIZI, CH</t>
  </si>
  <si>
    <t>FUXIAN WAFANGDIAN, CH</t>
  </si>
  <si>
    <t>CHENGZITAN, CH</t>
  </si>
  <si>
    <t>TAOXIAN, CH</t>
  </si>
  <si>
    <t>XIONG YUE CHENG, CH</t>
  </si>
  <si>
    <t>LU DA ZHENG SHA HE, CH</t>
  </si>
  <si>
    <t>HUIMIN, CH</t>
  </si>
  <si>
    <t>YANTAI NORTHEAST, CH</t>
  </si>
  <si>
    <t>JINAN TSINAN, CH</t>
  </si>
  <si>
    <t>TAI SHAN, CH</t>
  </si>
  <si>
    <t>LIUTING, CH</t>
  </si>
  <si>
    <t>SHIDAO, CH</t>
  </si>
  <si>
    <t>YANZHOU, CH</t>
  </si>
  <si>
    <t>XUZHOU, CH</t>
  </si>
  <si>
    <t>NANCHENG NORTHEAST, CH</t>
  </si>
  <si>
    <t>HAIYANG DAO, CH</t>
  </si>
  <si>
    <t>YONGAN, CH</t>
  </si>
  <si>
    <t>LONGKOU, CH</t>
  </si>
  <si>
    <t>WEIHAI, CH</t>
  </si>
  <si>
    <t>CHENGSHANTOU, CH</t>
  </si>
  <si>
    <t>TAI AN, CH</t>
  </si>
  <si>
    <t>LIN ZI, CH</t>
  </si>
  <si>
    <t>JUXIAN, CH</t>
  </si>
  <si>
    <t>LINYI, CH</t>
  </si>
  <si>
    <t>RIZHAO, CH</t>
  </si>
  <si>
    <t>FLASHING LIGHT, CH</t>
  </si>
  <si>
    <t>TANG SHAN, CH</t>
  </si>
  <si>
    <t>SUINING, CH</t>
  </si>
  <si>
    <t>GANYU, CH</t>
  </si>
  <si>
    <t>YIYUAN, CH</t>
  </si>
  <si>
    <t>APPROXIMATE LOCALE, CH</t>
  </si>
  <si>
    <t>XUZHOU GUANYIN AIRPORT, CH</t>
  </si>
  <si>
    <t>LAI YANG AFLD, CH</t>
  </si>
  <si>
    <t>YANTAI, CH</t>
  </si>
  <si>
    <t>CANG SHANG, CH</t>
  </si>
  <si>
    <t>GAO MI, CH</t>
  </si>
  <si>
    <t>CANG KOU, CH</t>
  </si>
  <si>
    <t>DA XIN DIAN, CH</t>
  </si>
  <si>
    <t>CHANG DAO, CH</t>
  </si>
  <si>
    <t>LINGXIAN, CH</t>
  </si>
  <si>
    <t>FEZXZAN, CH</t>
  </si>
  <si>
    <t>YAOQIANG, CH</t>
  </si>
  <si>
    <t>XILIN HOT, CH</t>
  </si>
  <si>
    <t>HUADE, CH</t>
  </si>
  <si>
    <t>ABAG QI, CH</t>
  </si>
  <si>
    <t>DUOLUN, CH</t>
  </si>
  <si>
    <t>CHIFENG, CH</t>
  </si>
  <si>
    <t>ZHANGWU, CH</t>
  </si>
  <si>
    <t>WEICHANG, CH</t>
  </si>
  <si>
    <t>JINZHOU, CH</t>
  </si>
  <si>
    <t>CHENGDE, CH</t>
  </si>
  <si>
    <t>SHAN HAI GUAN, CH</t>
  </si>
  <si>
    <t>ENGER SHOOTO, CH</t>
  </si>
  <si>
    <t>WUDAN ONGNIUD QI, CH</t>
  </si>
  <si>
    <t>FUXIN, CH</t>
  </si>
  <si>
    <t>FENGNING, CH</t>
  </si>
  <si>
    <t>CHAOYANG, CH</t>
  </si>
  <si>
    <t>CHAOYANG AIRFIELD, CH</t>
  </si>
  <si>
    <t>GOUBANGZI, CH</t>
  </si>
  <si>
    <t>ZUNHUA, CH</t>
  </si>
  <si>
    <t>QINGLONG, CH</t>
  </si>
  <si>
    <t>SHAHOUSUO, CH</t>
  </si>
  <si>
    <t>SUIZHONG, CH</t>
  </si>
  <si>
    <t>ZGR JR</t>
  </si>
  <si>
    <t>EKATERINO NIKOL SKOE, RS</t>
  </si>
  <si>
    <t>TURIJ ROG, RS</t>
  </si>
  <si>
    <t>POGRANICHNYJ, RS</t>
  </si>
  <si>
    <t>POLTAVKA, RS</t>
  </si>
  <si>
    <t>ASTRAHANKA, RS</t>
  </si>
  <si>
    <t>FUJIN, CH</t>
  </si>
  <si>
    <t>CHIA MU SSU CHIAMUEZE, CH</t>
  </si>
  <si>
    <t>TONGHE, CH</t>
  </si>
  <si>
    <t>SHANGZHI, CH</t>
  </si>
  <si>
    <t>JIXI, CH</t>
  </si>
  <si>
    <t>MUDANJIANG, CH</t>
  </si>
  <si>
    <t>SUIFENHE, CH</t>
  </si>
  <si>
    <t>JIAOHE SOUTH, CH</t>
  </si>
  <si>
    <t>YANJI, CH</t>
  </si>
  <si>
    <t>ZHARIKOVO NORTHWEST, RS</t>
  </si>
  <si>
    <t>YICHUN, CH</t>
  </si>
  <si>
    <t>HE GANG, CH</t>
  </si>
  <si>
    <t>TIE LI, CH</t>
  </si>
  <si>
    <t>BAOQING, CH</t>
  </si>
  <si>
    <t>SHAHEZI SE, CH</t>
  </si>
  <si>
    <t>MUDANJIANG NORTH, CH</t>
  </si>
  <si>
    <t>JILIN, CH</t>
  </si>
  <si>
    <t>DUNHUA, CH</t>
  </si>
  <si>
    <t>LUO ZI GOU, CH</t>
  </si>
  <si>
    <t>HUADIAN, CH</t>
  </si>
  <si>
    <t>YI LAN, CH</t>
  </si>
  <si>
    <t>WANG CH ING, CH</t>
  </si>
  <si>
    <t>STHM</t>
    <phoneticPr fontId="1" type="noConversion"/>
  </si>
  <si>
    <r>
      <t>Temp.difference (Ele-Corrected, Maximum) (</t>
    </r>
    <r>
      <rPr>
        <sz val="11"/>
        <color theme="1"/>
        <rFont val="Segoe UI Symbol"/>
        <family val="2"/>
      </rPr>
      <t>℃</t>
    </r>
    <r>
      <rPr>
        <sz val="11"/>
        <color theme="1"/>
        <rFont val="Arial"/>
        <family val="2"/>
      </rPr>
      <t>)</t>
    </r>
    <phoneticPr fontId="1" type="noConversion"/>
  </si>
  <si>
    <r>
      <t>Temp.difference (Ele-Corrected, Minimum) (</t>
    </r>
    <r>
      <rPr>
        <sz val="11"/>
        <color theme="1"/>
        <rFont val="Segoe UI Symbol"/>
        <family val="2"/>
      </rPr>
      <t>℃</t>
    </r>
    <r>
      <rPr>
        <sz val="11"/>
        <color theme="1"/>
        <rFont val="Arial"/>
        <family val="2"/>
      </rPr>
      <t>)</t>
    </r>
    <phoneticPr fontId="1" type="noConversion"/>
  </si>
  <si>
    <r>
      <t>MAT(Final, Maximum) (</t>
    </r>
    <r>
      <rPr>
        <sz val="11"/>
        <color theme="1"/>
        <rFont val="Segoe UI Symbol"/>
        <family val="2"/>
      </rPr>
      <t>℃</t>
    </r>
    <r>
      <rPr>
        <sz val="11"/>
        <color theme="1"/>
        <rFont val="Arial"/>
        <family val="2"/>
      </rPr>
      <t>)</t>
    </r>
    <phoneticPr fontId="1" type="noConversion"/>
  </si>
  <si>
    <r>
      <t>MAT(Final, Minimum) (</t>
    </r>
    <r>
      <rPr>
        <sz val="11"/>
        <color theme="1"/>
        <rFont val="Segoe UI Symbol"/>
        <family val="2"/>
      </rPr>
      <t>℃</t>
    </r>
    <r>
      <rPr>
        <sz val="11"/>
        <color theme="1"/>
        <rFont val="Arial"/>
        <family val="2"/>
      </rPr>
      <t>)</t>
    </r>
    <phoneticPr fontId="1" type="noConversion"/>
  </si>
  <si>
    <r>
      <rPr>
        <b/>
        <sz val="11"/>
        <color theme="1"/>
        <rFont val="Arial"/>
        <family val="2"/>
      </rPr>
      <t>Notes:</t>
    </r>
    <r>
      <rPr>
        <sz val="11"/>
        <color theme="1"/>
        <rFont val="Arial"/>
        <family val="2"/>
      </rPr>
      <t xml:space="preserve"> Assuming atmospheric lapse rate ranges of 3.8-5.2 </t>
    </r>
    <r>
      <rPr>
        <sz val="11"/>
        <color theme="1"/>
        <rFont val="Segoe UI Symbol"/>
        <family val="2"/>
      </rPr>
      <t>℃</t>
    </r>
    <r>
      <rPr>
        <sz val="11"/>
        <color theme="1"/>
        <rFont val="Arial"/>
        <family val="2"/>
      </rPr>
      <t>/km</t>
    </r>
    <phoneticPr fontId="1" type="noConversion"/>
  </si>
  <si>
    <r>
      <t>Global Average Temperatures  (</t>
    </r>
    <r>
      <rPr>
        <sz val="11"/>
        <color theme="1"/>
        <rFont val="Segoe UI Symbol"/>
        <family val="2"/>
      </rPr>
      <t>℃</t>
    </r>
    <r>
      <rPr>
        <sz val="11"/>
        <color theme="1"/>
        <rFont val="Arial"/>
        <family val="2"/>
      </rPr>
      <t>)</t>
    </r>
    <phoneticPr fontId="1" type="noConversion"/>
  </si>
  <si>
    <r>
      <t>Temp.Dif.  (</t>
    </r>
    <r>
      <rPr>
        <sz val="11"/>
        <color theme="1"/>
        <rFont val="Segoe UI Symbol"/>
        <family val="2"/>
      </rPr>
      <t>℃</t>
    </r>
    <r>
      <rPr>
        <sz val="11"/>
        <color theme="1"/>
        <rFont val="Arial"/>
        <family val="2"/>
      </rPr>
      <t>)</t>
    </r>
    <phoneticPr fontId="1" type="noConversion"/>
  </si>
  <si>
    <r>
      <t>Mean (</t>
    </r>
    <r>
      <rPr>
        <sz val="11"/>
        <color theme="1"/>
        <rFont val="Segoe UI Symbol"/>
        <family val="2"/>
      </rPr>
      <t>℃</t>
    </r>
    <r>
      <rPr>
        <sz val="11"/>
        <color theme="1"/>
        <rFont val="Arial"/>
        <family val="2"/>
      </rPr>
      <t>)</t>
    </r>
    <phoneticPr fontId="1" type="noConversion"/>
  </si>
  <si>
    <t>EGN NGXR</t>
  </si>
  <si>
    <t>JR</t>
  </si>
  <si>
    <t>SA</t>
  </si>
  <si>
    <t>THM</t>
  </si>
  <si>
    <t>Present Day Data</t>
    <phoneticPr fontId="1" type="noConversion"/>
  </si>
  <si>
    <t>Locations</t>
    <phoneticPr fontId="1" type="noConversion"/>
  </si>
  <si>
    <t>Mean (km)</t>
    <phoneticPr fontId="1" type="noConversion"/>
  </si>
  <si>
    <t>STDV (km)</t>
    <phoneticPr fontId="1" type="noConversion"/>
  </si>
  <si>
    <t>Mean (m)</t>
    <phoneticPr fontId="1" type="noConversion"/>
  </si>
  <si>
    <t>STDV (m)</t>
    <phoneticPr fontId="1" type="noConversion"/>
  </si>
  <si>
    <t>Max (m)</t>
    <phoneticPr fontId="1" type="noConversion"/>
  </si>
  <si>
    <t>Min (m)</t>
    <phoneticPr fontId="1" type="noConversion"/>
  </si>
  <si>
    <t>Latitude differences relative toYSM Arc Segment (N °)</t>
    <phoneticPr fontId="1" type="noConversion"/>
  </si>
  <si>
    <t>YSM</t>
    <phoneticPr fontId="1" type="noConversion"/>
  </si>
  <si>
    <t>Yanshan Mountains</t>
    <phoneticPr fontId="1" type="noConversion"/>
  </si>
  <si>
    <t>Yanshan Mountains (YSM)</t>
    <phoneticPr fontId="1" type="noConversion"/>
  </si>
  <si>
    <t>YSM</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</si>
</sst>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Red]\(0.0\)"/>
    <numFmt numFmtId="178" formatCode="0_ "/>
    <numFmt numFmtId="179" formatCode="0.000_ "/>
    <numFmt numFmtId="180" formatCode="0.0"/>
  </numFmts>
  <fonts count="10" x14ac:knownFonts="1">
    <font>
      <sz val="11"/>
      <color theme="1"/>
      <name val="宋体"/>
      <family val="2"/>
      <charset val="134"/>
      <scheme val="minor"/>
    </font>
    <font>
      <sz val="9"/>
      <name val="宋体"/>
      <family val="2"/>
      <charset val="134"/>
      <scheme val="minor"/>
    </font>
    <font>
      <sz val="11"/>
      <color theme="1"/>
      <name val="Arial Unicode MS"/>
      <family val="2"/>
      <charset val="134"/>
    </font>
    <font>
      <sz val="11"/>
      <color theme="1"/>
      <name val="Arial"/>
      <family val="2"/>
    </font>
    <font>
      <b/>
      <sz val="11"/>
      <color theme="1"/>
      <name val="Arial"/>
      <family val="2"/>
    </font>
    <font>
      <b/>
      <sz val="11"/>
      <color rgb="FFFF0000"/>
      <name val="Arial"/>
      <family val="2"/>
    </font>
    <font>
      <vertAlign val="superscript"/>
      <sz val="11"/>
      <color theme="1"/>
      <name val="Arial"/>
      <family val="2"/>
    </font>
    <font>
      <b/>
      <u/>
      <sz val="11"/>
      <color theme="1"/>
      <name val="Arial"/>
      <family val="2"/>
    </font>
    <font>
      <u/>
      <sz val="11"/>
      <color theme="1"/>
      <name val="Arial"/>
      <family val="2"/>
    </font>
    <font>
      <sz val="11"/>
      <color theme="1"/>
      <name val="Segoe UI Symbol"/>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91">
    <xf numFmtId="0" fontId="0" fillId="0" borderId="0" xfId="0">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lignment vertical="center"/>
    </xf>
    <xf numFmtId="0" fontId="3" fillId="2" borderId="8"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center" vertical="center"/>
    </xf>
    <xf numFmtId="177" fontId="3" fillId="0" borderId="0" xfId="0" applyNumberFormat="1" applyFont="1" applyAlignment="1">
      <alignment horizontal="center" vertical="center"/>
    </xf>
    <xf numFmtId="178" fontId="3" fillId="0" borderId="6"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76" fontId="3" fillId="2" borderId="3"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9" fontId="3" fillId="2" borderId="1" xfId="0" applyNumberFormat="1" applyFont="1" applyFill="1" applyBorder="1" applyAlignment="1">
      <alignment horizontal="center" vertical="center"/>
    </xf>
    <xf numFmtId="179" fontId="3" fillId="0" borderId="0" xfId="0" applyNumberFormat="1" applyFont="1" applyAlignment="1">
      <alignment horizontal="center" vertical="center"/>
    </xf>
    <xf numFmtId="177" fontId="3" fillId="0" borderId="7" xfId="0" applyNumberFormat="1" applyFont="1" applyBorder="1" applyAlignment="1">
      <alignment horizontal="center" vertical="center"/>
    </xf>
    <xf numFmtId="0" fontId="3" fillId="0" borderId="0" xfId="0" applyFont="1" applyAlignment="1">
      <alignment horizontal="center" vertical="center" wrapText="1"/>
    </xf>
    <xf numFmtId="177" fontId="3" fillId="0" borderId="6" xfId="0" applyNumberFormat="1" applyFont="1" applyBorder="1" applyAlignment="1">
      <alignment horizontal="center" vertical="center"/>
    </xf>
    <xf numFmtId="0" fontId="3" fillId="0" borderId="0" xfId="0" applyFont="1" applyAlignment="1">
      <alignment vertical="center" wrapText="1"/>
    </xf>
    <xf numFmtId="176" fontId="3" fillId="2" borderId="8" xfId="0" applyNumberFormat="1" applyFont="1" applyFill="1" applyBorder="1" applyAlignment="1">
      <alignment horizontal="center" vertical="center"/>
    </xf>
    <xf numFmtId="176" fontId="3" fillId="0" borderId="0" xfId="0" applyNumberFormat="1" applyFont="1" applyAlignment="1">
      <alignment horizontal="left" vertical="center"/>
    </xf>
    <xf numFmtId="177" fontId="3" fillId="2" borderId="0" xfId="0" applyNumberFormat="1" applyFont="1" applyFill="1" applyAlignment="1">
      <alignment horizontal="center" vertical="center"/>
    </xf>
    <xf numFmtId="177" fontId="3" fillId="0" borderId="0" xfId="0" applyNumberFormat="1" applyFont="1">
      <alignment vertical="center"/>
    </xf>
    <xf numFmtId="177" fontId="3" fillId="0" borderId="2" xfId="0" applyNumberFormat="1" applyFont="1" applyBorder="1" applyAlignment="1">
      <alignment horizontal="center" vertical="center"/>
    </xf>
    <xf numFmtId="177" fontId="3" fillId="2" borderId="8" xfId="0" applyNumberFormat="1" applyFont="1" applyFill="1" applyBorder="1" applyAlignment="1">
      <alignment horizontal="center" vertical="center"/>
    </xf>
    <xf numFmtId="178" fontId="3" fillId="0" borderId="0" xfId="0" applyNumberFormat="1" applyFont="1">
      <alignment vertical="center"/>
    </xf>
    <xf numFmtId="178" fontId="3" fillId="2" borderId="8" xfId="0" applyNumberFormat="1" applyFont="1" applyFill="1" applyBorder="1" applyAlignment="1">
      <alignment horizontal="center" vertical="center"/>
    </xf>
    <xf numFmtId="178" fontId="3" fillId="0" borderId="0" xfId="0" applyNumberFormat="1" applyFont="1" applyAlignment="1">
      <alignment horizontal="center" vertical="center"/>
    </xf>
    <xf numFmtId="176" fontId="4" fillId="0" borderId="0" xfId="0" applyNumberFormat="1" applyFont="1" applyAlignment="1">
      <alignment horizontal="left" vertical="center"/>
    </xf>
    <xf numFmtId="180" fontId="7" fillId="0" borderId="0" xfId="0" applyNumberFormat="1" applyFont="1" applyAlignment="1">
      <alignment horizontal="center" vertical="center"/>
    </xf>
    <xf numFmtId="176" fontId="7" fillId="0" borderId="0" xfId="0" applyNumberFormat="1" applyFont="1" applyAlignment="1">
      <alignment horizontal="left" vertical="center"/>
    </xf>
    <xf numFmtId="177" fontId="8" fillId="0" borderId="0" xfId="0" applyNumberFormat="1" applyFont="1" applyAlignment="1">
      <alignment horizontal="center" vertical="center"/>
    </xf>
    <xf numFmtId="178" fontId="8" fillId="0" borderId="0" xfId="0" applyNumberFormat="1" applyFont="1" applyAlignment="1">
      <alignment horizontal="center"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177" fontId="7" fillId="0" borderId="0" xfId="0" applyNumberFormat="1" applyFont="1">
      <alignment vertical="center"/>
    </xf>
    <xf numFmtId="178" fontId="7" fillId="0" borderId="0" xfId="0" applyNumberFormat="1" applyFont="1">
      <alignment vertical="center"/>
    </xf>
    <xf numFmtId="0" fontId="3" fillId="0" borderId="2" xfId="0" applyFont="1" applyBorder="1" applyAlignment="1">
      <alignment horizontal="left" vertical="center" wrapText="1"/>
    </xf>
    <xf numFmtId="177" fontId="3" fillId="0" borderId="11" xfId="0" applyNumberFormat="1" applyFont="1" applyBorder="1" applyAlignment="1">
      <alignment horizontal="center" vertical="center"/>
    </xf>
    <xf numFmtId="177" fontId="3" fillId="0" borderId="4" xfId="0" applyNumberFormat="1" applyFont="1" applyBorder="1" applyAlignment="1">
      <alignment horizontal="center" vertical="center"/>
    </xf>
    <xf numFmtId="176" fontId="3" fillId="2" borderId="6"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7" fontId="3" fillId="2" borderId="6" xfId="0" applyNumberFormat="1" applyFont="1" applyFill="1" applyBorder="1" applyAlignment="1">
      <alignment horizontal="center" vertical="center"/>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0" fontId="3" fillId="2" borderId="0" xfId="0" applyFont="1" applyFill="1" applyAlignment="1">
      <alignment horizontal="center" vertical="center"/>
    </xf>
    <xf numFmtId="177" fontId="3" fillId="0" borderId="5" xfId="0" applyNumberFormat="1" applyFont="1" applyBorder="1" applyAlignment="1">
      <alignment horizontal="center" vertical="center"/>
    </xf>
    <xf numFmtId="176" fontId="3" fillId="3" borderId="0" xfId="0" applyNumberFormat="1" applyFont="1" applyFill="1" applyAlignment="1">
      <alignment horizontal="center" vertical="center"/>
    </xf>
    <xf numFmtId="176" fontId="3" fillId="3" borderId="1" xfId="0" applyNumberFormat="1" applyFont="1" applyFill="1" applyBorder="1" applyAlignment="1">
      <alignment horizontal="center" vertical="center"/>
    </xf>
    <xf numFmtId="176" fontId="0" fillId="0" borderId="0" xfId="0" applyNumberFormat="1">
      <alignment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0" xfId="0" applyFont="1" applyAlignment="1">
      <alignment horizontal="left" vertical="center" wrapText="1"/>
    </xf>
    <xf numFmtId="176" fontId="3" fillId="0" borderId="6" xfId="0" applyNumberFormat="1" applyFont="1" applyBorder="1" applyAlignment="1">
      <alignment horizontal="center" vertical="center"/>
    </xf>
    <xf numFmtId="176" fontId="3" fillId="0" borderId="0" xfId="0" applyNumberFormat="1" applyFont="1" applyAlignment="1">
      <alignment horizontal="center" vertical="center"/>
    </xf>
    <xf numFmtId="0" fontId="3" fillId="0" borderId="1" xfId="0" applyFont="1" applyBorder="1" applyAlignment="1">
      <alignment horizontal="left" vertical="center" wrapText="1"/>
    </xf>
    <xf numFmtId="176" fontId="3" fillId="0" borderId="3"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0" xfId="0" applyFont="1" applyAlignment="1">
      <alignment horizontal="left"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Border="1" applyAlignment="1">
      <alignment horizontal="left" vertical="center"/>
    </xf>
    <xf numFmtId="176" fontId="3" fillId="0" borderId="5"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0" xfId="0" applyFont="1" applyAlignment="1">
      <alignment vertical="top" wrapText="1"/>
    </xf>
    <xf numFmtId="0" fontId="4" fillId="0" borderId="0" xfId="0" applyFont="1" applyAlignment="1">
      <alignment horizontal="left"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tabSelected="1" zoomScale="70" zoomScaleNormal="70" workbookViewId="0">
      <selection activeCell="C26" sqref="C26"/>
    </sheetView>
  </sheetViews>
  <sheetFormatPr defaultRowHeight="13.8" x14ac:dyDescent="0.25"/>
  <cols>
    <col min="1" max="1" width="27.5546875" style="5" customWidth="1"/>
    <col min="2" max="2" width="23.33203125" style="5" customWidth="1"/>
    <col min="3" max="3" width="18.6640625" style="5" customWidth="1"/>
    <col min="4" max="4" width="14.44140625" style="5" customWidth="1"/>
    <col min="5" max="5" width="37.109375" style="5" customWidth="1"/>
    <col min="6" max="6" width="53" style="5" customWidth="1"/>
    <col min="7" max="16384" width="8.88671875" style="3"/>
  </cols>
  <sheetData>
    <row r="1" spans="1:6" ht="24.6" customHeight="1" x14ac:dyDescent="0.25">
      <c r="A1" s="1" t="s">
        <v>0</v>
      </c>
      <c r="B1" s="1" t="s">
        <v>1</v>
      </c>
      <c r="C1" s="1" t="s">
        <v>39</v>
      </c>
      <c r="D1" s="1" t="s">
        <v>100</v>
      </c>
      <c r="E1" s="1" t="s">
        <v>3</v>
      </c>
      <c r="F1" s="1" t="s">
        <v>2</v>
      </c>
    </row>
    <row r="2" spans="1:6" ht="30" customHeight="1" x14ac:dyDescent="0.25">
      <c r="A2" s="26" t="s">
        <v>17</v>
      </c>
      <c r="B2" s="27" t="s">
        <v>37</v>
      </c>
      <c r="C2" s="27" t="s">
        <v>48</v>
      </c>
      <c r="D2" s="27" t="s">
        <v>4</v>
      </c>
      <c r="E2" s="27" t="s">
        <v>6</v>
      </c>
      <c r="F2" s="27" t="s">
        <v>7</v>
      </c>
    </row>
    <row r="3" spans="1:6" ht="30" customHeight="1" x14ac:dyDescent="0.25">
      <c r="A3" s="34" t="s">
        <v>16</v>
      </c>
      <c r="B3" s="5" t="s">
        <v>9</v>
      </c>
      <c r="C3" s="5" t="s">
        <v>42</v>
      </c>
      <c r="D3" s="5" t="s">
        <v>10</v>
      </c>
      <c r="E3" s="5" t="s">
        <v>5</v>
      </c>
      <c r="F3" s="5" t="s">
        <v>8</v>
      </c>
    </row>
    <row r="4" spans="1:6" ht="30" customHeight="1" x14ac:dyDescent="0.25">
      <c r="A4" s="5" t="s">
        <v>11</v>
      </c>
      <c r="B4" s="5" t="s">
        <v>12</v>
      </c>
      <c r="C4" s="5" t="s">
        <v>43</v>
      </c>
      <c r="D4" s="5" t="s">
        <v>13</v>
      </c>
      <c r="E4" s="5" t="s">
        <v>6</v>
      </c>
      <c r="F4" s="5" t="s">
        <v>25</v>
      </c>
    </row>
    <row r="5" spans="1:6" ht="30" customHeight="1" x14ac:dyDescent="0.25">
      <c r="A5" s="34" t="s">
        <v>15</v>
      </c>
      <c r="B5" s="5" t="s">
        <v>18</v>
      </c>
      <c r="C5" s="5" t="s">
        <v>42</v>
      </c>
      <c r="D5" s="5" t="s">
        <v>22</v>
      </c>
      <c r="E5" s="5" t="s">
        <v>6</v>
      </c>
      <c r="F5" s="5" t="s">
        <v>21</v>
      </c>
    </row>
    <row r="6" spans="1:6" ht="30" customHeight="1" x14ac:dyDescent="0.25">
      <c r="A6" s="34" t="s">
        <v>14</v>
      </c>
      <c r="B6" s="5" t="s">
        <v>19</v>
      </c>
      <c r="C6" s="5" t="s">
        <v>47</v>
      </c>
      <c r="D6" s="5" t="s">
        <v>23</v>
      </c>
      <c r="E6" s="5" t="s">
        <v>6</v>
      </c>
      <c r="F6" s="5" t="s">
        <v>26</v>
      </c>
    </row>
    <row r="7" spans="1:6" ht="30" customHeight="1" x14ac:dyDescent="0.25">
      <c r="A7" s="34" t="s">
        <v>14</v>
      </c>
      <c r="B7" s="5" t="s">
        <v>20</v>
      </c>
      <c r="C7" s="5" t="s">
        <v>47</v>
      </c>
      <c r="D7" s="5" t="s">
        <v>24</v>
      </c>
      <c r="E7" s="5" t="s">
        <v>6</v>
      </c>
      <c r="F7" s="5" t="s">
        <v>26</v>
      </c>
    </row>
    <row r="8" spans="1:6" ht="30" customHeight="1" x14ac:dyDescent="0.25">
      <c r="A8" s="5" t="s">
        <v>29</v>
      </c>
      <c r="B8" s="5" t="s">
        <v>27</v>
      </c>
      <c r="D8" s="5" t="s">
        <v>28</v>
      </c>
      <c r="E8" s="5" t="s">
        <v>101</v>
      </c>
      <c r="F8" s="5" t="s">
        <v>30</v>
      </c>
    </row>
    <row r="9" spans="1:6" ht="30" customHeight="1" x14ac:dyDescent="0.25">
      <c r="A9" s="5" t="s">
        <v>31</v>
      </c>
      <c r="B9" s="5" t="s">
        <v>36</v>
      </c>
      <c r="C9" s="5" t="s">
        <v>44</v>
      </c>
      <c r="D9" s="5" t="s">
        <v>33</v>
      </c>
      <c r="E9" s="5" t="s">
        <v>102</v>
      </c>
      <c r="F9" s="5" t="s">
        <v>32</v>
      </c>
    </row>
    <row r="10" spans="1:6" ht="30" customHeight="1" x14ac:dyDescent="0.25">
      <c r="A10" s="5" t="s">
        <v>478</v>
      </c>
      <c r="B10" s="5" t="s">
        <v>38</v>
      </c>
      <c r="C10" s="5" t="s">
        <v>45</v>
      </c>
      <c r="D10" s="5" t="s">
        <v>34</v>
      </c>
      <c r="E10" s="5" t="s">
        <v>102</v>
      </c>
      <c r="F10" s="5" t="s">
        <v>32</v>
      </c>
    </row>
    <row r="11" spans="1:6" ht="30" customHeight="1" x14ac:dyDescent="0.25">
      <c r="A11" s="5" t="s">
        <v>478</v>
      </c>
      <c r="B11" s="5" t="s">
        <v>38</v>
      </c>
      <c r="C11" s="5" t="s">
        <v>45</v>
      </c>
      <c r="D11" s="5" t="s">
        <v>35</v>
      </c>
      <c r="E11" s="5" t="s">
        <v>102</v>
      </c>
      <c r="F11" s="5" t="s">
        <v>32</v>
      </c>
    </row>
    <row r="12" spans="1:6" ht="30" customHeight="1" x14ac:dyDescent="0.25">
      <c r="A12" s="5" t="s">
        <v>478</v>
      </c>
      <c r="B12" s="5" t="s">
        <v>36</v>
      </c>
      <c r="C12" s="5" t="s">
        <v>46</v>
      </c>
      <c r="D12" s="5" t="s">
        <v>33</v>
      </c>
      <c r="E12" s="5" t="s">
        <v>102</v>
      </c>
      <c r="F12" s="5" t="s">
        <v>32</v>
      </c>
    </row>
    <row r="13" spans="1:6" ht="30" customHeight="1" x14ac:dyDescent="0.25">
      <c r="A13" s="5" t="s">
        <v>478</v>
      </c>
      <c r="B13" s="5" t="s">
        <v>41</v>
      </c>
      <c r="C13" s="5" t="s">
        <v>45</v>
      </c>
      <c r="D13" s="5" t="s">
        <v>35</v>
      </c>
      <c r="E13" s="5" t="s">
        <v>102</v>
      </c>
      <c r="F13" s="5" t="s">
        <v>40</v>
      </c>
    </row>
    <row r="14" spans="1:6" ht="30" customHeight="1" x14ac:dyDescent="0.25">
      <c r="A14" s="12" t="s">
        <v>478</v>
      </c>
      <c r="B14" s="12" t="s">
        <v>41</v>
      </c>
      <c r="C14" s="12" t="s">
        <v>46</v>
      </c>
      <c r="D14" s="12" t="s">
        <v>33</v>
      </c>
      <c r="E14" s="12" t="s">
        <v>102</v>
      </c>
      <c r="F14" s="12" t="s">
        <v>40</v>
      </c>
    </row>
    <row r="15" spans="1:6" x14ac:dyDescent="0.25">
      <c r="A15" s="10"/>
      <c r="B15" s="10"/>
      <c r="C15" s="10"/>
      <c r="D15" s="10"/>
      <c r="E15" s="10"/>
      <c r="F15" s="10"/>
    </row>
  </sheetData>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0C4C-ABB6-49C4-8AA4-F2A2824760AF}">
  <dimension ref="A1:G12"/>
  <sheetViews>
    <sheetView zoomScale="70" zoomScaleNormal="70" workbookViewId="0">
      <selection activeCell="E21" sqref="E21"/>
    </sheetView>
  </sheetViews>
  <sheetFormatPr defaultRowHeight="14.4" x14ac:dyDescent="0.25"/>
  <cols>
    <col min="1" max="1" width="15.21875" customWidth="1"/>
    <col min="2" max="5" width="12.77734375" customWidth="1"/>
    <col min="6" max="7" width="12.77734375" style="67" customWidth="1"/>
  </cols>
  <sheetData>
    <row r="1" spans="1:7" ht="18" customHeight="1" x14ac:dyDescent="0.25">
      <c r="A1" s="68"/>
      <c r="B1" s="69" t="s">
        <v>468</v>
      </c>
      <c r="C1" s="69"/>
      <c r="D1" s="69"/>
      <c r="E1" s="69"/>
      <c r="F1" s="69"/>
      <c r="G1" s="69"/>
    </row>
    <row r="2" spans="1:7" ht="18" customHeight="1" x14ac:dyDescent="0.25">
      <c r="A2" s="1" t="s">
        <v>469</v>
      </c>
      <c r="B2" s="1" t="s">
        <v>475</v>
      </c>
      <c r="C2" s="1" t="s">
        <v>474</v>
      </c>
      <c r="D2" s="1" t="s">
        <v>472</v>
      </c>
      <c r="E2" s="1" t="s">
        <v>473</v>
      </c>
      <c r="F2" s="29" t="s">
        <v>470</v>
      </c>
      <c r="G2" s="29" t="s">
        <v>471</v>
      </c>
    </row>
    <row r="3" spans="1:7" ht="18" customHeight="1" x14ac:dyDescent="0.25">
      <c r="A3" s="27" t="s">
        <v>464</v>
      </c>
      <c r="B3" s="27">
        <v>153</v>
      </c>
      <c r="C3" s="27">
        <v>1621</v>
      </c>
      <c r="D3" s="27">
        <v>762</v>
      </c>
      <c r="E3" s="27">
        <v>221</v>
      </c>
      <c r="F3" s="24">
        <v>0.76200000000000001</v>
      </c>
      <c r="G3" s="24">
        <v>0.221</v>
      </c>
    </row>
    <row r="4" spans="1:7" ht="18" customHeight="1" x14ac:dyDescent="0.25">
      <c r="A4" s="5" t="s">
        <v>58</v>
      </c>
      <c r="B4" s="5">
        <v>-19</v>
      </c>
      <c r="C4" s="5">
        <v>977</v>
      </c>
      <c r="D4" s="5">
        <v>89</v>
      </c>
      <c r="E4" s="5">
        <v>118</v>
      </c>
      <c r="F4" s="14">
        <v>8.8999999999999996E-2</v>
      </c>
      <c r="G4" s="14">
        <v>0.11799999999999999</v>
      </c>
    </row>
    <row r="5" spans="1:7" ht="18" customHeight="1" x14ac:dyDescent="0.25">
      <c r="A5" s="5" t="s">
        <v>465</v>
      </c>
      <c r="B5" s="5">
        <v>-2</v>
      </c>
      <c r="C5" s="5">
        <v>1619</v>
      </c>
      <c r="D5" s="5">
        <v>420</v>
      </c>
      <c r="E5" s="5">
        <v>240</v>
      </c>
      <c r="F5" s="14">
        <v>0.42</v>
      </c>
      <c r="G5" s="14">
        <v>0.24</v>
      </c>
    </row>
    <row r="6" spans="1:7" ht="18" customHeight="1" x14ac:dyDescent="0.25">
      <c r="A6" s="5" t="s">
        <v>59</v>
      </c>
      <c r="B6" s="5">
        <v>0</v>
      </c>
      <c r="C6" s="5">
        <v>1733</v>
      </c>
      <c r="D6" s="5">
        <v>154</v>
      </c>
      <c r="E6" s="5">
        <v>221</v>
      </c>
      <c r="F6" s="14">
        <v>0.154</v>
      </c>
      <c r="G6" s="14">
        <v>0.221</v>
      </c>
    </row>
    <row r="7" spans="1:7" ht="18" customHeight="1" x14ac:dyDescent="0.25">
      <c r="A7" s="5" t="s">
        <v>57</v>
      </c>
      <c r="B7" s="5">
        <v>-21</v>
      </c>
      <c r="C7" s="5">
        <v>1240</v>
      </c>
      <c r="D7" s="5">
        <v>242</v>
      </c>
      <c r="E7" s="5">
        <v>204</v>
      </c>
      <c r="F7" s="14">
        <v>0.24199999999999999</v>
      </c>
      <c r="G7" s="14">
        <v>0.20399999999999999</v>
      </c>
    </row>
    <row r="8" spans="1:7" ht="18" customHeight="1" x14ac:dyDescent="0.25">
      <c r="A8" s="5" t="s">
        <v>466</v>
      </c>
      <c r="B8" s="5">
        <v>0</v>
      </c>
      <c r="C8" s="5">
        <v>1927</v>
      </c>
      <c r="D8" s="5">
        <v>667</v>
      </c>
      <c r="E8" s="5">
        <v>325</v>
      </c>
      <c r="F8" s="14">
        <v>0.66700000000000004</v>
      </c>
      <c r="G8" s="14">
        <v>0.32500000000000001</v>
      </c>
    </row>
    <row r="9" spans="1:7" ht="18" customHeight="1" x14ac:dyDescent="0.25">
      <c r="A9" s="5" t="s">
        <v>55</v>
      </c>
      <c r="B9" s="5">
        <v>116</v>
      </c>
      <c r="C9" s="5">
        <v>374</v>
      </c>
      <c r="D9" s="5">
        <v>151</v>
      </c>
      <c r="E9" s="5">
        <v>31</v>
      </c>
      <c r="F9" s="14">
        <v>0.151</v>
      </c>
      <c r="G9" s="14">
        <v>3.1E-2</v>
      </c>
    </row>
    <row r="10" spans="1:7" ht="18" customHeight="1" x14ac:dyDescent="0.25">
      <c r="A10" s="5" t="s">
        <v>53</v>
      </c>
      <c r="B10" s="5">
        <v>240</v>
      </c>
      <c r="C10" s="5">
        <v>1987</v>
      </c>
      <c r="D10" s="5">
        <v>862</v>
      </c>
      <c r="E10" s="5">
        <v>261</v>
      </c>
      <c r="F10" s="14">
        <v>0.86199999999999999</v>
      </c>
      <c r="G10" s="14">
        <v>0.26100000000000001</v>
      </c>
    </row>
    <row r="11" spans="1:7" ht="18" customHeight="1" x14ac:dyDescent="0.25">
      <c r="A11" s="5" t="s">
        <v>467</v>
      </c>
      <c r="B11" s="5">
        <v>119</v>
      </c>
      <c r="C11" s="5">
        <v>2974</v>
      </c>
      <c r="D11" s="5">
        <v>1212</v>
      </c>
      <c r="E11" s="5">
        <v>371</v>
      </c>
      <c r="F11" s="14">
        <v>1.212</v>
      </c>
      <c r="G11" s="14">
        <v>0.371</v>
      </c>
    </row>
    <row r="12" spans="1:7" ht="18" customHeight="1" x14ac:dyDescent="0.25">
      <c r="A12" s="12" t="s">
        <v>477</v>
      </c>
      <c r="B12" s="12">
        <v>-92</v>
      </c>
      <c r="C12" s="12">
        <v>2175</v>
      </c>
      <c r="D12" s="12">
        <v>870</v>
      </c>
      <c r="E12" s="12">
        <v>466</v>
      </c>
      <c r="F12" s="15">
        <v>0.87</v>
      </c>
      <c r="G12" s="15">
        <v>0.46600000000000003</v>
      </c>
    </row>
  </sheetData>
  <mergeCells count="1">
    <mergeCell ref="B1:G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0F01-18F4-4B77-94C3-1C5E69B041BC}">
  <dimension ref="A1:AX338"/>
  <sheetViews>
    <sheetView zoomScale="70" zoomScaleNormal="70" workbookViewId="0">
      <selection activeCell="D4" sqref="D4"/>
    </sheetView>
  </sheetViews>
  <sheetFormatPr defaultRowHeight="13.8" x14ac:dyDescent="0.25"/>
  <cols>
    <col min="1" max="1" width="21.5546875" style="5" customWidth="1"/>
    <col min="2" max="2" width="24" style="14" customWidth="1"/>
    <col min="3" max="3" width="14.5546875" style="18" customWidth="1"/>
    <col min="4" max="4" width="17.5546875" style="40" customWidth="1"/>
    <col min="5" max="5" width="14.77734375" style="43" customWidth="1"/>
    <col min="6" max="16384" width="8.88671875" style="3"/>
  </cols>
  <sheetData>
    <row r="1" spans="1:50" ht="18" customHeight="1" x14ac:dyDescent="0.25">
      <c r="A1" s="4" t="s">
        <v>60</v>
      </c>
      <c r="B1" s="37" t="s">
        <v>100</v>
      </c>
      <c r="C1" s="39" t="s">
        <v>50</v>
      </c>
    </row>
    <row r="2" spans="1:50" ht="18" customHeight="1" x14ac:dyDescent="0.25">
      <c r="A2" s="5" t="s">
        <v>51</v>
      </c>
      <c r="B2" s="14">
        <v>12.375</v>
      </c>
      <c r="C2" s="41">
        <v>2.383</v>
      </c>
    </row>
    <row r="3" spans="1:50" ht="18" customHeight="1" x14ac:dyDescent="0.25">
      <c r="A3" s="5" t="s">
        <v>52</v>
      </c>
      <c r="B3" s="14">
        <v>7.3250000000000002</v>
      </c>
      <c r="C3" s="18">
        <v>3.4580000000000002</v>
      </c>
    </row>
    <row r="4" spans="1:50" ht="18" customHeight="1" x14ac:dyDescent="0.25">
      <c r="A4" s="5" t="s">
        <v>477</v>
      </c>
      <c r="B4" s="14">
        <v>7.0549999999999997</v>
      </c>
      <c r="C4" s="18">
        <v>3.1720000000000002</v>
      </c>
    </row>
    <row r="5" spans="1:50" ht="18" customHeight="1" x14ac:dyDescent="0.25">
      <c r="A5" s="5" t="s">
        <v>53</v>
      </c>
      <c r="B5" s="14">
        <v>2.0739999999999998</v>
      </c>
      <c r="C5" s="18">
        <v>3.03</v>
      </c>
    </row>
    <row r="6" spans="1:50" ht="18" customHeight="1" x14ac:dyDescent="0.25">
      <c r="A6" s="5" t="s">
        <v>54</v>
      </c>
      <c r="B6" s="14">
        <v>-1.282</v>
      </c>
      <c r="C6" s="18">
        <v>3.0110000000000001</v>
      </c>
    </row>
    <row r="7" spans="1:50" ht="18" customHeight="1" x14ac:dyDescent="0.25">
      <c r="A7" s="5" t="s">
        <v>55</v>
      </c>
      <c r="B7" s="14">
        <v>5.3490000000000002</v>
      </c>
      <c r="C7" s="18">
        <v>1.474</v>
      </c>
    </row>
    <row r="8" spans="1:50" ht="18" customHeight="1" x14ac:dyDescent="0.25">
      <c r="A8" s="5" t="s">
        <v>56</v>
      </c>
      <c r="B8" s="14">
        <v>4.1509999999999998</v>
      </c>
      <c r="C8" s="18">
        <v>1.7230000000000001</v>
      </c>
    </row>
    <row r="9" spans="1:50" ht="18" customHeight="1" x14ac:dyDescent="0.25">
      <c r="A9" s="5" t="s">
        <v>57</v>
      </c>
      <c r="B9" s="14">
        <v>8.7170000000000005</v>
      </c>
      <c r="C9" s="18">
        <v>2.7370000000000001</v>
      </c>
    </row>
    <row r="10" spans="1:50" ht="18" customHeight="1" x14ac:dyDescent="0.25">
      <c r="A10" s="5" t="s">
        <v>58</v>
      </c>
      <c r="B10" s="14">
        <v>13.053000000000001</v>
      </c>
      <c r="C10" s="18">
        <v>2.839</v>
      </c>
    </row>
    <row r="11" spans="1:50" x14ac:dyDescent="0.25">
      <c r="A11" s="5" t="s">
        <v>59</v>
      </c>
      <c r="B11" s="14">
        <v>12.972</v>
      </c>
      <c r="C11" s="22">
        <v>3.3069999999999999</v>
      </c>
    </row>
    <row r="12" spans="1:50" x14ac:dyDescent="0.25">
      <c r="A12" s="27"/>
      <c r="B12" s="24"/>
    </row>
    <row r="13" spans="1:50" x14ac:dyDescent="0.25">
      <c r="A13" s="4"/>
      <c r="B13" s="37" t="s">
        <v>103</v>
      </c>
      <c r="C13" s="42" t="s">
        <v>104</v>
      </c>
      <c r="D13" s="42" t="s">
        <v>105</v>
      </c>
      <c r="E13" s="44" t="s">
        <v>106</v>
      </c>
      <c r="F13" s="4" t="s">
        <v>107</v>
      </c>
      <c r="G13" s="4" t="s">
        <v>108</v>
      </c>
      <c r="H13" s="4" t="s">
        <v>109</v>
      </c>
      <c r="I13" s="4" t="s">
        <v>110</v>
      </c>
      <c r="J13" s="4" t="s">
        <v>111</v>
      </c>
      <c r="K13" s="4" t="s">
        <v>112</v>
      </c>
      <c r="L13" s="4" t="s">
        <v>113</v>
      </c>
      <c r="M13" s="4" t="s">
        <v>114</v>
      </c>
      <c r="N13" s="4" t="s">
        <v>115</v>
      </c>
      <c r="O13" s="4" t="s">
        <v>116</v>
      </c>
      <c r="P13" s="4" t="s">
        <v>117</v>
      </c>
      <c r="Q13" s="4" t="s">
        <v>118</v>
      </c>
      <c r="R13" s="4" t="s">
        <v>119</v>
      </c>
      <c r="S13" s="4" t="s">
        <v>120</v>
      </c>
      <c r="T13" s="4" t="s">
        <v>121</v>
      </c>
      <c r="U13" s="4" t="s">
        <v>122</v>
      </c>
      <c r="V13" s="4" t="s">
        <v>123</v>
      </c>
      <c r="W13" s="4" t="s">
        <v>124</v>
      </c>
      <c r="X13" s="4" t="s">
        <v>125</v>
      </c>
      <c r="Y13" s="4" t="s">
        <v>126</v>
      </c>
      <c r="Z13" s="4" t="s">
        <v>127</v>
      </c>
      <c r="AA13" s="4" t="s">
        <v>128</v>
      </c>
      <c r="AB13" s="4" t="s">
        <v>129</v>
      </c>
      <c r="AC13" s="4" t="s">
        <v>130</v>
      </c>
      <c r="AD13" s="4" t="s">
        <v>131</v>
      </c>
      <c r="AE13" s="4" t="s">
        <v>132</v>
      </c>
      <c r="AF13" s="4" t="s">
        <v>133</v>
      </c>
      <c r="AG13" s="4" t="s">
        <v>134</v>
      </c>
      <c r="AH13" s="4" t="s">
        <v>135</v>
      </c>
      <c r="AI13" s="4" t="s">
        <v>136</v>
      </c>
      <c r="AJ13" s="4" t="s">
        <v>137</v>
      </c>
      <c r="AK13" s="4" t="s">
        <v>138</v>
      </c>
      <c r="AL13" s="4" t="s">
        <v>139</v>
      </c>
      <c r="AM13" s="4" t="s">
        <v>140</v>
      </c>
      <c r="AN13" s="4" t="s">
        <v>141</v>
      </c>
      <c r="AO13" s="4" t="s">
        <v>142</v>
      </c>
      <c r="AP13" s="4" t="s">
        <v>143</v>
      </c>
      <c r="AQ13" s="4" t="s">
        <v>144</v>
      </c>
      <c r="AR13" s="4" t="s">
        <v>145</v>
      </c>
      <c r="AS13" s="4" t="s">
        <v>146</v>
      </c>
      <c r="AT13" s="4" t="s">
        <v>147</v>
      </c>
      <c r="AU13" s="4" t="s">
        <v>148</v>
      </c>
      <c r="AV13" s="4" t="s">
        <v>149</v>
      </c>
      <c r="AW13" s="4" t="s">
        <v>150</v>
      </c>
      <c r="AX13" s="4" t="s">
        <v>151</v>
      </c>
    </row>
    <row r="14" spans="1:50" x14ac:dyDescent="0.25">
      <c r="B14" s="48" t="s">
        <v>455</v>
      </c>
      <c r="C14" s="49"/>
      <c r="D14" s="49"/>
      <c r="E14" s="50"/>
      <c r="F14" s="47">
        <v>12.375</v>
      </c>
      <c r="G14" s="47">
        <v>2.3832008985663267</v>
      </c>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x14ac:dyDescent="0.25">
      <c r="A15" s="5">
        <v>4937</v>
      </c>
      <c r="B15" s="38" t="s">
        <v>152</v>
      </c>
      <c r="C15" s="18">
        <v>38.066666599999998</v>
      </c>
      <c r="D15" s="18">
        <v>114.35</v>
      </c>
      <c r="E15" s="45">
        <v>104.8</v>
      </c>
      <c r="F15" s="5">
        <v>13.4</v>
      </c>
      <c r="G15" s="5">
        <v>13.7</v>
      </c>
      <c r="H15" s="5">
        <v>14.1</v>
      </c>
      <c r="I15" s="5">
        <v>14.3</v>
      </c>
      <c r="J15" s="5">
        <v>12.9</v>
      </c>
      <c r="K15" s="5">
        <v>12.8</v>
      </c>
      <c r="L15" s="5">
        <v>13.5</v>
      </c>
      <c r="M15" s="5">
        <v>13.8</v>
      </c>
      <c r="N15" s="5">
        <v>13.8</v>
      </c>
      <c r="O15" s="5">
        <v>14.1</v>
      </c>
      <c r="P15" s="5">
        <v>13.6</v>
      </c>
      <c r="Q15" s="5">
        <v>13.5</v>
      </c>
      <c r="R15" s="5">
        <v>14</v>
      </c>
      <c r="S15" s="5">
        <v>14</v>
      </c>
      <c r="T15" s="5">
        <v>14.6</v>
      </c>
      <c r="U15" s="5">
        <v>14.6</v>
      </c>
      <c r="V15" s="5">
        <v>13.9</v>
      </c>
      <c r="W15" s="5">
        <v>14.7</v>
      </c>
      <c r="X15" s="5">
        <v>15.4</v>
      </c>
      <c r="Y15" s="5">
        <v>15.2</v>
      </c>
      <c r="Z15" s="5">
        <v>14.3</v>
      </c>
      <c r="AA15" s="5">
        <v>14.8</v>
      </c>
      <c r="AB15" s="5">
        <v>14.9</v>
      </c>
      <c r="AC15" s="5">
        <v>14</v>
      </c>
      <c r="AD15" s="5">
        <v>14.6</v>
      </c>
      <c r="AE15" s="5">
        <v>14.7</v>
      </c>
      <c r="AF15" s="5">
        <v>15</v>
      </c>
      <c r="AG15" s="5">
        <v>15.2</v>
      </c>
      <c r="AH15" s="5">
        <v>14.9</v>
      </c>
      <c r="AI15" s="5">
        <v>14.7</v>
      </c>
      <c r="AJ15" s="5">
        <v>14.3</v>
      </c>
      <c r="AK15" s="5">
        <v>14.6</v>
      </c>
      <c r="AL15" s="5">
        <v>14.2</v>
      </c>
      <c r="AM15" s="5">
        <v>14.2</v>
      </c>
      <c r="AN15" s="5">
        <v>15.3</v>
      </c>
      <c r="AO15" s="5">
        <v>14.9</v>
      </c>
      <c r="AP15" s="5">
        <v>14.9</v>
      </c>
      <c r="AQ15" s="5">
        <v>15.3</v>
      </c>
      <c r="AR15" s="5">
        <v>15</v>
      </c>
      <c r="AS15" s="5">
        <v>15.3</v>
      </c>
      <c r="AT15" s="5">
        <v>15</v>
      </c>
      <c r="AU15" s="5">
        <v>15.7</v>
      </c>
      <c r="AV15" s="5">
        <v>15.1</v>
      </c>
      <c r="AW15" s="5">
        <v>15.6</v>
      </c>
      <c r="AX15" s="5">
        <v>14</v>
      </c>
    </row>
    <row r="16" spans="1:50" x14ac:dyDescent="0.25">
      <c r="A16" s="5">
        <v>4940</v>
      </c>
      <c r="B16" s="38" t="s">
        <v>153</v>
      </c>
      <c r="C16" s="18">
        <v>37.746896999999997</v>
      </c>
      <c r="D16" s="18">
        <v>112.628428</v>
      </c>
      <c r="E16" s="45">
        <v>784.86</v>
      </c>
      <c r="F16" s="5">
        <v>10.1</v>
      </c>
      <c r="G16" s="5">
        <v>10.3</v>
      </c>
      <c r="H16" s="5">
        <v>10.8</v>
      </c>
      <c r="I16" s="5">
        <v>10.3</v>
      </c>
      <c r="J16" s="5">
        <v>9.5</v>
      </c>
      <c r="K16" s="5">
        <v>9.9</v>
      </c>
      <c r="L16" s="5">
        <v>10</v>
      </c>
      <c r="M16" s="5">
        <v>10.4</v>
      </c>
      <c r="N16" s="5">
        <v>9.9</v>
      </c>
      <c r="O16" s="5">
        <v>10.5</v>
      </c>
      <c r="P16" s="5">
        <v>10.5</v>
      </c>
      <c r="Q16" s="5">
        <v>10.199999999999999</v>
      </c>
      <c r="R16" s="5">
        <v>10.1</v>
      </c>
      <c r="S16" s="5">
        <v>9.6999999999999993</v>
      </c>
      <c r="T16" s="5">
        <v>11</v>
      </c>
      <c r="U16" s="5">
        <v>10.5</v>
      </c>
      <c r="V16" s="5">
        <v>10.1</v>
      </c>
      <c r="W16" s="5">
        <v>11.4</v>
      </c>
      <c r="X16" s="5">
        <v>11.7</v>
      </c>
      <c r="Y16" s="5">
        <v>11.8</v>
      </c>
      <c r="Z16" s="5">
        <v>10.8</v>
      </c>
      <c r="AA16" s="5">
        <v>11.5</v>
      </c>
      <c r="AB16" s="5">
        <v>11.5</v>
      </c>
      <c r="AC16" s="5">
        <v>10</v>
      </c>
      <c r="AD16" s="5">
        <v>10.199999999999999</v>
      </c>
      <c r="AE16" s="5">
        <v>11.1</v>
      </c>
      <c r="AF16" s="5">
        <v>12</v>
      </c>
      <c r="AG16" s="5">
        <v>12.4</v>
      </c>
      <c r="AH16" s="5">
        <v>11.1</v>
      </c>
      <c r="AI16" s="5">
        <v>10.7</v>
      </c>
      <c r="AJ16" s="5">
        <v>10.9</v>
      </c>
      <c r="AK16" s="5">
        <v>10.4</v>
      </c>
      <c r="AL16" s="5">
        <v>10.3</v>
      </c>
      <c r="AM16" s="5">
        <v>11.5</v>
      </c>
      <c r="AN16" s="5">
        <v>11.4</v>
      </c>
      <c r="AO16" s="5">
        <v>11.7</v>
      </c>
      <c r="AP16" s="5">
        <v>11.6</v>
      </c>
      <c r="AQ16" s="5">
        <v>11.9</v>
      </c>
      <c r="AR16" s="5">
        <v>11.8</v>
      </c>
      <c r="AS16" s="5">
        <v>12.1</v>
      </c>
      <c r="AT16" s="5">
        <v>11.6</v>
      </c>
      <c r="AU16" s="5">
        <v>12.2</v>
      </c>
      <c r="AV16" s="5">
        <v>11.8</v>
      </c>
      <c r="AW16" s="5">
        <v>12.3</v>
      </c>
      <c r="AX16" s="5">
        <v>11.5</v>
      </c>
    </row>
    <row r="17" spans="1:50" x14ac:dyDescent="0.25">
      <c r="A17" s="5">
        <v>4942</v>
      </c>
      <c r="B17" s="38" t="s">
        <v>154</v>
      </c>
      <c r="C17" s="18">
        <v>37.033333300000002</v>
      </c>
      <c r="D17" s="18">
        <v>111.9166666</v>
      </c>
      <c r="E17" s="45">
        <v>745</v>
      </c>
      <c r="F17" s="5">
        <v>10.8</v>
      </c>
      <c r="G17" s="5">
        <v>11</v>
      </c>
      <c r="H17" s="5">
        <v>11.4</v>
      </c>
      <c r="I17" s="5">
        <v>10.9</v>
      </c>
      <c r="J17" s="5">
        <v>10.1</v>
      </c>
      <c r="K17" s="5">
        <v>10.6</v>
      </c>
      <c r="L17" s="5">
        <v>10.8</v>
      </c>
      <c r="M17" s="5">
        <v>11.6</v>
      </c>
      <c r="N17" s="5">
        <v>10.9</v>
      </c>
      <c r="O17" s="5">
        <v>10.9</v>
      </c>
      <c r="P17" s="5">
        <v>11</v>
      </c>
      <c r="Q17" s="5">
        <v>11</v>
      </c>
      <c r="R17" s="5">
        <v>10.7</v>
      </c>
      <c r="S17" s="5">
        <v>10.5</v>
      </c>
      <c r="T17" s="5">
        <v>11.4</v>
      </c>
      <c r="U17" s="5">
        <v>11.4</v>
      </c>
      <c r="V17" s="5">
        <v>10.7</v>
      </c>
      <c r="W17" s="5">
        <v>11.8</v>
      </c>
      <c r="X17" s="5">
        <v>12.4</v>
      </c>
      <c r="Y17" s="5">
        <v>12.6</v>
      </c>
      <c r="Z17" s="5">
        <v>11.4</v>
      </c>
      <c r="AA17" s="5">
        <v>12</v>
      </c>
      <c r="AB17" s="5">
        <v>12.2</v>
      </c>
      <c r="AC17" s="5">
        <v>11.2</v>
      </c>
      <c r="AD17" s="5">
        <v>11.8</v>
      </c>
      <c r="AE17" s="5">
        <v>11.8</v>
      </c>
      <c r="AF17" s="5">
        <v>12.5</v>
      </c>
      <c r="AG17" s="5">
        <v>12.1</v>
      </c>
      <c r="AH17" s="5">
        <v>11.5</v>
      </c>
      <c r="AI17" s="5">
        <v>11.6</v>
      </c>
      <c r="AJ17" s="5">
        <v>11.9</v>
      </c>
      <c r="AK17" s="5">
        <v>11.1</v>
      </c>
      <c r="AL17" s="5">
        <v>11</v>
      </c>
      <c r="AM17" s="5">
        <v>12.7</v>
      </c>
      <c r="AN17" s="5">
        <v>12.2</v>
      </c>
      <c r="AO17" s="5">
        <v>12.8</v>
      </c>
      <c r="AP17" s="5">
        <v>12.6</v>
      </c>
      <c r="AQ17" s="5">
        <v>13.1</v>
      </c>
      <c r="AR17" s="5">
        <v>12.9</v>
      </c>
      <c r="AS17" s="5">
        <v>13.1</v>
      </c>
      <c r="AT17" s="5">
        <v>12.6</v>
      </c>
      <c r="AU17" s="5">
        <v>13.3</v>
      </c>
      <c r="AV17" s="5">
        <v>12.9</v>
      </c>
      <c r="AW17" s="5">
        <v>12.8</v>
      </c>
      <c r="AX17" s="5">
        <v>12.6</v>
      </c>
    </row>
    <row r="18" spans="1:50" x14ac:dyDescent="0.25">
      <c r="A18" s="5">
        <v>4943</v>
      </c>
      <c r="B18" s="38" t="s">
        <v>155</v>
      </c>
      <c r="C18" s="18">
        <v>36.15</v>
      </c>
      <c r="D18" s="18">
        <v>111.45</v>
      </c>
      <c r="E18" s="45">
        <v>462</v>
      </c>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x14ac:dyDescent="0.25">
      <c r="A19" s="5">
        <v>4944</v>
      </c>
      <c r="B19" s="38" t="s">
        <v>156</v>
      </c>
      <c r="C19" s="18">
        <v>36.200000000000003</v>
      </c>
      <c r="D19" s="18">
        <v>113.117</v>
      </c>
      <c r="E19" s="45">
        <v>975</v>
      </c>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x14ac:dyDescent="0.25">
      <c r="A20" s="5">
        <v>4945</v>
      </c>
      <c r="B20" s="38" t="s">
        <v>157</v>
      </c>
      <c r="C20" s="18">
        <v>36.799999999999997</v>
      </c>
      <c r="D20" s="18">
        <v>114.45</v>
      </c>
      <c r="E20" s="45">
        <v>60</v>
      </c>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x14ac:dyDescent="0.25">
      <c r="A21" s="5">
        <v>4949</v>
      </c>
      <c r="B21" s="38" t="s">
        <v>158</v>
      </c>
      <c r="C21" s="18">
        <v>35.116666600000002</v>
      </c>
      <c r="D21" s="18">
        <v>111.0666666</v>
      </c>
      <c r="E21" s="45">
        <v>376.5</v>
      </c>
      <c r="F21" s="5">
        <v>13.7</v>
      </c>
      <c r="G21" s="5">
        <v>14.1</v>
      </c>
      <c r="H21" s="5">
        <v>14.1</v>
      </c>
      <c r="I21" s="5">
        <v>13.5</v>
      </c>
      <c r="J21" s="5">
        <v>13</v>
      </c>
      <c r="K21" s="5">
        <v>13.7</v>
      </c>
      <c r="L21" s="5">
        <v>14.2</v>
      </c>
      <c r="M21" s="5">
        <v>14.4</v>
      </c>
      <c r="N21" s="5">
        <v>14</v>
      </c>
      <c r="O21" s="5">
        <v>14</v>
      </c>
      <c r="P21" s="5">
        <v>14.4</v>
      </c>
      <c r="Q21" s="5">
        <v>14.4</v>
      </c>
      <c r="R21" s="5">
        <v>14.1</v>
      </c>
      <c r="S21" s="5">
        <v>13.8</v>
      </c>
      <c r="T21" s="5">
        <v>15</v>
      </c>
      <c r="U21" s="5">
        <v>14.9</v>
      </c>
      <c r="V21" s="5">
        <v>13.8</v>
      </c>
      <c r="W21" s="5">
        <v>15.3</v>
      </c>
      <c r="X21" s="5">
        <v>15.1</v>
      </c>
      <c r="Y21" s="5">
        <v>15.7</v>
      </c>
      <c r="Z21" s="5">
        <v>15</v>
      </c>
      <c r="AA21" s="5">
        <v>15.5</v>
      </c>
      <c r="AB21" s="5">
        <v>15.7</v>
      </c>
      <c r="AC21" s="5">
        <v>13.9</v>
      </c>
      <c r="AD21" s="5">
        <v>14.7</v>
      </c>
      <c r="AE21" s="5">
        <v>14.5</v>
      </c>
      <c r="AF21" s="5">
        <v>15.1</v>
      </c>
      <c r="AG21" s="5">
        <v>14.8</v>
      </c>
      <c r="AH21" s="5">
        <v>13.9</v>
      </c>
      <c r="AI21" s="5">
        <v>14.1</v>
      </c>
      <c r="AJ21" s="5">
        <v>14.4</v>
      </c>
      <c r="AK21" s="5">
        <v>14.1</v>
      </c>
      <c r="AL21" s="5">
        <v>14.2</v>
      </c>
      <c r="AM21" s="5">
        <v>15.6</v>
      </c>
      <c r="AN21" s="5">
        <v>15</v>
      </c>
      <c r="AO21" s="5">
        <v>14.7</v>
      </c>
      <c r="AP21" s="5">
        <v>15.1</v>
      </c>
      <c r="AQ21" s="5">
        <v>15.1</v>
      </c>
      <c r="AR21" s="5">
        <v>15.1</v>
      </c>
      <c r="AS21" s="5">
        <v>15</v>
      </c>
      <c r="AT21" s="5">
        <v>14.6</v>
      </c>
      <c r="AU21" s="5">
        <v>15.1</v>
      </c>
      <c r="AV21" s="5">
        <v>15.4</v>
      </c>
      <c r="AW21" s="5">
        <v>14.5</v>
      </c>
      <c r="AX21" s="5">
        <v>13.9</v>
      </c>
    </row>
    <row r="22" spans="1:50" x14ac:dyDescent="0.25">
      <c r="A22" s="5">
        <v>4950</v>
      </c>
      <c r="B22" s="38" t="s">
        <v>159</v>
      </c>
      <c r="C22" s="18">
        <v>35.25</v>
      </c>
      <c r="D22" s="18">
        <v>113.95</v>
      </c>
      <c r="E22" s="45">
        <v>72</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3" spans="1:50" x14ac:dyDescent="0.25">
      <c r="A23" s="5">
        <v>5414</v>
      </c>
      <c r="B23" s="38" t="s">
        <v>160</v>
      </c>
      <c r="C23" s="18">
        <v>38.4</v>
      </c>
      <c r="D23" s="18">
        <v>112.717</v>
      </c>
      <c r="E23" s="45">
        <v>900</v>
      </c>
      <c r="F23" s="5">
        <v>9</v>
      </c>
      <c r="G23" s="5">
        <v>8.6999999999999993</v>
      </c>
      <c r="H23" s="5">
        <v>10.3</v>
      </c>
      <c r="I23" s="5">
        <v>8.1</v>
      </c>
      <c r="J23" s="5">
        <v>7.9</v>
      </c>
      <c r="K23" s="5">
        <v>10.1</v>
      </c>
      <c r="L23" s="5">
        <v>8.4</v>
      </c>
      <c r="M23" s="5">
        <v>11.7</v>
      </c>
      <c r="N23" s="5">
        <v>9.6</v>
      </c>
      <c r="O23" s="5">
        <v>12.3</v>
      </c>
      <c r="P23" s="5">
        <v>11.5</v>
      </c>
      <c r="Q23" s="5">
        <v>9.3000000000000007</v>
      </c>
      <c r="R23" s="5">
        <v>-3.8</v>
      </c>
      <c r="S23" s="5"/>
      <c r="T23" s="5">
        <v>-3.4</v>
      </c>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row>
    <row r="24" spans="1:50" x14ac:dyDescent="0.25">
      <c r="A24" s="5">
        <v>5415</v>
      </c>
      <c r="B24" s="38" t="s">
        <v>161</v>
      </c>
      <c r="C24" s="18">
        <v>38.4</v>
      </c>
      <c r="D24" s="18">
        <v>111.833</v>
      </c>
      <c r="E24" s="45">
        <v>1370</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row>
    <row r="25" spans="1:50" x14ac:dyDescent="0.25">
      <c r="A25" s="5">
        <v>5417</v>
      </c>
      <c r="B25" s="38" t="s">
        <v>162</v>
      </c>
      <c r="C25" s="18">
        <v>37.5</v>
      </c>
      <c r="D25" s="18">
        <v>111.1</v>
      </c>
      <c r="E25" s="45">
        <v>951</v>
      </c>
      <c r="F25" s="5">
        <v>9</v>
      </c>
      <c r="G25" s="5">
        <v>9.1</v>
      </c>
      <c r="H25" s="5">
        <v>9.8000000000000007</v>
      </c>
      <c r="I25" s="5">
        <v>9.1999999999999993</v>
      </c>
      <c r="J25" s="5">
        <v>8.3000000000000007</v>
      </c>
      <c r="K25" s="5">
        <v>8.9</v>
      </c>
      <c r="L25" s="5">
        <v>8.6999999999999993</v>
      </c>
      <c r="M25" s="5">
        <v>10</v>
      </c>
      <c r="N25" s="5">
        <v>8.9</v>
      </c>
      <c r="O25" s="5">
        <v>9.9</v>
      </c>
      <c r="P25" s="5">
        <v>10</v>
      </c>
      <c r="Q25" s="5">
        <v>9.6999999999999993</v>
      </c>
      <c r="R25" s="5">
        <v>9.3000000000000007</v>
      </c>
      <c r="S25" s="5">
        <v>8.9</v>
      </c>
      <c r="T25" s="5">
        <v>10.1</v>
      </c>
      <c r="U25" s="5">
        <v>9.6999999999999993</v>
      </c>
      <c r="V25" s="5">
        <v>9.1</v>
      </c>
      <c r="W25" s="5">
        <v>10.7</v>
      </c>
      <c r="X25" s="5">
        <v>11</v>
      </c>
      <c r="Y25" s="5">
        <v>11.1</v>
      </c>
      <c r="Z25" s="5">
        <v>10.1</v>
      </c>
      <c r="AA25" s="5">
        <v>10.7</v>
      </c>
      <c r="AB25" s="5">
        <v>10.7</v>
      </c>
      <c r="AC25" s="5">
        <v>10.1</v>
      </c>
      <c r="AD25" s="5">
        <v>10.7</v>
      </c>
      <c r="AE25" s="5">
        <v>10.8</v>
      </c>
      <c r="AF25" s="5">
        <v>11.2</v>
      </c>
      <c r="AG25" s="5">
        <v>10.8</v>
      </c>
      <c r="AH25" s="5">
        <v>9.9</v>
      </c>
      <c r="AI25" s="5">
        <v>10.4</v>
      </c>
      <c r="AJ25" s="5">
        <v>10.6</v>
      </c>
      <c r="AK25" s="5">
        <v>10.1</v>
      </c>
      <c r="AL25" s="5">
        <v>9.9</v>
      </c>
      <c r="AM25" s="5">
        <v>11.4</v>
      </c>
      <c r="AN25" s="5">
        <v>10.9</v>
      </c>
      <c r="AO25" s="5">
        <v>11.6</v>
      </c>
      <c r="AP25" s="5">
        <v>11.2</v>
      </c>
      <c r="AQ25" s="5">
        <v>11.4</v>
      </c>
      <c r="AR25" s="5">
        <v>11.1</v>
      </c>
      <c r="AS25" s="5">
        <v>11.5</v>
      </c>
      <c r="AT25" s="5">
        <v>11.1</v>
      </c>
      <c r="AU25" s="5">
        <v>11.7</v>
      </c>
      <c r="AV25" s="5">
        <v>11.6</v>
      </c>
      <c r="AW25" s="5">
        <v>10.9</v>
      </c>
      <c r="AX25" s="5">
        <v>11</v>
      </c>
    </row>
    <row r="26" spans="1:50" x14ac:dyDescent="0.25">
      <c r="A26" s="5">
        <v>5418</v>
      </c>
      <c r="B26" s="38" t="s">
        <v>163</v>
      </c>
      <c r="C26" s="18">
        <v>37.817</v>
      </c>
      <c r="D26" s="18">
        <v>113.56699999999999</v>
      </c>
      <c r="E26" s="45">
        <v>908</v>
      </c>
      <c r="F26" s="5">
        <v>11.1</v>
      </c>
      <c r="G26" s="5">
        <v>11.6</v>
      </c>
      <c r="H26" s="5">
        <v>12.3</v>
      </c>
      <c r="I26" s="5">
        <v>11.1</v>
      </c>
      <c r="J26" s="5">
        <v>10.9</v>
      </c>
      <c r="K26" s="5">
        <v>12.1</v>
      </c>
      <c r="L26" s="5">
        <v>12.7</v>
      </c>
      <c r="M26" s="5">
        <v>13.2</v>
      </c>
      <c r="N26" s="5">
        <v>11.5</v>
      </c>
      <c r="O26" s="5">
        <v>14.3</v>
      </c>
      <c r="P26" s="5">
        <v>12.9</v>
      </c>
      <c r="Q26" s="5">
        <v>10.199999999999999</v>
      </c>
      <c r="R26" s="5"/>
      <c r="S26" s="5">
        <v>8.4</v>
      </c>
      <c r="T26" s="5"/>
      <c r="U26" s="5"/>
      <c r="V26" s="5">
        <v>20.7</v>
      </c>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row>
    <row r="27" spans="1:50" x14ac:dyDescent="0.25">
      <c r="A27" s="5">
        <v>5419</v>
      </c>
      <c r="B27" s="38" t="s">
        <v>164</v>
      </c>
      <c r="C27" s="18">
        <v>37.066666599999998</v>
      </c>
      <c r="D27" s="18">
        <v>112.9833333</v>
      </c>
      <c r="E27" s="45">
        <v>1042</v>
      </c>
      <c r="F27" s="5">
        <v>9</v>
      </c>
      <c r="G27" s="5">
        <v>9.3000000000000007</v>
      </c>
      <c r="H27" s="5">
        <v>9.6999999999999993</v>
      </c>
      <c r="I27" s="5">
        <v>9.1999999999999993</v>
      </c>
      <c r="J27" s="5">
        <v>8.3000000000000007</v>
      </c>
      <c r="K27" s="5">
        <v>8.6</v>
      </c>
      <c r="L27" s="5">
        <v>9</v>
      </c>
      <c r="M27" s="5">
        <v>9.6999999999999993</v>
      </c>
      <c r="N27" s="5">
        <v>9</v>
      </c>
      <c r="O27" s="5">
        <v>9.3000000000000007</v>
      </c>
      <c r="P27" s="5">
        <v>9.3000000000000007</v>
      </c>
      <c r="Q27" s="5">
        <v>9.1999999999999993</v>
      </c>
      <c r="R27" s="5">
        <v>9</v>
      </c>
      <c r="S27" s="5">
        <v>8.8000000000000007</v>
      </c>
      <c r="T27" s="5">
        <v>9.6</v>
      </c>
      <c r="U27" s="5">
        <v>9.4</v>
      </c>
      <c r="V27" s="5">
        <v>8.8000000000000007</v>
      </c>
      <c r="W27" s="5">
        <v>10</v>
      </c>
      <c r="X27" s="5">
        <v>10.3</v>
      </c>
      <c r="Y27" s="5">
        <v>10.5</v>
      </c>
      <c r="Z27" s="5">
        <v>9.6999999999999993</v>
      </c>
      <c r="AA27" s="5">
        <v>9.8000000000000007</v>
      </c>
      <c r="AB27" s="5">
        <v>10</v>
      </c>
      <c r="AC27" s="5">
        <v>9.1999999999999993</v>
      </c>
      <c r="AD27" s="5">
        <v>9.6</v>
      </c>
      <c r="AE27" s="5">
        <v>9.6</v>
      </c>
      <c r="AF27" s="5">
        <v>10.3</v>
      </c>
      <c r="AG27" s="5">
        <v>9.9</v>
      </c>
      <c r="AH27" s="5">
        <v>9.1</v>
      </c>
      <c r="AI27" s="5">
        <v>9.3000000000000007</v>
      </c>
      <c r="AJ27" s="5">
        <v>9.3000000000000007</v>
      </c>
      <c r="AK27" s="5">
        <v>8.9</v>
      </c>
      <c r="AL27" s="5">
        <v>8.6</v>
      </c>
      <c r="AM27" s="5">
        <v>10</v>
      </c>
      <c r="AN27" s="5">
        <v>9.6</v>
      </c>
      <c r="AO27" s="5">
        <v>9.9</v>
      </c>
      <c r="AP27" s="5">
        <v>9.9</v>
      </c>
      <c r="AQ27" s="5">
        <v>10.1</v>
      </c>
      <c r="AR27" s="5">
        <v>10.1</v>
      </c>
      <c r="AS27" s="5">
        <v>10.6</v>
      </c>
      <c r="AT27" s="5">
        <v>10</v>
      </c>
      <c r="AU27" s="5">
        <v>10.4</v>
      </c>
      <c r="AV27" s="5">
        <v>10.199999999999999</v>
      </c>
      <c r="AW27" s="5">
        <v>9.9</v>
      </c>
      <c r="AX27" s="5">
        <v>9.3000000000000007</v>
      </c>
    </row>
    <row r="28" spans="1:50" x14ac:dyDescent="0.25">
      <c r="A28" s="5">
        <v>5420</v>
      </c>
      <c r="B28" s="38" t="s">
        <v>165</v>
      </c>
      <c r="C28" s="18">
        <v>37.183333300000001</v>
      </c>
      <c r="D28" s="18">
        <v>114.3666666</v>
      </c>
      <c r="E28" s="45">
        <v>184</v>
      </c>
      <c r="F28" s="5">
        <v>13.6</v>
      </c>
      <c r="G28" s="5">
        <v>13.9</v>
      </c>
      <c r="H28" s="5">
        <v>14.4</v>
      </c>
      <c r="I28" s="5">
        <v>14.5</v>
      </c>
      <c r="J28" s="5">
        <v>13.1</v>
      </c>
      <c r="K28" s="5">
        <v>13.3</v>
      </c>
      <c r="L28" s="5">
        <v>13.9</v>
      </c>
      <c r="M28" s="5">
        <v>14.1</v>
      </c>
      <c r="N28" s="5">
        <v>14.1</v>
      </c>
      <c r="O28" s="5">
        <v>14.2</v>
      </c>
      <c r="P28" s="5">
        <v>14</v>
      </c>
      <c r="Q28" s="5">
        <v>14</v>
      </c>
      <c r="R28" s="5">
        <v>14.3</v>
      </c>
      <c r="S28" s="5">
        <v>14.2</v>
      </c>
      <c r="T28" s="5">
        <v>15</v>
      </c>
      <c r="U28" s="5">
        <v>14.7</v>
      </c>
      <c r="V28" s="5">
        <v>14.1</v>
      </c>
      <c r="W28" s="5">
        <v>15</v>
      </c>
      <c r="X28" s="5">
        <v>15.5</v>
      </c>
      <c r="Y28" s="5">
        <v>15.4</v>
      </c>
      <c r="Z28" s="5">
        <v>14.6</v>
      </c>
      <c r="AA28" s="5">
        <v>15.1</v>
      </c>
      <c r="AB28" s="5">
        <v>15.2</v>
      </c>
      <c r="AC28" s="5">
        <v>14.2</v>
      </c>
      <c r="AD28" s="5">
        <v>14.9</v>
      </c>
      <c r="AE28" s="5">
        <v>14.9</v>
      </c>
      <c r="AF28" s="5">
        <v>15.2</v>
      </c>
      <c r="AG28" s="5">
        <v>15.4</v>
      </c>
      <c r="AH28" s="5">
        <v>14.9</v>
      </c>
      <c r="AI28" s="5">
        <v>14.6</v>
      </c>
      <c r="AJ28" s="5">
        <v>14.4</v>
      </c>
      <c r="AK28" s="5">
        <v>14.4</v>
      </c>
      <c r="AL28" s="5">
        <v>14.2</v>
      </c>
      <c r="AM28" s="5">
        <v>14.6</v>
      </c>
      <c r="AN28" s="5">
        <v>15.6</v>
      </c>
      <c r="AO28" s="5">
        <v>14.5</v>
      </c>
      <c r="AP28" s="5">
        <v>14.5</v>
      </c>
      <c r="AQ28" s="5">
        <v>14.9</v>
      </c>
      <c r="AR28" s="5">
        <v>14.9</v>
      </c>
      <c r="AS28" s="5">
        <v>15.2</v>
      </c>
      <c r="AT28" s="5">
        <v>14.9</v>
      </c>
      <c r="AU28" s="5">
        <v>15.3</v>
      </c>
      <c r="AV28" s="5">
        <v>14.9</v>
      </c>
      <c r="AW28" s="5">
        <v>15.1</v>
      </c>
      <c r="AX28" s="5">
        <v>13.7</v>
      </c>
    </row>
    <row r="29" spans="1:50" x14ac:dyDescent="0.25">
      <c r="A29" s="5">
        <v>5421</v>
      </c>
      <c r="B29" s="38" t="s">
        <v>166</v>
      </c>
      <c r="C29" s="18">
        <v>36.049999999999997</v>
      </c>
      <c r="D29" s="18">
        <v>114.1333333</v>
      </c>
      <c r="E29" s="45">
        <v>195.7</v>
      </c>
      <c r="F29" s="5">
        <v>14.1</v>
      </c>
      <c r="G29" s="5">
        <v>14.3</v>
      </c>
      <c r="H29" s="5">
        <v>14.7</v>
      </c>
      <c r="I29" s="5">
        <v>14.7</v>
      </c>
      <c r="J29" s="5">
        <v>13.4</v>
      </c>
      <c r="K29" s="5">
        <v>13.8</v>
      </c>
      <c r="L29" s="5">
        <v>14.4</v>
      </c>
      <c r="M29" s="5">
        <v>14.7</v>
      </c>
      <c r="N29" s="5">
        <v>14.6</v>
      </c>
      <c r="O29" s="5">
        <v>14.6</v>
      </c>
      <c r="P29" s="5">
        <v>14.5</v>
      </c>
      <c r="Q29" s="5">
        <v>14.4</v>
      </c>
      <c r="R29" s="5">
        <v>14.5</v>
      </c>
      <c r="S29" s="5">
        <v>14.3</v>
      </c>
      <c r="T29" s="5">
        <v>15.3</v>
      </c>
      <c r="U29" s="5">
        <v>15</v>
      </c>
      <c r="V29" s="5">
        <v>14.4</v>
      </c>
      <c r="W29" s="5">
        <v>15.3</v>
      </c>
      <c r="X29" s="5">
        <v>15.7</v>
      </c>
      <c r="Y29" s="5">
        <v>15.6</v>
      </c>
      <c r="Z29" s="5">
        <v>14.7</v>
      </c>
      <c r="AA29" s="5">
        <v>15</v>
      </c>
      <c r="AB29" s="5">
        <v>14.5</v>
      </c>
      <c r="AC29" s="5">
        <v>13.5</v>
      </c>
      <c r="AD29" s="5">
        <v>14.2</v>
      </c>
      <c r="AE29" s="5">
        <v>14.2</v>
      </c>
      <c r="AF29" s="5">
        <v>14.7</v>
      </c>
      <c r="AG29" s="5">
        <v>14.6</v>
      </c>
      <c r="AH29" s="5">
        <v>14.4</v>
      </c>
      <c r="AI29" s="5">
        <v>14.1</v>
      </c>
      <c r="AJ29" s="5">
        <v>14</v>
      </c>
      <c r="AK29" s="5">
        <v>14</v>
      </c>
      <c r="AL29" s="5">
        <v>14.3</v>
      </c>
      <c r="AM29" s="5">
        <v>14.5</v>
      </c>
      <c r="AN29" s="5">
        <v>15.5</v>
      </c>
      <c r="AO29" s="5">
        <v>15.1</v>
      </c>
      <c r="AP29" s="5">
        <v>15.5</v>
      </c>
      <c r="AQ29" s="5">
        <v>15.7</v>
      </c>
      <c r="AR29" s="5">
        <v>15.5</v>
      </c>
      <c r="AS29" s="5">
        <v>15.7</v>
      </c>
      <c r="AT29" s="5">
        <v>15.4</v>
      </c>
      <c r="AU29" s="5">
        <v>15.8</v>
      </c>
      <c r="AV29" s="5">
        <v>15.3</v>
      </c>
      <c r="AW29" s="5">
        <v>15.6</v>
      </c>
      <c r="AX29" s="5">
        <v>14.2</v>
      </c>
    </row>
    <row r="30" spans="1:50" x14ac:dyDescent="0.25">
      <c r="A30" s="5">
        <v>7280</v>
      </c>
      <c r="B30" s="38" t="s">
        <v>167</v>
      </c>
      <c r="C30" s="18">
        <v>36.700000000000003</v>
      </c>
      <c r="D30" s="18">
        <v>110.93300000000001</v>
      </c>
      <c r="E30" s="45">
        <v>1006</v>
      </c>
      <c r="F30" s="5">
        <v>9.3000000000000007</v>
      </c>
      <c r="G30" s="5">
        <v>9.5</v>
      </c>
      <c r="H30" s="5">
        <v>9.9</v>
      </c>
      <c r="I30" s="5">
        <v>9.1999999999999993</v>
      </c>
      <c r="J30" s="5">
        <v>9.8000000000000007</v>
      </c>
      <c r="K30" s="5">
        <v>10.6</v>
      </c>
      <c r="L30" s="5">
        <v>11.2</v>
      </c>
      <c r="M30" s="5">
        <v>13.3</v>
      </c>
      <c r="N30" s="5">
        <v>9.5</v>
      </c>
      <c r="O30" s="5">
        <v>11.9</v>
      </c>
      <c r="P30" s="5">
        <v>11.9</v>
      </c>
      <c r="Q30" s="5">
        <v>8.6</v>
      </c>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x14ac:dyDescent="0.25">
      <c r="A31" s="5">
        <v>7281</v>
      </c>
      <c r="B31" s="38" t="s">
        <v>168</v>
      </c>
      <c r="C31" s="18">
        <v>35.483333299999998</v>
      </c>
      <c r="D31" s="18">
        <v>112.4</v>
      </c>
      <c r="E31" s="45">
        <v>659</v>
      </c>
      <c r="F31" s="5">
        <v>11.8</v>
      </c>
      <c r="G31" s="5">
        <v>12.3</v>
      </c>
      <c r="H31" s="5">
        <v>12.3</v>
      </c>
      <c r="I31" s="5">
        <v>11.9</v>
      </c>
      <c r="J31" s="5">
        <v>11.1</v>
      </c>
      <c r="K31" s="5">
        <v>11.6</v>
      </c>
      <c r="L31" s="5">
        <v>12.1</v>
      </c>
      <c r="M31" s="5">
        <v>12.2</v>
      </c>
      <c r="N31" s="5">
        <v>12</v>
      </c>
      <c r="O31" s="5">
        <v>11.9</v>
      </c>
      <c r="P31" s="5">
        <v>12.3</v>
      </c>
      <c r="Q31" s="5">
        <v>12</v>
      </c>
      <c r="R31" s="5">
        <v>11.8</v>
      </c>
      <c r="S31" s="5">
        <v>11.5</v>
      </c>
      <c r="T31" s="5">
        <v>12.6</v>
      </c>
      <c r="U31" s="5">
        <v>12.6</v>
      </c>
      <c r="V31" s="5">
        <v>11.7</v>
      </c>
      <c r="W31" s="5">
        <v>13</v>
      </c>
      <c r="X31" s="5">
        <v>12.9</v>
      </c>
      <c r="Y31" s="5">
        <v>13.3</v>
      </c>
      <c r="Z31" s="5">
        <v>12.3</v>
      </c>
      <c r="AA31" s="5">
        <v>12.6</v>
      </c>
      <c r="AB31" s="5">
        <v>12.9</v>
      </c>
      <c r="AC31" s="5">
        <v>11.9</v>
      </c>
      <c r="AD31" s="5">
        <v>12.6</v>
      </c>
      <c r="AE31" s="5">
        <v>12.5</v>
      </c>
      <c r="AF31" s="5">
        <v>12.9</v>
      </c>
      <c r="AG31" s="5">
        <v>12.8</v>
      </c>
      <c r="AH31" s="5">
        <v>12.2</v>
      </c>
      <c r="AI31" s="5">
        <v>12.6</v>
      </c>
      <c r="AJ31" s="5">
        <v>12.5</v>
      </c>
      <c r="AK31" s="5">
        <v>12.2</v>
      </c>
      <c r="AL31" s="5">
        <v>12.2</v>
      </c>
      <c r="AM31" s="5">
        <v>13.4</v>
      </c>
      <c r="AN31" s="5">
        <v>13</v>
      </c>
      <c r="AO31" s="5">
        <v>13</v>
      </c>
      <c r="AP31" s="5">
        <v>13.2</v>
      </c>
      <c r="AQ31" s="5">
        <v>13.4</v>
      </c>
      <c r="AR31" s="5">
        <v>13.3</v>
      </c>
      <c r="AS31" s="5">
        <v>13.5</v>
      </c>
      <c r="AT31" s="5">
        <v>13.4</v>
      </c>
      <c r="AU31" s="5">
        <v>13.6</v>
      </c>
      <c r="AV31" s="5">
        <v>13.4</v>
      </c>
      <c r="AW31" s="5">
        <v>13.1</v>
      </c>
      <c r="AX31" s="5">
        <v>12.3</v>
      </c>
    </row>
    <row r="32" spans="1:50" x14ac:dyDescent="0.25">
      <c r="B32" s="48" t="s">
        <v>52</v>
      </c>
      <c r="C32" s="49"/>
      <c r="D32" s="49"/>
      <c r="E32" s="50"/>
      <c r="F32" s="47">
        <v>7.3250000000000002</v>
      </c>
      <c r="G32" s="47">
        <v>3.4575098378642015</v>
      </c>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1:50" x14ac:dyDescent="0.25">
      <c r="A33" s="5">
        <v>4925</v>
      </c>
      <c r="B33" s="38" t="s">
        <v>169</v>
      </c>
      <c r="C33" s="18">
        <v>40.851421999999999</v>
      </c>
      <c r="D33" s="18">
        <v>111.82410299999999</v>
      </c>
      <c r="E33" s="45">
        <v>1083.8599999999999</v>
      </c>
      <c r="F33" s="5">
        <v>6.3</v>
      </c>
      <c r="G33" s="5">
        <v>6.2</v>
      </c>
      <c r="H33" s="5">
        <v>7.1</v>
      </c>
      <c r="I33" s="5">
        <v>7</v>
      </c>
      <c r="J33" s="5">
        <v>5.8</v>
      </c>
      <c r="K33" s="5">
        <v>6.3</v>
      </c>
      <c r="L33" s="5">
        <v>6.5</v>
      </c>
      <c r="M33" s="5">
        <v>7.6</v>
      </c>
      <c r="N33" s="5">
        <v>6.6</v>
      </c>
      <c r="O33" s="5">
        <v>7.7</v>
      </c>
      <c r="P33" s="5">
        <v>7.6</v>
      </c>
      <c r="Q33" s="5">
        <v>7.3</v>
      </c>
      <c r="R33" s="5">
        <v>7.1</v>
      </c>
      <c r="S33" s="5">
        <v>6.7</v>
      </c>
      <c r="T33" s="5">
        <v>7.9</v>
      </c>
      <c r="U33" s="5">
        <v>6.9</v>
      </c>
      <c r="V33" s="5">
        <v>6.6</v>
      </c>
      <c r="W33" s="5">
        <v>8</v>
      </c>
      <c r="X33" s="5">
        <v>8.5</v>
      </c>
      <c r="Y33" s="5">
        <v>8.6999999999999993</v>
      </c>
      <c r="Z33" s="5">
        <v>7.6</v>
      </c>
      <c r="AA33" s="5">
        <v>8.1999999999999993</v>
      </c>
      <c r="AB33" s="5">
        <v>7.5</v>
      </c>
      <c r="AC33" s="5">
        <v>6.4</v>
      </c>
      <c r="AD33" s="5">
        <v>7.2</v>
      </c>
      <c r="AE33" s="5">
        <v>6.4</v>
      </c>
      <c r="AF33" s="5">
        <v>7.7</v>
      </c>
      <c r="AG33" s="5">
        <v>8</v>
      </c>
      <c r="AH33" s="5">
        <v>6.5</v>
      </c>
      <c r="AI33" s="5">
        <v>7.3</v>
      </c>
      <c r="AJ33" s="5">
        <v>7</v>
      </c>
      <c r="AK33" s="5">
        <v>7.3</v>
      </c>
      <c r="AL33" s="5">
        <v>6.4</v>
      </c>
      <c r="AM33" s="5">
        <v>7.2</v>
      </c>
      <c r="AN33" s="5">
        <v>7.8</v>
      </c>
      <c r="AO33" s="5">
        <v>7.7</v>
      </c>
      <c r="AP33" s="5">
        <v>7.2</v>
      </c>
      <c r="AQ33" s="5">
        <v>7.9</v>
      </c>
      <c r="AR33" s="5">
        <v>7.5</v>
      </c>
      <c r="AS33" s="5">
        <v>7.4</v>
      </c>
      <c r="AT33" s="5">
        <v>6.9</v>
      </c>
      <c r="AU33" s="5">
        <v>7.9</v>
      </c>
      <c r="AV33" s="5">
        <v>7.6</v>
      </c>
      <c r="AW33" s="5">
        <v>7.8</v>
      </c>
      <c r="AX33" s="5">
        <v>6.2</v>
      </c>
    </row>
    <row r="34" spans="1:50" x14ac:dyDescent="0.25">
      <c r="A34" s="5">
        <v>4926</v>
      </c>
      <c r="B34" s="38" t="s">
        <v>170</v>
      </c>
      <c r="C34" s="18">
        <v>41.033333300000002</v>
      </c>
      <c r="D34" s="18">
        <v>113.0666666</v>
      </c>
      <c r="E34" s="45">
        <v>1416</v>
      </c>
      <c r="F34" s="5">
        <v>4</v>
      </c>
      <c r="G34" s="5">
        <v>4</v>
      </c>
      <c r="H34" s="5">
        <v>4.7</v>
      </c>
      <c r="I34" s="5">
        <v>4.8</v>
      </c>
      <c r="J34" s="5">
        <v>3.6</v>
      </c>
      <c r="K34" s="5">
        <v>3.8</v>
      </c>
      <c r="L34" s="5">
        <v>4.3</v>
      </c>
      <c r="M34" s="5">
        <v>5.5</v>
      </c>
      <c r="N34" s="5">
        <v>4.4000000000000004</v>
      </c>
      <c r="O34" s="5">
        <v>5.5</v>
      </c>
      <c r="P34" s="5">
        <v>5.3</v>
      </c>
      <c r="Q34" s="5">
        <v>4.8</v>
      </c>
      <c r="R34" s="5">
        <v>4.8</v>
      </c>
      <c r="S34" s="5">
        <v>4.5</v>
      </c>
      <c r="T34" s="5">
        <v>5.7</v>
      </c>
      <c r="U34" s="5">
        <v>5</v>
      </c>
      <c r="V34" s="5">
        <v>4.5</v>
      </c>
      <c r="W34" s="5">
        <v>5.9</v>
      </c>
      <c r="X34" s="5">
        <v>6.4</v>
      </c>
      <c r="Y34" s="5">
        <v>6.4</v>
      </c>
      <c r="Z34" s="5">
        <v>4.9000000000000004</v>
      </c>
      <c r="AA34" s="5">
        <v>5.7</v>
      </c>
      <c r="AB34" s="5">
        <v>5.6</v>
      </c>
      <c r="AC34" s="5">
        <v>4.9000000000000004</v>
      </c>
      <c r="AD34" s="5">
        <v>5.5</v>
      </c>
      <c r="AE34" s="5">
        <v>5.0999999999999996</v>
      </c>
      <c r="AF34" s="5">
        <v>5.9</v>
      </c>
      <c r="AG34" s="5">
        <v>6.3</v>
      </c>
      <c r="AH34" s="5">
        <v>5.2</v>
      </c>
      <c r="AI34" s="5">
        <v>5.7</v>
      </c>
      <c r="AJ34" s="5">
        <v>4.9000000000000004</v>
      </c>
      <c r="AK34" s="5">
        <v>5</v>
      </c>
      <c r="AL34" s="5">
        <v>4.5</v>
      </c>
      <c r="AM34" s="5">
        <v>5.9</v>
      </c>
      <c r="AN34" s="5">
        <v>6.2</v>
      </c>
      <c r="AO34" s="5">
        <v>5.7</v>
      </c>
      <c r="AP34" s="5">
        <v>5.7</v>
      </c>
      <c r="AQ34" s="5">
        <v>6.4</v>
      </c>
      <c r="AR34" s="5">
        <v>5.9</v>
      </c>
      <c r="AS34" s="5">
        <v>6</v>
      </c>
      <c r="AT34" s="5">
        <v>5.5</v>
      </c>
      <c r="AU34" s="5">
        <v>6.3</v>
      </c>
      <c r="AV34" s="5">
        <v>6</v>
      </c>
      <c r="AW34" s="5">
        <v>6</v>
      </c>
      <c r="AX34" s="5">
        <v>4.5</v>
      </c>
    </row>
    <row r="35" spans="1:50" x14ac:dyDescent="0.25">
      <c r="A35" s="5">
        <v>4931</v>
      </c>
      <c r="B35" s="38" t="s">
        <v>171</v>
      </c>
      <c r="C35" s="18">
        <v>39.366666600000002</v>
      </c>
      <c r="D35" s="18">
        <v>111.2166666</v>
      </c>
      <c r="E35" s="45">
        <v>1037</v>
      </c>
      <c r="F35" s="5">
        <v>7.6</v>
      </c>
      <c r="G35" s="5">
        <v>7.7</v>
      </c>
      <c r="H35" s="5">
        <v>8.3000000000000007</v>
      </c>
      <c r="I35" s="5">
        <v>8.1</v>
      </c>
      <c r="J35" s="5">
        <v>6.9</v>
      </c>
      <c r="K35" s="5">
        <v>7.5</v>
      </c>
      <c r="L35" s="5">
        <v>6.9</v>
      </c>
      <c r="M35" s="5">
        <v>8.6999999999999993</v>
      </c>
      <c r="N35" s="5">
        <v>7.4</v>
      </c>
      <c r="O35" s="5">
        <v>8.3000000000000007</v>
      </c>
      <c r="P35" s="5">
        <v>8.8000000000000007</v>
      </c>
      <c r="Q35" s="5">
        <v>8.3000000000000007</v>
      </c>
      <c r="R35" s="5">
        <v>8</v>
      </c>
      <c r="S35" s="5">
        <v>7.6</v>
      </c>
      <c r="T35" s="5">
        <v>8.9</v>
      </c>
      <c r="U35" s="5">
        <v>8.1999999999999993</v>
      </c>
      <c r="V35" s="5">
        <v>7.9</v>
      </c>
      <c r="W35" s="5">
        <v>8.8000000000000007</v>
      </c>
      <c r="X35" s="5">
        <v>9.6999999999999993</v>
      </c>
      <c r="Y35" s="5">
        <v>9.8000000000000007</v>
      </c>
      <c r="Z35" s="5">
        <v>8.6999999999999993</v>
      </c>
      <c r="AA35" s="5">
        <v>9.5</v>
      </c>
      <c r="AB35" s="5">
        <v>9.3000000000000007</v>
      </c>
      <c r="AC35" s="5">
        <v>8.4</v>
      </c>
      <c r="AD35" s="5">
        <v>8.8000000000000007</v>
      </c>
      <c r="AE35" s="5">
        <v>8.4</v>
      </c>
      <c r="AF35" s="5">
        <v>9.4</v>
      </c>
      <c r="AG35" s="5">
        <v>9.3000000000000007</v>
      </c>
      <c r="AH35" s="5">
        <v>8.3000000000000007</v>
      </c>
      <c r="AI35" s="5">
        <v>9.1</v>
      </c>
      <c r="AJ35" s="5">
        <v>9.1</v>
      </c>
      <c r="AK35" s="5">
        <v>8.6999999999999993</v>
      </c>
      <c r="AL35" s="5">
        <v>8.3000000000000007</v>
      </c>
      <c r="AM35" s="5">
        <v>9.5</v>
      </c>
      <c r="AN35" s="5">
        <v>9.1999999999999993</v>
      </c>
      <c r="AO35" s="5">
        <v>9.6999999999999993</v>
      </c>
      <c r="AP35" s="5">
        <v>9.1999999999999993</v>
      </c>
      <c r="AQ35" s="5">
        <v>9.5</v>
      </c>
      <c r="AR35" s="5">
        <v>9.1999999999999993</v>
      </c>
      <c r="AS35" s="5">
        <v>9.3000000000000007</v>
      </c>
      <c r="AT35" s="5">
        <v>9.1</v>
      </c>
      <c r="AU35" s="5">
        <v>10.1</v>
      </c>
      <c r="AV35" s="5">
        <v>9.6</v>
      </c>
      <c r="AW35" s="5">
        <v>9.5</v>
      </c>
      <c r="AX35" s="5">
        <v>8.6999999999999993</v>
      </c>
    </row>
    <row r="36" spans="1:50" x14ac:dyDescent="0.25">
      <c r="A36" s="5">
        <v>4932</v>
      </c>
      <c r="B36" s="38" t="s">
        <v>172</v>
      </c>
      <c r="C36" s="18">
        <v>38.950000000000003</v>
      </c>
      <c r="D36" s="18">
        <v>113.51666659999999</v>
      </c>
      <c r="E36" s="45">
        <v>2210</v>
      </c>
      <c r="F36" s="5">
        <v>-4.5</v>
      </c>
      <c r="G36" s="5">
        <v>-3.9</v>
      </c>
      <c r="H36" s="5">
        <v>-3.1</v>
      </c>
      <c r="I36" s="5">
        <v>-3.4</v>
      </c>
      <c r="J36" s="5">
        <v>-4.5999999999999996</v>
      </c>
      <c r="K36" s="5">
        <v>-4.3</v>
      </c>
      <c r="L36" s="5">
        <v>-3.9</v>
      </c>
      <c r="M36" s="5">
        <v>-2.8</v>
      </c>
      <c r="N36" s="5">
        <v>-4</v>
      </c>
      <c r="O36" s="5">
        <v>-3.1</v>
      </c>
      <c r="P36" s="5">
        <v>-2.7</v>
      </c>
      <c r="Q36" s="5">
        <v>-3.1</v>
      </c>
      <c r="R36" s="5">
        <v>-3.3</v>
      </c>
      <c r="S36" s="5">
        <v>-3.5</v>
      </c>
      <c r="T36" s="5">
        <v>-2.6</v>
      </c>
      <c r="U36" s="5">
        <v>-3.6</v>
      </c>
      <c r="V36" s="5">
        <v>-3.8</v>
      </c>
      <c r="W36" s="5">
        <v>-2.5</v>
      </c>
      <c r="X36" s="5">
        <v>2.2999999999999998</v>
      </c>
      <c r="Y36" s="5">
        <v>2.8</v>
      </c>
      <c r="Z36" s="5">
        <v>1.9</v>
      </c>
      <c r="AA36" s="5">
        <v>2.1</v>
      </c>
      <c r="AB36" s="5">
        <v>2.5</v>
      </c>
      <c r="AC36" s="5">
        <v>1.9</v>
      </c>
      <c r="AD36" s="5">
        <v>2</v>
      </c>
      <c r="AE36" s="5">
        <v>1.6</v>
      </c>
      <c r="AF36" s="5">
        <v>2.7</v>
      </c>
      <c r="AG36" s="5">
        <v>2.8</v>
      </c>
      <c r="AH36" s="5">
        <v>1.7</v>
      </c>
      <c r="AI36" s="5">
        <v>2.2000000000000002</v>
      </c>
      <c r="AJ36" s="5">
        <v>1.6</v>
      </c>
      <c r="AK36" s="5">
        <v>1.5</v>
      </c>
      <c r="AL36" s="5">
        <v>1.1000000000000001</v>
      </c>
      <c r="AM36" s="5">
        <v>2.8</v>
      </c>
      <c r="AN36" s="5">
        <v>2.5</v>
      </c>
      <c r="AO36" s="5">
        <v>2.5</v>
      </c>
      <c r="AP36" s="5">
        <v>2.4</v>
      </c>
      <c r="AQ36" s="5">
        <v>2.9</v>
      </c>
      <c r="AR36" s="5">
        <v>2.4</v>
      </c>
      <c r="AS36" s="5">
        <v>3.1</v>
      </c>
      <c r="AT36" s="5">
        <v>2.7</v>
      </c>
      <c r="AU36" s="5">
        <v>3</v>
      </c>
      <c r="AV36" s="5">
        <v>2.9</v>
      </c>
      <c r="AW36" s="5">
        <v>3</v>
      </c>
      <c r="AX36" s="5">
        <v>1.9</v>
      </c>
    </row>
    <row r="37" spans="1:50" x14ac:dyDescent="0.25">
      <c r="A37" s="5">
        <v>4933</v>
      </c>
      <c r="B37" s="38" t="s">
        <v>173</v>
      </c>
      <c r="C37" s="18">
        <v>39.8333333</v>
      </c>
      <c r="D37" s="18">
        <v>114.5666666</v>
      </c>
      <c r="E37" s="45">
        <v>910</v>
      </c>
      <c r="F37" s="5">
        <v>6.9</v>
      </c>
      <c r="G37" s="5">
        <v>6.7</v>
      </c>
      <c r="H37" s="5">
        <v>7.5</v>
      </c>
      <c r="I37" s="5">
        <v>7.2</v>
      </c>
      <c r="J37" s="5">
        <v>6.3</v>
      </c>
      <c r="K37" s="5">
        <v>6.7</v>
      </c>
      <c r="L37" s="5">
        <v>6.5</v>
      </c>
      <c r="M37" s="5">
        <v>8</v>
      </c>
      <c r="N37" s="5">
        <v>7.2</v>
      </c>
      <c r="O37" s="5">
        <v>7.9</v>
      </c>
      <c r="P37" s="5">
        <v>7.8</v>
      </c>
      <c r="Q37" s="5">
        <v>7.6</v>
      </c>
      <c r="R37" s="5">
        <v>7.4</v>
      </c>
      <c r="S37" s="5">
        <v>7.5</v>
      </c>
      <c r="T37" s="5">
        <v>8.8000000000000007</v>
      </c>
      <c r="U37" s="5">
        <v>7.9</v>
      </c>
      <c r="V37" s="5">
        <v>7.7</v>
      </c>
      <c r="W37" s="5">
        <v>8.6999999999999993</v>
      </c>
      <c r="X37" s="5">
        <v>9.6999999999999993</v>
      </c>
      <c r="Y37" s="5">
        <v>9.8000000000000007</v>
      </c>
      <c r="Z37" s="5">
        <v>8.6</v>
      </c>
      <c r="AA37" s="5">
        <v>9</v>
      </c>
      <c r="AB37" s="5">
        <v>9.3000000000000007</v>
      </c>
      <c r="AC37" s="5">
        <v>8.1999999999999993</v>
      </c>
      <c r="AD37" s="5">
        <v>8.8000000000000007</v>
      </c>
      <c r="AE37" s="5">
        <v>8.3000000000000007</v>
      </c>
      <c r="AF37" s="5">
        <v>9.5</v>
      </c>
      <c r="AG37" s="5">
        <v>9.5</v>
      </c>
      <c r="AH37" s="5">
        <v>8.6</v>
      </c>
      <c r="AI37" s="5">
        <v>8.6</v>
      </c>
      <c r="AJ37" s="5">
        <v>8.3000000000000007</v>
      </c>
      <c r="AK37" s="5">
        <v>8.4</v>
      </c>
      <c r="AL37" s="5">
        <v>7.9</v>
      </c>
      <c r="AM37" s="5">
        <v>8.9</v>
      </c>
      <c r="AN37" s="5">
        <v>9.6999999999999993</v>
      </c>
      <c r="AO37" s="5">
        <v>9.3000000000000007</v>
      </c>
      <c r="AP37" s="5">
        <v>9.4</v>
      </c>
      <c r="AQ37" s="5">
        <v>9.9</v>
      </c>
      <c r="AR37" s="5">
        <v>9.4</v>
      </c>
      <c r="AS37" s="5">
        <v>9.6</v>
      </c>
      <c r="AT37" s="5">
        <v>9.3000000000000007</v>
      </c>
      <c r="AU37" s="5">
        <v>9.9</v>
      </c>
      <c r="AV37" s="5">
        <v>9.3000000000000007</v>
      </c>
      <c r="AW37" s="5">
        <v>8.3000000000000007</v>
      </c>
      <c r="AX37" s="5">
        <v>7.1</v>
      </c>
    </row>
    <row r="38" spans="1:50" x14ac:dyDescent="0.25">
      <c r="A38" s="5">
        <v>4936</v>
      </c>
      <c r="B38" s="38" t="s">
        <v>174</v>
      </c>
      <c r="C38" s="18">
        <v>38.75</v>
      </c>
      <c r="D38" s="18">
        <v>112.7</v>
      </c>
      <c r="E38" s="45">
        <v>838</v>
      </c>
      <c r="F38" s="5">
        <v>8.8000000000000007</v>
      </c>
      <c r="G38" s="5">
        <v>9</v>
      </c>
      <c r="H38" s="5">
        <v>9.5</v>
      </c>
      <c r="I38" s="5">
        <v>9.3000000000000007</v>
      </c>
      <c r="J38" s="5">
        <v>8.4</v>
      </c>
      <c r="K38" s="5">
        <v>8.6999999999999993</v>
      </c>
      <c r="L38" s="5">
        <v>9</v>
      </c>
      <c r="M38" s="5">
        <v>9.9</v>
      </c>
      <c r="N38" s="5">
        <v>9.3000000000000007</v>
      </c>
      <c r="O38" s="5">
        <v>9.6</v>
      </c>
      <c r="P38" s="5">
        <v>10</v>
      </c>
      <c r="Q38" s="5">
        <v>9.6</v>
      </c>
      <c r="R38" s="5">
        <v>9.4</v>
      </c>
      <c r="S38" s="5">
        <v>9.1999999999999993</v>
      </c>
      <c r="T38" s="5">
        <v>10.4</v>
      </c>
      <c r="U38" s="5">
        <v>10</v>
      </c>
      <c r="V38" s="5">
        <v>9.6</v>
      </c>
      <c r="W38" s="5">
        <v>10.5</v>
      </c>
      <c r="X38" s="5">
        <v>11.2</v>
      </c>
      <c r="Y38" s="5">
        <v>11.5</v>
      </c>
      <c r="Z38" s="5">
        <v>10.199999999999999</v>
      </c>
      <c r="AA38" s="5">
        <v>10.8</v>
      </c>
      <c r="AB38" s="5">
        <v>10.9</v>
      </c>
      <c r="AC38" s="5">
        <v>10</v>
      </c>
      <c r="AD38" s="5">
        <v>10.199999999999999</v>
      </c>
      <c r="AE38" s="5">
        <v>10.4</v>
      </c>
      <c r="AF38" s="5">
        <v>11.2</v>
      </c>
      <c r="AG38" s="5">
        <v>11</v>
      </c>
      <c r="AH38" s="5">
        <v>10.1</v>
      </c>
      <c r="AI38" s="5">
        <v>10.3</v>
      </c>
      <c r="AJ38" s="5">
        <v>10.1</v>
      </c>
      <c r="AK38" s="5">
        <v>9.9</v>
      </c>
      <c r="AL38" s="5">
        <v>9.6999999999999993</v>
      </c>
      <c r="AM38" s="5">
        <v>10.9</v>
      </c>
      <c r="AN38" s="5">
        <v>10.9</v>
      </c>
      <c r="AO38" s="5">
        <v>11</v>
      </c>
      <c r="AP38" s="5">
        <v>10.9</v>
      </c>
      <c r="AQ38" s="5">
        <v>11.2</v>
      </c>
      <c r="AR38" s="5">
        <v>10.8</v>
      </c>
      <c r="AS38" s="5">
        <v>12.5</v>
      </c>
      <c r="AT38" s="5">
        <v>3.7</v>
      </c>
      <c r="AU38" s="5">
        <v>6.1</v>
      </c>
      <c r="AV38" s="5">
        <v>11.3</v>
      </c>
      <c r="AW38" s="5">
        <v>11.3</v>
      </c>
      <c r="AX38" s="5">
        <v>10.5</v>
      </c>
    </row>
    <row r="39" spans="1:50" x14ac:dyDescent="0.25">
      <c r="A39" s="5">
        <v>4972</v>
      </c>
      <c r="B39" s="38" t="s">
        <v>175</v>
      </c>
      <c r="C39" s="18">
        <v>40.783333300000002</v>
      </c>
      <c r="D39" s="18">
        <v>114.8833333</v>
      </c>
      <c r="E39" s="45">
        <v>726</v>
      </c>
      <c r="F39" s="5">
        <v>8.4</v>
      </c>
      <c r="G39" s="5">
        <v>8.5</v>
      </c>
      <c r="H39" s="5">
        <v>9.3000000000000007</v>
      </c>
      <c r="I39" s="5">
        <v>9.4</v>
      </c>
      <c r="J39" s="5">
        <v>8.3000000000000007</v>
      </c>
      <c r="K39" s="5">
        <v>8.1999999999999993</v>
      </c>
      <c r="L39" s="5">
        <v>8.6</v>
      </c>
      <c r="M39" s="5">
        <v>9.3000000000000007</v>
      </c>
      <c r="N39" s="5">
        <v>9.1</v>
      </c>
      <c r="O39" s="5">
        <v>9.8000000000000007</v>
      </c>
      <c r="P39" s="5">
        <v>9.3000000000000007</v>
      </c>
      <c r="Q39" s="5">
        <v>8.9</v>
      </c>
      <c r="R39" s="5">
        <v>8.9</v>
      </c>
      <c r="S39" s="5">
        <v>9.1</v>
      </c>
      <c r="T39" s="5">
        <v>10</v>
      </c>
      <c r="U39" s="5">
        <v>9.1999999999999993</v>
      </c>
      <c r="V39" s="5">
        <v>8.6999999999999993</v>
      </c>
      <c r="W39" s="5">
        <v>10</v>
      </c>
      <c r="X39" s="5">
        <v>10.5</v>
      </c>
      <c r="Y39" s="5">
        <v>10.6</v>
      </c>
      <c r="Z39" s="5">
        <v>9.3000000000000007</v>
      </c>
      <c r="AA39" s="5">
        <v>10</v>
      </c>
      <c r="AB39" s="5">
        <v>10.199999999999999</v>
      </c>
      <c r="AC39" s="5">
        <v>9.1999999999999993</v>
      </c>
      <c r="AD39" s="5">
        <v>9.6</v>
      </c>
      <c r="AE39" s="5">
        <v>9.1</v>
      </c>
      <c r="AF39" s="5">
        <v>9.8000000000000007</v>
      </c>
      <c r="AG39" s="5">
        <v>10.5</v>
      </c>
      <c r="AH39" s="5">
        <v>9.4</v>
      </c>
      <c r="AI39" s="5">
        <v>9.6999999999999993</v>
      </c>
      <c r="AJ39" s="5">
        <v>8.6999999999999993</v>
      </c>
      <c r="AK39" s="5">
        <v>9.3000000000000007</v>
      </c>
      <c r="AL39" s="5">
        <v>8</v>
      </c>
      <c r="AM39" s="5">
        <v>8.8000000000000007</v>
      </c>
      <c r="AN39" s="5">
        <v>9.6999999999999993</v>
      </c>
      <c r="AO39" s="5">
        <v>9.3000000000000007</v>
      </c>
      <c r="AP39" s="5">
        <v>9.1</v>
      </c>
      <c r="AQ39" s="5">
        <v>9.6999999999999993</v>
      </c>
      <c r="AR39" s="5">
        <v>9.1</v>
      </c>
      <c r="AS39" s="5">
        <v>9.4</v>
      </c>
      <c r="AT39" s="5">
        <v>9.1</v>
      </c>
      <c r="AU39" s="5">
        <v>9.5</v>
      </c>
      <c r="AV39" s="5">
        <v>9.1</v>
      </c>
      <c r="AW39" s="5">
        <v>9.4</v>
      </c>
      <c r="AX39" s="5">
        <v>8.1</v>
      </c>
    </row>
    <row r="40" spans="1:50" x14ac:dyDescent="0.25">
      <c r="A40" s="5">
        <v>4973</v>
      </c>
      <c r="B40" s="38" t="s">
        <v>176</v>
      </c>
      <c r="C40" s="18">
        <v>40.416666599999999</v>
      </c>
      <c r="D40" s="18">
        <v>115.5</v>
      </c>
      <c r="E40" s="45">
        <v>538</v>
      </c>
      <c r="F40" s="5">
        <v>9.4</v>
      </c>
      <c r="G40" s="5">
        <v>9.6999999999999993</v>
      </c>
      <c r="H40" s="5">
        <v>10.3</v>
      </c>
      <c r="I40" s="5">
        <v>10.199999999999999</v>
      </c>
      <c r="J40" s="5">
        <v>9.1999999999999993</v>
      </c>
      <c r="K40" s="5">
        <v>9.1</v>
      </c>
      <c r="L40" s="5">
        <v>9.5</v>
      </c>
      <c r="M40" s="5">
        <v>10.1</v>
      </c>
      <c r="N40" s="5">
        <v>10</v>
      </c>
      <c r="O40" s="5">
        <v>10.5</v>
      </c>
      <c r="P40" s="5">
        <v>10.3</v>
      </c>
      <c r="Q40" s="5">
        <v>9.9</v>
      </c>
      <c r="R40" s="5">
        <v>10</v>
      </c>
      <c r="S40" s="5">
        <v>10.3</v>
      </c>
      <c r="T40" s="5">
        <v>11.1</v>
      </c>
      <c r="U40" s="5">
        <v>10.3</v>
      </c>
      <c r="V40" s="5">
        <v>9.9</v>
      </c>
      <c r="W40" s="5">
        <v>10.9</v>
      </c>
      <c r="X40" s="5">
        <v>11.4</v>
      </c>
      <c r="Y40" s="5">
        <v>11.4</v>
      </c>
      <c r="Z40" s="5">
        <v>10.3</v>
      </c>
      <c r="AA40" s="5">
        <v>10.9</v>
      </c>
      <c r="AB40" s="5">
        <v>11.2</v>
      </c>
      <c r="AC40" s="5">
        <v>10.6</v>
      </c>
      <c r="AD40" s="5">
        <v>10.8</v>
      </c>
      <c r="AE40" s="5">
        <v>10.5</v>
      </c>
      <c r="AF40" s="5">
        <v>11</v>
      </c>
      <c r="AG40" s="5">
        <v>11.5</v>
      </c>
      <c r="AH40" s="5">
        <v>10.199999999999999</v>
      </c>
      <c r="AI40" s="5">
        <v>10.4</v>
      </c>
      <c r="AJ40" s="5">
        <v>9.1999999999999993</v>
      </c>
      <c r="AK40" s="5">
        <v>10</v>
      </c>
      <c r="AL40" s="5">
        <v>9.4</v>
      </c>
      <c r="AM40" s="5">
        <v>10.1</v>
      </c>
      <c r="AN40" s="5">
        <v>10.9</v>
      </c>
      <c r="AO40" s="5">
        <v>10.6</v>
      </c>
      <c r="AP40" s="5">
        <v>10.5</v>
      </c>
      <c r="AQ40" s="5">
        <v>11.1</v>
      </c>
      <c r="AR40" s="5">
        <v>10.5</v>
      </c>
      <c r="AS40" s="5">
        <v>11.1</v>
      </c>
      <c r="AT40" s="5">
        <v>10.6</v>
      </c>
      <c r="AU40" s="5">
        <v>11.1</v>
      </c>
      <c r="AV40" s="5">
        <v>10.7</v>
      </c>
      <c r="AW40" s="5">
        <v>11</v>
      </c>
      <c r="AX40" s="5">
        <v>9.6</v>
      </c>
    </row>
    <row r="41" spans="1:50" x14ac:dyDescent="0.25">
      <c r="A41" s="5">
        <v>5411</v>
      </c>
      <c r="B41" s="38" t="s">
        <v>177</v>
      </c>
      <c r="C41" s="18">
        <v>40.167000000000002</v>
      </c>
      <c r="D41" s="18">
        <v>112.333</v>
      </c>
      <c r="E41" s="45">
        <v>1212</v>
      </c>
      <c r="F41" s="5">
        <v>4.2</v>
      </c>
      <c r="G41" s="5">
        <v>3.8</v>
      </c>
      <c r="H41" s="5">
        <v>4.4000000000000004</v>
      </c>
      <c r="I41" s="5">
        <v>3.8</v>
      </c>
      <c r="J41" s="5">
        <v>3.6</v>
      </c>
      <c r="K41" s="5">
        <v>5.3</v>
      </c>
      <c r="L41" s="5">
        <v>4.5999999999999996</v>
      </c>
      <c r="M41" s="5">
        <v>6</v>
      </c>
      <c r="N41" s="5">
        <v>3.9</v>
      </c>
      <c r="O41" s="5">
        <v>7.7</v>
      </c>
      <c r="P41" s="5">
        <v>6.9</v>
      </c>
      <c r="Q41" s="5">
        <v>5.2</v>
      </c>
      <c r="R41" s="5">
        <v>-14.7</v>
      </c>
      <c r="S41" s="5">
        <v>4.4000000000000004</v>
      </c>
      <c r="T41" s="5">
        <v>5.0999999999999996</v>
      </c>
      <c r="U41" s="5"/>
      <c r="V41" s="5"/>
      <c r="W41" s="5">
        <v>19.399999999999999</v>
      </c>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row>
    <row r="42" spans="1:50" x14ac:dyDescent="0.25">
      <c r="A42" s="5">
        <v>5412</v>
      </c>
      <c r="B42" s="38" t="s">
        <v>178</v>
      </c>
      <c r="C42" s="18">
        <v>40.0833333</v>
      </c>
      <c r="D42" s="18">
        <v>113.4166666</v>
      </c>
      <c r="E42" s="45">
        <v>1054</v>
      </c>
      <c r="F42" s="5">
        <v>6.8</v>
      </c>
      <c r="G42" s="5">
        <v>6.8</v>
      </c>
      <c r="H42" s="5">
        <v>7.6</v>
      </c>
      <c r="I42" s="5">
        <v>7.5</v>
      </c>
      <c r="J42" s="5">
        <v>6.3</v>
      </c>
      <c r="K42" s="5">
        <v>6.7</v>
      </c>
      <c r="L42" s="5">
        <v>6.6</v>
      </c>
      <c r="M42" s="5">
        <v>8.1</v>
      </c>
      <c r="N42" s="5">
        <v>6.9</v>
      </c>
      <c r="O42" s="5">
        <v>7.9</v>
      </c>
      <c r="P42" s="5">
        <v>7.9</v>
      </c>
      <c r="Q42" s="5">
        <v>7.4</v>
      </c>
      <c r="R42" s="5">
        <v>7.3</v>
      </c>
      <c r="S42" s="5">
        <v>7.1</v>
      </c>
      <c r="T42" s="5">
        <v>8.1</v>
      </c>
      <c r="U42" s="5">
        <v>7.3</v>
      </c>
      <c r="V42" s="5">
        <v>7.2</v>
      </c>
      <c r="W42" s="5">
        <v>8.1999999999999993</v>
      </c>
      <c r="X42" s="5">
        <v>9.1999999999999993</v>
      </c>
      <c r="Y42" s="5">
        <v>9.3000000000000007</v>
      </c>
      <c r="Z42" s="5">
        <v>7.8</v>
      </c>
      <c r="AA42" s="5">
        <v>8.3000000000000007</v>
      </c>
      <c r="AB42" s="5">
        <v>8.4</v>
      </c>
      <c r="AC42" s="5">
        <v>7.6</v>
      </c>
      <c r="AD42" s="5">
        <v>8.1</v>
      </c>
      <c r="AE42" s="5">
        <v>7.6</v>
      </c>
      <c r="AF42" s="5">
        <v>8.6999999999999993</v>
      </c>
      <c r="AG42" s="5">
        <v>8.8000000000000007</v>
      </c>
      <c r="AH42" s="5">
        <v>7.8</v>
      </c>
      <c r="AI42" s="5">
        <v>8.1999999999999993</v>
      </c>
      <c r="AJ42" s="5">
        <v>8</v>
      </c>
      <c r="AK42" s="5">
        <v>7.8</v>
      </c>
      <c r="AL42" s="5">
        <v>7.1</v>
      </c>
      <c r="AM42" s="5">
        <v>7.5</v>
      </c>
      <c r="AN42" s="5">
        <v>7.8</v>
      </c>
      <c r="AO42" s="5">
        <v>7.8</v>
      </c>
      <c r="AP42" s="5">
        <v>7.6</v>
      </c>
      <c r="AQ42" s="5">
        <v>8.1</v>
      </c>
      <c r="AR42" s="5">
        <v>7.6</v>
      </c>
      <c r="AS42" s="5">
        <v>7.6</v>
      </c>
      <c r="AT42" s="5">
        <v>7.5</v>
      </c>
      <c r="AU42" s="5">
        <v>8.1999999999999993</v>
      </c>
      <c r="AV42" s="5">
        <v>7.6</v>
      </c>
      <c r="AW42" s="5">
        <v>7.5</v>
      </c>
      <c r="AX42" s="5">
        <v>6.6</v>
      </c>
    </row>
    <row r="43" spans="1:50" x14ac:dyDescent="0.25">
      <c r="B43" s="48" t="s">
        <v>55</v>
      </c>
      <c r="C43" s="49"/>
      <c r="D43" s="49"/>
      <c r="E43" s="50"/>
      <c r="F43" s="47">
        <v>5.3490000000000002</v>
      </c>
      <c r="G43" s="47">
        <v>1.4744171550121725</v>
      </c>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row>
    <row r="44" spans="1:50" x14ac:dyDescent="0.25">
      <c r="A44" s="5">
        <v>5386</v>
      </c>
      <c r="B44" s="38" t="s">
        <v>179</v>
      </c>
      <c r="C44" s="18">
        <v>47.25</v>
      </c>
      <c r="D44" s="18">
        <v>125.883</v>
      </c>
      <c r="E44" s="45">
        <v>259</v>
      </c>
      <c r="F44" s="5">
        <v>2</v>
      </c>
      <c r="G44" s="5">
        <v>4.4000000000000004</v>
      </c>
      <c r="H44" s="5">
        <v>5.9</v>
      </c>
      <c r="I44" s="5">
        <v>2.2000000000000002</v>
      </c>
      <c r="J44" s="5">
        <v>3.2</v>
      </c>
      <c r="K44" s="5">
        <v>6</v>
      </c>
      <c r="L44" s="5">
        <v>6.3</v>
      </c>
      <c r="M44" s="5">
        <v>4.0999999999999996</v>
      </c>
      <c r="N44" s="5">
        <v>3.8</v>
      </c>
      <c r="O44" s="5">
        <v>5.9</v>
      </c>
      <c r="P44" s="5">
        <v>5.7</v>
      </c>
      <c r="Q44" s="5">
        <v>2.2999999999999998</v>
      </c>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0" x14ac:dyDescent="0.25">
      <c r="A45" s="5">
        <v>4860</v>
      </c>
      <c r="B45" s="38" t="s">
        <v>180</v>
      </c>
      <c r="C45" s="18">
        <v>47.239628000000003</v>
      </c>
      <c r="D45" s="18">
        <v>123.918131</v>
      </c>
      <c r="E45" s="45">
        <v>145.38</v>
      </c>
      <c r="F45" s="5">
        <v>3.2</v>
      </c>
      <c r="G45" s="5">
        <v>4</v>
      </c>
      <c r="H45" s="5">
        <v>4.8</v>
      </c>
      <c r="I45" s="5">
        <v>3.9</v>
      </c>
      <c r="J45" s="5">
        <v>3.1</v>
      </c>
      <c r="K45" s="5">
        <v>3.3</v>
      </c>
      <c r="L45" s="5">
        <v>3.9</v>
      </c>
      <c r="M45" s="5">
        <v>3.1</v>
      </c>
      <c r="N45" s="5">
        <v>4.4000000000000004</v>
      </c>
      <c r="O45" s="5">
        <v>5</v>
      </c>
      <c r="P45" s="5">
        <v>5.0999999999999996</v>
      </c>
      <c r="Q45" s="5">
        <v>4.4000000000000004</v>
      </c>
      <c r="R45" s="5">
        <v>4.2</v>
      </c>
      <c r="S45" s="5">
        <v>4.7</v>
      </c>
      <c r="T45" s="5">
        <v>4.7</v>
      </c>
      <c r="U45" s="5">
        <v>5.4</v>
      </c>
      <c r="V45" s="5">
        <v>4.5</v>
      </c>
      <c r="W45" s="5">
        <v>5.3</v>
      </c>
      <c r="X45" s="5">
        <v>5.5</v>
      </c>
      <c r="Y45" s="5">
        <v>4.5999999999999996</v>
      </c>
      <c r="Z45" s="5">
        <v>4.4000000000000004</v>
      </c>
      <c r="AA45" s="5">
        <v>4.5999999999999996</v>
      </c>
      <c r="AB45" s="5">
        <v>4.7</v>
      </c>
      <c r="AC45" s="5">
        <v>5.3</v>
      </c>
      <c r="AD45" s="5">
        <v>5</v>
      </c>
      <c r="AE45" s="5">
        <v>4.2</v>
      </c>
      <c r="AF45" s="5">
        <v>4.0999999999999996</v>
      </c>
      <c r="AG45" s="5">
        <v>5.9</v>
      </c>
      <c r="AH45" s="5">
        <v>5.6</v>
      </c>
      <c r="AI45" s="5">
        <v>3.9</v>
      </c>
      <c r="AJ45" s="5">
        <v>3.6</v>
      </c>
      <c r="AK45" s="5">
        <v>4.4000000000000004</v>
      </c>
      <c r="AL45" s="5">
        <v>3.6</v>
      </c>
      <c r="AM45" s="5">
        <v>3.8</v>
      </c>
      <c r="AN45" s="5">
        <v>5.2</v>
      </c>
      <c r="AO45" s="5">
        <v>5.3</v>
      </c>
      <c r="AP45" s="5">
        <v>4.3</v>
      </c>
      <c r="AQ45" s="5">
        <v>5.0999999999999996</v>
      </c>
      <c r="AR45" s="5">
        <v>5.3</v>
      </c>
      <c r="AS45" s="5">
        <v>5.6</v>
      </c>
      <c r="AT45" s="5">
        <v>5.3</v>
      </c>
      <c r="AU45" s="5">
        <v>5.5</v>
      </c>
      <c r="AV45" s="5">
        <v>4.9000000000000004</v>
      </c>
      <c r="AW45" s="5">
        <v>4.5999999999999996</v>
      </c>
      <c r="AX45" s="5">
        <v>2.9</v>
      </c>
    </row>
    <row r="46" spans="1:50" x14ac:dyDescent="0.25">
      <c r="A46" s="5">
        <v>4863</v>
      </c>
      <c r="B46" s="38" t="s">
        <v>181</v>
      </c>
      <c r="C46" s="18">
        <v>46.216999999999999</v>
      </c>
      <c r="D46" s="18">
        <v>122.05</v>
      </c>
      <c r="E46" s="45">
        <v>273</v>
      </c>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row>
    <row r="47" spans="1:50" x14ac:dyDescent="0.25">
      <c r="A47" s="5">
        <v>4864</v>
      </c>
      <c r="B47" s="38" t="s">
        <v>182</v>
      </c>
      <c r="C47" s="18">
        <v>46.383333299999997</v>
      </c>
      <c r="D47" s="18">
        <v>125.3166666</v>
      </c>
      <c r="E47" s="45">
        <v>150</v>
      </c>
      <c r="F47" s="5">
        <v>3</v>
      </c>
      <c r="G47" s="5">
        <v>3.9</v>
      </c>
      <c r="H47" s="5">
        <v>5.0999999999999996</v>
      </c>
      <c r="I47" s="5">
        <v>4.0999999999999996</v>
      </c>
      <c r="J47" s="5">
        <v>3.4</v>
      </c>
      <c r="K47" s="5">
        <v>3.2</v>
      </c>
      <c r="L47" s="5">
        <v>3.9</v>
      </c>
      <c r="M47" s="5">
        <v>3.2</v>
      </c>
      <c r="N47" s="5">
        <v>4.2</v>
      </c>
      <c r="O47" s="5">
        <v>5</v>
      </c>
      <c r="P47" s="5">
        <v>5.4</v>
      </c>
      <c r="Q47" s="5">
        <v>4.5999999999999996</v>
      </c>
      <c r="R47" s="5">
        <v>4.5</v>
      </c>
      <c r="S47" s="5">
        <v>4.5</v>
      </c>
      <c r="T47" s="5">
        <v>4.7</v>
      </c>
      <c r="U47" s="5">
        <v>5.6</v>
      </c>
      <c r="V47" s="5">
        <v>4.8</v>
      </c>
      <c r="W47" s="5">
        <v>5.5</v>
      </c>
      <c r="X47" s="5">
        <v>5.4</v>
      </c>
      <c r="Y47" s="5">
        <v>4.5999999999999996</v>
      </c>
      <c r="Z47" s="5">
        <v>4.2</v>
      </c>
      <c r="AA47" s="5">
        <v>4.5</v>
      </c>
      <c r="AB47" s="5">
        <v>4.9000000000000004</v>
      </c>
      <c r="AC47" s="5">
        <v>5.6</v>
      </c>
      <c r="AD47" s="5">
        <v>5.3</v>
      </c>
      <c r="AE47" s="5">
        <v>4.2</v>
      </c>
      <c r="AF47" s="5">
        <v>4.5</v>
      </c>
      <c r="AG47" s="5">
        <v>6.1</v>
      </c>
      <c r="AH47" s="5">
        <v>5.6</v>
      </c>
      <c r="AI47" s="5">
        <v>3.9</v>
      </c>
      <c r="AJ47" s="5">
        <v>3.7</v>
      </c>
      <c r="AK47" s="5">
        <v>4.5999999999999996</v>
      </c>
      <c r="AL47" s="5">
        <v>4</v>
      </c>
      <c r="AM47" s="5">
        <v>4.0999999999999996</v>
      </c>
      <c r="AN47" s="5">
        <v>5.3</v>
      </c>
      <c r="AO47" s="5">
        <v>5.5</v>
      </c>
      <c r="AP47" s="5">
        <v>4.5999999999999996</v>
      </c>
      <c r="AQ47" s="5">
        <v>5.6</v>
      </c>
      <c r="AR47" s="5">
        <v>5.3</v>
      </c>
      <c r="AS47" s="5">
        <v>5.9</v>
      </c>
      <c r="AT47" s="5">
        <v>5.5</v>
      </c>
      <c r="AU47" s="5">
        <v>5.6</v>
      </c>
      <c r="AV47" s="5">
        <v>5.2</v>
      </c>
      <c r="AW47" s="5">
        <v>5.0999999999999996</v>
      </c>
      <c r="AX47" s="5">
        <v>3</v>
      </c>
    </row>
    <row r="48" spans="1:50" x14ac:dyDescent="0.25">
      <c r="A48" s="5">
        <v>4867</v>
      </c>
      <c r="B48" s="38" t="s">
        <v>183</v>
      </c>
      <c r="C48" s="18">
        <v>45.633000000000003</v>
      </c>
      <c r="D48" s="18">
        <v>122.85</v>
      </c>
      <c r="E48" s="45">
        <v>151</v>
      </c>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row>
    <row r="49" spans="1:50" x14ac:dyDescent="0.25">
      <c r="A49" s="5">
        <v>4868</v>
      </c>
      <c r="B49" s="38" t="s">
        <v>184</v>
      </c>
      <c r="C49" s="18">
        <v>45.0833333</v>
      </c>
      <c r="D49" s="18">
        <v>124.8666666</v>
      </c>
      <c r="E49" s="45">
        <v>136</v>
      </c>
      <c r="F49" s="5">
        <v>4.5999999999999996</v>
      </c>
      <c r="G49" s="5">
        <v>5</v>
      </c>
      <c r="H49" s="5">
        <v>6.2</v>
      </c>
      <c r="I49" s="5">
        <v>5.6</v>
      </c>
      <c r="J49" s="5">
        <v>4.8</v>
      </c>
      <c r="K49" s="5">
        <v>4.5</v>
      </c>
      <c r="L49" s="5">
        <v>5.2</v>
      </c>
      <c r="M49" s="5">
        <v>4.7</v>
      </c>
      <c r="N49" s="5">
        <v>5.7</v>
      </c>
      <c r="O49" s="5">
        <v>6.3</v>
      </c>
      <c r="P49" s="5">
        <v>6.6</v>
      </c>
      <c r="Q49" s="5">
        <v>5.8</v>
      </c>
      <c r="R49" s="5">
        <v>5.8</v>
      </c>
      <c r="S49" s="5">
        <v>6</v>
      </c>
      <c r="T49" s="5">
        <v>6.2</v>
      </c>
      <c r="U49" s="5">
        <v>6.7</v>
      </c>
      <c r="V49" s="5">
        <v>6.1</v>
      </c>
      <c r="W49" s="5">
        <v>7</v>
      </c>
      <c r="X49" s="5">
        <v>7.1</v>
      </c>
      <c r="Y49" s="5">
        <v>6.1</v>
      </c>
      <c r="Z49" s="5">
        <v>4.9000000000000004</v>
      </c>
      <c r="AA49" s="5">
        <v>5.4</v>
      </c>
      <c r="AB49" s="5">
        <v>6.2</v>
      </c>
      <c r="AC49" s="5">
        <v>6.6</v>
      </c>
      <c r="AD49" s="5">
        <v>6.6</v>
      </c>
      <c r="AE49" s="5">
        <v>5.2</v>
      </c>
      <c r="AF49" s="5">
        <v>6</v>
      </c>
      <c r="AG49" s="5">
        <v>7.3</v>
      </c>
      <c r="AH49" s="5">
        <v>6.9</v>
      </c>
      <c r="AI49" s="5">
        <v>5.5</v>
      </c>
      <c r="AJ49" s="5">
        <v>4.8</v>
      </c>
      <c r="AK49" s="5">
        <v>5.4</v>
      </c>
      <c r="AL49" s="5">
        <v>4.9000000000000004</v>
      </c>
      <c r="AM49" s="5">
        <v>5.3</v>
      </c>
      <c r="AN49" s="5">
        <v>6.6</v>
      </c>
      <c r="AO49" s="5">
        <v>6.7</v>
      </c>
      <c r="AP49" s="5">
        <v>6</v>
      </c>
      <c r="AQ49" s="5">
        <v>6.7</v>
      </c>
      <c r="AR49" s="5">
        <v>6.5</v>
      </c>
      <c r="AS49" s="5">
        <v>7.1</v>
      </c>
      <c r="AT49" s="5">
        <v>6.4</v>
      </c>
      <c r="AU49" s="5">
        <v>6.5</v>
      </c>
      <c r="AV49" s="5">
        <v>6.1</v>
      </c>
      <c r="AW49" s="5">
        <v>6.3</v>
      </c>
      <c r="AX49" s="5">
        <v>4.0999999999999996</v>
      </c>
    </row>
    <row r="50" spans="1:50" x14ac:dyDescent="0.25">
      <c r="A50" s="5">
        <v>4954</v>
      </c>
      <c r="B50" s="38" t="s">
        <v>185</v>
      </c>
      <c r="C50" s="18">
        <v>44.25</v>
      </c>
      <c r="D50" s="18">
        <v>123.9666666</v>
      </c>
      <c r="E50" s="45">
        <v>190</v>
      </c>
      <c r="F50" s="5">
        <v>5</v>
      </c>
      <c r="G50" s="5">
        <v>5.4</v>
      </c>
      <c r="H50" s="5">
        <v>6.6</v>
      </c>
      <c r="I50" s="5">
        <v>6.1</v>
      </c>
      <c r="J50" s="5">
        <v>5.2</v>
      </c>
      <c r="K50" s="5">
        <v>4.8</v>
      </c>
      <c r="L50" s="5">
        <v>5.4</v>
      </c>
      <c r="M50" s="5">
        <v>5.0999999999999996</v>
      </c>
      <c r="N50" s="5">
        <v>6.2</v>
      </c>
      <c r="O50" s="5">
        <v>6.8</v>
      </c>
      <c r="P50" s="5">
        <v>7</v>
      </c>
      <c r="Q50" s="5">
        <v>5.9</v>
      </c>
      <c r="R50" s="5">
        <v>6.2</v>
      </c>
      <c r="S50" s="5">
        <v>6.3</v>
      </c>
      <c r="T50" s="5">
        <v>6.8</v>
      </c>
      <c r="U50" s="5">
        <v>6.9</v>
      </c>
      <c r="V50" s="5">
        <v>6.2</v>
      </c>
      <c r="W50" s="5">
        <v>7</v>
      </c>
      <c r="X50" s="5">
        <v>7.3</v>
      </c>
      <c r="Y50" s="5">
        <v>6.4</v>
      </c>
      <c r="Z50" s="5">
        <v>5.8</v>
      </c>
      <c r="AA50" s="5">
        <v>6.2</v>
      </c>
      <c r="AB50" s="5">
        <v>7</v>
      </c>
      <c r="AC50" s="5">
        <v>7.1</v>
      </c>
      <c r="AD50" s="5">
        <v>7.1</v>
      </c>
      <c r="AE50" s="5">
        <v>5.8</v>
      </c>
      <c r="AF50" s="5">
        <v>6.6</v>
      </c>
      <c r="AG50" s="5">
        <v>7.8</v>
      </c>
      <c r="AH50" s="5">
        <v>7.4</v>
      </c>
      <c r="AI50" s="5">
        <v>6.4</v>
      </c>
      <c r="AJ50" s="5">
        <v>5.6</v>
      </c>
      <c r="AK50" s="5">
        <v>6.4</v>
      </c>
      <c r="AL50" s="5">
        <v>5.4</v>
      </c>
      <c r="AM50" s="5">
        <v>5.7</v>
      </c>
      <c r="AN50" s="5">
        <v>7.3</v>
      </c>
      <c r="AO50" s="5">
        <v>7.3</v>
      </c>
      <c r="AP50" s="5">
        <v>6.7</v>
      </c>
      <c r="AQ50" s="5">
        <v>7.5</v>
      </c>
      <c r="AR50" s="5">
        <v>7.2</v>
      </c>
      <c r="AS50" s="5">
        <v>7.9</v>
      </c>
      <c r="AT50" s="5">
        <v>7.2</v>
      </c>
      <c r="AU50" s="5">
        <v>7.5</v>
      </c>
      <c r="AV50" s="5">
        <v>7</v>
      </c>
      <c r="AW50" s="5">
        <v>7.3</v>
      </c>
      <c r="AX50" s="5">
        <v>5.0999999999999996</v>
      </c>
    </row>
    <row r="51" spans="1:50" x14ac:dyDescent="0.25">
      <c r="A51" s="5">
        <v>5385</v>
      </c>
      <c r="B51" s="38" t="s">
        <v>186</v>
      </c>
      <c r="C51" s="18">
        <v>47.783000000000001</v>
      </c>
      <c r="D51" s="18">
        <v>124.167</v>
      </c>
      <c r="E51" s="45">
        <v>146</v>
      </c>
      <c r="F51" s="5">
        <v>2.8</v>
      </c>
      <c r="G51" s="5">
        <v>4.3</v>
      </c>
      <c r="H51" s="5">
        <v>4.9000000000000004</v>
      </c>
      <c r="I51" s="5">
        <v>2.4</v>
      </c>
      <c r="J51" s="5">
        <v>2.9</v>
      </c>
      <c r="K51" s="5">
        <v>3.9</v>
      </c>
      <c r="L51" s="5">
        <v>4.4000000000000004</v>
      </c>
      <c r="M51" s="5">
        <v>4.2</v>
      </c>
      <c r="N51" s="5">
        <v>4.0999999999999996</v>
      </c>
      <c r="O51" s="5">
        <v>5.8</v>
      </c>
      <c r="P51" s="5">
        <v>5</v>
      </c>
      <c r="Q51" s="5">
        <v>2</v>
      </c>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row>
    <row r="52" spans="1:50" x14ac:dyDescent="0.25">
      <c r="A52" s="5">
        <v>5423</v>
      </c>
      <c r="B52" s="38" t="s">
        <v>187</v>
      </c>
      <c r="C52" s="18">
        <v>44.8</v>
      </c>
      <c r="D52" s="18">
        <v>123.083</v>
      </c>
      <c r="E52" s="45">
        <v>152</v>
      </c>
      <c r="F52" s="5">
        <v>5.5</v>
      </c>
      <c r="G52" s="5">
        <v>7.5</v>
      </c>
      <c r="H52" s="5">
        <v>8.6999999999999993</v>
      </c>
      <c r="I52" s="5">
        <v>5.5</v>
      </c>
      <c r="J52" s="5">
        <v>5.0999999999999996</v>
      </c>
      <c r="K52" s="5">
        <v>8</v>
      </c>
      <c r="L52" s="5">
        <v>8.6</v>
      </c>
      <c r="M52" s="5">
        <v>8.3000000000000007</v>
      </c>
      <c r="N52" s="5">
        <v>7.6</v>
      </c>
      <c r="O52" s="5">
        <v>9.6999999999999993</v>
      </c>
      <c r="P52" s="5">
        <v>8.6</v>
      </c>
      <c r="Q52" s="5">
        <v>6.3</v>
      </c>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row>
    <row r="53" spans="1:50" x14ac:dyDescent="0.25">
      <c r="A53" s="5">
        <v>5424</v>
      </c>
      <c r="B53" s="38" t="s">
        <v>188</v>
      </c>
      <c r="C53" s="18">
        <v>44.966999999999999</v>
      </c>
      <c r="D53" s="18">
        <v>125.68300000000001</v>
      </c>
      <c r="E53" s="45">
        <v>240</v>
      </c>
      <c r="F53" s="5">
        <v>3.2</v>
      </c>
      <c r="G53" s="5">
        <v>6</v>
      </c>
      <c r="H53" s="5">
        <v>6.4</v>
      </c>
      <c r="I53" s="5">
        <v>5</v>
      </c>
      <c r="J53" s="5">
        <v>5</v>
      </c>
      <c r="K53" s="5">
        <v>7.3</v>
      </c>
      <c r="L53" s="5">
        <v>5.3</v>
      </c>
      <c r="M53" s="5">
        <v>6.1</v>
      </c>
      <c r="N53" s="5">
        <v>6.1</v>
      </c>
      <c r="O53" s="5">
        <v>7.5</v>
      </c>
      <c r="P53" s="5">
        <v>6.5</v>
      </c>
      <c r="Q53" s="5">
        <v>5.3</v>
      </c>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row>
    <row r="54" spans="1:50" x14ac:dyDescent="0.25">
      <c r="A54" s="5">
        <v>7270</v>
      </c>
      <c r="B54" s="38" t="s">
        <v>189</v>
      </c>
      <c r="C54" s="18">
        <v>46.4</v>
      </c>
      <c r="D54" s="18">
        <v>123.45</v>
      </c>
      <c r="E54" s="45">
        <v>150</v>
      </c>
      <c r="F54" s="5">
        <v>4.3</v>
      </c>
      <c r="G54" s="5">
        <v>5.0999999999999996</v>
      </c>
      <c r="H54" s="5">
        <v>6</v>
      </c>
      <c r="I54" s="5">
        <v>5</v>
      </c>
      <c r="J54" s="5">
        <v>4.3</v>
      </c>
      <c r="K54" s="5">
        <v>4.5999999999999996</v>
      </c>
      <c r="L54" s="5">
        <v>5.2</v>
      </c>
      <c r="M54" s="5">
        <v>4.0999999999999996</v>
      </c>
      <c r="N54" s="5">
        <v>5.5</v>
      </c>
      <c r="O54" s="5">
        <v>6.1</v>
      </c>
      <c r="P54" s="5">
        <v>5.9</v>
      </c>
      <c r="Q54" s="5">
        <v>5.4</v>
      </c>
      <c r="R54" s="5">
        <v>5.5</v>
      </c>
      <c r="S54" s="5">
        <v>5.6</v>
      </c>
      <c r="T54" s="5">
        <v>5.8</v>
      </c>
      <c r="U54" s="5">
        <v>6.4</v>
      </c>
      <c r="V54" s="5">
        <v>5.4</v>
      </c>
      <c r="W54" s="5">
        <v>6.3</v>
      </c>
      <c r="X54" s="5">
        <v>6.4</v>
      </c>
      <c r="Y54" s="5">
        <v>5.6</v>
      </c>
      <c r="Z54" s="5">
        <v>5.2</v>
      </c>
      <c r="AA54" s="5">
        <v>5.5</v>
      </c>
      <c r="AB54" s="5">
        <v>5.9</v>
      </c>
      <c r="AC54" s="5">
        <v>6.4</v>
      </c>
      <c r="AD54" s="5">
        <v>6.3</v>
      </c>
      <c r="AE54" s="5">
        <v>5.4</v>
      </c>
      <c r="AF54" s="5">
        <v>5.4</v>
      </c>
      <c r="AG54" s="5">
        <v>6.8</v>
      </c>
      <c r="AH54" s="5">
        <v>6.6</v>
      </c>
      <c r="AI54" s="5">
        <v>5.0999999999999996</v>
      </c>
      <c r="AJ54" s="5">
        <v>4.3</v>
      </c>
      <c r="AK54" s="5">
        <v>5.3</v>
      </c>
      <c r="AL54" s="5">
        <v>4.0999999999999996</v>
      </c>
      <c r="AM54" s="5">
        <v>4.4000000000000004</v>
      </c>
      <c r="AN54" s="5">
        <v>5.7</v>
      </c>
      <c r="AO54" s="5">
        <v>5.7</v>
      </c>
      <c r="AP54" s="5">
        <v>5.0999999999999996</v>
      </c>
      <c r="AQ54" s="5">
        <v>6.1</v>
      </c>
      <c r="AR54" s="5">
        <v>5.8</v>
      </c>
      <c r="AS54" s="5">
        <v>8.3000000000000007</v>
      </c>
      <c r="AT54" s="5">
        <v>-5.0999999999999996</v>
      </c>
      <c r="AU54" s="5">
        <v>-1</v>
      </c>
      <c r="AV54" s="5">
        <v>5.5</v>
      </c>
      <c r="AW54" s="5">
        <v>6.1</v>
      </c>
      <c r="AX54" s="5">
        <v>3.9</v>
      </c>
    </row>
    <row r="55" spans="1:50" x14ac:dyDescent="0.25">
      <c r="B55" s="48" t="s">
        <v>59</v>
      </c>
      <c r="D55" s="18"/>
      <c r="E55" s="45"/>
      <c r="F55" s="47">
        <v>12.972</v>
      </c>
      <c r="G55" s="47">
        <v>3.3071370204405106</v>
      </c>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row>
    <row r="56" spans="1:50" x14ac:dyDescent="0.25">
      <c r="A56" s="5">
        <v>8172</v>
      </c>
      <c r="B56" s="38" t="s">
        <v>190</v>
      </c>
      <c r="C56" s="18">
        <v>36.933</v>
      </c>
      <c r="D56" s="18">
        <v>126.45</v>
      </c>
      <c r="E56" s="45">
        <v>302</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row>
    <row r="57" spans="1:50" x14ac:dyDescent="0.25">
      <c r="A57" s="5">
        <v>7622</v>
      </c>
      <c r="B57" s="38" t="s">
        <v>191</v>
      </c>
      <c r="C57" s="18">
        <v>37.35</v>
      </c>
      <c r="D57" s="18">
        <v>126.917</v>
      </c>
      <c r="E57" s="45">
        <v>406</v>
      </c>
      <c r="F57" s="5">
        <v>11.3</v>
      </c>
      <c r="G57" s="5">
        <v>12</v>
      </c>
      <c r="H57" s="5">
        <v>13.4</v>
      </c>
      <c r="I57" s="5">
        <v>13.6</v>
      </c>
      <c r="J57" s="5">
        <v>12.2</v>
      </c>
      <c r="K57" s="5">
        <v>12.2</v>
      </c>
      <c r="L57" s="5">
        <v>11.5</v>
      </c>
      <c r="M57" s="5">
        <v>12.4</v>
      </c>
      <c r="N57" s="5">
        <v>12.4</v>
      </c>
      <c r="O57" s="5">
        <v>14.2</v>
      </c>
      <c r="P57" s="5"/>
      <c r="Q57" s="5"/>
      <c r="R57" s="5"/>
      <c r="S57" s="5">
        <v>8.5</v>
      </c>
      <c r="T57" s="5">
        <v>12</v>
      </c>
      <c r="U57" s="5">
        <v>10.6</v>
      </c>
      <c r="V57" s="5">
        <v>10.9</v>
      </c>
      <c r="W57" s="5">
        <v>11.2</v>
      </c>
      <c r="X57" s="5">
        <v>11.5</v>
      </c>
      <c r="Y57" s="5">
        <v>11.1</v>
      </c>
      <c r="Z57" s="5">
        <v>10.9</v>
      </c>
      <c r="AA57" s="5">
        <v>12.3</v>
      </c>
      <c r="AB57" s="5">
        <v>1.9</v>
      </c>
      <c r="AC57" s="5"/>
      <c r="AD57" s="5">
        <v>15.2</v>
      </c>
      <c r="AE57" s="5">
        <v>10</v>
      </c>
      <c r="AF57" s="5"/>
      <c r="AG57" s="5"/>
      <c r="AH57" s="5"/>
      <c r="AI57" s="5"/>
      <c r="AJ57" s="5"/>
      <c r="AK57" s="5"/>
      <c r="AL57" s="5"/>
      <c r="AM57" s="5"/>
      <c r="AN57" s="5"/>
      <c r="AO57" s="5"/>
      <c r="AP57" s="5"/>
      <c r="AQ57" s="5"/>
      <c r="AR57" s="5"/>
      <c r="AS57" s="5"/>
      <c r="AT57" s="5"/>
      <c r="AU57" s="5"/>
      <c r="AV57" s="5"/>
      <c r="AW57" s="5"/>
      <c r="AX57" s="5"/>
    </row>
    <row r="58" spans="1:50" x14ac:dyDescent="0.25">
      <c r="A58" s="5">
        <v>7693</v>
      </c>
      <c r="B58" s="38" t="s">
        <v>192</v>
      </c>
      <c r="C58" s="18">
        <v>37.033329999999999</v>
      </c>
      <c r="D58" s="18">
        <v>126.75</v>
      </c>
      <c r="E58" s="45">
        <v>12.2</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row>
    <row r="59" spans="1:50" x14ac:dyDescent="0.25">
      <c r="A59" s="5">
        <v>7725</v>
      </c>
      <c r="B59" s="38" t="s">
        <v>193</v>
      </c>
      <c r="C59" s="18">
        <v>37.466666600000003</v>
      </c>
      <c r="D59" s="18">
        <v>126.4333333</v>
      </c>
      <c r="E59" s="45">
        <v>7</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row>
    <row r="60" spans="1:50" x14ac:dyDescent="0.25">
      <c r="A60" s="5">
        <v>7939</v>
      </c>
      <c r="B60" s="38" t="s">
        <v>194</v>
      </c>
      <c r="C60" s="18">
        <v>36.417000000000002</v>
      </c>
      <c r="D60" s="18">
        <v>128.167</v>
      </c>
      <c r="E60" s="45">
        <v>150</v>
      </c>
      <c r="F60" s="5">
        <v>14.1</v>
      </c>
      <c r="G60" s="5"/>
      <c r="H60" s="5"/>
      <c r="I60" s="5"/>
      <c r="J60" s="5">
        <v>16.5</v>
      </c>
      <c r="K60" s="5">
        <v>15</v>
      </c>
      <c r="L60" s="5">
        <v>15.9</v>
      </c>
      <c r="M60" s="5">
        <v>14.8</v>
      </c>
      <c r="N60" s="5">
        <v>15.9</v>
      </c>
      <c r="O60" s="5">
        <v>15.6</v>
      </c>
      <c r="P60" s="5">
        <v>15.4</v>
      </c>
      <c r="Q60" s="5">
        <v>14.9</v>
      </c>
      <c r="R60" s="5">
        <v>22.8</v>
      </c>
      <c r="S60" s="5">
        <v>16.100000000000001</v>
      </c>
      <c r="T60" s="5">
        <v>15.8</v>
      </c>
      <c r="U60" s="5">
        <v>14.8</v>
      </c>
      <c r="V60" s="5">
        <v>14.2</v>
      </c>
      <c r="W60" s="5">
        <v>14.5</v>
      </c>
      <c r="X60" s="5">
        <v>15.1</v>
      </c>
      <c r="Y60" s="5">
        <v>15.1</v>
      </c>
      <c r="Z60" s="5">
        <v>14.2</v>
      </c>
      <c r="AA60" s="5">
        <v>17.899999999999999</v>
      </c>
      <c r="AB60" s="5">
        <v>6.7</v>
      </c>
      <c r="AC60" s="5"/>
      <c r="AD60" s="5">
        <v>19</v>
      </c>
      <c r="AE60" s="5"/>
      <c r="AF60" s="5"/>
      <c r="AG60" s="5"/>
      <c r="AH60" s="5"/>
      <c r="AI60" s="5"/>
      <c r="AJ60" s="5"/>
      <c r="AK60" s="5"/>
      <c r="AL60" s="5"/>
      <c r="AM60" s="5"/>
      <c r="AN60" s="5"/>
      <c r="AO60" s="5"/>
      <c r="AP60" s="5"/>
      <c r="AQ60" s="5"/>
      <c r="AR60" s="5"/>
      <c r="AS60" s="5"/>
      <c r="AT60" s="5"/>
      <c r="AU60" s="5"/>
      <c r="AV60" s="5"/>
      <c r="AW60" s="5"/>
      <c r="AX60" s="5"/>
    </row>
    <row r="61" spans="1:50" x14ac:dyDescent="0.25">
      <c r="A61" s="5">
        <v>7999</v>
      </c>
      <c r="B61" s="38" t="s">
        <v>195</v>
      </c>
      <c r="C61" s="18">
        <v>35.133000000000003</v>
      </c>
      <c r="D61" s="18">
        <v>128.69999999999999</v>
      </c>
      <c r="E61" s="45">
        <v>4</v>
      </c>
      <c r="F61" s="5">
        <v>14</v>
      </c>
      <c r="G61" s="5">
        <v>14.6</v>
      </c>
      <c r="H61" s="5">
        <v>16.8</v>
      </c>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row>
    <row r="62" spans="1:50" x14ac:dyDescent="0.25">
      <c r="A62" s="5">
        <v>5979</v>
      </c>
      <c r="B62" s="38" t="s">
        <v>196</v>
      </c>
      <c r="C62" s="18">
        <v>36.082999999999998</v>
      </c>
      <c r="D62" s="18">
        <v>129.56700000000001</v>
      </c>
      <c r="E62" s="45">
        <v>21</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row>
    <row r="63" spans="1:50" x14ac:dyDescent="0.25">
      <c r="A63" s="5">
        <v>6011</v>
      </c>
      <c r="B63" s="38" t="s">
        <v>197</v>
      </c>
      <c r="C63" s="18">
        <v>36.083329999999997</v>
      </c>
      <c r="D63" s="18">
        <v>129.56666999999999</v>
      </c>
      <c r="E63" s="45">
        <v>21</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row>
    <row r="64" spans="1:50" x14ac:dyDescent="0.25">
      <c r="A64" s="5">
        <v>4753</v>
      </c>
      <c r="B64" s="38" t="s">
        <v>198</v>
      </c>
      <c r="C64" s="18">
        <v>36.216666600000003</v>
      </c>
      <c r="D64" s="18">
        <v>127.9833333</v>
      </c>
      <c r="E64" s="45">
        <v>245</v>
      </c>
      <c r="F64" s="5">
        <v>10.7</v>
      </c>
      <c r="G64" s="5">
        <v>11.2</v>
      </c>
      <c r="H64" s="5">
        <v>12</v>
      </c>
      <c r="I64" s="5">
        <v>11.9</v>
      </c>
      <c r="J64" s="5">
        <v>11.3</v>
      </c>
      <c r="K64" s="5">
        <v>11.4</v>
      </c>
      <c r="L64" s="5">
        <v>11</v>
      </c>
      <c r="M64" s="5">
        <v>11.6</v>
      </c>
      <c r="N64" s="5">
        <v>11.4</v>
      </c>
      <c r="O64" s="5">
        <v>12.2</v>
      </c>
      <c r="P64" s="5">
        <v>12.4</v>
      </c>
      <c r="Q64" s="5">
        <v>11.6</v>
      </c>
      <c r="R64" s="5">
        <v>11.8</v>
      </c>
      <c r="S64" s="5">
        <v>11.2</v>
      </c>
      <c r="T64" s="5">
        <v>12.8</v>
      </c>
      <c r="U64" s="5">
        <v>11.5</v>
      </c>
      <c r="V64" s="5">
        <v>11.4</v>
      </c>
      <c r="W64" s="5">
        <v>11.9</v>
      </c>
      <c r="X64" s="5">
        <v>12.5</v>
      </c>
      <c r="Y64" s="5">
        <v>12.1</v>
      </c>
      <c r="Z64" s="5">
        <v>11.4</v>
      </c>
      <c r="AA64" s="5">
        <v>11.9</v>
      </c>
      <c r="AB64" s="5">
        <v>11.8</v>
      </c>
      <c r="AC64" s="5">
        <v>11.5</v>
      </c>
      <c r="AD64" s="5">
        <v>12.3</v>
      </c>
      <c r="AE64" s="5">
        <v>11.4</v>
      </c>
      <c r="AF64" s="5">
        <v>11.7</v>
      </c>
      <c r="AG64" s="5">
        <v>11.8</v>
      </c>
      <c r="AH64" s="5">
        <v>12</v>
      </c>
      <c r="AI64" s="5">
        <v>12</v>
      </c>
      <c r="AJ64" s="5">
        <v>11.6</v>
      </c>
      <c r="AK64" s="5">
        <v>11.6</v>
      </c>
      <c r="AL64" s="5">
        <v>11.2</v>
      </c>
      <c r="AM64" s="5">
        <v>11.8</v>
      </c>
      <c r="AN64" s="5">
        <v>11.8</v>
      </c>
      <c r="AO64" s="5">
        <v>12.2</v>
      </c>
      <c r="AP64" s="5">
        <v>12.4</v>
      </c>
      <c r="AQ64" s="5">
        <v>12</v>
      </c>
      <c r="AR64" s="5">
        <v>12</v>
      </c>
      <c r="AS64" s="5">
        <v>12.5</v>
      </c>
      <c r="AT64" s="5">
        <v>12.1</v>
      </c>
      <c r="AU64" s="5">
        <v>12.3</v>
      </c>
      <c r="AV64" s="5">
        <v>12.1</v>
      </c>
      <c r="AW64" s="5">
        <v>12.8</v>
      </c>
      <c r="AX64" s="5">
        <v>10.6</v>
      </c>
    </row>
    <row r="65" spans="1:50" x14ac:dyDescent="0.25">
      <c r="A65" s="5">
        <v>4165</v>
      </c>
      <c r="B65" s="38" t="s">
        <v>199</v>
      </c>
      <c r="C65" s="18">
        <v>37.783000000000001</v>
      </c>
      <c r="D65" s="18">
        <v>126.85</v>
      </c>
      <c r="E65" s="45">
        <v>24</v>
      </c>
      <c r="F65" s="5">
        <v>9.6</v>
      </c>
      <c r="G65" s="5">
        <v>9.9</v>
      </c>
      <c r="H65" s="5">
        <v>-4</v>
      </c>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1:50" x14ac:dyDescent="0.25">
      <c r="A66" s="5">
        <v>4166</v>
      </c>
      <c r="B66" s="38" t="s">
        <v>200</v>
      </c>
      <c r="C66" s="18">
        <v>37.9166667</v>
      </c>
      <c r="D66" s="18">
        <v>127.05</v>
      </c>
      <c r="E66" s="45">
        <v>60</v>
      </c>
      <c r="F66" s="5">
        <v>11.7</v>
      </c>
      <c r="G66" s="5">
        <v>11.2</v>
      </c>
      <c r="H66" s="5">
        <v>12.7</v>
      </c>
      <c r="I66" s="5">
        <v>12.6</v>
      </c>
      <c r="J66" s="5">
        <v>12.2</v>
      </c>
      <c r="K66" s="5">
        <v>12.3</v>
      </c>
      <c r="L66" s="5">
        <v>11.9</v>
      </c>
      <c r="M66" s="5">
        <v>12.5</v>
      </c>
      <c r="N66" s="5">
        <v>11.6</v>
      </c>
      <c r="O66" s="5">
        <v>12.2</v>
      </c>
      <c r="P66" s="5">
        <v>11.9</v>
      </c>
      <c r="Q66" s="5">
        <v>11.5</v>
      </c>
      <c r="R66" s="5">
        <v>12.4</v>
      </c>
      <c r="S66" s="5">
        <v>12.8</v>
      </c>
      <c r="T66" s="5">
        <v>14.9</v>
      </c>
      <c r="U66" s="5">
        <v>13.7</v>
      </c>
      <c r="V66" s="5">
        <v>9.6999999999999993</v>
      </c>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row>
    <row r="67" spans="1:50" x14ac:dyDescent="0.25">
      <c r="A67" s="5">
        <v>4167</v>
      </c>
      <c r="B67" s="38" t="s">
        <v>201</v>
      </c>
      <c r="C67" s="18">
        <v>37.090617000000002</v>
      </c>
      <c r="D67" s="18">
        <v>127.029594</v>
      </c>
      <c r="E67" s="45">
        <v>11.58</v>
      </c>
      <c r="F67" s="5">
        <v>10.3</v>
      </c>
      <c r="G67" s="5">
        <v>10.8</v>
      </c>
      <c r="H67" s="5">
        <v>11.9</v>
      </c>
      <c r="I67" s="5">
        <v>11.5</v>
      </c>
      <c r="J67" s="5">
        <v>10.9</v>
      </c>
      <c r="K67" s="5">
        <v>11.5</v>
      </c>
      <c r="L67" s="5">
        <v>10.9</v>
      </c>
      <c r="M67" s="5">
        <v>11.9</v>
      </c>
      <c r="N67" s="5">
        <v>11.9</v>
      </c>
      <c r="O67" s="5">
        <v>13.1</v>
      </c>
      <c r="P67" s="5">
        <v>13</v>
      </c>
      <c r="Q67" s="5">
        <v>12</v>
      </c>
      <c r="R67" s="5">
        <v>11.7</v>
      </c>
      <c r="S67" s="5">
        <v>11.3</v>
      </c>
      <c r="T67" s="5">
        <v>12.9</v>
      </c>
      <c r="U67" s="5">
        <v>11.7</v>
      </c>
      <c r="V67" s="5">
        <v>12.9</v>
      </c>
      <c r="W67" s="5">
        <v>13.1</v>
      </c>
      <c r="X67" s="5">
        <v>13.5</v>
      </c>
      <c r="Y67" s="5">
        <v>12</v>
      </c>
      <c r="Z67" s="5">
        <v>11.9</v>
      </c>
      <c r="AA67" s="5">
        <v>12.3</v>
      </c>
      <c r="AB67" s="5">
        <v>11.7</v>
      </c>
      <c r="AC67" s="5">
        <v>11.8</v>
      </c>
      <c r="AD67" s="5">
        <v>12.2</v>
      </c>
      <c r="AE67" s="5">
        <v>10.8</v>
      </c>
      <c r="AF67" s="5">
        <v>12.2</v>
      </c>
      <c r="AG67" s="5">
        <v>12.4</v>
      </c>
      <c r="AH67" s="5">
        <v>12</v>
      </c>
      <c r="AI67" s="5">
        <v>11.8</v>
      </c>
      <c r="AJ67" s="5">
        <v>11.7</v>
      </c>
      <c r="AK67" s="5">
        <v>11.4</v>
      </c>
      <c r="AL67" s="5">
        <v>11.5</v>
      </c>
      <c r="AM67" s="5">
        <v>12</v>
      </c>
      <c r="AN67" s="5">
        <v>12.5</v>
      </c>
      <c r="AO67" s="5">
        <v>12.9</v>
      </c>
      <c r="AP67" s="5">
        <v>13.1</v>
      </c>
      <c r="AQ67" s="5">
        <v>12.8</v>
      </c>
      <c r="AR67" s="5">
        <v>12.3</v>
      </c>
      <c r="AS67" s="5">
        <v>12.8</v>
      </c>
      <c r="AT67" s="5">
        <v>12.6</v>
      </c>
      <c r="AU67" s="5">
        <v>13</v>
      </c>
      <c r="AV67" s="5">
        <v>12.4</v>
      </c>
      <c r="AW67" s="5">
        <v>13.5</v>
      </c>
      <c r="AX67" s="5">
        <v>11.3</v>
      </c>
    </row>
    <row r="68" spans="1:50" x14ac:dyDescent="0.25">
      <c r="A68" s="5">
        <v>4168</v>
      </c>
      <c r="B68" s="38" t="s">
        <v>202</v>
      </c>
      <c r="C68" s="18">
        <v>35.126389000000003</v>
      </c>
      <c r="D68" s="18">
        <v>126.80888899999999</v>
      </c>
      <c r="E68" s="45">
        <v>11.88</v>
      </c>
      <c r="F68" s="5">
        <v>11.9</v>
      </c>
      <c r="G68" s="5">
        <v>12.6</v>
      </c>
      <c r="H68" s="5">
        <v>13.5</v>
      </c>
      <c r="I68" s="5">
        <v>13.3</v>
      </c>
      <c r="J68" s="5">
        <v>13</v>
      </c>
      <c r="K68" s="5">
        <v>14</v>
      </c>
      <c r="L68" s="5">
        <v>12.8</v>
      </c>
      <c r="M68" s="5">
        <v>13.3</v>
      </c>
      <c r="N68" s="5">
        <v>13.3</v>
      </c>
      <c r="O68" s="5">
        <v>13.8</v>
      </c>
      <c r="P68" s="5">
        <v>14.8</v>
      </c>
      <c r="Q68" s="5">
        <v>16.5</v>
      </c>
      <c r="R68" s="5">
        <v>16.3</v>
      </c>
      <c r="S68" s="5">
        <v>12.8</v>
      </c>
      <c r="T68" s="5">
        <v>14</v>
      </c>
      <c r="U68" s="5">
        <v>13.1</v>
      </c>
      <c r="V68" s="5">
        <v>13</v>
      </c>
      <c r="W68" s="5">
        <v>13.9</v>
      </c>
      <c r="X68" s="5">
        <v>15.1</v>
      </c>
      <c r="Y68" s="5">
        <v>14.2</v>
      </c>
      <c r="Z68" s="5">
        <v>14.6</v>
      </c>
      <c r="AA68" s="5">
        <v>15.8</v>
      </c>
      <c r="AB68" s="5">
        <v>11.9</v>
      </c>
      <c r="AC68" s="5"/>
      <c r="AD68" s="5">
        <v>17.7</v>
      </c>
      <c r="AE68" s="5">
        <v>13.6</v>
      </c>
      <c r="AF68" s="5"/>
      <c r="AG68" s="5">
        <v>11.6</v>
      </c>
      <c r="AH68" s="5">
        <v>11.9</v>
      </c>
      <c r="AI68" s="5">
        <v>16.600000000000001</v>
      </c>
      <c r="AJ68" s="5">
        <v>20.5</v>
      </c>
      <c r="AK68" s="5"/>
      <c r="AL68" s="5">
        <v>22.7</v>
      </c>
      <c r="AM68" s="5">
        <v>15.3</v>
      </c>
      <c r="AN68" s="5">
        <v>0.3</v>
      </c>
      <c r="AO68" s="5"/>
      <c r="AP68" s="5">
        <v>5.7</v>
      </c>
      <c r="AQ68" s="5">
        <v>19.399999999999999</v>
      </c>
      <c r="AR68" s="5">
        <v>27.5</v>
      </c>
      <c r="AS68" s="5">
        <v>7.5</v>
      </c>
      <c r="AT68" s="5">
        <v>15.6</v>
      </c>
      <c r="AU68" s="5"/>
      <c r="AV68" s="5">
        <v>19.8</v>
      </c>
      <c r="AW68" s="5">
        <v>20.9</v>
      </c>
      <c r="AX68" s="5"/>
    </row>
    <row r="69" spans="1:50" x14ac:dyDescent="0.25">
      <c r="A69" s="5">
        <v>3082</v>
      </c>
      <c r="B69" s="38" t="s">
        <v>203</v>
      </c>
      <c r="C69" s="18">
        <v>37.566666699999999</v>
      </c>
      <c r="D69" s="18">
        <v>126.9666667</v>
      </c>
      <c r="E69" s="45">
        <v>87</v>
      </c>
      <c r="F69" s="5">
        <v>10.8</v>
      </c>
      <c r="G69" s="5">
        <v>11.3</v>
      </c>
      <c r="H69" s="5">
        <v>12.5</v>
      </c>
      <c r="I69" s="5">
        <v>12.4</v>
      </c>
      <c r="J69" s="5">
        <v>11.6</v>
      </c>
      <c r="K69" s="5">
        <v>11.6</v>
      </c>
      <c r="L69" s="5">
        <v>11.3</v>
      </c>
      <c r="M69" s="5">
        <v>12</v>
      </c>
      <c r="N69" s="5">
        <v>12.1</v>
      </c>
      <c r="O69" s="5">
        <v>13</v>
      </c>
      <c r="P69" s="5">
        <v>12.8</v>
      </c>
      <c r="Q69" s="5">
        <v>12.4</v>
      </c>
      <c r="R69" s="5">
        <v>12.5</v>
      </c>
      <c r="S69" s="5">
        <v>12.1</v>
      </c>
      <c r="T69" s="5">
        <v>13.6</v>
      </c>
      <c r="U69" s="5">
        <v>12.2</v>
      </c>
      <c r="V69" s="5">
        <v>12.3</v>
      </c>
      <c r="W69" s="5">
        <v>12.9</v>
      </c>
      <c r="X69" s="5">
        <v>13.8</v>
      </c>
      <c r="Y69" s="5">
        <v>13.3</v>
      </c>
      <c r="Z69" s="5">
        <v>12.6</v>
      </c>
      <c r="AA69" s="5">
        <v>12.8</v>
      </c>
      <c r="AB69" s="5">
        <v>12.9</v>
      </c>
      <c r="AC69" s="5">
        <v>12.9</v>
      </c>
      <c r="AD69" s="5">
        <v>13.3</v>
      </c>
      <c r="AE69" s="5">
        <v>12.1</v>
      </c>
      <c r="AF69" s="5">
        <v>13.1</v>
      </c>
      <c r="AG69" s="5">
        <v>13.2</v>
      </c>
      <c r="AH69" s="5">
        <v>13</v>
      </c>
      <c r="AI69" s="5">
        <v>12.9</v>
      </c>
      <c r="AJ69" s="5">
        <v>12.1</v>
      </c>
      <c r="AK69" s="5">
        <v>12.1</v>
      </c>
      <c r="AL69" s="5">
        <v>12.3</v>
      </c>
      <c r="AM69" s="5">
        <v>12.6</v>
      </c>
      <c r="AN69" s="5">
        <v>13.4</v>
      </c>
      <c r="AO69" s="5">
        <v>13.6</v>
      </c>
      <c r="AP69" s="5">
        <v>13.6</v>
      </c>
      <c r="AQ69" s="5">
        <v>13.1</v>
      </c>
      <c r="AR69" s="5">
        <v>13</v>
      </c>
      <c r="AS69" s="5">
        <v>13.6</v>
      </c>
      <c r="AT69" s="5">
        <v>13.3</v>
      </c>
      <c r="AU69" s="5">
        <v>13.8</v>
      </c>
      <c r="AV69" s="5">
        <v>13.3</v>
      </c>
      <c r="AW69" s="5">
        <v>14.1</v>
      </c>
      <c r="AX69" s="5">
        <v>11.7</v>
      </c>
    </row>
    <row r="70" spans="1:50" x14ac:dyDescent="0.25">
      <c r="A70" s="5">
        <v>3083</v>
      </c>
      <c r="B70" s="38" t="s">
        <v>204</v>
      </c>
      <c r="C70" s="18">
        <v>35.894108000000003</v>
      </c>
      <c r="D70" s="18">
        <v>128.65885599999999</v>
      </c>
      <c r="E70" s="45">
        <v>35.35</v>
      </c>
      <c r="F70" s="5">
        <v>12.3</v>
      </c>
      <c r="G70" s="5">
        <v>12.6</v>
      </c>
      <c r="H70" s="5">
        <v>13.6</v>
      </c>
      <c r="I70" s="5">
        <v>13</v>
      </c>
      <c r="J70" s="5">
        <v>12.8</v>
      </c>
      <c r="K70" s="5">
        <v>13.9</v>
      </c>
      <c r="L70" s="5">
        <v>12.9</v>
      </c>
      <c r="M70" s="5">
        <v>13.4</v>
      </c>
      <c r="N70" s="5">
        <v>13.1</v>
      </c>
      <c r="O70" s="5">
        <v>13.7</v>
      </c>
      <c r="P70" s="5">
        <v>14.4</v>
      </c>
      <c r="Q70" s="5">
        <v>13.3</v>
      </c>
      <c r="R70" s="5"/>
      <c r="S70" s="5">
        <v>12.7</v>
      </c>
      <c r="T70" s="5">
        <v>14.4</v>
      </c>
      <c r="U70" s="5">
        <v>13.4</v>
      </c>
      <c r="V70" s="5">
        <v>13.1</v>
      </c>
      <c r="W70" s="5">
        <v>13.5</v>
      </c>
      <c r="X70" s="5">
        <v>15.1</v>
      </c>
      <c r="Y70" s="5">
        <v>14.2</v>
      </c>
      <c r="Z70" s="5">
        <v>14.1</v>
      </c>
      <c r="AA70" s="5">
        <v>15.7</v>
      </c>
      <c r="AB70" s="5">
        <v>11.8</v>
      </c>
      <c r="AC70" s="5">
        <v>13.7</v>
      </c>
      <c r="AD70" s="5">
        <v>14.4</v>
      </c>
      <c r="AE70" s="5">
        <v>13.8</v>
      </c>
      <c r="AF70" s="5">
        <v>13.8</v>
      </c>
      <c r="AG70" s="5">
        <v>14.4</v>
      </c>
      <c r="AH70" s="5">
        <v>14</v>
      </c>
      <c r="AI70" s="5">
        <v>14.2</v>
      </c>
      <c r="AJ70" s="5">
        <v>13.7</v>
      </c>
      <c r="AK70" s="5">
        <v>13.5</v>
      </c>
      <c r="AL70" s="5">
        <v>13.4</v>
      </c>
      <c r="AM70" s="5">
        <v>14.3</v>
      </c>
      <c r="AN70" s="5">
        <v>14.1</v>
      </c>
      <c r="AO70" s="5">
        <v>14.3</v>
      </c>
      <c r="AP70" s="5">
        <v>14.6</v>
      </c>
      <c r="AQ70" s="5">
        <v>14.3</v>
      </c>
      <c r="AR70" s="5">
        <v>14</v>
      </c>
      <c r="AS70" s="5">
        <v>14.8</v>
      </c>
      <c r="AT70" s="5">
        <v>14.5</v>
      </c>
      <c r="AU70" s="5">
        <v>14.7</v>
      </c>
      <c r="AV70" s="5">
        <v>14.7</v>
      </c>
      <c r="AW70" s="5">
        <v>15.1</v>
      </c>
      <c r="AX70" s="5">
        <v>12.7</v>
      </c>
    </row>
    <row r="71" spans="1:50" x14ac:dyDescent="0.25">
      <c r="A71" s="5">
        <v>3625</v>
      </c>
      <c r="B71" s="38" t="s">
        <v>205</v>
      </c>
      <c r="C71" s="18">
        <v>37.950000000000003</v>
      </c>
      <c r="D71" s="18">
        <v>128.31700000000001</v>
      </c>
      <c r="E71" s="45">
        <v>274</v>
      </c>
      <c r="F71" s="5">
        <v>8.6</v>
      </c>
      <c r="G71" s="5">
        <v>9.1</v>
      </c>
      <c r="H71" s="5">
        <v>11.6</v>
      </c>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row>
    <row r="72" spans="1:50" x14ac:dyDescent="0.25">
      <c r="A72" s="5">
        <v>3626</v>
      </c>
      <c r="B72" s="38" t="s">
        <v>206</v>
      </c>
      <c r="C72" s="18">
        <v>37.9</v>
      </c>
      <c r="D72" s="18">
        <v>127.7333333</v>
      </c>
      <c r="E72" s="45">
        <v>78</v>
      </c>
      <c r="F72" s="5">
        <v>9.9</v>
      </c>
      <c r="G72" s="5">
        <v>10</v>
      </c>
      <c r="H72" s="5">
        <v>11.1</v>
      </c>
      <c r="I72" s="5">
        <v>11.2</v>
      </c>
      <c r="J72" s="5">
        <v>10.6</v>
      </c>
      <c r="K72" s="5">
        <v>10.9</v>
      </c>
      <c r="L72" s="5">
        <v>10.4</v>
      </c>
      <c r="M72" s="5">
        <v>11</v>
      </c>
      <c r="N72" s="5">
        <v>10.7</v>
      </c>
      <c r="O72" s="5">
        <v>12.2</v>
      </c>
      <c r="P72" s="5">
        <v>11.5</v>
      </c>
      <c r="Q72" s="5">
        <v>11</v>
      </c>
      <c r="R72" s="5">
        <v>11.2</v>
      </c>
      <c r="S72" s="5">
        <v>10.9</v>
      </c>
      <c r="T72" s="5">
        <v>11.8</v>
      </c>
      <c r="U72" s="5">
        <v>10.4</v>
      </c>
      <c r="V72" s="5">
        <v>10.5</v>
      </c>
      <c r="W72" s="5">
        <v>11</v>
      </c>
      <c r="X72" s="5">
        <v>12.2</v>
      </c>
      <c r="Y72" s="5">
        <v>11.5</v>
      </c>
      <c r="Z72" s="5">
        <v>11.1</v>
      </c>
      <c r="AA72" s="5">
        <v>11.2</v>
      </c>
      <c r="AB72" s="5">
        <v>11.6</v>
      </c>
      <c r="AC72" s="5">
        <v>11.3</v>
      </c>
      <c r="AD72" s="5">
        <v>12</v>
      </c>
      <c r="AE72" s="5">
        <v>11.1</v>
      </c>
      <c r="AF72" s="5">
        <v>11.6</v>
      </c>
      <c r="AG72" s="5">
        <v>11.7</v>
      </c>
      <c r="AH72" s="5">
        <v>11.4</v>
      </c>
      <c r="AI72" s="5">
        <v>11.5</v>
      </c>
      <c r="AJ72" s="5">
        <v>11</v>
      </c>
      <c r="AK72" s="5">
        <v>10.7</v>
      </c>
      <c r="AL72" s="5">
        <v>10.7</v>
      </c>
      <c r="AM72" s="5">
        <v>11.2</v>
      </c>
      <c r="AN72" s="5">
        <v>12.2</v>
      </c>
      <c r="AO72" s="5">
        <v>12.5</v>
      </c>
      <c r="AP72" s="5">
        <v>12.5</v>
      </c>
      <c r="AQ72" s="5">
        <v>11.8</v>
      </c>
      <c r="AR72" s="5">
        <v>11.7</v>
      </c>
      <c r="AS72" s="5">
        <v>12.4</v>
      </c>
      <c r="AT72" s="5">
        <v>12.2</v>
      </c>
      <c r="AU72" s="5">
        <v>12.5</v>
      </c>
      <c r="AV72" s="5">
        <v>12</v>
      </c>
      <c r="AW72" s="5">
        <v>12.5</v>
      </c>
      <c r="AX72" s="5">
        <v>10.3</v>
      </c>
    </row>
    <row r="73" spans="1:50" x14ac:dyDescent="0.25">
      <c r="A73" s="5">
        <v>3627</v>
      </c>
      <c r="B73" s="38" t="s">
        <v>207</v>
      </c>
      <c r="C73" s="18">
        <v>37.933333300000001</v>
      </c>
      <c r="D73" s="18">
        <v>124.6666666</v>
      </c>
      <c r="E73" s="45">
        <v>171</v>
      </c>
      <c r="F73" s="5">
        <v>9.5</v>
      </c>
      <c r="G73" s="5">
        <v>10.199999999999999</v>
      </c>
      <c r="H73" s="5">
        <v>11.3</v>
      </c>
      <c r="I73" s="5">
        <v>11.2</v>
      </c>
      <c r="J73" s="5">
        <v>10.3</v>
      </c>
      <c r="K73" s="5">
        <v>10.8</v>
      </c>
      <c r="L73" s="5">
        <v>10.199999999999999</v>
      </c>
      <c r="M73" s="5">
        <v>10.199999999999999</v>
      </c>
      <c r="N73" s="5">
        <v>10.6</v>
      </c>
      <c r="O73" s="5">
        <v>11.3</v>
      </c>
      <c r="P73" s="5">
        <v>11.1</v>
      </c>
      <c r="Q73" s="5">
        <v>9.9</v>
      </c>
      <c r="R73" s="5">
        <v>14.8</v>
      </c>
      <c r="S73" s="5">
        <v>11.2</v>
      </c>
      <c r="T73" s="5">
        <v>11.9</v>
      </c>
      <c r="U73" s="5">
        <v>11.1</v>
      </c>
      <c r="V73" s="5">
        <v>10.7</v>
      </c>
      <c r="W73" s="5">
        <v>11.7</v>
      </c>
      <c r="X73" s="5">
        <v>12</v>
      </c>
      <c r="Y73" s="5">
        <v>12.1</v>
      </c>
      <c r="Z73" s="5">
        <v>10.8</v>
      </c>
      <c r="AA73" s="5">
        <v>13.3</v>
      </c>
      <c r="AB73" s="5">
        <v>2.8</v>
      </c>
      <c r="AC73" s="5"/>
      <c r="AD73" s="5">
        <v>16</v>
      </c>
      <c r="AE73" s="5">
        <v>10.4</v>
      </c>
      <c r="AF73" s="5"/>
      <c r="AG73" s="5"/>
      <c r="AH73" s="5"/>
      <c r="AI73" s="5"/>
      <c r="AJ73" s="5"/>
      <c r="AK73" s="5"/>
      <c r="AL73" s="5"/>
      <c r="AM73" s="5"/>
      <c r="AN73" s="5"/>
      <c r="AO73" s="5"/>
      <c r="AP73" s="5"/>
      <c r="AQ73" s="5">
        <v>16.3</v>
      </c>
      <c r="AR73" s="5">
        <v>24.4</v>
      </c>
      <c r="AS73" s="5">
        <v>6.5</v>
      </c>
      <c r="AT73" s="5">
        <v>11.4</v>
      </c>
      <c r="AU73" s="5">
        <v>10.199999999999999</v>
      </c>
      <c r="AV73" s="5">
        <v>14.3</v>
      </c>
      <c r="AW73" s="5">
        <v>12.6</v>
      </c>
      <c r="AX73" s="5">
        <v>10.199999999999999</v>
      </c>
    </row>
    <row r="74" spans="1:50" x14ac:dyDescent="0.25">
      <c r="A74" s="5">
        <v>3628</v>
      </c>
      <c r="B74" s="38" t="s">
        <v>208</v>
      </c>
      <c r="C74" s="18">
        <v>37.5</v>
      </c>
      <c r="D74" s="18">
        <v>129.1333333</v>
      </c>
      <c r="E74" s="45">
        <v>37</v>
      </c>
      <c r="F74" s="5">
        <v>11.9</v>
      </c>
      <c r="G74" s="5">
        <v>11.4</v>
      </c>
      <c r="H74" s="5">
        <v>12.9</v>
      </c>
      <c r="I74" s="5">
        <v>12.3</v>
      </c>
      <c r="J74" s="5">
        <v>13.2</v>
      </c>
      <c r="K74" s="5">
        <v>13.6</v>
      </c>
      <c r="L74" s="5">
        <v>13.3</v>
      </c>
      <c r="M74" s="5">
        <v>13.1</v>
      </c>
      <c r="N74" s="5">
        <v>13.5</v>
      </c>
      <c r="O74" s="5">
        <v>14.9</v>
      </c>
      <c r="P74" s="5">
        <v>15.3</v>
      </c>
      <c r="Q74" s="5">
        <v>15</v>
      </c>
      <c r="R74" s="5">
        <v>14.5</v>
      </c>
      <c r="S74" s="5">
        <v>12</v>
      </c>
      <c r="T74" s="5">
        <v>13.6</v>
      </c>
      <c r="U74" s="5">
        <v>12.5</v>
      </c>
      <c r="V74" s="5">
        <v>11.6</v>
      </c>
      <c r="W74" s="5">
        <v>12.7</v>
      </c>
      <c r="X74" s="5">
        <v>13.4</v>
      </c>
      <c r="Y74" s="5">
        <v>13</v>
      </c>
      <c r="Z74" s="5">
        <v>12.6</v>
      </c>
      <c r="AA74" s="5">
        <v>12.7</v>
      </c>
      <c r="AB74" s="5">
        <v>11.9</v>
      </c>
      <c r="AC74" s="5">
        <v>11.8</v>
      </c>
      <c r="AD74" s="5">
        <v>13.3</v>
      </c>
      <c r="AE74" s="5">
        <v>12.1</v>
      </c>
      <c r="AF74" s="5">
        <v>12.4</v>
      </c>
      <c r="AG74" s="5">
        <v>13.3</v>
      </c>
      <c r="AH74" s="5">
        <v>13.3</v>
      </c>
      <c r="AI74" s="5">
        <v>13.4</v>
      </c>
      <c r="AJ74" s="5">
        <v>12.6</v>
      </c>
      <c r="AK74" s="5">
        <v>12.2</v>
      </c>
      <c r="AL74" s="5">
        <v>12.3</v>
      </c>
      <c r="AM74" s="5">
        <v>13.3</v>
      </c>
      <c r="AN74" s="5">
        <v>13.4</v>
      </c>
      <c r="AO74" s="5">
        <v>13.9</v>
      </c>
      <c r="AP74" s="5">
        <v>14.2</v>
      </c>
      <c r="AQ74" s="5">
        <v>14.1</v>
      </c>
      <c r="AR74" s="5">
        <v>13.2</v>
      </c>
      <c r="AS74" s="5">
        <v>13.4</v>
      </c>
      <c r="AT74" s="5">
        <v>13</v>
      </c>
      <c r="AU74" s="5">
        <v>13.6</v>
      </c>
      <c r="AV74" s="5">
        <v>13.8</v>
      </c>
      <c r="AW74" s="5">
        <v>14.5</v>
      </c>
      <c r="AX74" s="5">
        <v>11.6</v>
      </c>
    </row>
    <row r="75" spans="1:50" x14ac:dyDescent="0.25">
      <c r="A75" s="5">
        <v>3629</v>
      </c>
      <c r="B75" s="38" t="s">
        <v>209</v>
      </c>
      <c r="C75" s="18">
        <v>37.753560999999998</v>
      </c>
      <c r="D75" s="18">
        <v>128.943625</v>
      </c>
      <c r="E75" s="45">
        <v>10.66</v>
      </c>
      <c r="F75" s="5">
        <v>11.4</v>
      </c>
      <c r="G75" s="5">
        <v>11.3</v>
      </c>
      <c r="H75" s="5">
        <v>12.4</v>
      </c>
      <c r="I75" s="5">
        <v>12</v>
      </c>
      <c r="J75" s="5">
        <v>11.4</v>
      </c>
      <c r="K75" s="5">
        <v>12.8</v>
      </c>
      <c r="L75" s="5">
        <v>11.3</v>
      </c>
      <c r="M75" s="5">
        <v>12.7</v>
      </c>
      <c r="N75" s="5">
        <v>12.5</v>
      </c>
      <c r="O75" s="5">
        <v>12.7</v>
      </c>
      <c r="P75" s="5">
        <v>13</v>
      </c>
      <c r="Q75" s="5">
        <v>12.3</v>
      </c>
      <c r="R75" s="5">
        <v>15</v>
      </c>
      <c r="S75" s="5">
        <v>11.6</v>
      </c>
      <c r="T75" s="5">
        <v>13.1</v>
      </c>
      <c r="U75" s="5">
        <v>12.2</v>
      </c>
      <c r="V75" s="5">
        <v>11.3</v>
      </c>
      <c r="W75" s="5">
        <v>12.5</v>
      </c>
      <c r="X75" s="5">
        <v>13.4</v>
      </c>
      <c r="Y75" s="5">
        <v>13.2</v>
      </c>
      <c r="Z75" s="5">
        <v>12.9</v>
      </c>
      <c r="AA75" s="5">
        <v>14.6</v>
      </c>
      <c r="AB75" s="5">
        <v>10.6</v>
      </c>
      <c r="AC75" s="5"/>
      <c r="AD75" s="5">
        <v>16.7</v>
      </c>
      <c r="AE75" s="5">
        <v>12.4</v>
      </c>
      <c r="AF75" s="5"/>
      <c r="AG75" s="5"/>
      <c r="AH75" s="5">
        <v>18.100000000000001</v>
      </c>
      <c r="AI75" s="5">
        <v>19.3</v>
      </c>
      <c r="AJ75" s="5"/>
      <c r="AK75" s="5"/>
      <c r="AL75" s="5"/>
      <c r="AM75" s="5"/>
      <c r="AN75" s="5"/>
      <c r="AO75" s="5"/>
      <c r="AP75" s="5"/>
      <c r="AQ75" s="5">
        <v>17.899999999999999</v>
      </c>
      <c r="AR75" s="5">
        <v>26.6</v>
      </c>
      <c r="AS75" s="5">
        <v>8.1</v>
      </c>
      <c r="AT75" s="5">
        <v>13.8</v>
      </c>
      <c r="AU75" s="5">
        <v>12.6</v>
      </c>
      <c r="AV75" s="5">
        <v>15.6</v>
      </c>
      <c r="AW75" s="5">
        <v>14.7</v>
      </c>
      <c r="AX75" s="5">
        <v>9.9</v>
      </c>
    </row>
    <row r="76" spans="1:50" x14ac:dyDescent="0.25">
      <c r="A76" s="5">
        <v>3630</v>
      </c>
      <c r="B76" s="38" t="s">
        <v>210</v>
      </c>
      <c r="C76" s="18">
        <v>38.233333299999998</v>
      </c>
      <c r="D76" s="18">
        <v>127.9666666</v>
      </c>
      <c r="E76" s="45">
        <v>105.5</v>
      </c>
      <c r="F76" s="5">
        <v>9.5</v>
      </c>
      <c r="G76" s="5">
        <v>9.6</v>
      </c>
      <c r="H76" s="5">
        <v>11</v>
      </c>
      <c r="I76" s="5">
        <v>10.9</v>
      </c>
      <c r="J76" s="5">
        <v>10.3</v>
      </c>
      <c r="K76" s="5">
        <v>11.5</v>
      </c>
      <c r="L76" s="5">
        <v>10.5</v>
      </c>
      <c r="M76" s="5">
        <v>11</v>
      </c>
      <c r="N76" s="5">
        <v>10.8</v>
      </c>
      <c r="O76" s="5">
        <v>11.6</v>
      </c>
      <c r="P76" s="5">
        <v>11.8</v>
      </c>
      <c r="Q76" s="5">
        <v>11.5</v>
      </c>
      <c r="R76" s="5">
        <v>14.4</v>
      </c>
      <c r="S76" s="5">
        <v>9</v>
      </c>
      <c r="T76" s="5"/>
      <c r="U76" s="5"/>
      <c r="V76" s="5"/>
      <c r="W76" s="5"/>
      <c r="X76" s="5">
        <v>-4.5</v>
      </c>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row>
    <row r="77" spans="1:50" x14ac:dyDescent="0.25">
      <c r="A77" s="5">
        <v>3631</v>
      </c>
      <c r="B77" s="38" t="s">
        <v>211</v>
      </c>
      <c r="C77" s="18">
        <v>37.239406000000002</v>
      </c>
      <c r="D77" s="18">
        <v>127.007053</v>
      </c>
      <c r="E77" s="45">
        <v>26.82</v>
      </c>
      <c r="F77" s="5">
        <v>10.199999999999999</v>
      </c>
      <c r="G77" s="5">
        <v>10.4</v>
      </c>
      <c r="H77" s="5">
        <v>12</v>
      </c>
      <c r="I77" s="5">
        <v>11.7</v>
      </c>
      <c r="J77" s="5">
        <v>11.2</v>
      </c>
      <c r="K77" s="5">
        <v>12.2</v>
      </c>
      <c r="L77" s="5">
        <v>11.2</v>
      </c>
      <c r="M77" s="5">
        <v>11.6</v>
      </c>
      <c r="N77" s="5">
        <v>11.6</v>
      </c>
      <c r="O77" s="5">
        <v>12.3</v>
      </c>
      <c r="P77" s="5">
        <v>12.7</v>
      </c>
      <c r="Q77" s="5">
        <v>12.3</v>
      </c>
      <c r="R77" s="5">
        <v>15.9</v>
      </c>
      <c r="S77" s="5">
        <v>12</v>
      </c>
      <c r="T77" s="5">
        <v>13.1</v>
      </c>
      <c r="U77" s="5">
        <v>12.1</v>
      </c>
      <c r="V77" s="5">
        <v>12.2</v>
      </c>
      <c r="W77" s="5">
        <v>13</v>
      </c>
      <c r="X77" s="5">
        <v>13.8</v>
      </c>
      <c r="Y77" s="5">
        <v>13.6</v>
      </c>
      <c r="Z77" s="5">
        <v>12.8</v>
      </c>
      <c r="AA77" s="5">
        <v>15.1</v>
      </c>
      <c r="AB77" s="5">
        <v>11.8</v>
      </c>
      <c r="AC77" s="5"/>
      <c r="AD77" s="5">
        <v>17.2</v>
      </c>
      <c r="AE77" s="5">
        <v>12.1</v>
      </c>
      <c r="AF77" s="5"/>
      <c r="AG77" s="5"/>
      <c r="AH77" s="5">
        <v>19.899999999999999</v>
      </c>
      <c r="AI77" s="5">
        <v>20.6</v>
      </c>
      <c r="AJ77" s="5"/>
      <c r="AK77" s="5"/>
      <c r="AL77" s="5"/>
      <c r="AM77" s="5"/>
      <c r="AN77" s="5"/>
      <c r="AO77" s="5"/>
      <c r="AP77" s="5"/>
      <c r="AQ77" s="5">
        <v>18</v>
      </c>
      <c r="AR77" s="5">
        <v>27.1</v>
      </c>
      <c r="AS77" s="5">
        <v>5.6</v>
      </c>
      <c r="AT77" s="5">
        <v>12.9</v>
      </c>
      <c r="AU77" s="5">
        <v>12.6</v>
      </c>
      <c r="AV77" s="5">
        <v>15.3</v>
      </c>
      <c r="AW77" s="5">
        <v>14.2</v>
      </c>
      <c r="AX77" s="5">
        <v>8.3000000000000007</v>
      </c>
    </row>
    <row r="78" spans="1:50" x14ac:dyDescent="0.25">
      <c r="A78" s="5">
        <v>3632</v>
      </c>
      <c r="B78" s="38" t="s">
        <v>212</v>
      </c>
      <c r="C78" s="18">
        <v>36.966667000000001</v>
      </c>
      <c r="D78" s="18">
        <v>127.033333</v>
      </c>
      <c r="E78" s="45">
        <v>15.5</v>
      </c>
      <c r="F78" s="5">
        <v>10.3</v>
      </c>
      <c r="G78" s="5">
        <v>10.5</v>
      </c>
      <c r="H78" s="5">
        <v>12</v>
      </c>
      <c r="I78" s="5">
        <v>12.1</v>
      </c>
      <c r="J78" s="5">
        <v>11.3</v>
      </c>
      <c r="K78" s="5">
        <v>11.6</v>
      </c>
      <c r="L78" s="5">
        <v>10.9</v>
      </c>
      <c r="M78" s="5">
        <v>11.6</v>
      </c>
      <c r="N78" s="5">
        <v>11.3</v>
      </c>
      <c r="O78" s="5">
        <v>12.3</v>
      </c>
      <c r="P78" s="5">
        <v>14</v>
      </c>
      <c r="Q78" s="5">
        <v>11.7</v>
      </c>
      <c r="R78" s="5">
        <v>11.9</v>
      </c>
      <c r="S78" s="5">
        <v>11.3</v>
      </c>
      <c r="T78" s="5">
        <v>12.6</v>
      </c>
      <c r="U78" s="5">
        <v>11.5</v>
      </c>
      <c r="V78" s="5">
        <v>11.4</v>
      </c>
      <c r="W78" s="5">
        <v>11.8</v>
      </c>
      <c r="X78" s="5">
        <v>12.9</v>
      </c>
      <c r="Y78" s="5">
        <v>12.4</v>
      </c>
      <c r="Z78" s="5"/>
      <c r="AA78" s="5"/>
      <c r="AB78" s="5"/>
      <c r="AC78" s="5"/>
      <c r="AD78" s="5"/>
      <c r="AE78" s="5">
        <v>11.8</v>
      </c>
      <c r="AF78" s="5">
        <v>12.5</v>
      </c>
      <c r="AG78" s="5">
        <v>12.8</v>
      </c>
      <c r="AH78" s="5">
        <v>12.4</v>
      </c>
      <c r="AI78" s="5">
        <v>12.3</v>
      </c>
      <c r="AJ78" s="5">
        <v>12.1</v>
      </c>
      <c r="AK78" s="5">
        <v>11.8</v>
      </c>
      <c r="AL78" s="5">
        <v>11.8</v>
      </c>
      <c r="AM78" s="5">
        <v>12.1</v>
      </c>
      <c r="AN78" s="5">
        <v>12.7</v>
      </c>
      <c r="AO78" s="5">
        <v>13.2</v>
      </c>
      <c r="AP78" s="5">
        <v>13.4</v>
      </c>
      <c r="AQ78" s="5">
        <v>12.8</v>
      </c>
      <c r="AR78" s="5">
        <v>12.7</v>
      </c>
      <c r="AS78" s="5">
        <v>13.4</v>
      </c>
      <c r="AT78" s="5">
        <v>13.1</v>
      </c>
      <c r="AU78" s="5">
        <v>13.6</v>
      </c>
      <c r="AV78" s="5">
        <v>12.9</v>
      </c>
      <c r="AW78" s="5">
        <v>13.8</v>
      </c>
      <c r="AX78" s="5">
        <v>11.6</v>
      </c>
    </row>
    <row r="79" spans="1:50" x14ac:dyDescent="0.25">
      <c r="A79" s="5">
        <v>3633</v>
      </c>
      <c r="B79" s="38" t="s">
        <v>213</v>
      </c>
      <c r="C79" s="18">
        <v>36.633333299999997</v>
      </c>
      <c r="D79" s="18">
        <v>127.45</v>
      </c>
      <c r="E79" s="45">
        <v>59</v>
      </c>
      <c r="F79" s="5">
        <v>10.6</v>
      </c>
      <c r="G79" s="5">
        <v>11</v>
      </c>
      <c r="H79" s="5">
        <v>12.2</v>
      </c>
      <c r="I79" s="5">
        <v>12.2</v>
      </c>
      <c r="J79" s="5">
        <v>11.5</v>
      </c>
      <c r="K79" s="5">
        <v>12</v>
      </c>
      <c r="L79" s="5">
        <v>11.3</v>
      </c>
      <c r="M79" s="5">
        <v>12.1</v>
      </c>
      <c r="N79" s="5">
        <v>11.8</v>
      </c>
      <c r="O79" s="5">
        <v>12.7</v>
      </c>
      <c r="P79" s="5">
        <v>12.9</v>
      </c>
      <c r="Q79" s="5">
        <v>12.1</v>
      </c>
      <c r="R79" s="5">
        <v>12.4</v>
      </c>
      <c r="S79" s="5">
        <v>11.9</v>
      </c>
      <c r="T79" s="5">
        <v>13.4</v>
      </c>
      <c r="U79" s="5">
        <v>12.1</v>
      </c>
      <c r="V79" s="5">
        <v>12.2</v>
      </c>
      <c r="W79" s="5">
        <v>12.7</v>
      </c>
      <c r="X79" s="5">
        <v>13.6</v>
      </c>
      <c r="Y79" s="5">
        <v>13.1</v>
      </c>
      <c r="Z79" s="5">
        <v>12.3</v>
      </c>
      <c r="AA79" s="5">
        <v>13</v>
      </c>
      <c r="AB79" s="5">
        <v>12.8</v>
      </c>
      <c r="AC79" s="5">
        <v>12.7</v>
      </c>
      <c r="AD79" s="5">
        <v>13.4</v>
      </c>
      <c r="AE79" s="5">
        <v>12.6</v>
      </c>
      <c r="AF79" s="5">
        <v>13.3</v>
      </c>
      <c r="AG79" s="5">
        <v>13.7</v>
      </c>
      <c r="AH79" s="5">
        <v>13.4</v>
      </c>
      <c r="AI79" s="5">
        <v>13</v>
      </c>
      <c r="AJ79" s="5">
        <v>13.1</v>
      </c>
      <c r="AK79" s="5">
        <v>12.8</v>
      </c>
      <c r="AL79" s="5">
        <v>12.7</v>
      </c>
      <c r="AM79" s="5">
        <v>13.3</v>
      </c>
      <c r="AN79" s="5">
        <v>13.9</v>
      </c>
      <c r="AO79" s="5">
        <v>14.1</v>
      </c>
      <c r="AP79" s="5">
        <v>13.9</v>
      </c>
      <c r="AQ79" s="5">
        <v>13.5</v>
      </c>
      <c r="AR79" s="5">
        <v>13.6</v>
      </c>
      <c r="AS79" s="5">
        <v>14.2</v>
      </c>
      <c r="AT79" s="5">
        <v>14</v>
      </c>
      <c r="AU79" s="5">
        <v>14.4</v>
      </c>
      <c r="AV79" s="5">
        <v>14</v>
      </c>
      <c r="AW79" s="5">
        <v>14.9</v>
      </c>
      <c r="AX79" s="5">
        <v>12.5</v>
      </c>
    </row>
    <row r="80" spans="1:50" x14ac:dyDescent="0.25">
      <c r="A80" s="5">
        <v>3634</v>
      </c>
      <c r="B80" s="38" t="s">
        <v>214</v>
      </c>
      <c r="C80" s="18">
        <v>36.516666600000001</v>
      </c>
      <c r="D80" s="18">
        <v>126.3166666</v>
      </c>
      <c r="E80" s="45">
        <v>43</v>
      </c>
      <c r="F80" s="5">
        <v>11.2</v>
      </c>
      <c r="G80" s="5">
        <v>11.8</v>
      </c>
      <c r="H80" s="5">
        <v>12.8</v>
      </c>
      <c r="I80" s="5">
        <v>12.3</v>
      </c>
      <c r="J80" s="5">
        <v>11.9</v>
      </c>
      <c r="K80" s="5">
        <v>12.8</v>
      </c>
      <c r="L80" s="5">
        <v>12.1</v>
      </c>
      <c r="M80" s="5">
        <v>9.5</v>
      </c>
      <c r="N80" s="5">
        <v>16.2</v>
      </c>
      <c r="O80" s="5">
        <v>-1.7</v>
      </c>
      <c r="P80" s="5">
        <v>24.6</v>
      </c>
      <c r="Q80" s="5">
        <v>14.3</v>
      </c>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row>
    <row r="81" spans="1:50" x14ac:dyDescent="0.25">
      <c r="A81" s="5">
        <v>3635</v>
      </c>
      <c r="B81" s="38" t="s">
        <v>215</v>
      </c>
      <c r="C81" s="18">
        <v>35.903756000000001</v>
      </c>
      <c r="D81" s="18">
        <v>126.615906</v>
      </c>
      <c r="E81" s="45">
        <v>8.8000000000000007</v>
      </c>
      <c r="F81" s="5">
        <v>12.4</v>
      </c>
      <c r="G81" s="5">
        <v>12.3</v>
      </c>
      <c r="H81" s="5">
        <v>13.7</v>
      </c>
      <c r="I81" s="5">
        <v>13.7</v>
      </c>
      <c r="J81" s="5">
        <v>12.8</v>
      </c>
      <c r="K81" s="5">
        <v>12.7</v>
      </c>
      <c r="L81" s="5">
        <v>12.8</v>
      </c>
      <c r="M81" s="5">
        <v>13</v>
      </c>
      <c r="N81" s="5">
        <v>13.3</v>
      </c>
      <c r="O81" s="5">
        <v>13.5</v>
      </c>
      <c r="P81" s="5">
        <v>13.9</v>
      </c>
      <c r="Q81" s="5">
        <v>1.1000000000000001</v>
      </c>
      <c r="R81" s="5">
        <v>13.6</v>
      </c>
      <c r="S81" s="5">
        <v>13.4</v>
      </c>
      <c r="T81" s="5">
        <v>14</v>
      </c>
      <c r="U81" s="5">
        <v>12.9</v>
      </c>
      <c r="V81" s="5">
        <v>12.5</v>
      </c>
      <c r="W81" s="5">
        <v>13.1</v>
      </c>
      <c r="X81" s="5">
        <v>13.8</v>
      </c>
      <c r="Y81" s="5">
        <v>13.1</v>
      </c>
      <c r="Z81" s="5"/>
      <c r="AA81" s="5"/>
      <c r="AB81" s="5"/>
      <c r="AC81" s="5"/>
      <c r="AD81" s="5"/>
      <c r="AE81" s="5">
        <v>13.5</v>
      </c>
      <c r="AF81" s="5">
        <v>13.3</v>
      </c>
      <c r="AG81" s="5">
        <v>13.8</v>
      </c>
      <c r="AH81" s="5">
        <v>13.2</v>
      </c>
      <c r="AI81" s="5">
        <v>13</v>
      </c>
      <c r="AJ81" s="5">
        <v>12.8</v>
      </c>
      <c r="AK81" s="5">
        <v>12.3</v>
      </c>
      <c r="AL81" s="5">
        <v>12.5</v>
      </c>
      <c r="AM81" s="5">
        <v>12.9</v>
      </c>
      <c r="AN81" s="5">
        <v>13.2</v>
      </c>
      <c r="AO81" s="5">
        <v>13.8</v>
      </c>
      <c r="AP81" s="5">
        <v>13.9</v>
      </c>
      <c r="AQ81" s="5">
        <v>13.2</v>
      </c>
      <c r="AR81" s="5">
        <v>13.3</v>
      </c>
      <c r="AS81" s="5">
        <v>13.6</v>
      </c>
      <c r="AT81" s="5">
        <v>13.5</v>
      </c>
      <c r="AU81" s="5">
        <v>14.2</v>
      </c>
      <c r="AV81" s="5">
        <v>13.6</v>
      </c>
      <c r="AW81" s="5">
        <v>14.1</v>
      </c>
      <c r="AX81" s="5">
        <v>11.8</v>
      </c>
    </row>
    <row r="82" spans="1:50" x14ac:dyDescent="0.25">
      <c r="A82" s="5">
        <v>3636</v>
      </c>
      <c r="B82" s="38" t="s">
        <v>216</v>
      </c>
      <c r="C82" s="18">
        <v>33.516666600000001</v>
      </c>
      <c r="D82" s="18">
        <v>126.5333333</v>
      </c>
      <c r="E82" s="45">
        <v>23</v>
      </c>
      <c r="F82" s="5">
        <v>14.6</v>
      </c>
      <c r="G82" s="5">
        <v>15</v>
      </c>
      <c r="H82" s="5">
        <v>15.4</v>
      </c>
      <c r="I82" s="5">
        <v>15.6</v>
      </c>
      <c r="J82" s="5">
        <v>14.8</v>
      </c>
      <c r="K82" s="5">
        <v>15.4</v>
      </c>
      <c r="L82" s="5">
        <v>14.7</v>
      </c>
      <c r="M82" s="5">
        <v>15.5</v>
      </c>
      <c r="N82" s="5">
        <v>15.2</v>
      </c>
      <c r="O82" s="5">
        <v>15.7</v>
      </c>
      <c r="P82" s="5">
        <v>16.399999999999999</v>
      </c>
      <c r="Q82" s="5">
        <v>15.5</v>
      </c>
      <c r="R82" s="5">
        <v>15.9</v>
      </c>
      <c r="S82" s="5">
        <v>15.1</v>
      </c>
      <c r="T82" s="5">
        <v>16.5</v>
      </c>
      <c r="U82" s="5">
        <v>15.6</v>
      </c>
      <c r="V82" s="5">
        <v>15.7</v>
      </c>
      <c r="W82" s="5">
        <v>16.399999999999999</v>
      </c>
      <c r="X82" s="5">
        <v>17</v>
      </c>
      <c r="Y82" s="5">
        <v>16.100000000000001</v>
      </c>
      <c r="Z82" s="5">
        <v>15.7</v>
      </c>
      <c r="AA82" s="5">
        <v>16.100000000000001</v>
      </c>
      <c r="AB82" s="5">
        <v>15.9</v>
      </c>
      <c r="AC82" s="5">
        <v>15.8</v>
      </c>
      <c r="AD82" s="5">
        <v>16.5</v>
      </c>
      <c r="AE82" s="5">
        <v>16.3</v>
      </c>
      <c r="AF82" s="5">
        <v>16.3</v>
      </c>
      <c r="AG82" s="5">
        <v>16.399999999999999</v>
      </c>
      <c r="AH82" s="5">
        <v>16</v>
      </c>
      <c r="AI82" s="5">
        <v>16</v>
      </c>
      <c r="AJ82" s="5">
        <v>15.7</v>
      </c>
      <c r="AK82" s="5">
        <v>15.6</v>
      </c>
      <c r="AL82" s="5">
        <v>15.7</v>
      </c>
      <c r="AM82" s="5">
        <v>16.5</v>
      </c>
      <c r="AN82" s="5">
        <v>16.3</v>
      </c>
      <c r="AO82" s="5">
        <v>16.7</v>
      </c>
      <c r="AP82" s="5">
        <v>17</v>
      </c>
      <c r="AQ82" s="5">
        <v>16.8</v>
      </c>
      <c r="AR82" s="5">
        <v>16.7</v>
      </c>
      <c r="AS82" s="5">
        <v>16.899999999999999</v>
      </c>
      <c r="AT82" s="5">
        <v>16.7</v>
      </c>
      <c r="AU82" s="5">
        <v>17.5</v>
      </c>
      <c r="AV82" s="5">
        <v>17.100000000000001</v>
      </c>
      <c r="AW82" s="5">
        <v>17.5</v>
      </c>
      <c r="AX82" s="5">
        <v>14.5</v>
      </c>
    </row>
    <row r="83" spans="1:50" x14ac:dyDescent="0.25">
      <c r="A83" s="5">
        <v>4347</v>
      </c>
      <c r="B83" s="38" t="s">
        <v>217</v>
      </c>
      <c r="C83" s="18">
        <v>38.200000000000003</v>
      </c>
      <c r="D83" s="18">
        <v>127.55</v>
      </c>
      <c r="E83" s="45">
        <v>1182</v>
      </c>
      <c r="F83" s="5"/>
      <c r="G83" s="5"/>
      <c r="H83" s="5"/>
      <c r="I83" s="5"/>
      <c r="J83" s="5"/>
      <c r="K83" s="5"/>
      <c r="L83" s="5"/>
      <c r="M83" s="5"/>
      <c r="N83" s="5"/>
      <c r="O83" s="5"/>
      <c r="P83" s="5"/>
      <c r="Q83" s="5"/>
      <c r="R83" s="5"/>
      <c r="S83" s="5">
        <v>3.5</v>
      </c>
      <c r="T83" s="5">
        <v>-7.2</v>
      </c>
      <c r="U83" s="5">
        <v>9</v>
      </c>
      <c r="V83" s="5">
        <v>5.3</v>
      </c>
      <c r="W83" s="5">
        <v>6.7</v>
      </c>
      <c r="X83" s="5">
        <v>6.4</v>
      </c>
      <c r="Y83" s="5">
        <v>6.5</v>
      </c>
      <c r="Z83" s="5">
        <v>5.2</v>
      </c>
      <c r="AA83" s="5">
        <v>8.4</v>
      </c>
      <c r="AB83" s="5">
        <v>-2.9</v>
      </c>
      <c r="AC83" s="5"/>
      <c r="AD83" s="5">
        <v>10</v>
      </c>
      <c r="AE83" s="5">
        <v>4.9000000000000004</v>
      </c>
      <c r="AF83" s="5"/>
      <c r="AG83" s="5"/>
      <c r="AH83" s="5"/>
      <c r="AI83" s="5"/>
      <c r="AJ83" s="5"/>
      <c r="AK83" s="5"/>
      <c r="AL83" s="5"/>
      <c r="AM83" s="5"/>
      <c r="AN83" s="5"/>
      <c r="AO83" s="5"/>
      <c r="AP83" s="5"/>
      <c r="AQ83" s="5">
        <v>10.1</v>
      </c>
      <c r="AR83" s="5">
        <v>20</v>
      </c>
      <c r="AS83" s="5"/>
      <c r="AT83" s="5"/>
      <c r="AU83" s="5"/>
      <c r="AV83" s="5"/>
      <c r="AW83" s="5"/>
      <c r="AX83" s="5"/>
    </row>
    <row r="84" spans="1:50" x14ac:dyDescent="0.25">
      <c r="A84" s="5">
        <v>4348</v>
      </c>
      <c r="B84" s="38" t="s">
        <v>218</v>
      </c>
      <c r="C84" s="18">
        <v>37.438080999999997</v>
      </c>
      <c r="D84" s="18">
        <v>127.96038299999999</v>
      </c>
      <c r="E84" s="45">
        <v>100.27</v>
      </c>
      <c r="F84" s="5"/>
      <c r="G84" s="5"/>
      <c r="H84" s="5"/>
      <c r="I84" s="5"/>
      <c r="J84" s="5"/>
      <c r="K84" s="5"/>
      <c r="L84" s="5"/>
      <c r="M84" s="5"/>
      <c r="N84" s="5">
        <v>1.8</v>
      </c>
      <c r="O84" s="5">
        <v>11.8</v>
      </c>
      <c r="P84" s="5">
        <v>11.8</v>
      </c>
      <c r="Q84" s="5">
        <v>11.2</v>
      </c>
      <c r="R84" s="5">
        <v>11.2</v>
      </c>
      <c r="S84" s="5">
        <v>11</v>
      </c>
      <c r="T84" s="5">
        <v>12.3</v>
      </c>
      <c r="U84" s="5">
        <v>10.8</v>
      </c>
      <c r="V84" s="5">
        <v>10.9</v>
      </c>
      <c r="W84" s="5">
        <v>11.2</v>
      </c>
      <c r="X84" s="5">
        <v>12.4</v>
      </c>
      <c r="Y84" s="5">
        <v>11.8</v>
      </c>
      <c r="Z84" s="5">
        <v>11.2</v>
      </c>
      <c r="AA84" s="5">
        <v>11.4</v>
      </c>
      <c r="AB84" s="5">
        <v>11.7</v>
      </c>
      <c r="AC84" s="5">
        <v>11.7</v>
      </c>
      <c r="AD84" s="5">
        <v>12.3</v>
      </c>
      <c r="AE84" s="5">
        <v>11.3</v>
      </c>
      <c r="AF84" s="5">
        <v>12.2</v>
      </c>
      <c r="AG84" s="5">
        <v>12.4</v>
      </c>
      <c r="AH84" s="5">
        <v>12.2</v>
      </c>
      <c r="AI84" s="5">
        <v>12.3</v>
      </c>
      <c r="AJ84" s="5">
        <v>12.1</v>
      </c>
      <c r="AK84" s="5">
        <v>11.8</v>
      </c>
      <c r="AL84" s="5">
        <v>11.5</v>
      </c>
      <c r="AM84" s="5">
        <v>11.9</v>
      </c>
      <c r="AN84" s="5">
        <v>12.8</v>
      </c>
      <c r="AO84" s="5">
        <v>13.6</v>
      </c>
      <c r="AP84" s="5">
        <v>13.4</v>
      </c>
      <c r="AQ84" s="5">
        <v>12.1</v>
      </c>
      <c r="AR84" s="5">
        <v>12.5</v>
      </c>
      <c r="AS84" s="5">
        <v>12.7</v>
      </c>
      <c r="AT84" s="5">
        <v>11.7</v>
      </c>
      <c r="AU84" s="5">
        <v>12.5</v>
      </c>
      <c r="AV84" s="5">
        <v>12</v>
      </c>
      <c r="AW84" s="5">
        <v>12.5</v>
      </c>
      <c r="AX84" s="5">
        <v>11.6</v>
      </c>
    </row>
    <row r="85" spans="1:50" x14ac:dyDescent="0.25">
      <c r="A85" s="5">
        <v>4349</v>
      </c>
      <c r="B85" s="38" t="s">
        <v>219</v>
      </c>
      <c r="C85" s="18">
        <v>35.179527999999998</v>
      </c>
      <c r="D85" s="18">
        <v>128.938222</v>
      </c>
      <c r="E85" s="45">
        <v>1.82</v>
      </c>
      <c r="F85" s="5">
        <v>13</v>
      </c>
      <c r="G85" s="5">
        <v>13.3</v>
      </c>
      <c r="H85" s="5">
        <v>14.1</v>
      </c>
      <c r="I85" s="5">
        <v>13.9</v>
      </c>
      <c r="J85" s="5">
        <v>13.5</v>
      </c>
      <c r="K85" s="5">
        <v>13.8</v>
      </c>
      <c r="L85" s="5">
        <v>13.1</v>
      </c>
      <c r="M85" s="5">
        <v>13.5</v>
      </c>
      <c r="N85" s="5">
        <v>13.4</v>
      </c>
      <c r="O85" s="5">
        <v>14.3</v>
      </c>
      <c r="P85" s="5">
        <v>14.8</v>
      </c>
      <c r="Q85" s="5">
        <v>13.8</v>
      </c>
      <c r="R85" s="5">
        <v>14.2</v>
      </c>
      <c r="S85" s="5">
        <v>14</v>
      </c>
      <c r="T85" s="5">
        <v>15.2</v>
      </c>
      <c r="U85" s="5">
        <v>13.6</v>
      </c>
      <c r="V85" s="5">
        <v>13.6</v>
      </c>
      <c r="W85" s="5">
        <v>14.5</v>
      </c>
      <c r="X85" s="5">
        <v>15.4</v>
      </c>
      <c r="Y85" s="5">
        <v>14.5</v>
      </c>
      <c r="Z85" s="5">
        <v>14.4</v>
      </c>
      <c r="AA85" s="5">
        <v>14.7</v>
      </c>
      <c r="AB85" s="5">
        <v>14.7</v>
      </c>
      <c r="AC85" s="5">
        <v>14.8</v>
      </c>
      <c r="AD85" s="5">
        <v>15.5</v>
      </c>
      <c r="AE85" s="5">
        <v>13.5</v>
      </c>
      <c r="AF85" s="5">
        <v>14.3</v>
      </c>
      <c r="AG85" s="5">
        <v>14.8</v>
      </c>
      <c r="AH85" s="5">
        <v>14.5</v>
      </c>
      <c r="AI85" s="5">
        <v>14.6</v>
      </c>
      <c r="AJ85" s="5">
        <v>14.4</v>
      </c>
      <c r="AK85" s="5">
        <v>14</v>
      </c>
      <c r="AL85" s="5">
        <v>14.1</v>
      </c>
      <c r="AM85" s="5">
        <v>14.9</v>
      </c>
      <c r="AN85" s="5">
        <v>14.7</v>
      </c>
      <c r="AO85" s="5">
        <v>15</v>
      </c>
      <c r="AP85" s="5">
        <v>15.3</v>
      </c>
      <c r="AQ85" s="5">
        <v>15.1</v>
      </c>
      <c r="AR85" s="5">
        <v>14.9</v>
      </c>
      <c r="AS85" s="5">
        <v>15.3</v>
      </c>
      <c r="AT85" s="5">
        <v>15.1</v>
      </c>
      <c r="AU85" s="5">
        <v>16.100000000000001</v>
      </c>
      <c r="AV85" s="5">
        <v>15.8</v>
      </c>
      <c r="AW85" s="5">
        <v>15.5</v>
      </c>
      <c r="AX85" s="5">
        <v>12</v>
      </c>
    </row>
    <row r="86" spans="1:50" x14ac:dyDescent="0.25">
      <c r="A86" s="5">
        <v>4350</v>
      </c>
      <c r="B86" s="38" t="s">
        <v>220</v>
      </c>
      <c r="C86" s="18">
        <v>33.200000000000003</v>
      </c>
      <c r="D86" s="18">
        <v>126.2666667</v>
      </c>
      <c r="E86" s="45">
        <v>27</v>
      </c>
      <c r="F86" s="5">
        <v>14.4</v>
      </c>
      <c r="G86" s="5">
        <v>14.9</v>
      </c>
      <c r="H86" s="5">
        <v>15.6</v>
      </c>
      <c r="I86" s="5">
        <v>15.6</v>
      </c>
      <c r="J86" s="5">
        <v>15.2</v>
      </c>
      <c r="K86" s="5">
        <v>16.3</v>
      </c>
      <c r="L86" s="5">
        <v>14.3</v>
      </c>
      <c r="M86" s="5">
        <v>14.4</v>
      </c>
      <c r="N86" s="5">
        <v>14.4</v>
      </c>
      <c r="O86" s="5">
        <v>14.8</v>
      </c>
      <c r="P86" s="5">
        <v>15.4</v>
      </c>
      <c r="Q86" s="5">
        <v>13.6</v>
      </c>
      <c r="R86" s="5">
        <v>18.3</v>
      </c>
      <c r="S86" s="5">
        <v>17.7</v>
      </c>
      <c r="T86" s="5">
        <v>15.4</v>
      </c>
      <c r="U86" s="5">
        <v>14.3</v>
      </c>
      <c r="V86" s="5">
        <v>14.6</v>
      </c>
      <c r="W86" s="5">
        <v>15</v>
      </c>
      <c r="X86" s="5">
        <v>15.7</v>
      </c>
      <c r="Y86" s="5">
        <v>14.8</v>
      </c>
      <c r="Z86" s="5">
        <v>13.3</v>
      </c>
      <c r="AA86" s="5">
        <v>16.5</v>
      </c>
      <c r="AB86" s="5">
        <v>7.6</v>
      </c>
      <c r="AC86" s="5"/>
      <c r="AD86" s="5">
        <v>19.100000000000001</v>
      </c>
      <c r="AE86" s="5">
        <v>14.1</v>
      </c>
      <c r="AF86" s="5"/>
      <c r="AG86" s="5"/>
      <c r="AH86" s="5"/>
      <c r="AI86" s="5"/>
      <c r="AJ86" s="5"/>
      <c r="AK86" s="5"/>
      <c r="AL86" s="5"/>
      <c r="AM86" s="5"/>
      <c r="AN86" s="5"/>
      <c r="AO86" s="5"/>
      <c r="AP86" s="5"/>
      <c r="AQ86" s="5">
        <v>20.2</v>
      </c>
      <c r="AR86" s="5">
        <v>26.8</v>
      </c>
      <c r="AS86" s="5">
        <v>11.7</v>
      </c>
      <c r="AT86" s="5">
        <v>15.1</v>
      </c>
      <c r="AU86" s="5">
        <v>14.8</v>
      </c>
      <c r="AV86" s="5"/>
      <c r="AW86" s="5"/>
      <c r="AX86" s="5"/>
    </row>
    <row r="87" spans="1:50" x14ac:dyDescent="0.25">
      <c r="A87" s="5">
        <v>9576</v>
      </c>
      <c r="B87" s="38" t="s">
        <v>221</v>
      </c>
      <c r="C87" s="18">
        <v>38.250869999999999</v>
      </c>
      <c r="D87" s="18">
        <v>128.564728</v>
      </c>
      <c r="E87" s="45">
        <v>22.9</v>
      </c>
      <c r="F87" s="5">
        <v>11.5</v>
      </c>
      <c r="G87" s="5">
        <v>11.2</v>
      </c>
      <c r="H87" s="5">
        <v>12.3</v>
      </c>
      <c r="I87" s="5">
        <v>11.8</v>
      </c>
      <c r="J87" s="5">
        <v>11.2</v>
      </c>
      <c r="K87" s="5">
        <v>11.9</v>
      </c>
      <c r="L87" s="5">
        <v>10.6</v>
      </c>
      <c r="M87" s="5">
        <v>12.3</v>
      </c>
      <c r="N87" s="5">
        <v>12.3</v>
      </c>
      <c r="O87" s="5">
        <v>12.2</v>
      </c>
      <c r="P87" s="5">
        <v>12.4</v>
      </c>
      <c r="Q87" s="5">
        <v>11.9</v>
      </c>
      <c r="R87" s="5">
        <v>12.4</v>
      </c>
      <c r="S87" s="5">
        <v>11.7</v>
      </c>
      <c r="T87" s="5">
        <v>13.2</v>
      </c>
      <c r="U87" s="5">
        <v>12.2</v>
      </c>
      <c r="V87" s="5">
        <v>11.5</v>
      </c>
      <c r="W87" s="5">
        <v>12.7</v>
      </c>
      <c r="X87" s="5">
        <v>13</v>
      </c>
      <c r="Y87" s="5">
        <v>13</v>
      </c>
      <c r="Z87" s="5">
        <v>12</v>
      </c>
      <c r="AA87" s="5">
        <v>12.2</v>
      </c>
      <c r="AB87" s="5">
        <v>12</v>
      </c>
      <c r="AC87" s="5">
        <v>11.7</v>
      </c>
      <c r="AD87" s="5">
        <v>13.2</v>
      </c>
      <c r="AE87" s="5">
        <v>12</v>
      </c>
      <c r="AF87" s="5">
        <v>12</v>
      </c>
      <c r="AG87" s="5">
        <v>13</v>
      </c>
      <c r="AH87" s="5">
        <v>13.1</v>
      </c>
      <c r="AI87" s="5">
        <v>12.8</v>
      </c>
      <c r="AJ87" s="5">
        <v>12.4</v>
      </c>
      <c r="AK87" s="5">
        <v>12.1</v>
      </c>
      <c r="AL87" s="5">
        <v>12.1</v>
      </c>
      <c r="AM87" s="5">
        <v>12.9</v>
      </c>
      <c r="AN87" s="5">
        <v>13.2</v>
      </c>
      <c r="AO87" s="5">
        <v>12.7</v>
      </c>
      <c r="AP87" s="5">
        <v>12.8</v>
      </c>
      <c r="AQ87" s="5">
        <v>13.1</v>
      </c>
      <c r="AR87" s="5">
        <v>12.7</v>
      </c>
      <c r="AS87" s="5">
        <v>13.8</v>
      </c>
      <c r="AT87" s="5">
        <v>13.3</v>
      </c>
      <c r="AU87" s="5">
        <v>13.3</v>
      </c>
      <c r="AV87" s="5">
        <v>12.9</v>
      </c>
      <c r="AW87" s="5">
        <v>13.6</v>
      </c>
      <c r="AX87" s="5">
        <v>10.5</v>
      </c>
    </row>
    <row r="88" spans="1:50" x14ac:dyDescent="0.25">
      <c r="A88" s="5">
        <v>9578</v>
      </c>
      <c r="B88" s="38" t="s">
        <v>209</v>
      </c>
      <c r="C88" s="18">
        <v>37.770933300000003</v>
      </c>
      <c r="D88" s="18">
        <v>128.86805559999999</v>
      </c>
      <c r="E88" s="45">
        <v>26.1</v>
      </c>
      <c r="F88" s="5">
        <v>12.2</v>
      </c>
      <c r="G88" s="5">
        <v>12.1</v>
      </c>
      <c r="H88" s="5">
        <v>13.1</v>
      </c>
      <c r="I88" s="5">
        <v>12.7</v>
      </c>
      <c r="J88" s="5">
        <v>11.9</v>
      </c>
      <c r="K88" s="5">
        <v>12.7</v>
      </c>
      <c r="L88" s="5">
        <v>11.7</v>
      </c>
      <c r="M88" s="5">
        <v>13.2</v>
      </c>
      <c r="N88" s="5">
        <v>12.8</v>
      </c>
      <c r="O88" s="5">
        <v>13.5</v>
      </c>
      <c r="P88" s="5">
        <v>13.6</v>
      </c>
      <c r="Q88" s="5">
        <v>13.1</v>
      </c>
      <c r="R88" s="5">
        <v>13.2</v>
      </c>
      <c r="S88" s="5">
        <v>12.4</v>
      </c>
      <c r="T88" s="5">
        <v>14.1</v>
      </c>
      <c r="U88" s="5">
        <v>13.2</v>
      </c>
      <c r="V88" s="5">
        <v>12.5</v>
      </c>
      <c r="W88" s="5">
        <v>13.5</v>
      </c>
      <c r="X88" s="5">
        <v>14.1</v>
      </c>
      <c r="Y88" s="5">
        <v>14</v>
      </c>
      <c r="Z88" s="5">
        <v>13.5</v>
      </c>
      <c r="AA88" s="5">
        <v>13.4</v>
      </c>
      <c r="AB88" s="5">
        <v>13.2</v>
      </c>
      <c r="AC88" s="5">
        <v>12.7</v>
      </c>
      <c r="AD88" s="5">
        <v>14.1</v>
      </c>
      <c r="AE88" s="5">
        <v>13</v>
      </c>
      <c r="AF88" s="5">
        <v>13.2</v>
      </c>
      <c r="AG88" s="5">
        <v>13.9</v>
      </c>
      <c r="AH88" s="5">
        <v>14</v>
      </c>
      <c r="AI88" s="5">
        <v>13.4</v>
      </c>
      <c r="AJ88" s="5">
        <v>13.1</v>
      </c>
      <c r="AK88" s="5">
        <v>12.6</v>
      </c>
      <c r="AL88" s="5">
        <v>12.7</v>
      </c>
      <c r="AM88" s="5">
        <v>13.7</v>
      </c>
      <c r="AN88" s="5">
        <v>13.8</v>
      </c>
      <c r="AO88" s="5">
        <v>14</v>
      </c>
      <c r="AP88" s="5">
        <v>13.8</v>
      </c>
      <c r="AQ88" s="5">
        <v>14</v>
      </c>
      <c r="AR88" s="5">
        <v>13.7</v>
      </c>
      <c r="AS88" s="5">
        <v>14.8</v>
      </c>
      <c r="AT88" s="5">
        <v>14.3</v>
      </c>
      <c r="AU88" s="5">
        <v>14.6</v>
      </c>
      <c r="AV88" s="5">
        <v>14.8</v>
      </c>
      <c r="AW88" s="5">
        <v>15.5</v>
      </c>
      <c r="AX88" s="5">
        <v>12.2</v>
      </c>
    </row>
    <row r="89" spans="1:50" x14ac:dyDescent="0.25">
      <c r="A89" s="5">
        <v>9579</v>
      </c>
      <c r="B89" s="38" t="s">
        <v>222</v>
      </c>
      <c r="C89" s="18">
        <v>37.521532999999998</v>
      </c>
      <c r="D89" s="18">
        <v>126.978628</v>
      </c>
      <c r="E89" s="45">
        <v>12.19</v>
      </c>
      <c r="F89" s="5">
        <v>12.7</v>
      </c>
      <c r="G89" s="5">
        <v>12.5</v>
      </c>
      <c r="H89" s="5">
        <v>13.5</v>
      </c>
      <c r="I89" s="5">
        <v>13.5</v>
      </c>
      <c r="J89" s="5">
        <v>8.9</v>
      </c>
      <c r="K89" s="5">
        <v>16.7</v>
      </c>
      <c r="L89" s="5">
        <v>11.7</v>
      </c>
      <c r="M89" s="5">
        <v>12.4</v>
      </c>
      <c r="N89" s="5">
        <v>12.7</v>
      </c>
      <c r="O89" s="5">
        <v>13.3</v>
      </c>
      <c r="P89" s="5">
        <v>13.8</v>
      </c>
      <c r="Q89" s="5">
        <v>12.9</v>
      </c>
      <c r="R89" s="5">
        <v>14</v>
      </c>
      <c r="S89" s="5">
        <v>13.4</v>
      </c>
      <c r="T89" s="5">
        <v>14.9</v>
      </c>
      <c r="U89" s="5">
        <v>13.9</v>
      </c>
      <c r="V89" s="5">
        <v>13.2</v>
      </c>
      <c r="W89" s="5">
        <v>13.7</v>
      </c>
      <c r="X89" s="5">
        <v>16.899999999999999</v>
      </c>
      <c r="Y89" s="5">
        <v>17</v>
      </c>
      <c r="Z89" s="5">
        <v>16.100000000000001</v>
      </c>
      <c r="AA89" s="5">
        <v>13</v>
      </c>
      <c r="AB89" s="5">
        <v>14.4</v>
      </c>
      <c r="AC89" s="5">
        <v>14.7</v>
      </c>
      <c r="AD89" s="5">
        <v>0.3</v>
      </c>
      <c r="AE89" s="5"/>
      <c r="AF89" s="5"/>
      <c r="AG89" s="5"/>
      <c r="AH89" s="5"/>
      <c r="AI89" s="5"/>
      <c r="AJ89" s="5"/>
      <c r="AK89" s="5"/>
      <c r="AL89" s="5"/>
      <c r="AM89" s="5"/>
      <c r="AN89" s="5"/>
      <c r="AO89" s="5"/>
      <c r="AP89" s="5"/>
      <c r="AQ89" s="5"/>
      <c r="AR89" s="5"/>
      <c r="AS89" s="5">
        <v>15</v>
      </c>
      <c r="AT89" s="5">
        <v>13</v>
      </c>
      <c r="AU89" s="5">
        <v>10.9</v>
      </c>
      <c r="AV89" s="5"/>
      <c r="AW89" s="5"/>
      <c r="AX89" s="5"/>
    </row>
    <row r="90" spans="1:50" x14ac:dyDescent="0.25">
      <c r="A90" s="5">
        <v>9580</v>
      </c>
      <c r="B90" s="38" t="s">
        <v>223</v>
      </c>
      <c r="C90" s="18">
        <v>37.033333300000002</v>
      </c>
      <c r="D90" s="18">
        <v>126.75</v>
      </c>
      <c r="E90" s="45">
        <v>15</v>
      </c>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row>
    <row r="91" spans="1:50" x14ac:dyDescent="0.25">
      <c r="A91" s="5">
        <v>9581</v>
      </c>
      <c r="B91" s="38" t="s">
        <v>224</v>
      </c>
      <c r="C91" s="18">
        <v>37.466666600000003</v>
      </c>
      <c r="D91" s="18">
        <v>126.6333333</v>
      </c>
      <c r="E91" s="45">
        <v>70</v>
      </c>
      <c r="F91" s="5">
        <v>10.5</v>
      </c>
      <c r="G91" s="5">
        <v>10.8</v>
      </c>
      <c r="H91" s="5">
        <v>12</v>
      </c>
      <c r="I91" s="5">
        <v>11.9</v>
      </c>
      <c r="J91" s="5">
        <v>11.2</v>
      </c>
      <c r="K91" s="5">
        <v>11.3</v>
      </c>
      <c r="L91" s="5">
        <v>11</v>
      </c>
      <c r="M91" s="5">
        <v>11.5</v>
      </c>
      <c r="N91" s="5">
        <v>11.8</v>
      </c>
      <c r="O91" s="5">
        <v>12.5</v>
      </c>
      <c r="P91" s="5">
        <v>12.4</v>
      </c>
      <c r="Q91" s="5">
        <v>11.9</v>
      </c>
      <c r="R91" s="5">
        <v>12</v>
      </c>
      <c r="S91" s="5">
        <v>11.5</v>
      </c>
      <c r="T91" s="5">
        <v>13</v>
      </c>
      <c r="U91" s="5">
        <v>11.8</v>
      </c>
      <c r="V91" s="5">
        <v>11.6</v>
      </c>
      <c r="W91" s="5">
        <v>12.2</v>
      </c>
      <c r="X91" s="5">
        <v>13.2</v>
      </c>
      <c r="Y91" s="5">
        <v>12.7</v>
      </c>
      <c r="Z91" s="5">
        <v>12.7</v>
      </c>
      <c r="AA91" s="5">
        <v>12.9</v>
      </c>
      <c r="AB91" s="5">
        <v>13.1</v>
      </c>
      <c r="AC91" s="5">
        <v>12.6</v>
      </c>
      <c r="AD91" s="5">
        <v>12.9</v>
      </c>
      <c r="AE91" s="5">
        <v>12.1</v>
      </c>
      <c r="AF91" s="5">
        <v>12.7</v>
      </c>
      <c r="AG91" s="5">
        <v>12.9</v>
      </c>
      <c r="AH91" s="5">
        <v>12.8</v>
      </c>
      <c r="AI91" s="5">
        <v>12.6</v>
      </c>
      <c r="AJ91" s="5">
        <v>12.3</v>
      </c>
      <c r="AK91" s="5">
        <v>12</v>
      </c>
      <c r="AL91" s="5">
        <v>12.1</v>
      </c>
      <c r="AM91" s="5">
        <v>11.9</v>
      </c>
      <c r="AN91" s="5">
        <v>12.8</v>
      </c>
      <c r="AO91" s="5">
        <v>13.2</v>
      </c>
      <c r="AP91" s="5">
        <v>13.3</v>
      </c>
      <c r="AQ91" s="5">
        <v>12.6</v>
      </c>
      <c r="AR91" s="5">
        <v>12.6</v>
      </c>
      <c r="AS91" s="5">
        <v>13.3</v>
      </c>
      <c r="AT91" s="5">
        <v>12.9</v>
      </c>
      <c r="AU91" s="5">
        <v>13.5</v>
      </c>
      <c r="AV91" s="5">
        <v>12.6</v>
      </c>
      <c r="AW91" s="5">
        <v>13.5</v>
      </c>
      <c r="AX91" s="5">
        <v>10.6</v>
      </c>
    </row>
    <row r="92" spans="1:50" x14ac:dyDescent="0.25">
      <c r="A92" s="5">
        <v>9582</v>
      </c>
      <c r="B92" s="38" t="s">
        <v>225</v>
      </c>
      <c r="C92" s="18">
        <v>37.483333299999998</v>
      </c>
      <c r="D92" s="18">
        <v>130.9</v>
      </c>
      <c r="E92" s="45">
        <v>220</v>
      </c>
      <c r="F92" s="5">
        <v>11.2</v>
      </c>
      <c r="G92" s="5">
        <v>11.4</v>
      </c>
      <c r="H92" s="5">
        <v>12.6</v>
      </c>
      <c r="I92" s="5">
        <v>12.4</v>
      </c>
      <c r="J92" s="5">
        <v>11.5</v>
      </c>
      <c r="K92" s="5">
        <v>12.1</v>
      </c>
      <c r="L92" s="5">
        <v>11.2</v>
      </c>
      <c r="M92" s="5">
        <v>12.4</v>
      </c>
      <c r="N92" s="5">
        <v>12.1</v>
      </c>
      <c r="O92" s="5">
        <v>12.8</v>
      </c>
      <c r="P92" s="5">
        <v>13.3</v>
      </c>
      <c r="Q92" s="5">
        <v>12.2</v>
      </c>
      <c r="R92" s="5">
        <v>12.7</v>
      </c>
      <c r="S92" s="5">
        <v>11.8</v>
      </c>
      <c r="T92" s="5">
        <v>13.1</v>
      </c>
      <c r="U92" s="5">
        <v>12.4</v>
      </c>
      <c r="V92" s="5">
        <v>12.2</v>
      </c>
      <c r="W92" s="5">
        <v>12.7</v>
      </c>
      <c r="X92" s="5">
        <v>13.3</v>
      </c>
      <c r="Y92" s="5">
        <v>12.9</v>
      </c>
      <c r="Z92" s="5">
        <v>12.8</v>
      </c>
      <c r="AA92" s="5">
        <v>12.7</v>
      </c>
      <c r="AB92" s="5">
        <v>12.3</v>
      </c>
      <c r="AC92" s="5">
        <v>12.1</v>
      </c>
      <c r="AD92" s="5">
        <v>13.1</v>
      </c>
      <c r="AE92" s="5">
        <v>12.3</v>
      </c>
      <c r="AF92" s="5">
        <v>12.2</v>
      </c>
      <c r="AG92" s="5">
        <v>13.4</v>
      </c>
      <c r="AH92" s="5">
        <v>13.1</v>
      </c>
      <c r="AI92" s="5">
        <v>12.6</v>
      </c>
      <c r="AJ92" s="5">
        <v>12.6</v>
      </c>
      <c r="AK92" s="5">
        <v>12.1</v>
      </c>
      <c r="AL92" s="5">
        <v>11.9</v>
      </c>
      <c r="AM92" s="5">
        <v>12.8</v>
      </c>
      <c r="AN92" s="5">
        <v>12.8</v>
      </c>
      <c r="AO92" s="5">
        <v>13.2</v>
      </c>
      <c r="AP92" s="5">
        <v>13.2</v>
      </c>
      <c r="AQ92" s="5">
        <v>13.1</v>
      </c>
      <c r="AR92" s="5">
        <v>13</v>
      </c>
      <c r="AS92" s="5">
        <v>13.8</v>
      </c>
      <c r="AT92" s="5">
        <v>13.4</v>
      </c>
      <c r="AU92" s="5">
        <v>13.7</v>
      </c>
      <c r="AV92" s="5">
        <v>13.6</v>
      </c>
      <c r="AW92" s="5">
        <v>14.7</v>
      </c>
      <c r="AX92" s="5">
        <v>11.1</v>
      </c>
    </row>
    <row r="93" spans="1:50" x14ac:dyDescent="0.25">
      <c r="A93" s="5">
        <v>9583</v>
      </c>
      <c r="B93" s="38" t="s">
        <v>211</v>
      </c>
      <c r="C93" s="18">
        <v>37.266666600000001</v>
      </c>
      <c r="D93" s="18">
        <v>126.9833333</v>
      </c>
      <c r="E93" s="45">
        <v>35</v>
      </c>
      <c r="F93" s="5">
        <v>10.1</v>
      </c>
      <c r="G93" s="5">
        <v>10.199999999999999</v>
      </c>
      <c r="H93" s="5">
        <v>11.6</v>
      </c>
      <c r="I93" s="5">
        <v>11.5</v>
      </c>
      <c r="J93" s="5">
        <v>10.9</v>
      </c>
      <c r="K93" s="5">
        <v>11.3</v>
      </c>
      <c r="L93" s="5">
        <v>10.7</v>
      </c>
      <c r="M93" s="5">
        <v>11.5</v>
      </c>
      <c r="N93" s="5">
        <v>11.4</v>
      </c>
      <c r="O93" s="5">
        <v>12.4</v>
      </c>
      <c r="P93" s="5">
        <v>12.5</v>
      </c>
      <c r="Q93" s="5">
        <v>11.8</v>
      </c>
      <c r="R93" s="5">
        <v>12</v>
      </c>
      <c r="S93" s="5">
        <v>11.6</v>
      </c>
      <c r="T93" s="5">
        <v>13.3</v>
      </c>
      <c r="U93" s="5">
        <v>12</v>
      </c>
      <c r="V93" s="5">
        <v>12.1</v>
      </c>
      <c r="W93" s="5">
        <v>12.6</v>
      </c>
      <c r="X93" s="5">
        <v>13.5</v>
      </c>
      <c r="Y93" s="5">
        <v>12.8</v>
      </c>
      <c r="Z93" s="5">
        <v>12.3</v>
      </c>
      <c r="AA93" s="5">
        <v>12.1</v>
      </c>
      <c r="AB93" s="5">
        <v>11.7</v>
      </c>
      <c r="AC93" s="5">
        <v>12.3</v>
      </c>
      <c r="AD93" s="5">
        <v>12.9</v>
      </c>
      <c r="AE93" s="5">
        <v>12</v>
      </c>
      <c r="AF93" s="5">
        <v>13</v>
      </c>
      <c r="AG93" s="5">
        <v>12.9</v>
      </c>
      <c r="AH93" s="5">
        <v>12.9</v>
      </c>
      <c r="AI93" s="5">
        <v>12.7</v>
      </c>
      <c r="AJ93" s="5">
        <v>12.3</v>
      </c>
      <c r="AK93" s="5">
        <v>11.9</v>
      </c>
      <c r="AL93" s="5">
        <v>12.2</v>
      </c>
      <c r="AM93" s="5">
        <v>12.4</v>
      </c>
      <c r="AN93" s="5">
        <v>13.1</v>
      </c>
      <c r="AO93" s="5">
        <v>13.5</v>
      </c>
      <c r="AP93" s="5">
        <v>13.6</v>
      </c>
      <c r="AQ93" s="5">
        <v>12.7</v>
      </c>
      <c r="AR93" s="5">
        <v>12.8</v>
      </c>
      <c r="AS93" s="5">
        <v>13.3</v>
      </c>
      <c r="AT93" s="5">
        <v>12.9</v>
      </c>
      <c r="AU93" s="5">
        <v>13.5</v>
      </c>
      <c r="AV93" s="5">
        <v>12.8</v>
      </c>
      <c r="AW93" s="5">
        <v>13.4</v>
      </c>
      <c r="AX93" s="5">
        <v>10.8</v>
      </c>
    </row>
    <row r="94" spans="1:50" x14ac:dyDescent="0.25">
      <c r="A94" s="5">
        <v>9585</v>
      </c>
      <c r="B94" s="38" t="s">
        <v>226</v>
      </c>
      <c r="C94" s="18">
        <v>37.433</v>
      </c>
      <c r="D94" s="18">
        <v>127.117</v>
      </c>
      <c r="E94" s="45">
        <v>20</v>
      </c>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row>
    <row r="95" spans="1:50" x14ac:dyDescent="0.25">
      <c r="A95" s="5">
        <v>9586</v>
      </c>
      <c r="B95" s="38" t="s">
        <v>227</v>
      </c>
      <c r="C95" s="18">
        <v>36.766666600000001</v>
      </c>
      <c r="D95" s="18">
        <v>126.5</v>
      </c>
      <c r="E95" s="45">
        <v>27</v>
      </c>
      <c r="F95" s="5">
        <v>10.9</v>
      </c>
      <c r="G95" s="5">
        <v>11</v>
      </c>
      <c r="H95" s="5">
        <v>12.1</v>
      </c>
      <c r="I95" s="5">
        <v>12</v>
      </c>
      <c r="J95" s="5">
        <v>11.4</v>
      </c>
      <c r="K95" s="5">
        <v>11.7</v>
      </c>
      <c r="L95" s="5">
        <v>11.1</v>
      </c>
      <c r="M95" s="5">
        <v>11.7</v>
      </c>
      <c r="N95" s="5">
        <v>11.7</v>
      </c>
      <c r="O95" s="5">
        <v>12.4</v>
      </c>
      <c r="P95" s="5">
        <v>12.5</v>
      </c>
      <c r="Q95" s="5">
        <v>11.8</v>
      </c>
      <c r="R95" s="5">
        <v>12</v>
      </c>
      <c r="S95" s="5">
        <v>11.5</v>
      </c>
      <c r="T95" s="5">
        <v>12.8</v>
      </c>
      <c r="U95" s="5">
        <v>11.8</v>
      </c>
      <c r="V95" s="5">
        <v>11.7</v>
      </c>
      <c r="W95" s="5">
        <v>12.2</v>
      </c>
      <c r="X95" s="5">
        <v>12.9</v>
      </c>
      <c r="Y95" s="5">
        <v>12.4</v>
      </c>
      <c r="Z95" s="5">
        <v>11.3</v>
      </c>
      <c r="AA95" s="5">
        <v>11.8</v>
      </c>
      <c r="AB95" s="5">
        <v>11.9</v>
      </c>
      <c r="AC95" s="5">
        <v>12</v>
      </c>
      <c r="AD95" s="5">
        <v>12.6</v>
      </c>
      <c r="AE95" s="5">
        <v>11.6</v>
      </c>
      <c r="AF95" s="5">
        <v>12.2</v>
      </c>
      <c r="AG95" s="5">
        <v>12.4</v>
      </c>
      <c r="AH95" s="5">
        <v>12.1</v>
      </c>
      <c r="AI95" s="5">
        <v>12.3</v>
      </c>
      <c r="AJ95" s="5">
        <v>11.7</v>
      </c>
      <c r="AK95" s="5">
        <v>11.7</v>
      </c>
      <c r="AL95" s="5">
        <v>11.5</v>
      </c>
      <c r="AM95" s="5">
        <v>11.8</v>
      </c>
      <c r="AN95" s="5">
        <v>12.4</v>
      </c>
      <c r="AO95" s="5">
        <v>12.8</v>
      </c>
      <c r="AP95" s="5">
        <v>12.9</v>
      </c>
      <c r="AQ95" s="5">
        <v>12.4</v>
      </c>
      <c r="AR95" s="5">
        <v>12.4</v>
      </c>
      <c r="AS95" s="5">
        <v>12.7</v>
      </c>
      <c r="AT95" s="5">
        <v>12.6</v>
      </c>
      <c r="AU95" s="5">
        <v>13.2</v>
      </c>
      <c r="AV95" s="5">
        <v>12.4</v>
      </c>
      <c r="AW95" s="5">
        <v>13.4</v>
      </c>
      <c r="AX95" s="5">
        <v>10.6</v>
      </c>
    </row>
    <row r="96" spans="1:50" x14ac:dyDescent="0.25">
      <c r="A96" s="5">
        <v>9587</v>
      </c>
      <c r="B96" s="38" t="s">
        <v>228</v>
      </c>
      <c r="C96" s="18">
        <v>37.433</v>
      </c>
      <c r="D96" s="18">
        <v>127.633</v>
      </c>
      <c r="E96" s="45">
        <v>43</v>
      </c>
      <c r="F96" s="5">
        <v>12.4</v>
      </c>
      <c r="G96" s="5"/>
      <c r="H96" s="5"/>
      <c r="I96" s="5"/>
      <c r="J96" s="5">
        <v>14.9</v>
      </c>
      <c r="K96" s="5">
        <v>13.6</v>
      </c>
      <c r="L96" s="5">
        <v>13</v>
      </c>
      <c r="M96" s="5">
        <v>13</v>
      </c>
      <c r="N96" s="5">
        <v>15.3</v>
      </c>
      <c r="O96" s="5">
        <v>14.5</v>
      </c>
      <c r="P96" s="5">
        <v>14.1</v>
      </c>
      <c r="Q96" s="5">
        <v>14.9</v>
      </c>
      <c r="R96" s="5">
        <v>22.8</v>
      </c>
      <c r="S96" s="5">
        <v>16.5</v>
      </c>
      <c r="T96" s="5">
        <v>15.1</v>
      </c>
      <c r="U96" s="5">
        <v>13.5</v>
      </c>
      <c r="V96" s="5">
        <v>13.8</v>
      </c>
      <c r="W96" s="5">
        <v>14.2</v>
      </c>
      <c r="X96" s="5">
        <v>14.8</v>
      </c>
      <c r="Y96" s="5">
        <v>14</v>
      </c>
      <c r="Z96" s="5">
        <v>13.7</v>
      </c>
      <c r="AA96" s="5">
        <v>17.100000000000001</v>
      </c>
      <c r="AB96" s="5">
        <v>4.5</v>
      </c>
      <c r="AC96" s="5"/>
      <c r="AD96" s="5">
        <v>18.600000000000001</v>
      </c>
      <c r="AE96" s="5">
        <v>14.1</v>
      </c>
      <c r="AF96" s="5"/>
      <c r="AG96" s="5"/>
      <c r="AH96" s="5"/>
      <c r="AI96" s="5"/>
      <c r="AJ96" s="5"/>
      <c r="AK96" s="5"/>
      <c r="AL96" s="5"/>
      <c r="AM96" s="5"/>
      <c r="AN96" s="5"/>
      <c r="AO96" s="5"/>
      <c r="AP96" s="5"/>
      <c r="AQ96" s="5">
        <v>16.8</v>
      </c>
      <c r="AR96" s="5">
        <v>25.9</v>
      </c>
      <c r="AS96" s="5">
        <v>5</v>
      </c>
      <c r="AT96" s="5">
        <v>13.2</v>
      </c>
      <c r="AU96" s="5">
        <v>13.2</v>
      </c>
      <c r="AV96" s="5">
        <v>14.6</v>
      </c>
      <c r="AW96" s="5">
        <v>14.6</v>
      </c>
      <c r="AX96" s="5">
        <v>6</v>
      </c>
    </row>
    <row r="97" spans="1:50" x14ac:dyDescent="0.25">
      <c r="A97" s="5">
        <v>9588</v>
      </c>
      <c r="B97" s="38" t="s">
        <v>229</v>
      </c>
      <c r="C97" s="18">
        <v>36.299999999999997</v>
      </c>
      <c r="D97" s="18">
        <v>127.4</v>
      </c>
      <c r="E97" s="45">
        <v>78</v>
      </c>
      <c r="F97" s="5">
        <v>11.1</v>
      </c>
      <c r="G97" s="5">
        <v>11.6</v>
      </c>
      <c r="H97" s="5">
        <v>12.6</v>
      </c>
      <c r="I97" s="5">
        <v>12.6</v>
      </c>
      <c r="J97" s="5">
        <v>12</v>
      </c>
      <c r="K97" s="5">
        <v>12.3</v>
      </c>
      <c r="L97" s="5">
        <v>11.8</v>
      </c>
      <c r="M97" s="5">
        <v>12.6</v>
      </c>
      <c r="N97" s="5">
        <v>12.4</v>
      </c>
      <c r="O97" s="5">
        <v>13.2</v>
      </c>
      <c r="P97" s="5">
        <v>13.5</v>
      </c>
      <c r="Q97" s="5">
        <v>12.6</v>
      </c>
      <c r="R97" s="5">
        <v>12.6</v>
      </c>
      <c r="S97" s="5">
        <v>12.1</v>
      </c>
      <c r="T97" s="5">
        <v>13.1</v>
      </c>
      <c r="U97" s="5">
        <v>11.5</v>
      </c>
      <c r="V97" s="5">
        <v>11.6</v>
      </c>
      <c r="W97" s="5">
        <v>12.1</v>
      </c>
      <c r="X97" s="5">
        <v>13.1</v>
      </c>
      <c r="Y97" s="5">
        <v>12.4</v>
      </c>
      <c r="Z97" s="5">
        <v>12</v>
      </c>
      <c r="AA97" s="5">
        <v>12.7</v>
      </c>
      <c r="AB97" s="5">
        <v>13.3</v>
      </c>
      <c r="AC97" s="5">
        <v>13.3</v>
      </c>
      <c r="AD97" s="5">
        <v>13.3</v>
      </c>
      <c r="AE97" s="5">
        <v>12.1</v>
      </c>
      <c r="AF97" s="5">
        <v>13.1</v>
      </c>
      <c r="AG97" s="5">
        <v>13.3</v>
      </c>
      <c r="AH97" s="5">
        <v>13</v>
      </c>
      <c r="AI97" s="5">
        <v>12.8</v>
      </c>
      <c r="AJ97" s="5">
        <v>12.7</v>
      </c>
      <c r="AK97" s="5">
        <v>12.6</v>
      </c>
      <c r="AL97" s="5">
        <v>12.6</v>
      </c>
      <c r="AM97" s="5">
        <v>13.1</v>
      </c>
      <c r="AN97" s="5">
        <v>13.5</v>
      </c>
      <c r="AO97" s="5">
        <v>14</v>
      </c>
      <c r="AP97" s="5">
        <v>14</v>
      </c>
      <c r="AQ97" s="5">
        <v>13.4</v>
      </c>
      <c r="AR97" s="5">
        <v>13.5</v>
      </c>
      <c r="AS97" s="5">
        <v>13.7</v>
      </c>
      <c r="AT97" s="5">
        <v>11.8</v>
      </c>
      <c r="AU97" s="5">
        <v>13.4</v>
      </c>
      <c r="AV97" s="5">
        <v>13</v>
      </c>
      <c r="AW97" s="5">
        <v>13.1</v>
      </c>
      <c r="AX97" s="5">
        <v>11.7</v>
      </c>
    </row>
    <row r="98" spans="1:50" x14ac:dyDescent="0.25">
      <c r="A98" s="5">
        <v>9589</v>
      </c>
      <c r="B98" s="38" t="s">
        <v>230</v>
      </c>
      <c r="C98" s="18">
        <v>36.033333300000002</v>
      </c>
      <c r="D98" s="18">
        <v>129.3833333</v>
      </c>
      <c r="E98" s="45">
        <v>3.58</v>
      </c>
      <c r="F98" s="5">
        <v>12.6</v>
      </c>
      <c r="G98" s="5">
        <v>12.8</v>
      </c>
      <c r="H98" s="5">
        <v>13.9</v>
      </c>
      <c r="I98" s="5">
        <v>13.6</v>
      </c>
      <c r="J98" s="5">
        <v>13.1</v>
      </c>
      <c r="K98" s="5">
        <v>13.8</v>
      </c>
      <c r="L98" s="5">
        <v>13.1</v>
      </c>
      <c r="M98" s="5">
        <v>14.1</v>
      </c>
      <c r="N98" s="5">
        <v>13.8</v>
      </c>
      <c r="O98" s="5">
        <v>14.5</v>
      </c>
      <c r="P98" s="5">
        <v>15.1</v>
      </c>
      <c r="Q98" s="5">
        <v>14</v>
      </c>
      <c r="R98" s="5">
        <v>14.5</v>
      </c>
      <c r="S98" s="5">
        <v>13.4</v>
      </c>
      <c r="T98" s="5">
        <v>15.4</v>
      </c>
      <c r="U98" s="5">
        <v>14.2</v>
      </c>
      <c r="V98" s="5">
        <v>13.8</v>
      </c>
      <c r="W98" s="5">
        <v>14.7</v>
      </c>
      <c r="X98" s="5">
        <v>15.2</v>
      </c>
      <c r="Y98" s="5">
        <v>14.5</v>
      </c>
      <c r="Z98" s="5">
        <v>14.6</v>
      </c>
      <c r="AA98" s="5">
        <v>15</v>
      </c>
      <c r="AB98" s="5">
        <v>14.3</v>
      </c>
      <c r="AC98" s="5">
        <v>14</v>
      </c>
      <c r="AD98" s="5">
        <v>15.1</v>
      </c>
      <c r="AE98" s="5">
        <v>14.1</v>
      </c>
      <c r="AF98" s="5">
        <v>14.5</v>
      </c>
      <c r="AG98" s="5">
        <v>14.7</v>
      </c>
      <c r="AH98" s="5">
        <v>14.1</v>
      </c>
      <c r="AI98" s="5">
        <v>14.8</v>
      </c>
      <c r="AJ98" s="5">
        <v>14.7</v>
      </c>
      <c r="AK98" s="5">
        <v>14.4</v>
      </c>
      <c r="AL98" s="5">
        <v>14.2</v>
      </c>
      <c r="AM98" s="5">
        <v>15</v>
      </c>
      <c r="AN98" s="5">
        <v>14.6</v>
      </c>
      <c r="AO98" s="5">
        <v>14.9</v>
      </c>
      <c r="AP98" s="5">
        <v>15.2</v>
      </c>
      <c r="AQ98" s="5">
        <v>15.1</v>
      </c>
      <c r="AR98" s="5">
        <v>14.9</v>
      </c>
      <c r="AS98" s="5">
        <v>15.6</v>
      </c>
      <c r="AT98" s="5">
        <v>15.1</v>
      </c>
      <c r="AU98" s="5">
        <v>15.2</v>
      </c>
      <c r="AV98" s="5">
        <v>15.1</v>
      </c>
      <c r="AW98" s="5">
        <v>15.8</v>
      </c>
      <c r="AX98" s="5">
        <v>13</v>
      </c>
    </row>
    <row r="99" spans="1:50" x14ac:dyDescent="0.25">
      <c r="A99" s="5">
        <v>9590</v>
      </c>
      <c r="B99" s="38" t="s">
        <v>230</v>
      </c>
      <c r="C99" s="18">
        <v>35.987858000000003</v>
      </c>
      <c r="D99" s="18">
        <v>129.42048600000001</v>
      </c>
      <c r="E99" s="45">
        <v>21.33</v>
      </c>
      <c r="F99" s="5">
        <v>12.5</v>
      </c>
      <c r="G99" s="5">
        <v>12.7</v>
      </c>
      <c r="H99" s="5">
        <v>13.6</v>
      </c>
      <c r="I99" s="5">
        <v>13.4</v>
      </c>
      <c r="J99" s="5">
        <v>12.8</v>
      </c>
      <c r="K99" s="5">
        <v>14.1</v>
      </c>
      <c r="L99" s="5">
        <v>12.9</v>
      </c>
      <c r="M99" s="5">
        <v>13.8</v>
      </c>
      <c r="N99" s="5">
        <v>13.5</v>
      </c>
      <c r="O99" s="5">
        <v>14</v>
      </c>
      <c r="P99" s="5">
        <v>14.7</v>
      </c>
      <c r="Q99" s="5">
        <v>9.4</v>
      </c>
      <c r="R99" s="5">
        <v>16.100000000000001</v>
      </c>
      <c r="S99" s="5">
        <v>13</v>
      </c>
      <c r="T99" s="5">
        <v>14.7</v>
      </c>
      <c r="U99" s="5">
        <v>13.7</v>
      </c>
      <c r="V99" s="5">
        <v>13.4</v>
      </c>
      <c r="W99" s="5">
        <v>14.3</v>
      </c>
      <c r="X99" s="5">
        <v>14.9</v>
      </c>
      <c r="Y99" s="5">
        <v>14.2</v>
      </c>
      <c r="Z99" s="5">
        <v>14</v>
      </c>
      <c r="AA99" s="5">
        <v>15.8</v>
      </c>
      <c r="AB99" s="5">
        <v>12.5</v>
      </c>
      <c r="AC99" s="5"/>
      <c r="AD99" s="5">
        <v>18.600000000000001</v>
      </c>
      <c r="AE99" s="5">
        <v>14.5</v>
      </c>
      <c r="AF99" s="5"/>
      <c r="AG99" s="5">
        <v>14.7</v>
      </c>
      <c r="AH99" s="5">
        <v>12.9</v>
      </c>
      <c r="AI99" s="5">
        <v>20.5</v>
      </c>
      <c r="AJ99" s="5">
        <v>16.5</v>
      </c>
      <c r="AK99" s="5"/>
      <c r="AL99" s="5">
        <v>19.3</v>
      </c>
      <c r="AM99" s="5">
        <v>8.6999999999999993</v>
      </c>
      <c r="AN99" s="5">
        <v>2.6</v>
      </c>
      <c r="AO99" s="5"/>
      <c r="AP99" s="5">
        <v>7.8</v>
      </c>
      <c r="AQ99" s="5">
        <v>19.600000000000001</v>
      </c>
      <c r="AR99" s="5">
        <v>27.2</v>
      </c>
      <c r="AS99" s="5">
        <v>9.5</v>
      </c>
      <c r="AT99" s="5">
        <v>16.5</v>
      </c>
      <c r="AU99" s="5"/>
      <c r="AV99" s="5">
        <v>22</v>
      </c>
      <c r="AW99" s="5">
        <v>21.4</v>
      </c>
      <c r="AX99" s="5"/>
    </row>
    <row r="100" spans="1:50" x14ac:dyDescent="0.25">
      <c r="A100" s="5">
        <v>9591</v>
      </c>
      <c r="B100" s="38" t="s">
        <v>231</v>
      </c>
      <c r="C100" s="18">
        <v>36.002349100000004</v>
      </c>
      <c r="D100" s="18">
        <v>126.76346719999999</v>
      </c>
      <c r="E100" s="45">
        <v>26.9</v>
      </c>
      <c r="F100" s="5">
        <v>11.6</v>
      </c>
      <c r="G100" s="5">
        <v>11.9</v>
      </c>
      <c r="H100" s="5">
        <v>13</v>
      </c>
      <c r="I100" s="5">
        <v>12.9</v>
      </c>
      <c r="J100" s="5">
        <v>12.4</v>
      </c>
      <c r="K100" s="5">
        <v>12.6</v>
      </c>
      <c r="L100" s="5">
        <v>12</v>
      </c>
      <c r="M100" s="5">
        <v>12.4</v>
      </c>
      <c r="N100" s="5">
        <v>12.6</v>
      </c>
      <c r="O100" s="5">
        <v>13.2</v>
      </c>
      <c r="P100" s="5">
        <v>13.6</v>
      </c>
      <c r="Q100" s="5">
        <v>12.8</v>
      </c>
      <c r="R100" s="5">
        <v>13</v>
      </c>
      <c r="S100" s="5">
        <v>12.3</v>
      </c>
      <c r="T100" s="5">
        <v>13.8</v>
      </c>
      <c r="U100" s="5">
        <v>12.9</v>
      </c>
      <c r="V100" s="5">
        <v>12.5</v>
      </c>
      <c r="W100" s="5">
        <v>13</v>
      </c>
      <c r="X100" s="5">
        <v>13.8</v>
      </c>
      <c r="Y100" s="5">
        <v>13.3</v>
      </c>
      <c r="Z100" s="5">
        <v>12.7</v>
      </c>
      <c r="AA100" s="5">
        <v>13.4</v>
      </c>
      <c r="AB100" s="5">
        <v>13.2</v>
      </c>
      <c r="AC100" s="5">
        <v>12.7</v>
      </c>
      <c r="AD100" s="5">
        <v>13.1</v>
      </c>
      <c r="AE100" s="5">
        <v>12.5</v>
      </c>
      <c r="AF100" s="5">
        <v>13.5</v>
      </c>
      <c r="AG100" s="5">
        <v>13.3</v>
      </c>
      <c r="AH100" s="5">
        <v>13.3</v>
      </c>
      <c r="AI100" s="5">
        <v>13</v>
      </c>
      <c r="AJ100" s="5">
        <v>12.9</v>
      </c>
      <c r="AK100" s="5">
        <v>12.2</v>
      </c>
      <c r="AL100" s="5">
        <v>12.3</v>
      </c>
      <c r="AM100" s="5">
        <v>12.7</v>
      </c>
      <c r="AN100" s="5">
        <v>13.1</v>
      </c>
      <c r="AO100" s="5">
        <v>13.4</v>
      </c>
      <c r="AP100" s="5">
        <v>13.8</v>
      </c>
      <c r="AQ100" s="5">
        <v>13.2</v>
      </c>
      <c r="AR100" s="5">
        <v>13.3</v>
      </c>
      <c r="AS100" s="5">
        <v>13.6</v>
      </c>
      <c r="AT100" s="5">
        <v>13.4</v>
      </c>
      <c r="AU100" s="5">
        <v>14</v>
      </c>
      <c r="AV100" s="5">
        <v>13.2</v>
      </c>
      <c r="AW100" s="5">
        <v>14</v>
      </c>
      <c r="AX100" s="5">
        <v>11.2</v>
      </c>
    </row>
    <row r="101" spans="1:50" x14ac:dyDescent="0.25">
      <c r="A101" s="5">
        <v>9592</v>
      </c>
      <c r="B101" s="38" t="s">
        <v>232</v>
      </c>
      <c r="C101" s="18">
        <v>35.878436000000001</v>
      </c>
      <c r="D101" s="18">
        <v>127.11955</v>
      </c>
      <c r="E101" s="45">
        <v>29.26</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1:50" x14ac:dyDescent="0.25">
      <c r="A102" s="5">
        <v>9593</v>
      </c>
      <c r="B102" s="38" t="s">
        <v>233</v>
      </c>
      <c r="C102" s="18">
        <v>35.85</v>
      </c>
      <c r="D102" s="18">
        <v>128.58333329999999</v>
      </c>
      <c r="E102" s="45">
        <v>75</v>
      </c>
      <c r="F102" s="5">
        <v>14</v>
      </c>
      <c r="G102" s="5">
        <v>14.6</v>
      </c>
      <c r="H102" s="5">
        <v>15.8</v>
      </c>
      <c r="I102" s="5">
        <v>15.2</v>
      </c>
      <c r="J102" s="5">
        <v>15</v>
      </c>
      <c r="K102" s="5">
        <v>15.1</v>
      </c>
      <c r="L102" s="5">
        <v>14.4</v>
      </c>
      <c r="M102" s="5">
        <v>15.2</v>
      </c>
      <c r="N102" s="5">
        <v>15</v>
      </c>
      <c r="O102" s="5">
        <v>15.5</v>
      </c>
      <c r="P102" s="5">
        <v>15.8</v>
      </c>
      <c r="Q102" s="5">
        <v>15.4</v>
      </c>
      <c r="R102" s="5">
        <v>15.9</v>
      </c>
      <c r="S102" s="5">
        <v>14.9</v>
      </c>
      <c r="T102" s="5">
        <v>16.8</v>
      </c>
      <c r="U102" s="5">
        <v>15.7</v>
      </c>
      <c r="V102" s="5">
        <v>15</v>
      </c>
      <c r="W102" s="5">
        <v>-0.4</v>
      </c>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row>
    <row r="103" spans="1:50" x14ac:dyDescent="0.25">
      <c r="A103" s="5">
        <v>9594</v>
      </c>
      <c r="B103" s="38" t="s">
        <v>234</v>
      </c>
      <c r="C103" s="18">
        <v>35.883333299999997</v>
      </c>
      <c r="D103" s="18">
        <v>128.6166667</v>
      </c>
      <c r="E103" s="45">
        <v>61</v>
      </c>
      <c r="F103" s="5">
        <v>12.6</v>
      </c>
      <c r="G103" s="5">
        <v>13</v>
      </c>
      <c r="H103" s="5">
        <v>13.8</v>
      </c>
      <c r="I103" s="5">
        <v>13.6</v>
      </c>
      <c r="J103" s="5">
        <v>13.2</v>
      </c>
      <c r="K103" s="5">
        <v>13.5</v>
      </c>
      <c r="L103" s="5">
        <v>13</v>
      </c>
      <c r="M103" s="5">
        <v>13.7</v>
      </c>
      <c r="N103" s="5">
        <v>13.5</v>
      </c>
      <c r="O103" s="5">
        <v>14.3</v>
      </c>
      <c r="P103" s="5">
        <v>14.7</v>
      </c>
      <c r="Q103" s="5">
        <v>13.7</v>
      </c>
      <c r="R103" s="5">
        <v>14.1</v>
      </c>
      <c r="S103" s="5">
        <v>13.4</v>
      </c>
      <c r="T103" s="5">
        <v>15.2</v>
      </c>
      <c r="U103" s="5">
        <v>14</v>
      </c>
      <c r="V103" s="5">
        <v>13.8</v>
      </c>
      <c r="W103" s="5">
        <v>14.6</v>
      </c>
      <c r="X103" s="5">
        <v>14.9</v>
      </c>
      <c r="Y103" s="5">
        <v>14.4</v>
      </c>
      <c r="Z103" s="5">
        <v>14.3</v>
      </c>
      <c r="AA103" s="5">
        <v>14.9</v>
      </c>
      <c r="AB103" s="5">
        <v>14.2</v>
      </c>
      <c r="AC103" s="5">
        <v>13.8</v>
      </c>
      <c r="AD103" s="5">
        <v>14.9</v>
      </c>
      <c r="AE103" s="5">
        <v>14.3</v>
      </c>
      <c r="AF103" s="5">
        <v>14.7</v>
      </c>
      <c r="AG103" s="5">
        <v>15</v>
      </c>
      <c r="AH103" s="5">
        <v>14.7</v>
      </c>
      <c r="AI103" s="5">
        <v>14.9</v>
      </c>
      <c r="AJ103" s="5">
        <v>14.4</v>
      </c>
      <c r="AK103" s="5">
        <v>14.3</v>
      </c>
      <c r="AL103" s="5">
        <v>14.1</v>
      </c>
      <c r="AM103" s="5">
        <v>15</v>
      </c>
      <c r="AN103" s="5">
        <v>15</v>
      </c>
      <c r="AO103" s="5">
        <v>14.8</v>
      </c>
      <c r="AP103" s="5">
        <v>14.7</v>
      </c>
      <c r="AQ103" s="5">
        <v>14.4</v>
      </c>
      <c r="AR103" s="5">
        <v>14.2</v>
      </c>
      <c r="AS103" s="5">
        <v>14.9</v>
      </c>
      <c r="AT103" s="5">
        <v>14.5</v>
      </c>
      <c r="AU103" s="5">
        <v>14.7</v>
      </c>
      <c r="AV103" s="5">
        <v>14.8</v>
      </c>
      <c r="AW103" s="5">
        <v>15.2</v>
      </c>
      <c r="AX103" s="5">
        <v>12.9</v>
      </c>
    </row>
    <row r="104" spans="1:50" x14ac:dyDescent="0.25">
      <c r="A104" s="5">
        <v>9595</v>
      </c>
      <c r="B104" s="38" t="s">
        <v>235</v>
      </c>
      <c r="C104" s="18">
        <v>35.8333333</v>
      </c>
      <c r="D104" s="18">
        <v>127.1166666</v>
      </c>
      <c r="E104" s="45">
        <v>62.6</v>
      </c>
      <c r="F104" s="5">
        <v>11.9</v>
      </c>
      <c r="G104" s="5">
        <v>12.1</v>
      </c>
      <c r="H104" s="5">
        <v>13.1</v>
      </c>
      <c r="I104" s="5">
        <v>13.1</v>
      </c>
      <c r="J104" s="5">
        <v>12.6</v>
      </c>
      <c r="K104" s="5">
        <v>12.8</v>
      </c>
      <c r="L104" s="5">
        <v>12.2</v>
      </c>
      <c r="M104" s="5">
        <v>12.9</v>
      </c>
      <c r="N104" s="5">
        <v>12.9</v>
      </c>
      <c r="O104" s="5">
        <v>13.5</v>
      </c>
      <c r="P104" s="5">
        <v>14</v>
      </c>
      <c r="Q104" s="5">
        <v>13.1</v>
      </c>
      <c r="R104" s="5">
        <v>13.3</v>
      </c>
      <c r="S104" s="5">
        <v>12.6</v>
      </c>
      <c r="T104" s="5">
        <v>14.1</v>
      </c>
      <c r="U104" s="5">
        <v>12.9</v>
      </c>
      <c r="V104" s="5">
        <v>12.8</v>
      </c>
      <c r="W104" s="5">
        <v>13.5</v>
      </c>
      <c r="X104" s="5">
        <v>14.6</v>
      </c>
      <c r="Y104" s="5">
        <v>14</v>
      </c>
      <c r="Z104" s="5">
        <v>13.6</v>
      </c>
      <c r="AA104" s="5">
        <v>14</v>
      </c>
      <c r="AB104" s="5">
        <v>13.7</v>
      </c>
      <c r="AC104" s="5">
        <v>13.4</v>
      </c>
      <c r="AD104" s="5">
        <v>14.2</v>
      </c>
      <c r="AE104" s="5">
        <v>13.3</v>
      </c>
      <c r="AF104" s="5">
        <v>14.1</v>
      </c>
      <c r="AG104" s="5">
        <v>14</v>
      </c>
      <c r="AH104" s="5">
        <v>13.9</v>
      </c>
      <c r="AI104" s="5">
        <v>13.7</v>
      </c>
      <c r="AJ104" s="5">
        <v>13.6</v>
      </c>
      <c r="AK104" s="5">
        <v>13.2</v>
      </c>
      <c r="AL104" s="5">
        <v>13.3</v>
      </c>
      <c r="AM104" s="5">
        <v>13.9</v>
      </c>
      <c r="AN104" s="5">
        <v>14</v>
      </c>
      <c r="AO104" s="5">
        <v>14.3</v>
      </c>
      <c r="AP104" s="5">
        <v>14.4</v>
      </c>
      <c r="AQ104" s="5">
        <v>13.7</v>
      </c>
      <c r="AR104" s="5">
        <v>14</v>
      </c>
      <c r="AS104" s="5">
        <v>14.2</v>
      </c>
      <c r="AT104" s="5">
        <v>14</v>
      </c>
      <c r="AU104" s="5">
        <v>14.7</v>
      </c>
      <c r="AV104" s="5">
        <v>14.1</v>
      </c>
      <c r="AW104" s="5">
        <v>14.9</v>
      </c>
      <c r="AX104" s="5">
        <v>12.5</v>
      </c>
    </row>
    <row r="105" spans="1:50" x14ac:dyDescent="0.25">
      <c r="A105" s="5">
        <v>9596</v>
      </c>
      <c r="B105" s="38" t="s">
        <v>236</v>
      </c>
      <c r="C105" s="18">
        <v>35.593494</v>
      </c>
      <c r="D105" s="18">
        <v>129.351722</v>
      </c>
      <c r="E105" s="45">
        <v>13.71</v>
      </c>
      <c r="F105" s="5">
        <v>12.7</v>
      </c>
      <c r="G105" s="5">
        <v>13.2</v>
      </c>
      <c r="H105" s="5">
        <v>13.9</v>
      </c>
      <c r="I105" s="5">
        <v>13.7</v>
      </c>
      <c r="J105" s="5">
        <v>13.3</v>
      </c>
      <c r="K105" s="5">
        <v>13.8</v>
      </c>
      <c r="L105" s="5">
        <v>13.1</v>
      </c>
      <c r="M105" s="5">
        <v>13.9</v>
      </c>
      <c r="N105" s="5">
        <v>13.5</v>
      </c>
      <c r="O105" s="5">
        <v>14.2</v>
      </c>
      <c r="P105" s="5">
        <v>15</v>
      </c>
      <c r="Q105" s="5">
        <v>13.8</v>
      </c>
      <c r="R105" s="5">
        <v>14.3</v>
      </c>
      <c r="S105" s="5">
        <v>13.1</v>
      </c>
      <c r="T105" s="5">
        <v>14.9</v>
      </c>
      <c r="U105" s="5">
        <v>13.8</v>
      </c>
      <c r="V105" s="5">
        <v>13.8</v>
      </c>
      <c r="W105" s="5">
        <v>14.5</v>
      </c>
      <c r="X105" s="5">
        <v>15.1</v>
      </c>
      <c r="Y105" s="5">
        <v>14.5</v>
      </c>
      <c r="Z105" s="5">
        <v>14.3</v>
      </c>
      <c r="AA105" s="5">
        <v>14.7</v>
      </c>
      <c r="AB105" s="5">
        <v>14.5</v>
      </c>
      <c r="AC105" s="5">
        <v>14.3</v>
      </c>
      <c r="AD105" s="5">
        <v>15.2</v>
      </c>
      <c r="AE105" s="5">
        <v>14.3</v>
      </c>
      <c r="AF105" s="5">
        <v>14.6</v>
      </c>
      <c r="AG105" s="5">
        <v>15</v>
      </c>
      <c r="AH105" s="5">
        <v>14.2</v>
      </c>
      <c r="AI105" s="5">
        <v>14.3</v>
      </c>
      <c r="AJ105" s="5">
        <v>14.1</v>
      </c>
      <c r="AK105" s="5">
        <v>13.8</v>
      </c>
      <c r="AL105" s="5">
        <v>13.8</v>
      </c>
      <c r="AM105" s="5">
        <v>14.9</v>
      </c>
      <c r="AN105" s="5">
        <v>14.7</v>
      </c>
      <c r="AO105" s="5">
        <v>15</v>
      </c>
      <c r="AP105" s="5">
        <v>14.8</v>
      </c>
      <c r="AQ105" s="5">
        <v>14.6</v>
      </c>
      <c r="AR105" s="5">
        <v>14.4</v>
      </c>
      <c r="AS105" s="5">
        <v>15</v>
      </c>
      <c r="AT105" s="5">
        <v>15</v>
      </c>
      <c r="AU105" s="5">
        <v>15</v>
      </c>
      <c r="AV105" s="5">
        <v>14.8</v>
      </c>
      <c r="AW105" s="5">
        <v>15.1</v>
      </c>
      <c r="AX105" s="5">
        <v>12.3</v>
      </c>
    </row>
    <row r="106" spans="1:50" x14ac:dyDescent="0.25">
      <c r="A106" s="5">
        <v>9597</v>
      </c>
      <c r="B106" s="38" t="s">
        <v>237</v>
      </c>
      <c r="C106" s="18">
        <v>36.116999999999997</v>
      </c>
      <c r="D106" s="18">
        <v>128.31700000000001</v>
      </c>
      <c r="E106" s="45">
        <v>47</v>
      </c>
      <c r="F106" s="5">
        <v>14.1</v>
      </c>
      <c r="G106" s="5">
        <v>14.9</v>
      </c>
      <c r="H106" s="5">
        <v>15.6</v>
      </c>
      <c r="I106" s="5">
        <v>15</v>
      </c>
      <c r="J106" s="5">
        <v>14.7</v>
      </c>
      <c r="K106" s="5">
        <v>15.8</v>
      </c>
      <c r="L106" s="5">
        <v>15.4</v>
      </c>
      <c r="M106" s="5">
        <v>8.1</v>
      </c>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row>
    <row r="107" spans="1:50" x14ac:dyDescent="0.25">
      <c r="A107" s="5">
        <v>9598</v>
      </c>
      <c r="B107" s="38" t="s">
        <v>202</v>
      </c>
      <c r="C107" s="18">
        <v>35.166666599999999</v>
      </c>
      <c r="D107" s="18">
        <v>126.9</v>
      </c>
      <c r="E107" s="45">
        <v>74</v>
      </c>
      <c r="F107" s="5">
        <v>12.4</v>
      </c>
      <c r="G107" s="5">
        <v>12.8</v>
      </c>
      <c r="H107" s="5">
        <v>13.6</v>
      </c>
      <c r="I107" s="5">
        <v>13.6</v>
      </c>
      <c r="J107" s="5">
        <v>13.1</v>
      </c>
      <c r="K107" s="5">
        <v>13.3</v>
      </c>
      <c r="L107" s="5">
        <v>12.8</v>
      </c>
      <c r="M107" s="5">
        <v>13.5</v>
      </c>
      <c r="N107" s="5">
        <v>13.4</v>
      </c>
      <c r="O107" s="5">
        <v>13.9</v>
      </c>
      <c r="P107" s="5">
        <v>14.5</v>
      </c>
      <c r="Q107" s="5">
        <v>13.8</v>
      </c>
      <c r="R107" s="5">
        <v>13.7</v>
      </c>
      <c r="S107" s="5">
        <v>13.2</v>
      </c>
      <c r="T107" s="5">
        <v>14.7</v>
      </c>
      <c r="U107" s="5">
        <v>13.4</v>
      </c>
      <c r="V107" s="5">
        <v>13.3</v>
      </c>
      <c r="W107" s="5">
        <v>14.1</v>
      </c>
      <c r="X107" s="5">
        <v>15</v>
      </c>
      <c r="Y107" s="5">
        <v>14.4</v>
      </c>
      <c r="Z107" s="5">
        <v>13.5</v>
      </c>
      <c r="AA107" s="5">
        <v>13.9</v>
      </c>
      <c r="AB107" s="5">
        <v>13.9</v>
      </c>
      <c r="AC107" s="5">
        <v>13.6</v>
      </c>
      <c r="AD107" s="5">
        <v>14.3</v>
      </c>
      <c r="AE107" s="5">
        <v>13.7</v>
      </c>
      <c r="AF107" s="5">
        <v>14.2</v>
      </c>
      <c r="AG107" s="5">
        <v>14.6</v>
      </c>
      <c r="AH107" s="5">
        <v>14.6</v>
      </c>
      <c r="AI107" s="5">
        <v>14.7</v>
      </c>
      <c r="AJ107" s="5">
        <v>14.2</v>
      </c>
      <c r="AK107" s="5">
        <v>13.8</v>
      </c>
      <c r="AL107" s="5">
        <v>13.7</v>
      </c>
      <c r="AM107" s="5">
        <v>14.3</v>
      </c>
      <c r="AN107" s="5">
        <v>14.3</v>
      </c>
      <c r="AO107" s="5">
        <v>14.7</v>
      </c>
      <c r="AP107" s="5">
        <v>15.1</v>
      </c>
      <c r="AQ107" s="5">
        <v>14.7</v>
      </c>
      <c r="AR107" s="5">
        <v>14.7</v>
      </c>
      <c r="AS107" s="5">
        <v>14.7</v>
      </c>
      <c r="AT107" s="5">
        <v>14.5</v>
      </c>
      <c r="AU107" s="5">
        <v>15.2</v>
      </c>
      <c r="AV107" s="5">
        <v>14.9</v>
      </c>
      <c r="AW107" s="5">
        <v>15.4</v>
      </c>
      <c r="AX107" s="5">
        <v>12.9</v>
      </c>
    </row>
    <row r="108" spans="1:50" x14ac:dyDescent="0.25">
      <c r="A108" s="5">
        <v>9599</v>
      </c>
      <c r="B108" s="38" t="s">
        <v>238</v>
      </c>
      <c r="C108" s="18">
        <v>35.1</v>
      </c>
      <c r="D108" s="18">
        <v>129.03333330000001</v>
      </c>
      <c r="E108" s="45">
        <v>70.959999999999994</v>
      </c>
      <c r="F108" s="5">
        <v>13.3</v>
      </c>
      <c r="G108" s="5">
        <v>13.7</v>
      </c>
      <c r="H108" s="5">
        <v>14.4</v>
      </c>
      <c r="I108" s="5">
        <v>14.3</v>
      </c>
      <c r="J108" s="5">
        <v>13.9</v>
      </c>
      <c r="K108" s="5">
        <v>14.3</v>
      </c>
      <c r="L108" s="5">
        <v>13.8</v>
      </c>
      <c r="M108" s="5">
        <v>14.4</v>
      </c>
      <c r="N108" s="5">
        <v>14.2</v>
      </c>
      <c r="O108" s="5">
        <v>14.9</v>
      </c>
      <c r="P108" s="5">
        <v>15.5</v>
      </c>
      <c r="Q108" s="5">
        <v>14.4</v>
      </c>
      <c r="R108" s="5">
        <v>14.7</v>
      </c>
      <c r="S108" s="5">
        <v>14</v>
      </c>
      <c r="T108" s="5">
        <v>15.7</v>
      </c>
      <c r="U108" s="5">
        <v>14.5</v>
      </c>
      <c r="V108" s="5">
        <v>14.5</v>
      </c>
      <c r="W108" s="5">
        <v>15.2</v>
      </c>
      <c r="X108" s="5">
        <v>15.8</v>
      </c>
      <c r="Y108" s="5">
        <v>15.1</v>
      </c>
      <c r="Z108" s="5">
        <v>14.9</v>
      </c>
      <c r="AA108" s="5">
        <v>15.4</v>
      </c>
      <c r="AB108" s="5">
        <v>14.7</v>
      </c>
      <c r="AC108" s="5">
        <v>14.3</v>
      </c>
      <c r="AD108" s="5">
        <v>14.9</v>
      </c>
      <c r="AE108" s="5">
        <v>13.9</v>
      </c>
      <c r="AF108" s="5">
        <v>14.7</v>
      </c>
      <c r="AG108" s="5">
        <v>15.3</v>
      </c>
      <c r="AH108" s="5">
        <v>15</v>
      </c>
      <c r="AI108" s="5">
        <v>15.2</v>
      </c>
      <c r="AJ108" s="5">
        <v>15</v>
      </c>
      <c r="AK108" s="5">
        <v>14.6</v>
      </c>
      <c r="AL108" s="5">
        <v>14.6</v>
      </c>
      <c r="AM108" s="5">
        <v>15.3</v>
      </c>
      <c r="AN108" s="5">
        <v>15.1</v>
      </c>
      <c r="AO108" s="5">
        <v>15.5</v>
      </c>
      <c r="AP108" s="5">
        <v>15.7</v>
      </c>
      <c r="AQ108" s="5">
        <v>15.2</v>
      </c>
      <c r="AR108" s="5">
        <v>15.1</v>
      </c>
      <c r="AS108" s="5">
        <v>15.7</v>
      </c>
      <c r="AT108" s="5">
        <v>15.2</v>
      </c>
      <c r="AU108" s="5">
        <v>15.8</v>
      </c>
      <c r="AV108" s="5">
        <v>15.4</v>
      </c>
      <c r="AW108" s="5">
        <v>16.100000000000001</v>
      </c>
      <c r="AX108" s="5">
        <v>13.3</v>
      </c>
    </row>
    <row r="109" spans="1:50" x14ac:dyDescent="0.25">
      <c r="A109" s="5">
        <v>9600</v>
      </c>
      <c r="B109" s="38" t="s">
        <v>239</v>
      </c>
      <c r="C109" s="18">
        <v>35.088543000000001</v>
      </c>
      <c r="D109" s="18">
        <v>128.07037</v>
      </c>
      <c r="E109" s="45">
        <v>7.6</v>
      </c>
      <c r="F109" s="5">
        <v>12.1</v>
      </c>
      <c r="G109" s="5">
        <v>12.5</v>
      </c>
      <c r="H109" s="5">
        <v>13.2</v>
      </c>
      <c r="I109" s="5">
        <v>13</v>
      </c>
      <c r="J109" s="5">
        <v>12.7</v>
      </c>
      <c r="K109" s="5">
        <v>13.7</v>
      </c>
      <c r="L109" s="5">
        <v>12.6</v>
      </c>
      <c r="M109" s="5">
        <v>13.1</v>
      </c>
      <c r="N109" s="5">
        <v>12.9</v>
      </c>
      <c r="O109" s="5">
        <v>13.8</v>
      </c>
      <c r="P109" s="5">
        <v>14.3</v>
      </c>
      <c r="Q109" s="5">
        <v>13.3</v>
      </c>
      <c r="R109" s="5">
        <v>16.3</v>
      </c>
      <c r="S109" s="5">
        <v>13.1</v>
      </c>
      <c r="T109" s="5">
        <v>14</v>
      </c>
      <c r="U109" s="5">
        <v>13.1</v>
      </c>
      <c r="V109" s="5">
        <v>13.1</v>
      </c>
      <c r="W109" s="5">
        <v>13.9</v>
      </c>
      <c r="X109" s="5">
        <v>14.4</v>
      </c>
      <c r="Y109" s="5">
        <v>13.6</v>
      </c>
      <c r="Z109" s="5"/>
      <c r="AA109" s="5"/>
      <c r="AB109" s="5"/>
      <c r="AC109" s="5"/>
      <c r="AD109" s="5"/>
      <c r="AE109" s="5">
        <v>13.1</v>
      </c>
      <c r="AF109" s="5"/>
      <c r="AG109" s="5">
        <v>9</v>
      </c>
      <c r="AH109" s="5">
        <v>12</v>
      </c>
      <c r="AI109" s="5">
        <v>20.2</v>
      </c>
      <c r="AJ109" s="5">
        <v>19</v>
      </c>
      <c r="AK109" s="5"/>
      <c r="AL109" s="5">
        <v>22.4</v>
      </c>
      <c r="AM109" s="5">
        <v>9.9</v>
      </c>
      <c r="AN109" s="5">
        <v>-1.5</v>
      </c>
      <c r="AO109" s="5"/>
      <c r="AP109" s="5">
        <v>5.6</v>
      </c>
      <c r="AQ109" s="5">
        <v>19.3</v>
      </c>
      <c r="AR109" s="5">
        <v>27.6</v>
      </c>
      <c r="AS109" s="5">
        <v>7.2</v>
      </c>
      <c r="AT109" s="5">
        <v>15.8</v>
      </c>
      <c r="AU109" s="5"/>
      <c r="AV109" s="5">
        <v>20.6</v>
      </c>
      <c r="AW109" s="5">
        <v>19.8</v>
      </c>
      <c r="AX109" s="5"/>
    </row>
    <row r="110" spans="1:50" x14ac:dyDescent="0.25">
      <c r="A110" s="5">
        <v>9601</v>
      </c>
      <c r="B110" s="38" t="s">
        <v>240</v>
      </c>
      <c r="C110" s="18">
        <v>34.85</v>
      </c>
      <c r="D110" s="18">
        <v>128.43333329999999</v>
      </c>
      <c r="E110" s="45">
        <v>33.31</v>
      </c>
      <c r="F110" s="5">
        <v>13.3</v>
      </c>
      <c r="G110" s="5">
        <v>13.6</v>
      </c>
      <c r="H110" s="5">
        <v>14.4</v>
      </c>
      <c r="I110" s="5">
        <v>14.2</v>
      </c>
      <c r="J110" s="5">
        <v>13.8</v>
      </c>
      <c r="K110" s="5">
        <v>14.2</v>
      </c>
      <c r="L110" s="5">
        <v>13.6</v>
      </c>
      <c r="M110" s="5">
        <v>14.2</v>
      </c>
      <c r="N110" s="5">
        <v>14.2</v>
      </c>
      <c r="O110" s="5">
        <v>14.8</v>
      </c>
      <c r="P110" s="5">
        <v>15.2</v>
      </c>
      <c r="Q110" s="5">
        <v>14.2</v>
      </c>
      <c r="R110" s="5">
        <v>14.6</v>
      </c>
      <c r="S110" s="5">
        <v>13.9</v>
      </c>
      <c r="T110" s="5">
        <v>15</v>
      </c>
      <c r="U110" s="5">
        <v>13.9</v>
      </c>
      <c r="V110" s="5">
        <v>13.8</v>
      </c>
      <c r="W110" s="5">
        <v>14.6</v>
      </c>
      <c r="X110" s="5">
        <v>15.4</v>
      </c>
      <c r="Y110" s="5">
        <v>14.7</v>
      </c>
      <c r="Z110" s="5">
        <v>14.5</v>
      </c>
      <c r="AA110" s="5">
        <v>14.8</v>
      </c>
      <c r="AB110" s="5">
        <v>14.9</v>
      </c>
      <c r="AC110" s="5">
        <v>15</v>
      </c>
      <c r="AD110" s="5">
        <v>15.3</v>
      </c>
      <c r="AE110" s="5">
        <v>13.7</v>
      </c>
      <c r="AF110" s="5">
        <v>14.7</v>
      </c>
      <c r="AG110" s="5">
        <v>15.4</v>
      </c>
      <c r="AH110" s="5">
        <v>15</v>
      </c>
      <c r="AI110" s="5">
        <v>14.9</v>
      </c>
      <c r="AJ110" s="5">
        <v>14.1</v>
      </c>
      <c r="AK110" s="5">
        <v>13.8</v>
      </c>
      <c r="AL110" s="5">
        <v>13.8</v>
      </c>
      <c r="AM110" s="5">
        <v>14.5</v>
      </c>
      <c r="AN110" s="5">
        <v>14.7</v>
      </c>
      <c r="AO110" s="5">
        <v>14.9</v>
      </c>
      <c r="AP110" s="5">
        <v>15.4</v>
      </c>
      <c r="AQ110" s="5">
        <v>15</v>
      </c>
      <c r="AR110" s="5">
        <v>14.8</v>
      </c>
      <c r="AS110" s="5">
        <v>15.3</v>
      </c>
      <c r="AT110" s="5">
        <v>15</v>
      </c>
      <c r="AU110" s="5">
        <v>15.7</v>
      </c>
      <c r="AV110" s="5">
        <v>15.1</v>
      </c>
      <c r="AW110" s="5">
        <v>15.6</v>
      </c>
      <c r="AX110" s="5">
        <v>12.6</v>
      </c>
    </row>
    <row r="111" spans="1:50" x14ac:dyDescent="0.25">
      <c r="A111" s="5">
        <v>9602</v>
      </c>
      <c r="B111" s="38" t="s">
        <v>241</v>
      </c>
      <c r="C111" s="18">
        <v>34.816666599999998</v>
      </c>
      <c r="D111" s="18">
        <v>126.3833333</v>
      </c>
      <c r="E111" s="45">
        <v>39</v>
      </c>
      <c r="F111" s="5">
        <v>12.8</v>
      </c>
      <c r="G111" s="5">
        <v>13.1</v>
      </c>
      <c r="H111" s="5">
        <v>13.9</v>
      </c>
      <c r="I111" s="5">
        <v>14</v>
      </c>
      <c r="J111" s="5">
        <v>13.4</v>
      </c>
      <c r="K111" s="5">
        <v>13.5</v>
      </c>
      <c r="L111" s="5">
        <v>13.1</v>
      </c>
      <c r="M111" s="5">
        <v>13.6</v>
      </c>
      <c r="N111" s="5">
        <v>13.8</v>
      </c>
      <c r="O111" s="5">
        <v>14.2</v>
      </c>
      <c r="P111" s="5">
        <v>14.7</v>
      </c>
      <c r="Q111" s="5">
        <v>14</v>
      </c>
      <c r="R111" s="5">
        <v>14.3</v>
      </c>
      <c r="S111" s="5">
        <v>13.6</v>
      </c>
      <c r="T111" s="5">
        <v>15</v>
      </c>
      <c r="U111" s="5">
        <v>13.9</v>
      </c>
      <c r="V111" s="5">
        <v>13.7</v>
      </c>
      <c r="W111" s="5">
        <v>14.2</v>
      </c>
      <c r="X111" s="5">
        <v>14.8</v>
      </c>
      <c r="Y111" s="5">
        <v>14.2</v>
      </c>
      <c r="Z111" s="5">
        <v>13.6</v>
      </c>
      <c r="AA111" s="5">
        <v>13.9</v>
      </c>
      <c r="AB111" s="5">
        <v>13.9</v>
      </c>
      <c r="AC111" s="5">
        <v>13.9</v>
      </c>
      <c r="AD111" s="5">
        <v>14</v>
      </c>
      <c r="AE111" s="5">
        <v>13.5</v>
      </c>
      <c r="AF111" s="5">
        <v>14.1</v>
      </c>
      <c r="AG111" s="5">
        <v>14.5</v>
      </c>
      <c r="AH111" s="5">
        <v>14.2</v>
      </c>
      <c r="AI111" s="5">
        <v>13.8</v>
      </c>
      <c r="AJ111" s="5">
        <v>13.6</v>
      </c>
      <c r="AK111" s="5">
        <v>13</v>
      </c>
      <c r="AL111" s="5">
        <v>13.1</v>
      </c>
      <c r="AM111" s="5">
        <v>13.8</v>
      </c>
      <c r="AN111" s="5">
        <v>14</v>
      </c>
      <c r="AO111" s="5">
        <v>14.5</v>
      </c>
      <c r="AP111" s="5">
        <v>14.8</v>
      </c>
      <c r="AQ111" s="5">
        <v>14.3</v>
      </c>
      <c r="AR111" s="5">
        <v>14.5</v>
      </c>
      <c r="AS111" s="5">
        <v>14.4</v>
      </c>
      <c r="AT111" s="5">
        <v>14</v>
      </c>
      <c r="AU111" s="5">
        <v>15.2</v>
      </c>
      <c r="AV111" s="5">
        <v>14.4</v>
      </c>
      <c r="AW111" s="5">
        <v>15</v>
      </c>
      <c r="AX111" s="5">
        <v>12.1</v>
      </c>
    </row>
    <row r="112" spans="1:50" x14ac:dyDescent="0.25">
      <c r="A112" s="5">
        <v>9603</v>
      </c>
      <c r="B112" s="38" t="s">
        <v>242</v>
      </c>
      <c r="C112" s="18">
        <v>34.733333299999998</v>
      </c>
      <c r="D112" s="18">
        <v>127.75</v>
      </c>
      <c r="E112" s="45">
        <v>67</v>
      </c>
      <c r="F112" s="5">
        <v>13</v>
      </c>
      <c r="G112" s="5">
        <v>13.4</v>
      </c>
      <c r="H112" s="5">
        <v>14.3</v>
      </c>
      <c r="I112" s="5">
        <v>14</v>
      </c>
      <c r="J112" s="5">
        <v>13.6</v>
      </c>
      <c r="K112" s="5">
        <v>13.9</v>
      </c>
      <c r="L112" s="5">
        <v>13.4</v>
      </c>
      <c r="M112" s="5">
        <v>14</v>
      </c>
      <c r="N112" s="5">
        <v>14</v>
      </c>
      <c r="O112" s="5">
        <v>14.6</v>
      </c>
      <c r="P112" s="5">
        <v>14.8</v>
      </c>
      <c r="Q112" s="5">
        <v>13.9</v>
      </c>
      <c r="R112" s="5">
        <v>14.5</v>
      </c>
      <c r="S112" s="5">
        <v>13.8</v>
      </c>
      <c r="T112" s="5">
        <v>15.1</v>
      </c>
      <c r="U112" s="5">
        <v>14.1</v>
      </c>
      <c r="V112" s="5">
        <v>14</v>
      </c>
      <c r="W112" s="5">
        <v>14.6</v>
      </c>
      <c r="X112" s="5">
        <v>15.4</v>
      </c>
      <c r="Y112" s="5">
        <v>14.7</v>
      </c>
      <c r="Z112" s="5">
        <v>14.3</v>
      </c>
      <c r="AA112" s="5">
        <v>14.9</v>
      </c>
      <c r="AB112" s="5">
        <v>14.9</v>
      </c>
      <c r="AC112" s="5">
        <v>14.5</v>
      </c>
      <c r="AD112" s="5">
        <v>15</v>
      </c>
      <c r="AE112" s="5">
        <v>13.8</v>
      </c>
      <c r="AF112" s="5">
        <v>14.4</v>
      </c>
      <c r="AG112" s="5">
        <v>14.6</v>
      </c>
      <c r="AH112" s="5">
        <v>14.6</v>
      </c>
      <c r="AI112" s="5">
        <v>14.6</v>
      </c>
      <c r="AJ112" s="5">
        <v>14.3</v>
      </c>
      <c r="AK112" s="5">
        <v>14.1</v>
      </c>
      <c r="AL112" s="5">
        <v>14</v>
      </c>
      <c r="AM112" s="5">
        <v>14.7</v>
      </c>
      <c r="AN112" s="5">
        <v>14.7</v>
      </c>
      <c r="AO112" s="5">
        <v>14.9</v>
      </c>
      <c r="AP112" s="5">
        <v>15.3</v>
      </c>
      <c r="AQ112" s="5">
        <v>15</v>
      </c>
      <c r="AR112" s="5">
        <v>15</v>
      </c>
      <c r="AS112" s="5">
        <v>15.4</v>
      </c>
      <c r="AT112" s="5">
        <v>15.1</v>
      </c>
      <c r="AU112" s="5">
        <v>15.8</v>
      </c>
      <c r="AV112" s="5">
        <v>15.2</v>
      </c>
      <c r="AW112" s="5">
        <v>15.6</v>
      </c>
      <c r="AX112" s="5">
        <v>12.8</v>
      </c>
    </row>
    <row r="113" spans="1:50" x14ac:dyDescent="0.25">
      <c r="A113" s="5">
        <v>9604</v>
      </c>
      <c r="B113" s="38" t="s">
        <v>243</v>
      </c>
      <c r="C113" s="18">
        <v>33.511305999999998</v>
      </c>
      <c r="D113" s="18">
        <v>126.493028</v>
      </c>
      <c r="E113" s="45">
        <v>35.96</v>
      </c>
      <c r="F113" s="5">
        <v>14.8</v>
      </c>
      <c r="G113" s="5">
        <v>15.5</v>
      </c>
      <c r="H113" s="5">
        <v>16.100000000000001</v>
      </c>
      <c r="I113" s="5">
        <v>15.8</v>
      </c>
      <c r="J113" s="5">
        <v>14.6</v>
      </c>
      <c r="K113" s="5">
        <v>15.3</v>
      </c>
      <c r="L113" s="5">
        <v>15</v>
      </c>
      <c r="M113" s="5">
        <v>15.8</v>
      </c>
      <c r="N113" s="5">
        <v>15.5</v>
      </c>
      <c r="O113" s="5">
        <v>15.4</v>
      </c>
      <c r="P113" s="5">
        <v>16</v>
      </c>
      <c r="Q113" s="5">
        <v>15</v>
      </c>
      <c r="R113" s="5">
        <v>15.4</v>
      </c>
      <c r="S113" s="5">
        <v>14.7</v>
      </c>
      <c r="T113" s="5">
        <v>16.100000000000001</v>
      </c>
      <c r="U113" s="5">
        <v>15.3</v>
      </c>
      <c r="V113" s="5">
        <v>15.3</v>
      </c>
      <c r="W113" s="5">
        <v>15.9</v>
      </c>
      <c r="X113" s="5">
        <v>16.5</v>
      </c>
      <c r="Y113" s="5">
        <v>15.6</v>
      </c>
      <c r="Z113" s="5">
        <v>15.5</v>
      </c>
      <c r="AA113" s="5">
        <v>15.8</v>
      </c>
      <c r="AB113" s="5">
        <v>15.5</v>
      </c>
      <c r="AC113" s="5">
        <v>15.5</v>
      </c>
      <c r="AD113" s="5">
        <v>16</v>
      </c>
      <c r="AE113" s="5">
        <v>15.5</v>
      </c>
      <c r="AF113" s="5">
        <v>15.7</v>
      </c>
      <c r="AG113" s="5">
        <v>16.100000000000001</v>
      </c>
      <c r="AH113" s="5">
        <v>15.7</v>
      </c>
      <c r="AI113" s="5">
        <v>15.9</v>
      </c>
      <c r="AJ113" s="5">
        <v>15.7</v>
      </c>
      <c r="AK113" s="5">
        <v>15.3</v>
      </c>
      <c r="AL113" s="5">
        <v>15.2</v>
      </c>
      <c r="AM113" s="5">
        <v>16.100000000000001</v>
      </c>
      <c r="AN113" s="5">
        <v>15.8</v>
      </c>
      <c r="AO113" s="5">
        <v>16</v>
      </c>
      <c r="AP113" s="5">
        <v>16.399999999999999</v>
      </c>
      <c r="AQ113" s="5">
        <v>16.2</v>
      </c>
      <c r="AR113" s="5">
        <v>16.100000000000001</v>
      </c>
      <c r="AS113" s="5">
        <v>16.2</v>
      </c>
      <c r="AT113" s="5">
        <v>16.100000000000001</v>
      </c>
      <c r="AU113" s="5">
        <v>16.899999999999999</v>
      </c>
      <c r="AV113" s="5">
        <v>16.399999999999999</v>
      </c>
      <c r="AW113" s="5">
        <v>16.899999999999999</v>
      </c>
      <c r="AX113" s="5">
        <v>14</v>
      </c>
    </row>
    <row r="114" spans="1:50" x14ac:dyDescent="0.25">
      <c r="A114" s="5">
        <v>9605</v>
      </c>
      <c r="B114" s="38" t="s">
        <v>244</v>
      </c>
      <c r="C114" s="18">
        <v>33.25</v>
      </c>
      <c r="D114" s="18">
        <v>126.5666666</v>
      </c>
      <c r="E114" s="45">
        <v>51</v>
      </c>
      <c r="F114" s="5">
        <v>15.3</v>
      </c>
      <c r="G114" s="5">
        <v>15.8</v>
      </c>
      <c r="H114" s="5">
        <v>16.2</v>
      </c>
      <c r="I114" s="5">
        <v>16</v>
      </c>
      <c r="J114" s="5">
        <v>15.6</v>
      </c>
      <c r="K114" s="5">
        <v>16.100000000000001</v>
      </c>
      <c r="L114" s="5">
        <v>15.6</v>
      </c>
      <c r="M114" s="5">
        <v>16.3</v>
      </c>
      <c r="N114" s="5">
        <v>16.2</v>
      </c>
      <c r="O114" s="5">
        <v>16.600000000000001</v>
      </c>
      <c r="P114" s="5">
        <v>17.100000000000001</v>
      </c>
      <c r="Q114" s="5">
        <v>16.2</v>
      </c>
      <c r="R114" s="5">
        <v>16.600000000000001</v>
      </c>
      <c r="S114" s="5">
        <v>15.8</v>
      </c>
      <c r="T114" s="5">
        <v>17.2</v>
      </c>
      <c r="U114" s="5">
        <v>16</v>
      </c>
      <c r="V114" s="5">
        <v>16.3</v>
      </c>
      <c r="W114" s="5">
        <v>16.8</v>
      </c>
      <c r="X114" s="5">
        <v>17.5</v>
      </c>
      <c r="Y114" s="5">
        <v>16.7</v>
      </c>
      <c r="Z114" s="5">
        <v>17.2</v>
      </c>
      <c r="AA114" s="5">
        <v>17.399999999999999</v>
      </c>
      <c r="AB114" s="5">
        <v>17.3</v>
      </c>
      <c r="AC114" s="5">
        <v>17.399999999999999</v>
      </c>
      <c r="AD114" s="5">
        <v>17.8</v>
      </c>
      <c r="AE114" s="5">
        <v>16.3</v>
      </c>
      <c r="AF114" s="5">
        <v>17.2</v>
      </c>
      <c r="AG114" s="5">
        <v>17.399999999999999</v>
      </c>
      <c r="AH114" s="5">
        <v>16.899999999999999</v>
      </c>
      <c r="AI114" s="5">
        <v>17.2</v>
      </c>
      <c r="AJ114" s="5">
        <v>17</v>
      </c>
      <c r="AK114" s="5">
        <v>16.7</v>
      </c>
      <c r="AL114" s="5">
        <v>16.7</v>
      </c>
      <c r="AM114" s="5">
        <v>17.5</v>
      </c>
      <c r="AN114" s="5">
        <v>17</v>
      </c>
      <c r="AO114" s="5">
        <v>16.7</v>
      </c>
      <c r="AP114" s="5">
        <v>17</v>
      </c>
      <c r="AQ114" s="5">
        <v>17</v>
      </c>
      <c r="AR114" s="5">
        <v>16.8</v>
      </c>
      <c r="AS114" s="5">
        <v>17.3</v>
      </c>
      <c r="AT114" s="5">
        <v>16.8</v>
      </c>
      <c r="AU114" s="5">
        <v>17.5</v>
      </c>
      <c r="AV114" s="5">
        <v>17.2</v>
      </c>
      <c r="AW114" s="5">
        <v>17.7</v>
      </c>
      <c r="AX114" s="5">
        <v>14.9</v>
      </c>
    </row>
    <row r="115" spans="1:50" x14ac:dyDescent="0.25">
      <c r="A115" s="5">
        <v>9606</v>
      </c>
      <c r="B115" s="38" t="s">
        <v>245</v>
      </c>
      <c r="C115" s="18">
        <v>35.166666599999999</v>
      </c>
      <c r="D115" s="18">
        <v>128.03333330000001</v>
      </c>
      <c r="E115" s="45">
        <v>29.92</v>
      </c>
      <c r="F115" s="5">
        <v>12.7</v>
      </c>
      <c r="G115" s="5">
        <v>12.3</v>
      </c>
      <c r="H115" s="5">
        <v>13</v>
      </c>
      <c r="I115" s="5">
        <v>12.9</v>
      </c>
      <c r="J115" s="5">
        <v>12.5</v>
      </c>
      <c r="K115" s="5">
        <v>12.9</v>
      </c>
      <c r="L115" s="5">
        <v>12.3</v>
      </c>
      <c r="M115" s="5">
        <v>12.9</v>
      </c>
      <c r="N115" s="5">
        <v>12.7</v>
      </c>
      <c r="O115" s="5">
        <v>13.4</v>
      </c>
      <c r="P115" s="5">
        <v>13.9</v>
      </c>
      <c r="Q115" s="5">
        <v>13</v>
      </c>
      <c r="R115" s="5">
        <v>13.2</v>
      </c>
      <c r="S115" s="5">
        <v>12.5</v>
      </c>
      <c r="T115" s="5">
        <v>13.8</v>
      </c>
      <c r="U115" s="5">
        <v>12.7</v>
      </c>
      <c r="V115" s="5">
        <v>12.6</v>
      </c>
      <c r="W115" s="5">
        <v>13.4</v>
      </c>
      <c r="X115" s="5">
        <v>14.2</v>
      </c>
      <c r="Y115" s="5">
        <v>13.4</v>
      </c>
      <c r="Z115" s="5">
        <v>13.4</v>
      </c>
      <c r="AA115" s="5">
        <v>13.5</v>
      </c>
      <c r="AB115" s="5">
        <v>13.5</v>
      </c>
      <c r="AC115" s="5">
        <v>13.3</v>
      </c>
      <c r="AD115" s="5">
        <v>14</v>
      </c>
      <c r="AE115" s="5">
        <v>13.3</v>
      </c>
      <c r="AF115" s="5">
        <v>13.7</v>
      </c>
      <c r="AG115" s="5">
        <v>14</v>
      </c>
      <c r="AH115" s="5">
        <v>14</v>
      </c>
      <c r="AI115" s="5">
        <v>13.8</v>
      </c>
      <c r="AJ115" s="5">
        <v>13.2</v>
      </c>
      <c r="AK115" s="5">
        <v>13</v>
      </c>
      <c r="AL115" s="5">
        <v>12.8</v>
      </c>
      <c r="AM115" s="5">
        <v>13.4</v>
      </c>
      <c r="AN115" s="5">
        <v>13.3</v>
      </c>
      <c r="AO115" s="5">
        <v>13.4</v>
      </c>
      <c r="AP115" s="5">
        <v>13.8</v>
      </c>
      <c r="AQ115" s="5">
        <v>13.6</v>
      </c>
      <c r="AR115" s="5">
        <v>13.4</v>
      </c>
      <c r="AS115" s="5">
        <v>14</v>
      </c>
      <c r="AT115" s="5">
        <v>13.7</v>
      </c>
      <c r="AU115" s="5">
        <v>14.2</v>
      </c>
      <c r="AV115" s="5">
        <v>13.9</v>
      </c>
      <c r="AW115" s="5">
        <v>14.5</v>
      </c>
      <c r="AX115" s="5">
        <v>11.9</v>
      </c>
    </row>
    <row r="116" spans="1:50" x14ac:dyDescent="0.25">
      <c r="A116" s="5">
        <v>9607</v>
      </c>
      <c r="B116" s="38" t="s">
        <v>246</v>
      </c>
      <c r="C116" s="18">
        <v>35.433</v>
      </c>
      <c r="D116" s="18">
        <v>126.43300000000001</v>
      </c>
      <c r="E116" s="45">
        <v>37</v>
      </c>
      <c r="F116" s="5">
        <v>0.9</v>
      </c>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row>
    <row r="117" spans="1:50" x14ac:dyDescent="0.25">
      <c r="A117" s="5">
        <v>11826</v>
      </c>
      <c r="B117" s="38" t="s">
        <v>247</v>
      </c>
      <c r="C117" s="18">
        <v>37.445833</v>
      </c>
      <c r="D117" s="18">
        <v>127.113889</v>
      </c>
      <c r="E117" s="45">
        <v>28.04</v>
      </c>
      <c r="F117" s="5">
        <v>10.199999999999999</v>
      </c>
      <c r="G117" s="5">
        <v>10.6</v>
      </c>
      <c r="H117" s="5">
        <v>11.9</v>
      </c>
      <c r="I117" s="5">
        <v>11.6</v>
      </c>
      <c r="J117" s="5">
        <v>11.2</v>
      </c>
      <c r="K117" s="5">
        <v>12.2</v>
      </c>
      <c r="L117" s="5">
        <v>11.2</v>
      </c>
      <c r="M117" s="5">
        <v>11.9</v>
      </c>
      <c r="N117" s="5">
        <v>11.9</v>
      </c>
      <c r="O117" s="5">
        <v>12.7</v>
      </c>
      <c r="P117" s="5">
        <v>12.6</v>
      </c>
      <c r="Q117" s="5">
        <v>11.1</v>
      </c>
      <c r="R117" s="5">
        <v>14.8</v>
      </c>
      <c r="S117" s="5">
        <v>11.3</v>
      </c>
      <c r="T117" s="5">
        <v>13</v>
      </c>
      <c r="U117" s="5">
        <v>11.9</v>
      </c>
      <c r="V117" s="5">
        <v>12.3</v>
      </c>
      <c r="W117" s="5">
        <v>13.2</v>
      </c>
      <c r="X117" s="5">
        <v>13.1</v>
      </c>
      <c r="Y117" s="5">
        <v>13</v>
      </c>
      <c r="Z117" s="5">
        <v>13</v>
      </c>
      <c r="AA117" s="5">
        <v>14.8</v>
      </c>
      <c r="AB117" s="5">
        <v>11.4</v>
      </c>
      <c r="AC117" s="5"/>
      <c r="AD117" s="5">
        <v>16.399999999999999</v>
      </c>
      <c r="AE117" s="5">
        <v>12.1</v>
      </c>
      <c r="AF117" s="5"/>
      <c r="AG117" s="5"/>
      <c r="AH117" s="5">
        <v>10</v>
      </c>
      <c r="AI117" s="5">
        <v>12.5</v>
      </c>
      <c r="AJ117" s="5">
        <v>12.1</v>
      </c>
      <c r="AK117" s="5">
        <v>11</v>
      </c>
      <c r="AL117" s="5">
        <v>11.7</v>
      </c>
      <c r="AM117" s="5">
        <v>12.1</v>
      </c>
      <c r="AN117" s="5">
        <v>13.3</v>
      </c>
      <c r="AO117" s="5">
        <v>3.8</v>
      </c>
      <c r="AP117" s="5">
        <v>7.3</v>
      </c>
      <c r="AQ117" s="5">
        <v>14.7</v>
      </c>
      <c r="AR117" s="5">
        <v>13.1</v>
      </c>
      <c r="AS117" s="5">
        <v>13.5</v>
      </c>
      <c r="AT117" s="5">
        <v>13.5</v>
      </c>
      <c r="AU117" s="5">
        <v>14.5</v>
      </c>
      <c r="AV117" s="5">
        <v>13</v>
      </c>
      <c r="AW117" s="5">
        <v>14</v>
      </c>
      <c r="AX117" s="5">
        <v>8.6999999999999993</v>
      </c>
    </row>
    <row r="118" spans="1:50" x14ac:dyDescent="0.25">
      <c r="A118" s="5">
        <v>11827</v>
      </c>
      <c r="B118" s="38" t="s">
        <v>248</v>
      </c>
      <c r="C118" s="18">
        <v>37.533333300000002</v>
      </c>
      <c r="D118" s="18">
        <v>126.9666666</v>
      </c>
      <c r="E118" s="45">
        <v>29</v>
      </c>
      <c r="F118" s="5">
        <v>10.8</v>
      </c>
      <c r="G118" s="5">
        <v>11.4</v>
      </c>
      <c r="H118" s="5">
        <v>12.6</v>
      </c>
      <c r="I118" s="5">
        <v>12.3</v>
      </c>
      <c r="J118" s="5">
        <v>11.8</v>
      </c>
      <c r="K118" s="5">
        <v>12.5</v>
      </c>
      <c r="L118" s="5">
        <v>11.9</v>
      </c>
      <c r="M118" s="5">
        <v>12.2</v>
      </c>
      <c r="N118" s="5">
        <v>12.4</v>
      </c>
      <c r="O118" s="5">
        <v>13.4</v>
      </c>
      <c r="P118" s="5">
        <v>9.6</v>
      </c>
      <c r="Q118" s="5">
        <v>12.7</v>
      </c>
      <c r="R118" s="5">
        <v>16.2</v>
      </c>
      <c r="S118" s="5">
        <v>13.1</v>
      </c>
      <c r="T118" s="5">
        <v>14.4</v>
      </c>
      <c r="U118" s="5">
        <v>13.2</v>
      </c>
      <c r="V118" s="5">
        <v>13.6</v>
      </c>
      <c r="W118" s="5">
        <v>13.9</v>
      </c>
      <c r="X118" s="5">
        <v>14.5</v>
      </c>
      <c r="Y118" s="5">
        <v>14.3</v>
      </c>
      <c r="Z118" s="5">
        <v>14.2</v>
      </c>
      <c r="AA118" s="5">
        <v>15.9</v>
      </c>
      <c r="AB118" s="5">
        <v>4.2</v>
      </c>
      <c r="AC118" s="5"/>
      <c r="AD118" s="5">
        <v>18.100000000000001</v>
      </c>
      <c r="AE118" s="5"/>
      <c r="AF118" s="5"/>
      <c r="AG118" s="5"/>
      <c r="AH118" s="5"/>
      <c r="AI118" s="5"/>
      <c r="AJ118" s="5"/>
      <c r="AK118" s="5"/>
      <c r="AL118" s="5"/>
      <c r="AM118" s="5"/>
      <c r="AN118" s="5"/>
      <c r="AO118" s="5"/>
      <c r="AP118" s="5"/>
      <c r="AQ118" s="5"/>
      <c r="AR118" s="5"/>
      <c r="AS118" s="5"/>
      <c r="AT118" s="5"/>
      <c r="AU118" s="5"/>
      <c r="AV118" s="5"/>
      <c r="AW118" s="5"/>
      <c r="AX118" s="5"/>
    </row>
    <row r="119" spans="1:50" x14ac:dyDescent="0.25">
      <c r="A119" s="5">
        <v>11828</v>
      </c>
      <c r="B119" s="38" t="s">
        <v>249</v>
      </c>
      <c r="C119" s="18">
        <v>36.933333300000001</v>
      </c>
      <c r="D119" s="18">
        <v>126.45</v>
      </c>
      <c r="E119" s="45">
        <v>84</v>
      </c>
      <c r="F119" s="5"/>
      <c r="G119" s="5">
        <v>6</v>
      </c>
      <c r="H119" s="5">
        <v>12</v>
      </c>
      <c r="I119" s="5">
        <v>11.7</v>
      </c>
      <c r="J119" s="5">
        <v>10.9</v>
      </c>
      <c r="K119" s="5">
        <v>11.7</v>
      </c>
      <c r="L119" s="5">
        <v>11</v>
      </c>
      <c r="M119" s="5">
        <v>11.3</v>
      </c>
      <c r="N119" s="5">
        <v>11.7</v>
      </c>
      <c r="O119" s="5">
        <v>12.2</v>
      </c>
      <c r="P119" s="5">
        <v>12</v>
      </c>
      <c r="Q119" s="5">
        <v>11.1</v>
      </c>
      <c r="R119" s="5">
        <v>14.8</v>
      </c>
      <c r="S119" s="5">
        <v>11.6</v>
      </c>
      <c r="T119" s="5">
        <v>12.3</v>
      </c>
      <c r="U119" s="5">
        <v>11.3</v>
      </c>
      <c r="V119" s="5">
        <v>11.1</v>
      </c>
      <c r="W119" s="5">
        <v>12</v>
      </c>
      <c r="X119" s="5">
        <v>12.3</v>
      </c>
      <c r="Y119" s="5">
        <v>11.6</v>
      </c>
      <c r="Z119" s="5">
        <v>11</v>
      </c>
      <c r="AA119" s="5">
        <v>13.2</v>
      </c>
      <c r="AB119" s="5">
        <v>1.6</v>
      </c>
      <c r="AC119" s="5"/>
      <c r="AD119" s="5">
        <v>15.7</v>
      </c>
      <c r="AE119" s="5">
        <v>10.3</v>
      </c>
      <c r="AF119" s="5"/>
      <c r="AG119" s="5"/>
      <c r="AH119" s="5"/>
      <c r="AI119" s="5"/>
      <c r="AJ119" s="5"/>
      <c r="AK119" s="5"/>
      <c r="AL119" s="5"/>
      <c r="AM119" s="5"/>
      <c r="AN119" s="5"/>
      <c r="AO119" s="5"/>
      <c r="AP119" s="5"/>
      <c r="AQ119" s="5">
        <v>16.8</v>
      </c>
      <c r="AR119" s="5"/>
      <c r="AS119" s="5"/>
      <c r="AT119" s="5"/>
      <c r="AU119" s="5"/>
      <c r="AV119" s="5"/>
      <c r="AW119" s="5"/>
      <c r="AX119" s="5"/>
    </row>
    <row r="120" spans="1:50" x14ac:dyDescent="0.25">
      <c r="A120" s="5">
        <v>12927</v>
      </c>
      <c r="B120" s="38" t="s">
        <v>250</v>
      </c>
      <c r="C120" s="18">
        <v>36.631932999999997</v>
      </c>
      <c r="D120" s="18">
        <v>128.35485</v>
      </c>
      <c r="E120" s="45">
        <v>107.89</v>
      </c>
      <c r="F120" s="5">
        <v>10.9</v>
      </c>
      <c r="G120" s="5">
        <v>11.5</v>
      </c>
      <c r="H120" s="5">
        <v>12.4</v>
      </c>
      <c r="I120" s="5">
        <v>12.1</v>
      </c>
      <c r="J120" s="5">
        <v>11.4</v>
      </c>
      <c r="K120" s="5">
        <v>12.1</v>
      </c>
      <c r="L120" s="5">
        <v>11.1</v>
      </c>
      <c r="M120" s="5">
        <v>11.8</v>
      </c>
      <c r="N120" s="5">
        <v>11.5</v>
      </c>
      <c r="O120" s="5">
        <v>12.1</v>
      </c>
      <c r="P120" s="5">
        <v>12.3</v>
      </c>
      <c r="Q120" s="5">
        <v>11.8</v>
      </c>
      <c r="R120" s="5">
        <v>15.2</v>
      </c>
      <c r="S120" s="5">
        <v>11.7</v>
      </c>
      <c r="T120" s="5">
        <v>12.7</v>
      </c>
      <c r="U120" s="5">
        <v>11.7</v>
      </c>
      <c r="V120" s="5">
        <v>11.8</v>
      </c>
      <c r="W120" s="5">
        <v>12</v>
      </c>
      <c r="X120" s="5">
        <v>12.6</v>
      </c>
      <c r="Y120" s="5">
        <v>12.8</v>
      </c>
      <c r="Z120" s="5">
        <v>12.8</v>
      </c>
      <c r="AA120" s="5">
        <v>14.3</v>
      </c>
      <c r="AB120" s="5">
        <v>10.6</v>
      </c>
      <c r="AC120" s="5"/>
      <c r="AD120" s="5">
        <v>16.600000000000001</v>
      </c>
      <c r="AE120" s="5">
        <v>12.2</v>
      </c>
      <c r="AF120" s="5"/>
      <c r="AG120" s="5"/>
      <c r="AH120" s="5">
        <v>18</v>
      </c>
      <c r="AI120" s="5">
        <v>20.3</v>
      </c>
      <c r="AJ120" s="5"/>
      <c r="AK120" s="5"/>
      <c r="AL120" s="5"/>
      <c r="AM120" s="5"/>
      <c r="AN120" s="5"/>
      <c r="AO120" s="5"/>
      <c r="AP120" s="5"/>
      <c r="AQ120" s="5">
        <v>16.399999999999999</v>
      </c>
      <c r="AR120" s="5">
        <v>26.7</v>
      </c>
      <c r="AS120" s="5">
        <v>4.7</v>
      </c>
      <c r="AT120" s="5">
        <v>12.5</v>
      </c>
      <c r="AU120" s="5">
        <v>12.3</v>
      </c>
      <c r="AV120" s="5">
        <v>14.5</v>
      </c>
      <c r="AW120" s="5">
        <v>13.6</v>
      </c>
      <c r="AX120" s="5">
        <v>8.6999999999999993</v>
      </c>
    </row>
    <row r="121" spans="1:50" x14ac:dyDescent="0.25">
      <c r="A121" s="5">
        <v>12981</v>
      </c>
      <c r="B121" s="38" t="s">
        <v>251</v>
      </c>
      <c r="C121" s="18">
        <v>38.200000000000003</v>
      </c>
      <c r="D121" s="18">
        <v>128.53333330000001</v>
      </c>
      <c r="E121" s="45">
        <v>97.84</v>
      </c>
      <c r="F121" s="5"/>
      <c r="G121" s="5"/>
      <c r="H121" s="5">
        <v>20.399999999999999</v>
      </c>
      <c r="I121" s="5">
        <v>8.9</v>
      </c>
      <c r="J121" s="5"/>
      <c r="K121" s="5"/>
      <c r="L121" s="5"/>
      <c r="M121" s="5"/>
      <c r="N121" s="5">
        <v>-1.8</v>
      </c>
      <c r="O121" s="5">
        <v>16</v>
      </c>
      <c r="P121" s="5"/>
      <c r="Q121" s="5">
        <v>22</v>
      </c>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row>
    <row r="122" spans="1:50" x14ac:dyDescent="0.25">
      <c r="A122" s="5">
        <v>12983</v>
      </c>
      <c r="B122" s="38" t="s">
        <v>252</v>
      </c>
      <c r="C122" s="18">
        <v>37.866666600000002</v>
      </c>
      <c r="D122" s="18">
        <v>127.51666659999999</v>
      </c>
      <c r="E122" s="45">
        <v>56.08</v>
      </c>
      <c r="F122" s="5">
        <v>8.1999999999999993</v>
      </c>
      <c r="G122" s="5"/>
      <c r="H122" s="5"/>
      <c r="I122" s="5"/>
      <c r="J122" s="5">
        <v>1.3</v>
      </c>
      <c r="K122" s="5">
        <v>11</v>
      </c>
      <c r="L122" s="5"/>
      <c r="M122" s="5"/>
      <c r="N122" s="5">
        <v>8.1999999999999993</v>
      </c>
      <c r="O122" s="5"/>
      <c r="P122" s="5"/>
      <c r="Q122" s="5"/>
      <c r="R122" s="5">
        <v>19.3</v>
      </c>
      <c r="S122" s="5">
        <v>7.7</v>
      </c>
      <c r="T122" s="5"/>
      <c r="U122" s="5">
        <v>16.2</v>
      </c>
      <c r="V122" s="5"/>
      <c r="W122" s="5">
        <v>16.899999999999999</v>
      </c>
      <c r="X122" s="5">
        <v>-6</v>
      </c>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row>
    <row r="123" spans="1:50" x14ac:dyDescent="0.25">
      <c r="A123" s="5">
        <v>12985</v>
      </c>
      <c r="B123" s="38" t="s">
        <v>253</v>
      </c>
      <c r="C123" s="18">
        <v>37.683333300000001</v>
      </c>
      <c r="D123" s="18">
        <v>128.76666660000001</v>
      </c>
      <c r="E123" s="45">
        <v>841.86</v>
      </c>
      <c r="F123" s="5"/>
      <c r="G123" s="5"/>
      <c r="H123" s="5"/>
      <c r="I123" s="5">
        <v>12.6</v>
      </c>
      <c r="J123" s="5"/>
      <c r="K123" s="5"/>
      <c r="L123" s="5"/>
      <c r="M123" s="5"/>
      <c r="N123" s="5"/>
      <c r="O123" s="5"/>
      <c r="P123" s="5">
        <v>5.3</v>
      </c>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row>
    <row r="124" spans="1:50" x14ac:dyDescent="0.25">
      <c r="A124" s="5">
        <v>12986</v>
      </c>
      <c r="B124" s="38" t="s">
        <v>254</v>
      </c>
      <c r="C124" s="18">
        <v>36.866666600000002</v>
      </c>
      <c r="D124" s="18">
        <v>128.55000000000001</v>
      </c>
      <c r="E124" s="45">
        <v>215.8</v>
      </c>
      <c r="F124" s="5"/>
      <c r="G124" s="5"/>
      <c r="H124" s="5"/>
      <c r="I124" s="5">
        <v>10</v>
      </c>
      <c r="J124" s="5">
        <v>0.9</v>
      </c>
      <c r="K124" s="5"/>
      <c r="L124" s="5">
        <v>4.0999999999999996</v>
      </c>
      <c r="M124" s="5"/>
      <c r="N124" s="5"/>
      <c r="O124" s="5"/>
      <c r="P124" s="5"/>
      <c r="Q124" s="5"/>
      <c r="R124" s="5">
        <v>18.3</v>
      </c>
      <c r="S124" s="5">
        <v>8.1</v>
      </c>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row>
    <row r="125" spans="1:50" x14ac:dyDescent="0.25">
      <c r="A125" s="5">
        <v>13465</v>
      </c>
      <c r="B125" s="38" t="s">
        <v>255</v>
      </c>
      <c r="C125" s="18">
        <v>37</v>
      </c>
      <c r="D125" s="18">
        <v>129.41666660000001</v>
      </c>
      <c r="E125" s="45">
        <v>51.2</v>
      </c>
      <c r="F125" s="5">
        <v>11.5</v>
      </c>
      <c r="G125" s="5">
        <v>11.3</v>
      </c>
      <c r="H125" s="5">
        <v>12.6</v>
      </c>
      <c r="I125" s="5">
        <v>12.3</v>
      </c>
      <c r="J125" s="5">
        <v>11.4</v>
      </c>
      <c r="K125" s="5">
        <v>12.2</v>
      </c>
      <c r="L125" s="5">
        <v>11.3</v>
      </c>
      <c r="M125" s="5">
        <v>12.5</v>
      </c>
      <c r="N125" s="5">
        <v>12.4</v>
      </c>
      <c r="O125" s="5">
        <v>13</v>
      </c>
      <c r="P125" s="5">
        <v>13.3</v>
      </c>
      <c r="Q125" s="5">
        <v>12.4</v>
      </c>
      <c r="R125" s="5">
        <v>12.8</v>
      </c>
      <c r="S125" s="5">
        <v>11.9</v>
      </c>
      <c r="T125" s="5">
        <v>13.6</v>
      </c>
      <c r="U125" s="5">
        <v>12.6</v>
      </c>
      <c r="V125" s="5">
        <v>11.9</v>
      </c>
      <c r="W125" s="5">
        <v>13</v>
      </c>
      <c r="X125" s="5">
        <v>13.6</v>
      </c>
      <c r="Y125" s="5">
        <v>13.1</v>
      </c>
      <c r="Z125" s="5">
        <v>12.6</v>
      </c>
      <c r="AA125" s="5">
        <v>13.1</v>
      </c>
      <c r="AB125" s="5">
        <v>12.7</v>
      </c>
      <c r="AC125" s="5">
        <v>12.5</v>
      </c>
      <c r="AD125" s="5">
        <v>13.6</v>
      </c>
      <c r="AE125" s="5">
        <v>12.5</v>
      </c>
      <c r="AF125" s="5">
        <v>12.7</v>
      </c>
      <c r="AG125" s="5">
        <v>13.7</v>
      </c>
      <c r="AH125" s="5">
        <v>13.1</v>
      </c>
      <c r="AI125" s="5">
        <v>13</v>
      </c>
      <c r="AJ125" s="5">
        <v>12.3</v>
      </c>
      <c r="AK125" s="5">
        <v>12.1</v>
      </c>
      <c r="AL125" s="5">
        <v>12</v>
      </c>
      <c r="AM125" s="5">
        <v>12.8</v>
      </c>
      <c r="AN125" s="5">
        <v>12.9</v>
      </c>
      <c r="AO125" s="5">
        <v>13.2</v>
      </c>
      <c r="AP125" s="5">
        <v>13.3</v>
      </c>
      <c r="AQ125" s="5">
        <v>13.3</v>
      </c>
      <c r="AR125" s="5">
        <v>13</v>
      </c>
      <c r="AS125" s="5">
        <v>14</v>
      </c>
      <c r="AT125" s="5">
        <v>13.4</v>
      </c>
      <c r="AU125" s="5">
        <v>13.5</v>
      </c>
      <c r="AV125" s="5">
        <v>13.4</v>
      </c>
      <c r="AW125" s="5">
        <v>14.2</v>
      </c>
      <c r="AX125" s="5">
        <v>11.1</v>
      </c>
    </row>
    <row r="126" spans="1:50" x14ac:dyDescent="0.25">
      <c r="A126" s="5">
        <v>13508</v>
      </c>
      <c r="B126" s="38" t="s">
        <v>256</v>
      </c>
      <c r="C126" s="18">
        <v>38.25</v>
      </c>
      <c r="D126" s="18">
        <v>127.4166666</v>
      </c>
      <c r="E126" s="45">
        <v>203.91</v>
      </c>
      <c r="F126" s="5"/>
      <c r="G126" s="5">
        <v>-3.6</v>
      </c>
      <c r="H126" s="5"/>
      <c r="I126" s="5">
        <v>14.8</v>
      </c>
      <c r="J126" s="5">
        <v>-0.5</v>
      </c>
      <c r="K126" s="5"/>
      <c r="L126" s="5">
        <v>4</v>
      </c>
      <c r="M126" s="5"/>
      <c r="N126" s="5">
        <v>6.9</v>
      </c>
      <c r="O126" s="5"/>
      <c r="P126" s="5"/>
      <c r="Q126" s="5"/>
      <c r="R126" s="5"/>
      <c r="S126" s="5">
        <v>15.5</v>
      </c>
      <c r="T126" s="5"/>
      <c r="U126" s="5"/>
      <c r="V126" s="5"/>
      <c r="W126" s="5">
        <v>13.1</v>
      </c>
      <c r="X126" s="5"/>
      <c r="Y126" s="5"/>
      <c r="Z126" s="5"/>
      <c r="AA126" s="5"/>
      <c r="AB126" s="5"/>
      <c r="AC126" s="5">
        <v>25.1</v>
      </c>
      <c r="AD126" s="5"/>
      <c r="AE126" s="5"/>
      <c r="AF126" s="5"/>
      <c r="AG126" s="5"/>
      <c r="AH126" s="5"/>
      <c r="AI126" s="5"/>
      <c r="AJ126" s="5"/>
      <c r="AK126" s="5"/>
      <c r="AL126" s="5"/>
      <c r="AM126" s="5"/>
      <c r="AN126" s="5"/>
      <c r="AO126" s="5"/>
      <c r="AP126" s="5"/>
      <c r="AQ126" s="5"/>
      <c r="AR126" s="5"/>
      <c r="AS126" s="5"/>
      <c r="AT126" s="5"/>
      <c r="AU126" s="5"/>
      <c r="AV126" s="5"/>
      <c r="AW126" s="5"/>
      <c r="AX126" s="5"/>
    </row>
    <row r="127" spans="1:50" x14ac:dyDescent="0.25">
      <c r="A127" s="5">
        <v>13739</v>
      </c>
      <c r="B127" s="38" t="s">
        <v>257</v>
      </c>
      <c r="C127" s="18">
        <v>37.866999999999997</v>
      </c>
      <c r="D127" s="18">
        <v>127.18300000000001</v>
      </c>
      <c r="E127" s="45">
        <v>100</v>
      </c>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row>
    <row r="128" spans="1:50" x14ac:dyDescent="0.25">
      <c r="A128" s="5">
        <v>13740</v>
      </c>
      <c r="B128" s="38" t="s">
        <v>258</v>
      </c>
      <c r="C128" s="18">
        <v>37.719166000000001</v>
      </c>
      <c r="D128" s="18">
        <v>127.09944</v>
      </c>
      <c r="E128" s="45">
        <v>71.319999999999993</v>
      </c>
      <c r="F128" s="5">
        <v>10.3</v>
      </c>
      <c r="G128" s="5">
        <v>9.6999999999999993</v>
      </c>
      <c r="H128" s="5">
        <v>12.2</v>
      </c>
      <c r="I128" s="5">
        <v>12.6</v>
      </c>
      <c r="J128" s="5">
        <v>13.2</v>
      </c>
      <c r="K128" s="5">
        <v>13.2</v>
      </c>
      <c r="L128" s="5">
        <v>13.4</v>
      </c>
      <c r="M128" s="5">
        <v>13.3</v>
      </c>
      <c r="N128" s="5">
        <v>12.2</v>
      </c>
      <c r="O128" s="5">
        <v>13.7</v>
      </c>
      <c r="P128" s="5">
        <v>12.3</v>
      </c>
      <c r="Q128" s="5">
        <v>12.2</v>
      </c>
      <c r="R128" s="5">
        <v>11.4</v>
      </c>
      <c r="S128" s="5">
        <v>10.9</v>
      </c>
      <c r="T128" s="5">
        <v>12.2</v>
      </c>
      <c r="U128" s="5">
        <v>11.2</v>
      </c>
      <c r="V128" s="5">
        <v>11.2</v>
      </c>
      <c r="W128" s="5">
        <v>11.6</v>
      </c>
      <c r="X128" s="5">
        <v>13.9</v>
      </c>
      <c r="Y128" s="5">
        <v>13.5</v>
      </c>
      <c r="Z128" s="5">
        <v>13.5</v>
      </c>
      <c r="AA128" s="5">
        <v>13.7</v>
      </c>
      <c r="AB128" s="5">
        <v>13.5</v>
      </c>
      <c r="AC128" s="5">
        <v>14</v>
      </c>
      <c r="AD128" s="5">
        <v>13.7</v>
      </c>
      <c r="AE128" s="5"/>
      <c r="AF128" s="5"/>
      <c r="AG128" s="5"/>
      <c r="AH128" s="5"/>
      <c r="AI128" s="5"/>
      <c r="AJ128" s="5"/>
      <c r="AK128" s="5"/>
      <c r="AL128" s="5"/>
      <c r="AM128" s="5"/>
      <c r="AN128" s="5"/>
      <c r="AO128" s="5"/>
      <c r="AP128" s="5">
        <v>18.2</v>
      </c>
      <c r="AQ128" s="5"/>
      <c r="AR128" s="5"/>
      <c r="AS128" s="5"/>
      <c r="AT128" s="5"/>
      <c r="AU128" s="5"/>
      <c r="AV128" s="5"/>
      <c r="AW128" s="5"/>
      <c r="AX128" s="5"/>
    </row>
    <row r="129" spans="1:50" x14ac:dyDescent="0.25">
      <c r="A129" s="5">
        <v>13741</v>
      </c>
      <c r="B129" s="38" t="s">
        <v>259</v>
      </c>
      <c r="C129" s="18">
        <v>37.783000000000001</v>
      </c>
      <c r="D129" s="18">
        <v>126.367</v>
      </c>
      <c r="E129" s="45">
        <v>248</v>
      </c>
      <c r="F129" s="5"/>
      <c r="G129" s="5">
        <v>5</v>
      </c>
      <c r="H129" s="5">
        <v>24</v>
      </c>
      <c r="I129" s="5">
        <v>7.7</v>
      </c>
      <c r="J129" s="5"/>
      <c r="K129" s="5"/>
      <c r="L129" s="5"/>
      <c r="M129" s="5"/>
      <c r="N129" s="5"/>
      <c r="O129" s="5">
        <v>0.7</v>
      </c>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row>
    <row r="130" spans="1:50" x14ac:dyDescent="0.25">
      <c r="A130" s="5">
        <v>13742</v>
      </c>
      <c r="B130" s="38" t="s">
        <v>260</v>
      </c>
      <c r="C130" s="18">
        <v>36.7166</v>
      </c>
      <c r="D130" s="18">
        <v>127.49911899999999</v>
      </c>
      <c r="E130" s="45">
        <v>58.21</v>
      </c>
      <c r="F130" s="5">
        <v>10</v>
      </c>
      <c r="G130" s="5">
        <v>10.4</v>
      </c>
      <c r="H130" s="5">
        <v>11.7</v>
      </c>
      <c r="I130" s="5">
        <v>11.7</v>
      </c>
      <c r="J130" s="5">
        <v>11.2</v>
      </c>
      <c r="K130" s="5">
        <v>12.3</v>
      </c>
      <c r="L130" s="5">
        <v>11.4</v>
      </c>
      <c r="M130" s="5">
        <v>12.2</v>
      </c>
      <c r="N130" s="5">
        <v>11.8</v>
      </c>
      <c r="O130" s="5">
        <v>12.6</v>
      </c>
      <c r="P130" s="5">
        <v>12.8</v>
      </c>
      <c r="Q130" s="5">
        <v>11.9</v>
      </c>
      <c r="R130" s="5">
        <v>14.9</v>
      </c>
      <c r="S130" s="5">
        <v>11.9</v>
      </c>
      <c r="T130" s="5">
        <v>13.2</v>
      </c>
      <c r="U130" s="5">
        <v>12.2</v>
      </c>
      <c r="V130" s="5">
        <v>11.6</v>
      </c>
      <c r="W130" s="5">
        <v>12</v>
      </c>
      <c r="X130" s="5">
        <v>12.7</v>
      </c>
      <c r="Y130" s="5">
        <v>12.3</v>
      </c>
      <c r="Z130" s="5">
        <v>11.7</v>
      </c>
      <c r="AA130" s="5">
        <v>12</v>
      </c>
      <c r="AB130" s="5">
        <v>11.9</v>
      </c>
      <c r="AC130" s="5">
        <v>12.4</v>
      </c>
      <c r="AD130" s="5">
        <v>13.1</v>
      </c>
      <c r="AE130" s="5">
        <v>12.6</v>
      </c>
      <c r="AF130" s="5">
        <v>13.2</v>
      </c>
      <c r="AG130" s="5">
        <v>12.6</v>
      </c>
      <c r="AH130" s="5">
        <v>12.9</v>
      </c>
      <c r="AI130" s="5">
        <v>12.7</v>
      </c>
      <c r="AJ130" s="5">
        <v>11.8</v>
      </c>
      <c r="AK130" s="5">
        <v>11.4</v>
      </c>
      <c r="AL130" s="5">
        <v>11.4</v>
      </c>
      <c r="AM130" s="5">
        <v>11.9</v>
      </c>
      <c r="AN130" s="5">
        <v>12.2</v>
      </c>
      <c r="AO130" s="5">
        <v>12.8</v>
      </c>
      <c r="AP130" s="5">
        <v>12.9</v>
      </c>
      <c r="AQ130" s="5">
        <v>12.3</v>
      </c>
      <c r="AR130" s="5">
        <v>12.4</v>
      </c>
      <c r="AS130" s="5">
        <v>12.6</v>
      </c>
      <c r="AT130" s="5">
        <v>12.4</v>
      </c>
      <c r="AU130" s="5">
        <v>12.8</v>
      </c>
      <c r="AV130" s="5">
        <v>12.3</v>
      </c>
      <c r="AW130" s="5">
        <v>13.4</v>
      </c>
      <c r="AX130" s="5">
        <v>10.8</v>
      </c>
    </row>
    <row r="131" spans="1:50" x14ac:dyDescent="0.25">
      <c r="A131" s="5">
        <v>13743</v>
      </c>
      <c r="B131" s="38" t="s">
        <v>217</v>
      </c>
      <c r="C131" s="18">
        <v>38.200000000000003</v>
      </c>
      <c r="D131" s="18">
        <v>127.55</v>
      </c>
      <c r="E131" s="45">
        <v>1175</v>
      </c>
      <c r="F131" s="5"/>
      <c r="G131" s="5"/>
      <c r="H131" s="5">
        <v>19.2</v>
      </c>
      <c r="I131" s="5">
        <v>10.9</v>
      </c>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row>
    <row r="132" spans="1:50" x14ac:dyDescent="0.25">
      <c r="A132" s="5">
        <v>13794</v>
      </c>
      <c r="B132" s="38" t="s">
        <v>261</v>
      </c>
      <c r="C132" s="18">
        <v>37.966666600000003</v>
      </c>
      <c r="D132" s="18">
        <v>128.08333329999999</v>
      </c>
      <c r="E132" s="45">
        <v>195.99</v>
      </c>
      <c r="F132" s="5"/>
      <c r="G132" s="5"/>
      <c r="H132" s="5">
        <v>19.8</v>
      </c>
      <c r="I132" s="5"/>
      <c r="J132" s="5"/>
      <c r="K132" s="5"/>
      <c r="L132" s="5"/>
      <c r="M132" s="5">
        <v>10.6</v>
      </c>
      <c r="N132" s="5">
        <v>16.2</v>
      </c>
      <c r="O132" s="5">
        <v>11.9</v>
      </c>
      <c r="P132" s="5"/>
      <c r="Q132" s="5"/>
      <c r="R132" s="5"/>
      <c r="S132" s="5"/>
      <c r="T132" s="5"/>
      <c r="U132" s="5"/>
      <c r="V132" s="5"/>
      <c r="W132" s="5"/>
      <c r="X132" s="5">
        <v>13.9</v>
      </c>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row>
    <row r="133" spans="1:50" x14ac:dyDescent="0.25">
      <c r="A133" s="5">
        <v>13796</v>
      </c>
      <c r="B133" s="38" t="s">
        <v>262</v>
      </c>
      <c r="C133" s="18">
        <v>37.383333299999997</v>
      </c>
      <c r="D133" s="18">
        <v>127.3</v>
      </c>
      <c r="E133" s="45">
        <v>74.069999999999993</v>
      </c>
      <c r="F133" s="5">
        <v>18</v>
      </c>
      <c r="G133" s="5">
        <v>-3.4</v>
      </c>
      <c r="H133" s="5"/>
      <c r="I133" s="5">
        <v>12.7</v>
      </c>
      <c r="J133" s="5">
        <v>0.7</v>
      </c>
      <c r="K133" s="5">
        <v>7.9</v>
      </c>
      <c r="L133" s="5"/>
      <c r="M133" s="5"/>
      <c r="N133" s="5"/>
      <c r="O133" s="5">
        <v>8.1</v>
      </c>
      <c r="P133" s="5"/>
      <c r="Q133" s="5"/>
      <c r="R133" s="5"/>
      <c r="S133" s="5"/>
      <c r="T133" s="5"/>
      <c r="U133" s="5"/>
      <c r="V133" s="5"/>
      <c r="W133" s="5"/>
      <c r="X133" s="5"/>
      <c r="Y133" s="5"/>
      <c r="Z133" s="5"/>
      <c r="AA133" s="5">
        <v>23.1</v>
      </c>
      <c r="AB133" s="5"/>
      <c r="AC133" s="5"/>
      <c r="AD133" s="5"/>
      <c r="AE133" s="5"/>
      <c r="AF133" s="5"/>
      <c r="AG133" s="5"/>
      <c r="AH133" s="5"/>
      <c r="AI133" s="5"/>
      <c r="AJ133" s="5"/>
      <c r="AK133" s="5"/>
      <c r="AL133" s="5"/>
      <c r="AM133" s="5"/>
      <c r="AN133" s="5"/>
      <c r="AO133" s="5"/>
      <c r="AP133" s="5"/>
      <c r="AQ133" s="5"/>
      <c r="AR133" s="5"/>
      <c r="AS133" s="5"/>
      <c r="AT133" s="5"/>
      <c r="AU133" s="5"/>
      <c r="AV133" s="5"/>
      <c r="AW133" s="5"/>
      <c r="AX133" s="5"/>
    </row>
    <row r="134" spans="1:50" x14ac:dyDescent="0.25">
      <c r="A134" s="5">
        <v>13797</v>
      </c>
      <c r="B134" s="38" t="s">
        <v>263</v>
      </c>
      <c r="C134" s="18">
        <v>37.883333299999997</v>
      </c>
      <c r="D134" s="18">
        <v>126.76666659999999</v>
      </c>
      <c r="E134" s="45">
        <v>34.75</v>
      </c>
      <c r="F134" s="5">
        <v>17.600000000000001</v>
      </c>
      <c r="G134" s="5"/>
      <c r="H134" s="5"/>
      <c r="I134" s="5">
        <v>10.3</v>
      </c>
      <c r="J134" s="5"/>
      <c r="K134" s="5"/>
      <c r="L134" s="5"/>
      <c r="M134" s="5"/>
      <c r="N134" s="5"/>
      <c r="O134" s="5"/>
      <c r="P134" s="5"/>
      <c r="Q134" s="5"/>
      <c r="R134" s="5"/>
      <c r="S134" s="5"/>
      <c r="T134" s="5"/>
      <c r="U134" s="5"/>
      <c r="V134" s="5"/>
      <c r="W134" s="5"/>
      <c r="X134" s="5"/>
      <c r="Y134" s="5">
        <v>17</v>
      </c>
      <c r="Z134" s="5">
        <v>16.5</v>
      </c>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row>
    <row r="135" spans="1:50" x14ac:dyDescent="0.25">
      <c r="A135" s="5">
        <v>13798</v>
      </c>
      <c r="B135" s="38" t="s">
        <v>264</v>
      </c>
      <c r="C135" s="18">
        <v>36.983333299999998</v>
      </c>
      <c r="D135" s="18">
        <v>126.4666666</v>
      </c>
      <c r="E135" s="45">
        <v>39.93</v>
      </c>
      <c r="F135" s="5"/>
      <c r="G135" s="5">
        <v>14.7</v>
      </c>
      <c r="H135" s="5"/>
      <c r="I135" s="5">
        <v>15.1</v>
      </c>
      <c r="J135" s="5">
        <v>5.2</v>
      </c>
      <c r="K135" s="5"/>
      <c r="L135" s="5"/>
      <c r="M135" s="5"/>
      <c r="N135" s="5"/>
      <c r="O135" s="5"/>
      <c r="P135" s="5"/>
      <c r="Q135" s="5"/>
      <c r="R135" s="5">
        <v>7.6</v>
      </c>
      <c r="S135" s="5"/>
      <c r="T135" s="5"/>
      <c r="U135" s="5"/>
      <c r="V135" s="5"/>
      <c r="W135" s="5"/>
      <c r="X135" s="5">
        <v>16</v>
      </c>
      <c r="Y135" s="5">
        <v>14</v>
      </c>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row>
    <row r="136" spans="1:50" x14ac:dyDescent="0.25">
      <c r="A136" s="5">
        <v>13800</v>
      </c>
      <c r="B136" s="38" t="s">
        <v>265</v>
      </c>
      <c r="C136" s="18">
        <v>36.116666600000002</v>
      </c>
      <c r="D136" s="18">
        <v>128.3666666</v>
      </c>
      <c r="E136" s="45">
        <v>42.98</v>
      </c>
      <c r="F136" s="5">
        <v>10</v>
      </c>
      <c r="G136" s="5"/>
      <c r="H136" s="5">
        <v>7</v>
      </c>
      <c r="I136" s="5"/>
      <c r="J136" s="5">
        <v>1.3</v>
      </c>
      <c r="K136" s="5">
        <v>13.2</v>
      </c>
      <c r="L136" s="5"/>
      <c r="M136" s="5">
        <v>17.7</v>
      </c>
      <c r="N136" s="5"/>
      <c r="O136" s="5"/>
      <c r="P136" s="5"/>
      <c r="Q136" s="5"/>
      <c r="R136" s="5"/>
      <c r="S136" s="5"/>
      <c r="T136" s="5"/>
      <c r="U136" s="5"/>
      <c r="V136" s="5"/>
      <c r="W136" s="5"/>
      <c r="X136" s="5"/>
      <c r="Y136" s="5"/>
      <c r="Z136" s="5"/>
      <c r="AA136" s="5">
        <v>21</v>
      </c>
      <c r="AB136" s="5"/>
      <c r="AC136" s="5"/>
      <c r="AD136" s="5"/>
      <c r="AE136" s="5"/>
      <c r="AF136" s="5"/>
      <c r="AG136" s="5"/>
      <c r="AH136" s="5"/>
      <c r="AI136" s="5"/>
      <c r="AJ136" s="5"/>
      <c r="AK136" s="5"/>
      <c r="AL136" s="5"/>
      <c r="AM136" s="5"/>
      <c r="AN136" s="5"/>
      <c r="AO136" s="5"/>
      <c r="AP136" s="5"/>
      <c r="AQ136" s="5"/>
      <c r="AR136" s="5"/>
      <c r="AS136" s="5"/>
      <c r="AT136" s="5"/>
      <c r="AU136" s="5"/>
      <c r="AV136" s="5"/>
      <c r="AW136" s="5"/>
      <c r="AX136" s="5"/>
    </row>
    <row r="137" spans="1:50" x14ac:dyDescent="0.25">
      <c r="A137" s="5">
        <v>13904</v>
      </c>
      <c r="B137" s="38" t="s">
        <v>246</v>
      </c>
      <c r="C137" s="18">
        <v>35.433</v>
      </c>
      <c r="D137" s="18">
        <v>126.43300000000001</v>
      </c>
      <c r="E137" s="45">
        <v>37</v>
      </c>
      <c r="F137" s="5">
        <v>16.600000000000001</v>
      </c>
      <c r="G137" s="5"/>
      <c r="H137" s="5"/>
      <c r="I137" s="5">
        <v>17.3</v>
      </c>
      <c r="J137" s="5">
        <v>15.3</v>
      </c>
      <c r="K137" s="5">
        <v>15.3</v>
      </c>
      <c r="L137" s="5">
        <v>14.7</v>
      </c>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row>
    <row r="138" spans="1:50" x14ac:dyDescent="0.25">
      <c r="A138" s="5">
        <v>14025</v>
      </c>
      <c r="B138" s="38" t="s">
        <v>266</v>
      </c>
      <c r="C138" s="18">
        <v>36.5</v>
      </c>
      <c r="D138" s="18">
        <v>127.2</v>
      </c>
      <c r="E138" s="45">
        <v>32.92</v>
      </c>
      <c r="F138" s="5">
        <v>1.6</v>
      </c>
      <c r="G138" s="5">
        <v>13.8</v>
      </c>
      <c r="H138" s="5"/>
      <c r="I138" s="5">
        <v>7.5</v>
      </c>
      <c r="J138" s="5"/>
      <c r="K138" s="5"/>
      <c r="L138" s="5"/>
      <c r="M138" s="5"/>
      <c r="N138" s="5"/>
      <c r="O138" s="5">
        <v>-7.4</v>
      </c>
      <c r="P138" s="5">
        <v>0.8</v>
      </c>
      <c r="Q138" s="5"/>
      <c r="R138" s="5">
        <v>12.3</v>
      </c>
      <c r="S138" s="5">
        <v>8.6</v>
      </c>
      <c r="T138" s="5">
        <v>24.6</v>
      </c>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row>
    <row r="139" spans="1:50" x14ac:dyDescent="0.25">
      <c r="A139" s="5">
        <v>14026</v>
      </c>
      <c r="B139" s="38" t="s">
        <v>267</v>
      </c>
      <c r="C139" s="18">
        <v>36.416666599999999</v>
      </c>
      <c r="D139" s="18">
        <v>128.15</v>
      </c>
      <c r="E139" s="45">
        <v>91.74</v>
      </c>
      <c r="F139" s="5">
        <v>3.6</v>
      </c>
      <c r="G139" s="5"/>
      <c r="H139" s="5"/>
      <c r="I139" s="5">
        <v>1.2</v>
      </c>
      <c r="J139" s="5">
        <v>-0.2</v>
      </c>
      <c r="K139" s="5">
        <v>6.8</v>
      </c>
      <c r="L139" s="5"/>
      <c r="M139" s="5"/>
      <c r="N139" s="5"/>
      <c r="O139" s="5"/>
      <c r="P139" s="5">
        <v>6.3</v>
      </c>
      <c r="Q139" s="5"/>
      <c r="R139" s="5"/>
      <c r="S139" s="5"/>
      <c r="T139" s="5"/>
      <c r="U139" s="5"/>
      <c r="V139" s="5"/>
      <c r="W139" s="5"/>
      <c r="X139" s="5">
        <v>25.7</v>
      </c>
      <c r="Y139" s="5">
        <v>21</v>
      </c>
      <c r="Z139" s="5">
        <v>22.7</v>
      </c>
      <c r="AA139" s="5">
        <v>20.2</v>
      </c>
      <c r="AB139" s="5"/>
      <c r="AC139" s="5"/>
      <c r="AD139" s="5"/>
      <c r="AE139" s="5"/>
      <c r="AF139" s="5"/>
      <c r="AG139" s="5"/>
      <c r="AH139" s="5"/>
      <c r="AI139" s="5"/>
      <c r="AJ139" s="5"/>
      <c r="AK139" s="5"/>
      <c r="AL139" s="5"/>
      <c r="AM139" s="5"/>
      <c r="AN139" s="5"/>
      <c r="AO139" s="5"/>
      <c r="AP139" s="5"/>
      <c r="AQ139" s="5"/>
      <c r="AR139" s="5"/>
      <c r="AS139" s="5"/>
      <c r="AT139" s="5"/>
      <c r="AU139" s="5"/>
      <c r="AV139" s="5"/>
      <c r="AW139" s="5"/>
      <c r="AX139" s="5"/>
    </row>
    <row r="140" spans="1:50" x14ac:dyDescent="0.25">
      <c r="A140" s="5">
        <v>14209</v>
      </c>
      <c r="B140" s="38" t="s">
        <v>268</v>
      </c>
      <c r="C140" s="18">
        <v>37.183333300000001</v>
      </c>
      <c r="D140" s="18">
        <v>128.4666666</v>
      </c>
      <c r="E140" s="45">
        <v>237</v>
      </c>
      <c r="F140" s="5"/>
      <c r="G140" s="5">
        <v>22.6</v>
      </c>
      <c r="H140" s="5"/>
      <c r="I140" s="5"/>
      <c r="J140" s="5"/>
      <c r="K140" s="5"/>
      <c r="L140" s="5"/>
      <c r="M140" s="5"/>
      <c r="N140" s="5"/>
      <c r="O140" s="5"/>
      <c r="P140" s="5"/>
      <c r="Q140" s="5"/>
      <c r="R140" s="5"/>
      <c r="S140" s="5"/>
      <c r="T140" s="5"/>
      <c r="U140" s="5">
        <v>10.4</v>
      </c>
      <c r="V140" s="5">
        <v>10.199999999999999</v>
      </c>
      <c r="W140" s="5">
        <v>10.7</v>
      </c>
      <c r="X140" s="5">
        <v>11.8</v>
      </c>
      <c r="Y140" s="5">
        <v>11.2</v>
      </c>
      <c r="Z140" s="5">
        <v>10.6</v>
      </c>
      <c r="AA140" s="5">
        <v>10.5</v>
      </c>
      <c r="AB140" s="5">
        <v>10.4</v>
      </c>
      <c r="AC140" s="5">
        <v>10.4</v>
      </c>
      <c r="AD140" s="5">
        <v>11.2</v>
      </c>
      <c r="AE140" s="5">
        <v>10.5</v>
      </c>
      <c r="AF140" s="5">
        <v>11.3</v>
      </c>
      <c r="AG140" s="5">
        <v>11.5</v>
      </c>
      <c r="AH140" s="5">
        <v>11.4</v>
      </c>
      <c r="AI140" s="5">
        <v>11.5</v>
      </c>
      <c r="AJ140" s="5">
        <v>11.2</v>
      </c>
      <c r="AK140" s="5">
        <v>11</v>
      </c>
      <c r="AL140" s="5">
        <v>10.8</v>
      </c>
      <c r="AM140" s="5">
        <v>11.3</v>
      </c>
      <c r="AN140" s="5">
        <v>11.9</v>
      </c>
      <c r="AO140" s="5">
        <v>12.4</v>
      </c>
      <c r="AP140" s="5">
        <v>12.4</v>
      </c>
      <c r="AQ140" s="5">
        <v>11.7</v>
      </c>
      <c r="AR140" s="5">
        <v>11.6</v>
      </c>
      <c r="AS140" s="5">
        <v>12.2</v>
      </c>
      <c r="AT140" s="5">
        <v>12</v>
      </c>
      <c r="AU140" s="5">
        <v>12.2</v>
      </c>
      <c r="AV140" s="5">
        <v>11.7</v>
      </c>
      <c r="AW140" s="5">
        <v>12.5</v>
      </c>
      <c r="AX140" s="5">
        <v>10.6</v>
      </c>
    </row>
    <row r="141" spans="1:50" x14ac:dyDescent="0.25">
      <c r="A141" s="5">
        <v>14210</v>
      </c>
      <c r="B141" s="38" t="s">
        <v>242</v>
      </c>
      <c r="C141" s="18">
        <v>34.842328000000002</v>
      </c>
      <c r="D141" s="18">
        <v>127.61685</v>
      </c>
      <c r="E141" s="45">
        <v>16.149999999999999</v>
      </c>
      <c r="F141" s="5"/>
      <c r="G141" s="5">
        <v>23.5</v>
      </c>
      <c r="H141" s="5"/>
      <c r="I141" s="5"/>
      <c r="J141" s="5"/>
      <c r="K141" s="5"/>
      <c r="L141" s="5"/>
      <c r="M141" s="5"/>
      <c r="N141" s="5">
        <v>25.8</v>
      </c>
      <c r="O141" s="5"/>
      <c r="P141" s="5"/>
      <c r="Q141" s="5"/>
      <c r="R141" s="5"/>
      <c r="S141" s="5"/>
      <c r="T141" s="5"/>
      <c r="U141" s="5"/>
      <c r="V141" s="5"/>
      <c r="W141" s="5"/>
      <c r="X141" s="5"/>
      <c r="Y141" s="5"/>
      <c r="Z141" s="5"/>
      <c r="AA141" s="5"/>
      <c r="AB141" s="5">
        <v>17.2</v>
      </c>
      <c r="AC141" s="5">
        <v>7.3</v>
      </c>
      <c r="AD141" s="5">
        <v>22.6</v>
      </c>
      <c r="AE141" s="5">
        <v>15.2</v>
      </c>
      <c r="AF141" s="5">
        <v>15.9</v>
      </c>
      <c r="AG141" s="5">
        <v>18.5</v>
      </c>
      <c r="AH141" s="5">
        <v>18.8</v>
      </c>
      <c r="AI141" s="5">
        <v>18.399999999999999</v>
      </c>
      <c r="AJ141" s="5">
        <v>23.1</v>
      </c>
      <c r="AK141" s="5">
        <v>23.4</v>
      </c>
      <c r="AL141" s="5">
        <v>22</v>
      </c>
      <c r="AM141" s="5">
        <v>23.4</v>
      </c>
      <c r="AN141" s="5">
        <v>20.3</v>
      </c>
      <c r="AO141" s="5"/>
      <c r="AP141" s="5">
        <v>7.6</v>
      </c>
      <c r="AQ141" s="5">
        <v>21.4</v>
      </c>
      <c r="AR141" s="5">
        <v>29.1</v>
      </c>
      <c r="AS141" s="5">
        <v>10.9</v>
      </c>
      <c r="AT141" s="5">
        <v>17.7</v>
      </c>
      <c r="AU141" s="5"/>
      <c r="AV141" s="5"/>
      <c r="AW141" s="5">
        <v>25.3</v>
      </c>
      <c r="AX141" s="5"/>
    </row>
    <row r="142" spans="1:50" x14ac:dyDescent="0.25">
      <c r="A142" s="5">
        <v>14299</v>
      </c>
      <c r="B142" s="38" t="s">
        <v>269</v>
      </c>
      <c r="C142" s="18">
        <v>37.6</v>
      </c>
      <c r="D142" s="18">
        <v>127.35</v>
      </c>
      <c r="E142" s="45">
        <v>29.87</v>
      </c>
      <c r="F142" s="5"/>
      <c r="G142" s="5">
        <v>10.5</v>
      </c>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1:50" x14ac:dyDescent="0.25">
      <c r="A143" s="5">
        <v>14512</v>
      </c>
      <c r="B143" s="38" t="s">
        <v>270</v>
      </c>
      <c r="C143" s="18">
        <v>37.1</v>
      </c>
      <c r="D143" s="18">
        <v>128.9</v>
      </c>
      <c r="E143" s="45">
        <v>792</v>
      </c>
      <c r="F143" s="5"/>
      <c r="G143" s="5"/>
      <c r="H143" s="5">
        <v>11.4</v>
      </c>
      <c r="I143" s="5">
        <v>8.1</v>
      </c>
      <c r="J143" s="5">
        <v>7.2</v>
      </c>
      <c r="K143" s="5">
        <v>8.4</v>
      </c>
      <c r="L143" s="5">
        <v>7.5</v>
      </c>
      <c r="M143" s="5">
        <v>8</v>
      </c>
      <c r="N143" s="5">
        <v>7.6</v>
      </c>
      <c r="O143" s="5">
        <v>8.6999999999999993</v>
      </c>
      <c r="P143" s="5">
        <v>9</v>
      </c>
      <c r="Q143" s="5">
        <v>8.5</v>
      </c>
      <c r="R143" s="5">
        <v>11</v>
      </c>
      <c r="S143" s="5">
        <v>8.1</v>
      </c>
      <c r="T143" s="5">
        <v>9.3000000000000007</v>
      </c>
      <c r="U143" s="5">
        <v>8.6</v>
      </c>
      <c r="V143" s="5">
        <v>8.3000000000000007</v>
      </c>
      <c r="W143" s="5">
        <v>8.9</v>
      </c>
      <c r="X143" s="5">
        <v>9.6999999999999993</v>
      </c>
      <c r="Y143" s="5">
        <v>9.4</v>
      </c>
      <c r="Z143" s="5">
        <v>9.5</v>
      </c>
      <c r="AA143" s="5">
        <v>10.199999999999999</v>
      </c>
      <c r="AB143" s="5">
        <v>-0.2</v>
      </c>
      <c r="AC143" s="5"/>
      <c r="AD143" s="5">
        <v>12.8</v>
      </c>
      <c r="AE143" s="5">
        <v>8.5</v>
      </c>
      <c r="AF143" s="5"/>
      <c r="AG143" s="5"/>
      <c r="AH143" s="5"/>
      <c r="AI143" s="5"/>
      <c r="AJ143" s="5"/>
      <c r="AK143" s="5"/>
      <c r="AL143" s="5"/>
      <c r="AM143" s="5"/>
      <c r="AN143" s="5"/>
      <c r="AO143" s="5"/>
      <c r="AP143" s="5"/>
      <c r="AQ143" s="5">
        <v>12.4</v>
      </c>
      <c r="AR143" s="5">
        <v>23.1</v>
      </c>
      <c r="AS143" s="5">
        <v>2.8</v>
      </c>
      <c r="AT143" s="5">
        <v>9.6</v>
      </c>
      <c r="AU143" s="5">
        <v>9.1999999999999993</v>
      </c>
      <c r="AV143" s="5">
        <v>11</v>
      </c>
      <c r="AW143" s="5">
        <v>10.8</v>
      </c>
      <c r="AX143" s="5">
        <v>-0.6</v>
      </c>
    </row>
    <row r="144" spans="1:50" x14ac:dyDescent="0.25">
      <c r="A144" s="5">
        <v>14526</v>
      </c>
      <c r="B144" s="38" t="s">
        <v>271</v>
      </c>
      <c r="C144" s="18">
        <v>38.116666600000002</v>
      </c>
      <c r="D144" s="18">
        <v>128.03333330000001</v>
      </c>
      <c r="E144" s="45">
        <v>220.98</v>
      </c>
      <c r="F144" s="5"/>
      <c r="G144" s="5"/>
      <c r="H144" s="5">
        <v>5.3</v>
      </c>
      <c r="I144" s="5">
        <v>10.4</v>
      </c>
      <c r="J144" s="5"/>
      <c r="K144" s="5">
        <v>26.3</v>
      </c>
      <c r="L144" s="5"/>
      <c r="M144" s="5"/>
      <c r="N144" s="5">
        <v>24.3</v>
      </c>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row>
    <row r="145" spans="1:50" x14ac:dyDescent="0.25">
      <c r="A145" s="5">
        <v>14531</v>
      </c>
      <c r="B145" s="38" t="s">
        <v>272</v>
      </c>
      <c r="C145" s="18">
        <v>37.516666600000001</v>
      </c>
      <c r="D145" s="18">
        <v>126.9833333</v>
      </c>
      <c r="E145" s="45">
        <v>12.19</v>
      </c>
      <c r="F145" s="5"/>
      <c r="G145" s="5"/>
      <c r="H145" s="5">
        <v>18.600000000000001</v>
      </c>
      <c r="I145" s="5"/>
      <c r="J145" s="5"/>
      <c r="K145" s="5"/>
      <c r="L145" s="5"/>
      <c r="M145" s="5"/>
      <c r="N145" s="5"/>
      <c r="O145" s="5">
        <v>2.2000000000000002</v>
      </c>
      <c r="P145" s="5"/>
      <c r="Q145" s="5"/>
      <c r="R145" s="5"/>
      <c r="S145" s="5"/>
      <c r="T145" s="5"/>
      <c r="U145" s="5"/>
      <c r="V145" s="5"/>
      <c r="W145" s="5"/>
      <c r="X145" s="5">
        <v>18.2</v>
      </c>
      <c r="Y145" s="5">
        <v>11.4</v>
      </c>
      <c r="Z145" s="5"/>
      <c r="AA145" s="5">
        <v>10.5</v>
      </c>
      <c r="AB145" s="5">
        <v>9.3000000000000007</v>
      </c>
      <c r="AC145" s="5"/>
      <c r="AD145" s="5"/>
      <c r="AE145" s="5"/>
      <c r="AF145" s="5"/>
      <c r="AG145" s="5"/>
      <c r="AH145" s="5"/>
      <c r="AI145" s="5"/>
      <c r="AJ145" s="5"/>
      <c r="AK145" s="5"/>
      <c r="AL145" s="5"/>
      <c r="AM145" s="5"/>
      <c r="AN145" s="5"/>
      <c r="AO145" s="5"/>
      <c r="AP145" s="5"/>
      <c r="AQ145" s="5"/>
      <c r="AR145" s="5"/>
      <c r="AS145" s="5"/>
      <c r="AT145" s="5"/>
      <c r="AU145" s="5"/>
      <c r="AV145" s="5"/>
      <c r="AW145" s="5"/>
      <c r="AX145" s="5"/>
    </row>
    <row r="146" spans="1:50" x14ac:dyDescent="0.25">
      <c r="A146" s="5">
        <v>14532</v>
      </c>
      <c r="B146" s="38" t="s">
        <v>273</v>
      </c>
      <c r="C146" s="18">
        <v>37.816666599999998</v>
      </c>
      <c r="D146" s="18">
        <v>126.9833333</v>
      </c>
      <c r="E146" s="45">
        <v>77.11</v>
      </c>
      <c r="F146" s="5"/>
      <c r="G146" s="5"/>
      <c r="H146" s="5">
        <v>20.8</v>
      </c>
      <c r="I146" s="5"/>
      <c r="J146" s="5"/>
      <c r="K146" s="5"/>
      <c r="L146" s="5"/>
      <c r="M146" s="5"/>
      <c r="N146" s="5"/>
      <c r="O146" s="5"/>
      <c r="P146" s="5"/>
      <c r="Q146" s="5"/>
      <c r="R146" s="5"/>
      <c r="S146" s="5"/>
      <c r="T146" s="5"/>
      <c r="U146" s="5"/>
      <c r="V146" s="5"/>
      <c r="W146" s="5">
        <v>15</v>
      </c>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row>
    <row r="147" spans="1:50" x14ac:dyDescent="0.25">
      <c r="A147" s="5">
        <v>14776</v>
      </c>
      <c r="B147" s="38" t="s">
        <v>274</v>
      </c>
      <c r="C147" s="18">
        <v>36.566666599999998</v>
      </c>
      <c r="D147" s="18">
        <v>128.69999999999999</v>
      </c>
      <c r="E147" s="45">
        <v>141.59</v>
      </c>
      <c r="F147" s="5"/>
      <c r="G147" s="5"/>
      <c r="H147" s="5"/>
      <c r="I147" s="5">
        <v>11.1</v>
      </c>
      <c r="J147" s="5">
        <v>11.5</v>
      </c>
      <c r="K147" s="5">
        <v>11.4</v>
      </c>
      <c r="L147" s="5">
        <v>10.8</v>
      </c>
      <c r="M147" s="5">
        <v>11.6</v>
      </c>
      <c r="N147" s="5">
        <v>11.5</v>
      </c>
      <c r="O147" s="5">
        <v>12.4</v>
      </c>
      <c r="P147" s="5">
        <v>12.6</v>
      </c>
      <c r="Q147" s="5">
        <v>11.8</v>
      </c>
      <c r="R147" s="5">
        <v>11.9</v>
      </c>
      <c r="S147" s="5">
        <v>11.4</v>
      </c>
      <c r="T147" s="5">
        <v>13</v>
      </c>
      <c r="U147" s="5">
        <v>11.6</v>
      </c>
      <c r="V147" s="5">
        <v>11.7</v>
      </c>
      <c r="W147" s="5">
        <v>12.3</v>
      </c>
      <c r="X147" s="5">
        <v>13</v>
      </c>
      <c r="Y147" s="5">
        <v>12.5</v>
      </c>
      <c r="Z147" s="5">
        <v>11.8</v>
      </c>
      <c r="AA147" s="5">
        <v>11.7</v>
      </c>
      <c r="AB147" s="5">
        <v>11.9</v>
      </c>
      <c r="AC147" s="5">
        <v>11.6</v>
      </c>
      <c r="AD147" s="5">
        <v>12.2</v>
      </c>
      <c r="AE147" s="5">
        <v>11.3</v>
      </c>
      <c r="AF147" s="5">
        <v>12.1</v>
      </c>
      <c r="AG147" s="5">
        <v>12.6</v>
      </c>
      <c r="AH147" s="5">
        <v>12.5</v>
      </c>
      <c r="AI147" s="5">
        <v>12.6</v>
      </c>
      <c r="AJ147" s="5">
        <v>12.3</v>
      </c>
      <c r="AK147" s="5">
        <v>12.2</v>
      </c>
      <c r="AL147" s="5">
        <v>12.2</v>
      </c>
      <c r="AM147" s="5">
        <v>12.5</v>
      </c>
      <c r="AN147" s="5">
        <v>12.5</v>
      </c>
      <c r="AO147" s="5">
        <v>13</v>
      </c>
      <c r="AP147" s="5">
        <v>13.2</v>
      </c>
      <c r="AQ147" s="5">
        <v>12.7</v>
      </c>
      <c r="AR147" s="5">
        <v>12.8</v>
      </c>
      <c r="AS147" s="5">
        <v>12.9</v>
      </c>
      <c r="AT147" s="5">
        <v>12.6</v>
      </c>
      <c r="AU147" s="5">
        <v>12.8</v>
      </c>
      <c r="AV147" s="5">
        <v>12.7</v>
      </c>
      <c r="AW147" s="5">
        <v>13.4</v>
      </c>
      <c r="AX147" s="5">
        <v>11.1</v>
      </c>
    </row>
    <row r="148" spans="1:50" x14ac:dyDescent="0.25">
      <c r="A148" s="5">
        <v>14777</v>
      </c>
      <c r="B148" s="38" t="s">
        <v>275</v>
      </c>
      <c r="C148" s="18">
        <v>34.4</v>
      </c>
      <c r="D148" s="18">
        <v>126.7</v>
      </c>
      <c r="E148" s="45">
        <v>35</v>
      </c>
      <c r="F148" s="5"/>
      <c r="G148" s="5"/>
      <c r="H148" s="5"/>
      <c r="I148" s="5">
        <v>14.7</v>
      </c>
      <c r="J148" s="5">
        <v>14</v>
      </c>
      <c r="K148" s="5">
        <v>14.1</v>
      </c>
      <c r="L148" s="5">
        <v>13.6</v>
      </c>
      <c r="M148" s="5">
        <v>14.1</v>
      </c>
      <c r="N148" s="5">
        <v>14.1</v>
      </c>
      <c r="O148" s="5">
        <v>14.7</v>
      </c>
      <c r="P148" s="5">
        <v>15</v>
      </c>
      <c r="Q148" s="5">
        <v>14.3</v>
      </c>
      <c r="R148" s="5">
        <v>14.7</v>
      </c>
      <c r="S148" s="5">
        <v>13.9</v>
      </c>
      <c r="T148" s="5">
        <v>15</v>
      </c>
      <c r="U148" s="5">
        <v>14.1</v>
      </c>
      <c r="V148" s="5">
        <v>13.9</v>
      </c>
      <c r="W148" s="5">
        <v>14.4</v>
      </c>
      <c r="X148" s="5">
        <v>15.2</v>
      </c>
      <c r="Y148" s="5">
        <v>14.5</v>
      </c>
      <c r="Z148" s="5">
        <v>13.3</v>
      </c>
      <c r="AA148" s="5">
        <v>13.6</v>
      </c>
      <c r="AB148" s="5">
        <v>13.7</v>
      </c>
      <c r="AC148" s="5">
        <v>13.9</v>
      </c>
      <c r="AD148" s="5">
        <v>14.7</v>
      </c>
      <c r="AE148" s="5">
        <v>13.9</v>
      </c>
      <c r="AF148" s="5">
        <v>14.2</v>
      </c>
      <c r="AG148" s="5">
        <v>14.4</v>
      </c>
      <c r="AH148" s="5">
        <v>14.2</v>
      </c>
      <c r="AI148" s="5">
        <v>14.4</v>
      </c>
      <c r="AJ148" s="5">
        <v>14</v>
      </c>
      <c r="AK148" s="5">
        <v>13.9</v>
      </c>
      <c r="AL148" s="5">
        <v>14</v>
      </c>
      <c r="AM148" s="5">
        <v>14.6</v>
      </c>
      <c r="AN148" s="5">
        <v>14.5</v>
      </c>
      <c r="AO148" s="5">
        <v>14.6</v>
      </c>
      <c r="AP148" s="5">
        <v>15.1</v>
      </c>
      <c r="AQ148" s="5">
        <v>15</v>
      </c>
      <c r="AR148" s="5">
        <v>14.9</v>
      </c>
      <c r="AS148" s="5">
        <v>15</v>
      </c>
      <c r="AT148" s="5">
        <v>14.9</v>
      </c>
      <c r="AU148" s="5">
        <v>15.6</v>
      </c>
      <c r="AV148" s="5">
        <v>15.3</v>
      </c>
      <c r="AW148" s="5">
        <v>15.7</v>
      </c>
      <c r="AX148" s="5">
        <v>13</v>
      </c>
    </row>
    <row r="149" spans="1:50" x14ac:dyDescent="0.25">
      <c r="A149" s="5">
        <v>14801</v>
      </c>
      <c r="B149" s="38" t="s">
        <v>276</v>
      </c>
      <c r="C149" s="18">
        <v>36.116666600000002</v>
      </c>
      <c r="D149" s="18">
        <v>127.4833333</v>
      </c>
      <c r="E149" s="45">
        <v>101.8</v>
      </c>
      <c r="F149" s="5"/>
      <c r="G149" s="5"/>
      <c r="H149" s="5"/>
      <c r="I149" s="5">
        <v>7</v>
      </c>
      <c r="J149" s="5"/>
      <c r="K149" s="5"/>
      <c r="L149" s="5"/>
      <c r="M149" s="5"/>
      <c r="N149" s="5"/>
      <c r="O149" s="5"/>
      <c r="P149" s="5"/>
      <c r="Q149" s="5">
        <v>18.7</v>
      </c>
      <c r="R149" s="5"/>
      <c r="S149" s="5"/>
      <c r="T149" s="5"/>
      <c r="U149" s="5"/>
      <c r="V149" s="5"/>
      <c r="W149" s="5">
        <v>14.3</v>
      </c>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1:50" x14ac:dyDescent="0.25">
      <c r="A150" s="5">
        <v>15221</v>
      </c>
      <c r="B150" s="38" t="s">
        <v>277</v>
      </c>
      <c r="C150" s="18">
        <v>35.9</v>
      </c>
      <c r="D150" s="18">
        <v>128.66666660000001</v>
      </c>
      <c r="E150" s="45">
        <v>35.36</v>
      </c>
      <c r="F150" s="5"/>
      <c r="G150" s="5"/>
      <c r="H150" s="5"/>
      <c r="I150" s="5"/>
      <c r="J150" s="5"/>
      <c r="K150" s="5">
        <v>16.7</v>
      </c>
      <c r="L150" s="5"/>
      <c r="M150" s="5">
        <v>17.600000000000001</v>
      </c>
      <c r="N150" s="5">
        <v>25.5</v>
      </c>
      <c r="O150" s="5"/>
      <c r="P150" s="5"/>
      <c r="Q150" s="5">
        <v>1.6</v>
      </c>
      <c r="R150" s="5"/>
      <c r="S150" s="5">
        <v>21.7</v>
      </c>
      <c r="T150" s="5">
        <v>17.899999999999999</v>
      </c>
      <c r="U150" s="5"/>
      <c r="V150" s="5"/>
      <c r="W150" s="5"/>
      <c r="X150" s="5"/>
      <c r="Y150" s="5"/>
      <c r="Z150" s="5"/>
      <c r="AA150" s="5"/>
      <c r="AB150" s="5">
        <v>12.1</v>
      </c>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1:50" x14ac:dyDescent="0.25">
      <c r="A151" s="5">
        <v>15251</v>
      </c>
      <c r="B151" s="38" t="s">
        <v>278</v>
      </c>
      <c r="C151" s="18">
        <v>35.65</v>
      </c>
      <c r="D151" s="18">
        <v>128.75</v>
      </c>
      <c r="E151" s="45">
        <v>47.85</v>
      </c>
      <c r="F151" s="5"/>
      <c r="G151" s="5"/>
      <c r="H151" s="5"/>
      <c r="I151" s="5"/>
      <c r="J151" s="5"/>
      <c r="K151" s="5">
        <v>29.2</v>
      </c>
      <c r="L151" s="5">
        <v>20.6</v>
      </c>
      <c r="M151" s="5">
        <v>9.4</v>
      </c>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1:50" x14ac:dyDescent="0.25">
      <c r="A152" s="5">
        <v>15693</v>
      </c>
      <c r="B152" s="38" t="s">
        <v>279</v>
      </c>
      <c r="C152" s="18">
        <v>35.1701944</v>
      </c>
      <c r="D152" s="18">
        <v>128.57286110000001</v>
      </c>
      <c r="E152" s="45">
        <v>36.799999999999997</v>
      </c>
      <c r="F152" s="5"/>
      <c r="G152" s="5"/>
      <c r="H152" s="5"/>
      <c r="I152" s="5"/>
      <c r="J152" s="5"/>
      <c r="K152" s="5"/>
      <c r="L152" s="5"/>
      <c r="M152" s="5">
        <v>26.9</v>
      </c>
      <c r="N152" s="5">
        <v>8.3000000000000007</v>
      </c>
      <c r="O152" s="5">
        <v>15.1</v>
      </c>
      <c r="P152" s="5">
        <v>15.6</v>
      </c>
      <c r="Q152" s="5">
        <v>14.6</v>
      </c>
      <c r="R152" s="5">
        <v>14.8</v>
      </c>
      <c r="S152" s="5">
        <v>14.2</v>
      </c>
      <c r="T152" s="5">
        <v>15.8</v>
      </c>
      <c r="U152" s="5">
        <v>14.7</v>
      </c>
      <c r="V152" s="5">
        <v>14.5</v>
      </c>
      <c r="W152" s="5">
        <v>15.2</v>
      </c>
      <c r="X152" s="5">
        <v>15.9</v>
      </c>
      <c r="Y152" s="5">
        <v>15.1</v>
      </c>
      <c r="Z152" s="5">
        <v>14.7</v>
      </c>
      <c r="AA152" s="5">
        <v>15</v>
      </c>
      <c r="AB152" s="5">
        <v>15</v>
      </c>
      <c r="AC152" s="5">
        <v>14.8</v>
      </c>
      <c r="AD152" s="5">
        <v>15.7</v>
      </c>
      <c r="AE152" s="5">
        <v>14.1</v>
      </c>
      <c r="AF152" s="5">
        <v>14.6</v>
      </c>
      <c r="AG152" s="5">
        <v>14.8</v>
      </c>
      <c r="AH152" s="5">
        <v>14.8</v>
      </c>
      <c r="AI152" s="5">
        <v>15</v>
      </c>
      <c r="AJ152" s="5">
        <v>14.6</v>
      </c>
      <c r="AK152" s="5">
        <v>14.3</v>
      </c>
      <c r="AL152" s="5">
        <v>14.2</v>
      </c>
      <c r="AM152" s="5">
        <v>15</v>
      </c>
      <c r="AN152" s="5">
        <v>14.9</v>
      </c>
      <c r="AO152" s="5">
        <v>14.7</v>
      </c>
      <c r="AP152" s="5">
        <v>14.9</v>
      </c>
      <c r="AQ152" s="5">
        <v>14.8</v>
      </c>
      <c r="AR152" s="5">
        <v>14.3</v>
      </c>
      <c r="AS152" s="5">
        <v>14.7</v>
      </c>
      <c r="AT152" s="5">
        <v>14.4</v>
      </c>
      <c r="AU152" s="5">
        <v>15</v>
      </c>
      <c r="AV152" s="5">
        <v>14.7</v>
      </c>
      <c r="AW152" s="5">
        <v>15.2</v>
      </c>
      <c r="AX152" s="5">
        <v>12.8</v>
      </c>
    </row>
    <row r="153" spans="1:50" x14ac:dyDescent="0.25">
      <c r="A153" s="5">
        <v>15694</v>
      </c>
      <c r="B153" s="38" t="s">
        <v>280</v>
      </c>
      <c r="C153" s="18">
        <v>36.567</v>
      </c>
      <c r="D153" s="18">
        <v>127.5</v>
      </c>
      <c r="E153" s="45">
        <v>79</v>
      </c>
      <c r="F153" s="5"/>
      <c r="G153" s="5"/>
      <c r="H153" s="5"/>
      <c r="I153" s="5"/>
      <c r="J153" s="5"/>
      <c r="K153" s="5"/>
      <c r="L153" s="5"/>
      <c r="M153" s="5">
        <v>14.9</v>
      </c>
      <c r="N153" s="5">
        <v>12</v>
      </c>
      <c r="O153" s="5">
        <v>12.8</v>
      </c>
      <c r="P153" s="5">
        <v>12.7</v>
      </c>
      <c r="Q153" s="5">
        <v>9</v>
      </c>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1:50" x14ac:dyDescent="0.25">
      <c r="A154" s="5">
        <v>15733</v>
      </c>
      <c r="B154" s="38" t="s">
        <v>281</v>
      </c>
      <c r="C154" s="18">
        <v>35.8333333</v>
      </c>
      <c r="D154" s="18">
        <v>128.58333329999999</v>
      </c>
      <c r="E154" s="45">
        <v>74.98</v>
      </c>
      <c r="F154" s="5"/>
      <c r="G154" s="5"/>
      <c r="H154" s="5"/>
      <c r="I154" s="5"/>
      <c r="J154" s="5"/>
      <c r="K154" s="5"/>
      <c r="L154" s="5"/>
      <c r="M154" s="5">
        <v>5.4</v>
      </c>
      <c r="N154" s="5">
        <v>11.4</v>
      </c>
      <c r="O154" s="5"/>
      <c r="P154" s="5"/>
      <c r="Q154" s="5"/>
      <c r="R154" s="5"/>
      <c r="S154" s="5"/>
      <c r="T154" s="5"/>
      <c r="U154" s="5"/>
      <c r="V154" s="5"/>
      <c r="W154" s="5"/>
      <c r="X154" s="5"/>
      <c r="Y154" s="5"/>
      <c r="Z154" s="5">
        <v>14.5</v>
      </c>
      <c r="AA154" s="5">
        <v>9.1999999999999993</v>
      </c>
      <c r="AB154" s="5">
        <v>6.2</v>
      </c>
      <c r="AC154" s="5">
        <v>18.3</v>
      </c>
      <c r="AD154" s="5"/>
      <c r="AE154" s="5"/>
      <c r="AF154" s="5"/>
      <c r="AG154" s="5"/>
      <c r="AH154" s="5"/>
      <c r="AI154" s="5"/>
      <c r="AJ154" s="5"/>
      <c r="AK154" s="5"/>
      <c r="AL154" s="5"/>
      <c r="AM154" s="5"/>
      <c r="AN154" s="5"/>
      <c r="AO154" s="5"/>
      <c r="AP154" s="5"/>
      <c r="AQ154" s="5"/>
      <c r="AR154" s="5"/>
      <c r="AS154" s="5"/>
      <c r="AT154" s="5"/>
      <c r="AU154" s="5"/>
      <c r="AV154" s="5"/>
      <c r="AW154" s="5"/>
      <c r="AX154" s="5"/>
    </row>
    <row r="155" spans="1:50" x14ac:dyDescent="0.25">
      <c r="A155" s="5">
        <v>15951</v>
      </c>
      <c r="B155" s="38" t="s">
        <v>282</v>
      </c>
      <c r="C155" s="18">
        <v>38.15</v>
      </c>
      <c r="D155" s="18">
        <v>127.3</v>
      </c>
      <c r="E155" s="45">
        <v>155</v>
      </c>
      <c r="F155" s="5"/>
      <c r="G155" s="5"/>
      <c r="H155" s="5"/>
      <c r="I155" s="5"/>
      <c r="J155" s="5"/>
      <c r="K155" s="5"/>
      <c r="L155" s="5"/>
      <c r="M155" s="5"/>
      <c r="N155" s="5">
        <v>0.8</v>
      </c>
      <c r="O155" s="5">
        <v>11.1</v>
      </c>
      <c r="P155" s="5">
        <v>10.6</v>
      </c>
      <c r="Q155" s="5">
        <v>10</v>
      </c>
      <c r="R155" s="5">
        <v>9.9</v>
      </c>
      <c r="S155" s="5">
        <v>9.8000000000000007</v>
      </c>
      <c r="T155" s="5">
        <v>10.9</v>
      </c>
      <c r="U155" s="5">
        <v>9.5</v>
      </c>
      <c r="V155" s="5">
        <v>9.5</v>
      </c>
      <c r="W155" s="5">
        <v>10</v>
      </c>
      <c r="X155" s="5">
        <v>11.3</v>
      </c>
      <c r="Y155" s="5">
        <v>10.7</v>
      </c>
      <c r="Z155" s="5">
        <v>10.199999999999999</v>
      </c>
      <c r="AA155" s="5">
        <v>10</v>
      </c>
      <c r="AB155" s="5">
        <v>10.199999999999999</v>
      </c>
      <c r="AC155" s="5">
        <v>10</v>
      </c>
      <c r="AD155" s="5">
        <v>10.3</v>
      </c>
      <c r="AE155" s="5">
        <v>9.4</v>
      </c>
      <c r="AF155" s="5">
        <v>10.5</v>
      </c>
      <c r="AG155" s="5">
        <v>10.8</v>
      </c>
      <c r="AH155" s="5">
        <v>10.4</v>
      </c>
      <c r="AI155" s="5">
        <v>10.5</v>
      </c>
      <c r="AJ155" s="5">
        <v>10.1</v>
      </c>
      <c r="AK155" s="5">
        <v>9.9</v>
      </c>
      <c r="AL155" s="5">
        <v>9.6999999999999993</v>
      </c>
      <c r="AM155" s="5">
        <v>10.1</v>
      </c>
      <c r="AN155" s="5">
        <v>11</v>
      </c>
      <c r="AO155" s="5">
        <v>11.2</v>
      </c>
      <c r="AP155" s="5">
        <v>11.2</v>
      </c>
      <c r="AQ155" s="5">
        <v>10.6</v>
      </c>
      <c r="AR155" s="5">
        <v>10.5</v>
      </c>
      <c r="AS155" s="5">
        <v>11.1</v>
      </c>
      <c r="AT155" s="5">
        <v>11</v>
      </c>
      <c r="AU155" s="5">
        <v>11.4</v>
      </c>
      <c r="AV155" s="5">
        <v>10.6</v>
      </c>
      <c r="AW155" s="5">
        <v>11.5</v>
      </c>
      <c r="AX155" s="5">
        <v>9.4</v>
      </c>
    </row>
    <row r="156" spans="1:50" x14ac:dyDescent="0.25">
      <c r="A156" s="5">
        <v>15952</v>
      </c>
      <c r="B156" s="38" t="s">
        <v>283</v>
      </c>
      <c r="C156" s="18">
        <v>33.200000000000003</v>
      </c>
      <c r="D156" s="18">
        <v>126.266667</v>
      </c>
      <c r="E156" s="45">
        <v>27.1</v>
      </c>
      <c r="F156" s="5"/>
      <c r="G156" s="5"/>
      <c r="H156" s="5"/>
      <c r="I156" s="5"/>
      <c r="J156" s="5"/>
      <c r="K156" s="5"/>
      <c r="L156" s="5"/>
      <c r="M156" s="5"/>
      <c r="N156" s="5">
        <v>11</v>
      </c>
      <c r="O156" s="5">
        <v>15.6</v>
      </c>
      <c r="P156" s="5">
        <v>16.2</v>
      </c>
      <c r="Q156" s="5">
        <v>15.3</v>
      </c>
      <c r="R156" s="5">
        <v>15.7</v>
      </c>
      <c r="S156" s="5">
        <v>15</v>
      </c>
      <c r="T156" s="5">
        <v>16.100000000000001</v>
      </c>
      <c r="U156" s="5">
        <v>15.3</v>
      </c>
      <c r="V156" s="5">
        <v>15.3</v>
      </c>
      <c r="W156" s="5">
        <v>15.9</v>
      </c>
      <c r="X156" s="5">
        <v>16.3</v>
      </c>
      <c r="Y156" s="5">
        <v>15.4</v>
      </c>
      <c r="Z156" s="5"/>
      <c r="AA156" s="5"/>
      <c r="AB156" s="5"/>
      <c r="AC156" s="5"/>
      <c r="AD156" s="5"/>
      <c r="AE156" s="5">
        <v>15.4</v>
      </c>
      <c r="AF156" s="5">
        <v>15.6</v>
      </c>
      <c r="AG156" s="5">
        <v>16.2</v>
      </c>
      <c r="AH156" s="5">
        <v>15.9</v>
      </c>
      <c r="AI156" s="5">
        <v>15.7</v>
      </c>
      <c r="AJ156" s="5">
        <v>15.7</v>
      </c>
      <c r="AK156" s="5">
        <v>15.4</v>
      </c>
      <c r="AL156" s="5">
        <v>15.6</v>
      </c>
      <c r="AM156" s="5">
        <v>15.5</v>
      </c>
      <c r="AN156" s="5">
        <v>15.6</v>
      </c>
      <c r="AO156" s="5">
        <v>15.7</v>
      </c>
      <c r="AP156" s="5">
        <v>16.2</v>
      </c>
      <c r="AQ156" s="5">
        <v>16.100000000000001</v>
      </c>
      <c r="AR156" s="5">
        <v>16.2</v>
      </c>
      <c r="AS156" s="5">
        <v>16.2</v>
      </c>
      <c r="AT156" s="5">
        <v>16.100000000000001</v>
      </c>
      <c r="AU156" s="5">
        <v>17</v>
      </c>
      <c r="AV156" s="5">
        <v>16.399999999999999</v>
      </c>
      <c r="AW156" s="5">
        <v>16.7</v>
      </c>
      <c r="AX156" s="5">
        <v>13.8</v>
      </c>
    </row>
    <row r="157" spans="1:50" x14ac:dyDescent="0.25">
      <c r="A157" s="5">
        <v>16157</v>
      </c>
      <c r="B157" s="38" t="s">
        <v>284</v>
      </c>
      <c r="C157" s="18">
        <v>37.082999999999998</v>
      </c>
      <c r="D157" s="18">
        <v>125.967</v>
      </c>
      <c r="E157" s="45">
        <v>-999</v>
      </c>
      <c r="F157" s="5"/>
      <c r="G157" s="5"/>
      <c r="H157" s="5"/>
      <c r="I157" s="5"/>
      <c r="J157" s="5"/>
      <c r="K157" s="5"/>
      <c r="L157" s="5"/>
      <c r="M157" s="5"/>
      <c r="N157" s="5"/>
      <c r="O157" s="5">
        <v>3.3</v>
      </c>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1:50" x14ac:dyDescent="0.25">
      <c r="A158" s="5">
        <v>16159</v>
      </c>
      <c r="B158" s="38" t="s">
        <v>285</v>
      </c>
      <c r="C158" s="18">
        <v>34.667000000000002</v>
      </c>
      <c r="D158" s="18">
        <v>125.68300000000001</v>
      </c>
      <c r="E158" s="45">
        <v>-999</v>
      </c>
      <c r="F158" s="5"/>
      <c r="G158" s="5"/>
      <c r="H158" s="5"/>
      <c r="I158" s="5"/>
      <c r="J158" s="5"/>
      <c r="K158" s="5"/>
      <c r="L158" s="5"/>
      <c r="M158" s="5"/>
      <c r="N158" s="5"/>
      <c r="O158" s="5">
        <v>3.3</v>
      </c>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1:50" x14ac:dyDescent="0.25">
      <c r="A159" s="5">
        <v>16189</v>
      </c>
      <c r="B159" s="38" t="s">
        <v>286</v>
      </c>
      <c r="C159" s="18">
        <v>37.033000000000001</v>
      </c>
      <c r="D159" s="18">
        <v>126.75</v>
      </c>
      <c r="E159" s="45">
        <v>15</v>
      </c>
      <c r="F159" s="5"/>
      <c r="G159" s="5"/>
      <c r="H159" s="5"/>
      <c r="I159" s="5"/>
      <c r="J159" s="5"/>
      <c r="K159" s="5"/>
      <c r="L159" s="5"/>
      <c r="M159" s="5"/>
      <c r="N159" s="5"/>
      <c r="O159" s="5">
        <v>2.8</v>
      </c>
      <c r="P159" s="5">
        <v>13.4</v>
      </c>
      <c r="Q159" s="5">
        <v>12.9</v>
      </c>
      <c r="R159" s="5">
        <v>13.5</v>
      </c>
      <c r="S159" s="5">
        <v>12.9</v>
      </c>
      <c r="T159" s="5">
        <v>14.8</v>
      </c>
      <c r="U159" s="5">
        <v>13.3</v>
      </c>
      <c r="V159" s="5">
        <v>12.8</v>
      </c>
      <c r="W159" s="5">
        <v>13.4</v>
      </c>
      <c r="X159" s="5">
        <v>17.100000000000001</v>
      </c>
      <c r="Y159" s="5">
        <v>14.5</v>
      </c>
      <c r="Z159" s="5">
        <v>12.1</v>
      </c>
      <c r="AA159" s="5">
        <v>10.6</v>
      </c>
      <c r="AB159" s="5">
        <v>7.5</v>
      </c>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1:50" x14ac:dyDescent="0.25">
      <c r="A160" s="5">
        <v>16196</v>
      </c>
      <c r="B160" s="38" t="s">
        <v>287</v>
      </c>
      <c r="C160" s="18">
        <v>38.066666599999998</v>
      </c>
      <c r="D160" s="18">
        <v>127.51666659999999</v>
      </c>
      <c r="E160" s="45">
        <v>159.11000000000001</v>
      </c>
      <c r="F160" s="5"/>
      <c r="G160" s="5"/>
      <c r="H160" s="5"/>
      <c r="I160" s="5"/>
      <c r="J160" s="5"/>
      <c r="K160" s="5"/>
      <c r="L160" s="5"/>
      <c r="M160" s="5"/>
      <c r="N160" s="5"/>
      <c r="O160" s="5">
        <v>5.9</v>
      </c>
      <c r="P160" s="5">
        <v>8.9</v>
      </c>
      <c r="Q160" s="5">
        <v>4.8</v>
      </c>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1:50" x14ac:dyDescent="0.25">
      <c r="A161" s="5">
        <v>16197</v>
      </c>
      <c r="B161" s="38" t="s">
        <v>288</v>
      </c>
      <c r="C161" s="18">
        <v>37.683333300000001</v>
      </c>
      <c r="D161" s="18">
        <v>127.8833333</v>
      </c>
      <c r="E161" s="45">
        <v>246.89</v>
      </c>
      <c r="F161" s="5"/>
      <c r="G161" s="5"/>
      <c r="H161" s="5"/>
      <c r="I161" s="5"/>
      <c r="J161" s="5"/>
      <c r="K161" s="5"/>
      <c r="L161" s="5"/>
      <c r="M161" s="5"/>
      <c r="N161" s="5"/>
      <c r="O161" s="5">
        <v>7.2</v>
      </c>
      <c r="P161" s="5">
        <v>9.8000000000000007</v>
      </c>
      <c r="Q161" s="5">
        <v>10.6</v>
      </c>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1:50" x14ac:dyDescent="0.25">
      <c r="A162" s="5">
        <v>16198</v>
      </c>
      <c r="B162" s="38" t="s">
        <v>289</v>
      </c>
      <c r="C162" s="18">
        <v>37.200000000000003</v>
      </c>
      <c r="D162" s="18">
        <v>127.75</v>
      </c>
      <c r="E162" s="45">
        <v>95.1</v>
      </c>
      <c r="F162" s="5"/>
      <c r="G162" s="5"/>
      <c r="H162" s="5"/>
      <c r="I162" s="5"/>
      <c r="J162" s="5"/>
      <c r="K162" s="5"/>
      <c r="L162" s="5"/>
      <c r="M162" s="5"/>
      <c r="N162" s="5"/>
      <c r="O162" s="5">
        <v>5.2</v>
      </c>
      <c r="P162" s="5">
        <v>7.2</v>
      </c>
      <c r="Q162" s="5">
        <v>4.8</v>
      </c>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1:50" x14ac:dyDescent="0.25">
      <c r="A163" s="5">
        <v>16460</v>
      </c>
      <c r="B163" s="38" t="s">
        <v>290</v>
      </c>
      <c r="C163" s="18">
        <v>37.752200000000002</v>
      </c>
      <c r="D163" s="18">
        <v>127.02549999999999</v>
      </c>
      <c r="E163" s="45">
        <v>64.62</v>
      </c>
      <c r="F163" s="5"/>
      <c r="G163" s="5"/>
      <c r="H163" s="5"/>
      <c r="I163" s="5"/>
      <c r="J163" s="5"/>
      <c r="K163" s="5"/>
      <c r="L163" s="5"/>
      <c r="M163" s="5"/>
      <c r="N163" s="5"/>
      <c r="O163" s="5"/>
      <c r="P163" s="5">
        <v>16.600000000000001</v>
      </c>
      <c r="Q163" s="5"/>
      <c r="R163" s="5"/>
      <c r="S163" s="5"/>
      <c r="T163" s="5"/>
      <c r="U163" s="5"/>
      <c r="V163" s="5"/>
      <c r="W163" s="5"/>
      <c r="X163" s="5"/>
      <c r="Y163" s="5"/>
      <c r="Z163" s="5">
        <v>7.7</v>
      </c>
      <c r="AA163" s="5">
        <v>4.5999999999999996</v>
      </c>
      <c r="AB163" s="5">
        <v>5.9</v>
      </c>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1:50" x14ac:dyDescent="0.25">
      <c r="A164" s="5">
        <v>16955</v>
      </c>
      <c r="B164" s="38" t="s">
        <v>291</v>
      </c>
      <c r="C164" s="18">
        <v>36.568178000000003</v>
      </c>
      <c r="D164" s="18">
        <v>127.500114</v>
      </c>
      <c r="E164" s="45">
        <v>78.63</v>
      </c>
      <c r="F164" s="5"/>
      <c r="G164" s="5"/>
      <c r="H164" s="5"/>
      <c r="I164" s="5"/>
      <c r="J164" s="5"/>
      <c r="K164" s="5"/>
      <c r="L164" s="5"/>
      <c r="M164" s="5"/>
      <c r="N164" s="5"/>
      <c r="O164" s="5"/>
      <c r="P164" s="5"/>
      <c r="Q164" s="5">
        <v>23.9</v>
      </c>
      <c r="R164" s="5">
        <v>14.9</v>
      </c>
      <c r="S164" s="5">
        <v>11.9</v>
      </c>
      <c r="T164" s="5">
        <v>12.8</v>
      </c>
      <c r="U164" s="5">
        <v>11.8</v>
      </c>
      <c r="V164" s="5">
        <v>11.6</v>
      </c>
      <c r="W164" s="5">
        <v>12.1</v>
      </c>
      <c r="X164" s="5">
        <v>12.8</v>
      </c>
      <c r="Y164" s="5">
        <v>12.3</v>
      </c>
      <c r="Z164" s="5">
        <v>12.4</v>
      </c>
      <c r="AA164" s="5">
        <v>14.4</v>
      </c>
      <c r="AB164" s="5">
        <v>2.6</v>
      </c>
      <c r="AC164" s="5"/>
      <c r="AD164" s="5">
        <v>16.8</v>
      </c>
      <c r="AE164" s="5">
        <v>12.4</v>
      </c>
      <c r="AF164" s="5"/>
      <c r="AG164" s="5"/>
      <c r="AH164" s="5"/>
      <c r="AI164" s="5"/>
      <c r="AJ164" s="5"/>
      <c r="AK164" s="5"/>
      <c r="AL164" s="5"/>
      <c r="AM164" s="5"/>
      <c r="AN164" s="5"/>
      <c r="AO164" s="5"/>
      <c r="AP164" s="5"/>
      <c r="AQ164" s="5">
        <v>16.7</v>
      </c>
      <c r="AR164" s="5">
        <v>26.5</v>
      </c>
      <c r="AS164" s="5">
        <v>5.2</v>
      </c>
      <c r="AT164" s="5">
        <v>12.4</v>
      </c>
      <c r="AU164" s="5">
        <v>12.2</v>
      </c>
      <c r="AV164" s="5">
        <v>14.3</v>
      </c>
      <c r="AW164" s="5">
        <v>13.7</v>
      </c>
      <c r="AX164" s="5">
        <v>10</v>
      </c>
    </row>
    <row r="165" spans="1:50" x14ac:dyDescent="0.25">
      <c r="A165" s="5">
        <v>17226</v>
      </c>
      <c r="B165" s="38" t="s">
        <v>292</v>
      </c>
      <c r="C165" s="18">
        <v>37.683333300000001</v>
      </c>
      <c r="D165" s="18">
        <v>128.7166666</v>
      </c>
      <c r="E165" s="45">
        <v>844</v>
      </c>
      <c r="F165" s="5"/>
      <c r="G165" s="5"/>
      <c r="H165" s="5"/>
      <c r="I165" s="5"/>
      <c r="J165" s="5"/>
      <c r="K165" s="5"/>
      <c r="L165" s="5"/>
      <c r="M165" s="5"/>
      <c r="N165" s="5"/>
      <c r="O165" s="5"/>
      <c r="P165" s="5"/>
      <c r="Q165" s="5"/>
      <c r="R165" s="5">
        <v>1.3</v>
      </c>
      <c r="S165" s="5">
        <v>5.7</v>
      </c>
      <c r="T165" s="5">
        <v>7.4</v>
      </c>
      <c r="U165" s="5">
        <v>6.1</v>
      </c>
      <c r="V165" s="5">
        <v>6</v>
      </c>
      <c r="W165" s="5">
        <v>6.7</v>
      </c>
      <c r="X165" s="5">
        <v>7.5</v>
      </c>
      <c r="Y165" s="5">
        <v>7.1</v>
      </c>
      <c r="Z165" s="5">
        <v>6.9</v>
      </c>
      <c r="AA165" s="5">
        <v>7.6</v>
      </c>
      <c r="AB165" s="5">
        <v>7.6</v>
      </c>
      <c r="AC165" s="5">
        <v>6.9</v>
      </c>
      <c r="AD165" s="5">
        <v>7.8</v>
      </c>
      <c r="AE165" s="5">
        <v>6.6</v>
      </c>
      <c r="AF165" s="5">
        <v>7</v>
      </c>
      <c r="AG165" s="5">
        <v>7.6</v>
      </c>
      <c r="AH165" s="5">
        <v>7.2</v>
      </c>
      <c r="AI165" s="5">
        <v>7.4</v>
      </c>
      <c r="AJ165" s="5">
        <v>7.3</v>
      </c>
      <c r="AK165" s="5">
        <v>6.8</v>
      </c>
      <c r="AL165" s="5">
        <v>6.5</v>
      </c>
      <c r="AM165" s="5">
        <v>7.6</v>
      </c>
      <c r="AN165" s="5">
        <v>7.7</v>
      </c>
      <c r="AO165" s="5">
        <v>8</v>
      </c>
      <c r="AP165" s="5">
        <v>8.1</v>
      </c>
      <c r="AQ165" s="5">
        <v>7.3</v>
      </c>
      <c r="AR165" s="5">
        <v>7.3</v>
      </c>
      <c r="AS165" s="5">
        <v>8.1999999999999993</v>
      </c>
      <c r="AT165" s="5">
        <v>7.8</v>
      </c>
      <c r="AU165" s="5">
        <v>8</v>
      </c>
      <c r="AV165" s="5">
        <v>7.6</v>
      </c>
      <c r="AW165" s="5">
        <v>8.6</v>
      </c>
      <c r="AX165" s="5">
        <v>5.7</v>
      </c>
    </row>
    <row r="166" spans="1:50" x14ac:dyDescent="0.25">
      <c r="A166" s="5">
        <v>17227</v>
      </c>
      <c r="B166" s="38" t="s">
        <v>293</v>
      </c>
      <c r="C166" s="18">
        <v>37.029997000000002</v>
      </c>
      <c r="D166" s="18">
        <v>127.885267</v>
      </c>
      <c r="E166" s="45">
        <v>85.64</v>
      </c>
      <c r="F166" s="5"/>
      <c r="G166" s="5"/>
      <c r="H166" s="5"/>
      <c r="I166" s="5"/>
      <c r="J166" s="5"/>
      <c r="K166" s="5"/>
      <c r="L166" s="5"/>
      <c r="M166" s="5"/>
      <c r="N166" s="5"/>
      <c r="O166" s="5"/>
      <c r="P166" s="5"/>
      <c r="Q166" s="5"/>
      <c r="R166" s="5">
        <v>14.2</v>
      </c>
      <c r="S166" s="5">
        <v>11.9</v>
      </c>
      <c r="T166" s="5">
        <v>12.8</v>
      </c>
      <c r="U166" s="5">
        <v>11.4</v>
      </c>
      <c r="V166" s="5">
        <v>11.2</v>
      </c>
      <c r="W166" s="5">
        <v>11.5</v>
      </c>
      <c r="X166" s="5">
        <v>13.1</v>
      </c>
      <c r="Y166" s="5">
        <v>12.6</v>
      </c>
      <c r="Z166" s="5">
        <v>12.2</v>
      </c>
      <c r="AA166" s="5">
        <v>13.1</v>
      </c>
      <c r="AB166" s="5">
        <v>9.8000000000000007</v>
      </c>
      <c r="AC166" s="5"/>
      <c r="AD166" s="5">
        <v>16.2</v>
      </c>
      <c r="AE166" s="5">
        <v>12</v>
      </c>
      <c r="AF166" s="5"/>
      <c r="AG166" s="5"/>
      <c r="AH166" s="5">
        <v>18</v>
      </c>
      <c r="AI166" s="5">
        <v>19.600000000000001</v>
      </c>
      <c r="AJ166" s="5"/>
      <c r="AK166" s="5"/>
      <c r="AL166" s="5"/>
      <c r="AM166" s="5"/>
      <c r="AN166" s="5"/>
      <c r="AO166" s="5"/>
      <c r="AP166" s="5"/>
      <c r="AQ166" s="5">
        <v>17.2</v>
      </c>
      <c r="AR166" s="5">
        <v>26.7</v>
      </c>
      <c r="AS166" s="5">
        <v>4.0999999999999996</v>
      </c>
      <c r="AT166" s="5">
        <v>12.1</v>
      </c>
      <c r="AU166" s="5">
        <v>11.8</v>
      </c>
      <c r="AV166" s="5">
        <v>13.9</v>
      </c>
      <c r="AW166" s="5">
        <v>13.3</v>
      </c>
      <c r="AX166" s="5">
        <v>9.8000000000000007</v>
      </c>
    </row>
    <row r="167" spans="1:50" x14ac:dyDescent="0.25">
      <c r="A167" s="5">
        <v>17465</v>
      </c>
      <c r="B167" s="38" t="s">
        <v>294</v>
      </c>
      <c r="C167" s="18">
        <v>37.700000000000003</v>
      </c>
      <c r="D167" s="18">
        <v>125.7</v>
      </c>
      <c r="E167" s="45">
        <v>91</v>
      </c>
      <c r="F167" s="5"/>
      <c r="G167" s="5"/>
      <c r="H167" s="5"/>
      <c r="I167" s="5"/>
      <c r="J167" s="5"/>
      <c r="K167" s="5"/>
      <c r="L167" s="5"/>
      <c r="M167" s="5"/>
      <c r="N167" s="5"/>
      <c r="O167" s="5"/>
      <c r="P167" s="5"/>
      <c r="Q167" s="5"/>
      <c r="R167" s="5"/>
      <c r="S167" s="5">
        <v>15.3</v>
      </c>
      <c r="T167" s="5">
        <v>2.1</v>
      </c>
      <c r="U167" s="5">
        <v>15.8</v>
      </c>
      <c r="V167" s="5">
        <v>11.5</v>
      </c>
      <c r="W167" s="5">
        <v>12.2</v>
      </c>
      <c r="X167" s="5">
        <v>12.8</v>
      </c>
      <c r="Y167" s="5">
        <v>12.4</v>
      </c>
      <c r="Z167" s="5">
        <v>11.4</v>
      </c>
      <c r="AA167" s="5">
        <v>14.5</v>
      </c>
      <c r="AB167" s="5">
        <v>3.7</v>
      </c>
      <c r="AC167" s="5"/>
      <c r="AD167" s="5">
        <v>16.2</v>
      </c>
      <c r="AE167" s="5">
        <v>10.7</v>
      </c>
      <c r="AF167" s="5"/>
      <c r="AG167" s="5"/>
      <c r="AH167" s="5"/>
      <c r="AI167" s="5"/>
      <c r="AJ167" s="5"/>
      <c r="AK167" s="5"/>
      <c r="AL167" s="5"/>
      <c r="AM167" s="5"/>
      <c r="AN167" s="5"/>
      <c r="AO167" s="5"/>
      <c r="AP167" s="5"/>
      <c r="AQ167" s="5">
        <v>16.600000000000001</v>
      </c>
      <c r="AR167" s="5">
        <v>24.7</v>
      </c>
      <c r="AS167" s="5">
        <v>6.1</v>
      </c>
      <c r="AT167" s="5">
        <v>11.8</v>
      </c>
      <c r="AU167" s="5">
        <v>10.8</v>
      </c>
      <c r="AV167" s="5">
        <v>14.6</v>
      </c>
      <c r="AW167" s="5">
        <v>13</v>
      </c>
      <c r="AX167" s="5">
        <v>9.9</v>
      </c>
    </row>
    <row r="168" spans="1:50" x14ac:dyDescent="0.25">
      <c r="A168" s="5">
        <v>17466</v>
      </c>
      <c r="B168" s="38" t="s">
        <v>295</v>
      </c>
      <c r="C168" s="18">
        <v>38.466999999999999</v>
      </c>
      <c r="D168" s="18">
        <v>128.46700000000001</v>
      </c>
      <c r="E168" s="45">
        <v>107</v>
      </c>
      <c r="F168" s="5"/>
      <c r="G168" s="5"/>
      <c r="H168" s="5"/>
      <c r="I168" s="5"/>
      <c r="J168" s="5"/>
      <c r="K168" s="5"/>
      <c r="L168" s="5"/>
      <c r="M168" s="5"/>
      <c r="N168" s="5"/>
      <c r="O168" s="5"/>
      <c r="P168" s="5"/>
      <c r="Q168" s="5"/>
      <c r="R168" s="5"/>
      <c r="S168" s="5">
        <v>13.9</v>
      </c>
      <c r="T168" s="5">
        <v>2.5</v>
      </c>
      <c r="U168" s="5">
        <v>15.9</v>
      </c>
      <c r="V168" s="5">
        <v>11.6</v>
      </c>
      <c r="W168" s="5">
        <v>12.6</v>
      </c>
      <c r="X168" s="5">
        <v>12.9</v>
      </c>
      <c r="Y168" s="5">
        <v>13</v>
      </c>
      <c r="Z168" s="5">
        <v>12.2</v>
      </c>
      <c r="AA168" s="5">
        <v>15</v>
      </c>
      <c r="AB168" s="5">
        <v>4.0999999999999996</v>
      </c>
      <c r="AC168" s="5"/>
      <c r="AD168" s="5">
        <v>16.899999999999999</v>
      </c>
      <c r="AE168" s="5">
        <v>11.9</v>
      </c>
      <c r="AF168" s="5"/>
      <c r="AG168" s="5"/>
      <c r="AH168" s="5"/>
      <c r="AI168" s="5"/>
      <c r="AJ168" s="5"/>
      <c r="AK168" s="5"/>
      <c r="AL168" s="5"/>
      <c r="AM168" s="5"/>
      <c r="AN168" s="5"/>
      <c r="AO168" s="5"/>
      <c r="AP168" s="5"/>
      <c r="AQ168" s="5">
        <v>16.8</v>
      </c>
      <c r="AR168" s="5">
        <v>25.4</v>
      </c>
      <c r="AS168" s="5">
        <v>7.9</v>
      </c>
      <c r="AT168" s="5">
        <v>13.8</v>
      </c>
      <c r="AU168" s="5">
        <v>12.7</v>
      </c>
      <c r="AV168" s="5">
        <v>15.5</v>
      </c>
      <c r="AW168" s="5">
        <v>14.9</v>
      </c>
      <c r="AX168" s="5">
        <v>2.2999999999999998</v>
      </c>
    </row>
    <row r="169" spans="1:50" x14ac:dyDescent="0.25">
      <c r="A169" s="5">
        <v>17467</v>
      </c>
      <c r="B169" s="38" t="s">
        <v>296</v>
      </c>
      <c r="C169" s="18">
        <v>37.783333300000002</v>
      </c>
      <c r="D169" s="18">
        <v>126.3666667</v>
      </c>
      <c r="E169" s="45">
        <v>250</v>
      </c>
      <c r="F169" s="5"/>
      <c r="G169" s="5"/>
      <c r="H169" s="5"/>
      <c r="I169" s="5"/>
      <c r="J169" s="5"/>
      <c r="K169" s="5"/>
      <c r="L169" s="5"/>
      <c r="M169" s="5"/>
      <c r="N169" s="5"/>
      <c r="O169" s="5"/>
      <c r="P169" s="5"/>
      <c r="Q169" s="5"/>
      <c r="R169" s="5"/>
      <c r="S169" s="5">
        <v>7.8</v>
      </c>
      <c r="T169" s="5">
        <v>0.4</v>
      </c>
      <c r="U169" s="5">
        <v>14.7</v>
      </c>
      <c r="V169" s="5">
        <v>10.7</v>
      </c>
      <c r="W169" s="5">
        <v>11.3</v>
      </c>
      <c r="X169" s="5">
        <v>11.7</v>
      </c>
      <c r="Y169" s="5">
        <v>10.8</v>
      </c>
      <c r="Z169" s="5">
        <v>10.7</v>
      </c>
      <c r="AA169" s="5">
        <v>13.2</v>
      </c>
      <c r="AB169" s="5">
        <v>1</v>
      </c>
      <c r="AC169" s="5"/>
      <c r="AD169" s="5">
        <v>14.8</v>
      </c>
      <c r="AE169" s="5">
        <v>9.6</v>
      </c>
      <c r="AF169" s="5"/>
      <c r="AG169" s="5"/>
      <c r="AH169" s="5"/>
      <c r="AI169" s="5"/>
      <c r="AJ169" s="5"/>
      <c r="AK169" s="5"/>
      <c r="AL169" s="5"/>
      <c r="AM169" s="5"/>
      <c r="AN169" s="5"/>
      <c r="AO169" s="5"/>
      <c r="AP169" s="5"/>
      <c r="AQ169" s="5">
        <v>14.1</v>
      </c>
      <c r="AR169" s="5">
        <v>24.4</v>
      </c>
      <c r="AS169" s="5">
        <v>4</v>
      </c>
      <c r="AT169" s="5">
        <v>10.9</v>
      </c>
      <c r="AU169" s="5">
        <v>10.6</v>
      </c>
      <c r="AV169" s="5">
        <v>13</v>
      </c>
      <c r="AW169" s="5">
        <v>12.6</v>
      </c>
      <c r="AX169" s="5">
        <v>3.5</v>
      </c>
    </row>
    <row r="170" spans="1:50" x14ac:dyDescent="0.25">
      <c r="A170" s="5">
        <v>17468</v>
      </c>
      <c r="B170" s="38" t="s">
        <v>297</v>
      </c>
      <c r="C170" s="18">
        <v>37.016666700000002</v>
      </c>
      <c r="D170" s="18">
        <v>126.05</v>
      </c>
      <c r="E170" s="45">
        <v>46</v>
      </c>
      <c r="F170" s="5"/>
      <c r="G170" s="5"/>
      <c r="H170" s="5"/>
      <c r="I170" s="5"/>
      <c r="J170" s="5"/>
      <c r="K170" s="5"/>
      <c r="L170" s="5"/>
      <c r="M170" s="5"/>
      <c r="N170" s="5"/>
      <c r="O170" s="5"/>
      <c r="P170" s="5"/>
      <c r="Q170" s="5"/>
      <c r="R170" s="5"/>
      <c r="S170" s="5">
        <v>15.1</v>
      </c>
      <c r="T170" s="5">
        <v>12.7</v>
      </c>
      <c r="U170" s="5">
        <v>12.2</v>
      </c>
      <c r="V170" s="5">
        <v>11.5</v>
      </c>
      <c r="W170" s="5">
        <v>12.5</v>
      </c>
      <c r="X170" s="5">
        <v>13.3</v>
      </c>
      <c r="Y170" s="5">
        <v>12.2</v>
      </c>
      <c r="Z170" s="5">
        <v>8.5</v>
      </c>
      <c r="AA170" s="5">
        <v>14.1</v>
      </c>
      <c r="AB170" s="5">
        <v>2.6</v>
      </c>
      <c r="AC170" s="5"/>
      <c r="AD170" s="5">
        <v>16</v>
      </c>
      <c r="AE170" s="5">
        <v>10.6</v>
      </c>
      <c r="AF170" s="5"/>
      <c r="AG170" s="5"/>
      <c r="AH170" s="5"/>
      <c r="AI170" s="5"/>
      <c r="AJ170" s="5"/>
      <c r="AK170" s="5"/>
      <c r="AL170" s="5"/>
      <c r="AM170" s="5"/>
      <c r="AN170" s="5"/>
      <c r="AO170" s="5"/>
      <c r="AP170" s="5"/>
      <c r="AQ170" s="5">
        <v>17.7</v>
      </c>
      <c r="AR170" s="5">
        <v>24.9</v>
      </c>
      <c r="AS170" s="5">
        <v>7.6</v>
      </c>
      <c r="AT170" s="5">
        <v>12.3</v>
      </c>
      <c r="AU170" s="5">
        <v>11.3</v>
      </c>
      <c r="AV170" s="5">
        <v>15.4</v>
      </c>
      <c r="AW170" s="5">
        <v>13.5</v>
      </c>
      <c r="AX170" s="5">
        <v>6.5</v>
      </c>
    </row>
    <row r="171" spans="1:50" x14ac:dyDescent="0.25">
      <c r="A171" s="5">
        <v>17469</v>
      </c>
      <c r="B171" s="38" t="s">
        <v>298</v>
      </c>
      <c r="C171" s="18">
        <v>36.200000000000003</v>
      </c>
      <c r="D171" s="18">
        <v>126.55</v>
      </c>
      <c r="E171" s="45">
        <v>13</v>
      </c>
      <c r="F171" s="5"/>
      <c r="G171" s="5"/>
      <c r="H171" s="5"/>
      <c r="I171" s="5"/>
      <c r="J171" s="5"/>
      <c r="K171" s="5"/>
      <c r="L171" s="5"/>
      <c r="M171" s="5"/>
      <c r="N171" s="5"/>
      <c r="O171" s="5"/>
      <c r="P171" s="5"/>
      <c r="Q171" s="5"/>
      <c r="R171" s="5"/>
      <c r="S171" s="5">
        <v>11.6</v>
      </c>
      <c r="T171" s="5">
        <v>14.5</v>
      </c>
      <c r="U171" s="5">
        <v>13.7</v>
      </c>
      <c r="V171" s="5">
        <v>13.2</v>
      </c>
      <c r="W171" s="5">
        <v>14</v>
      </c>
      <c r="X171" s="5">
        <v>15</v>
      </c>
      <c r="Y171" s="5">
        <v>14.3</v>
      </c>
      <c r="Z171" s="5">
        <v>13.5</v>
      </c>
      <c r="AA171" s="5">
        <v>16.899999999999999</v>
      </c>
      <c r="AB171" s="5">
        <v>4.0999999999999996</v>
      </c>
      <c r="AC171" s="5"/>
      <c r="AD171" s="5">
        <v>18.7</v>
      </c>
      <c r="AE171" s="5">
        <v>13.4</v>
      </c>
      <c r="AF171" s="5"/>
      <c r="AG171" s="5"/>
      <c r="AH171" s="5"/>
      <c r="AI171" s="5"/>
      <c r="AJ171" s="5"/>
      <c r="AK171" s="5"/>
      <c r="AL171" s="5"/>
      <c r="AM171" s="5"/>
      <c r="AN171" s="5"/>
      <c r="AO171" s="5"/>
      <c r="AP171" s="5"/>
      <c r="AQ171" s="5">
        <v>18.399999999999999</v>
      </c>
      <c r="AR171" s="5">
        <v>26.9</v>
      </c>
      <c r="AS171" s="5">
        <v>8.6</v>
      </c>
      <c r="AT171" s="5">
        <v>13.7</v>
      </c>
      <c r="AU171" s="5">
        <v>13.2</v>
      </c>
      <c r="AV171" s="5">
        <v>16.5</v>
      </c>
      <c r="AW171" s="5">
        <v>15.3</v>
      </c>
      <c r="AX171" s="5">
        <v>8.4</v>
      </c>
    </row>
    <row r="172" spans="1:50" x14ac:dyDescent="0.25">
      <c r="A172" s="5">
        <v>17470</v>
      </c>
      <c r="B172" s="38" t="s">
        <v>299</v>
      </c>
      <c r="C172" s="18">
        <v>37.75</v>
      </c>
      <c r="D172" s="18">
        <v>128.66666670000001</v>
      </c>
      <c r="E172" s="45">
        <v>1407</v>
      </c>
      <c r="F172" s="5"/>
      <c r="G172" s="5"/>
      <c r="H172" s="5"/>
      <c r="I172" s="5"/>
      <c r="J172" s="5"/>
      <c r="K172" s="5"/>
      <c r="L172" s="5"/>
      <c r="M172" s="5"/>
      <c r="N172" s="5"/>
      <c r="O172" s="5"/>
      <c r="P172" s="5"/>
      <c r="Q172" s="5"/>
      <c r="R172" s="5"/>
      <c r="S172" s="5">
        <v>5</v>
      </c>
      <c r="T172" s="5">
        <v>-8.6999999999999993</v>
      </c>
      <c r="U172" s="5">
        <v>7.9</v>
      </c>
      <c r="V172" s="5">
        <v>4.4000000000000004</v>
      </c>
      <c r="W172" s="5">
        <v>5.5</v>
      </c>
      <c r="X172" s="5">
        <v>5.0999999999999996</v>
      </c>
      <c r="Y172" s="5">
        <v>5.0999999999999996</v>
      </c>
      <c r="Z172" s="5">
        <v>4.3</v>
      </c>
      <c r="AA172" s="5">
        <v>8.1</v>
      </c>
      <c r="AB172" s="5">
        <v>-4</v>
      </c>
      <c r="AC172" s="5"/>
      <c r="AD172" s="5">
        <v>9.4</v>
      </c>
      <c r="AE172" s="5">
        <v>4.5</v>
      </c>
      <c r="AF172" s="5"/>
      <c r="AG172" s="5"/>
      <c r="AH172" s="5"/>
      <c r="AI172" s="5"/>
      <c r="AJ172" s="5"/>
      <c r="AK172" s="5"/>
      <c r="AL172" s="5"/>
      <c r="AM172" s="5"/>
      <c r="AN172" s="5"/>
      <c r="AO172" s="5"/>
      <c r="AP172" s="5"/>
      <c r="AQ172" s="5">
        <v>8.6</v>
      </c>
      <c r="AR172" s="5">
        <v>18.5</v>
      </c>
      <c r="AS172" s="5">
        <v>-1.7</v>
      </c>
      <c r="AT172" s="5">
        <v>4.3</v>
      </c>
      <c r="AU172" s="5">
        <v>4.0999999999999996</v>
      </c>
      <c r="AV172" s="5">
        <v>7.2</v>
      </c>
      <c r="AW172" s="5">
        <v>6.1</v>
      </c>
      <c r="AX172" s="5">
        <v>-3.6</v>
      </c>
    </row>
    <row r="173" spans="1:50" x14ac:dyDescent="0.25">
      <c r="A173" s="5">
        <v>17471</v>
      </c>
      <c r="B173" s="38" t="s">
        <v>300</v>
      </c>
      <c r="C173" s="18">
        <v>37.35</v>
      </c>
      <c r="D173" s="18">
        <v>127.2666667</v>
      </c>
      <c r="E173" s="45">
        <v>144</v>
      </c>
      <c r="F173" s="5"/>
      <c r="G173" s="5"/>
      <c r="H173" s="5"/>
      <c r="I173" s="5"/>
      <c r="J173" s="5"/>
      <c r="K173" s="5"/>
      <c r="L173" s="5"/>
      <c r="M173" s="5"/>
      <c r="N173" s="5"/>
      <c r="O173" s="5"/>
      <c r="P173" s="5"/>
      <c r="Q173" s="5"/>
      <c r="R173" s="5"/>
      <c r="S173" s="5">
        <v>8</v>
      </c>
      <c r="T173" s="5">
        <v>12.5</v>
      </c>
      <c r="U173" s="5">
        <v>11.5</v>
      </c>
      <c r="V173" s="5">
        <v>11.5</v>
      </c>
      <c r="W173" s="5">
        <v>11.9</v>
      </c>
      <c r="X173" s="5">
        <v>12.8</v>
      </c>
      <c r="Y173" s="5">
        <v>12.4</v>
      </c>
      <c r="Z173" s="5">
        <v>12.4</v>
      </c>
      <c r="AA173" s="5">
        <v>14.7</v>
      </c>
      <c r="AB173" s="5">
        <v>2.4</v>
      </c>
      <c r="AC173" s="5"/>
      <c r="AD173" s="5">
        <v>16.2</v>
      </c>
      <c r="AE173" s="5">
        <v>11.7</v>
      </c>
      <c r="AF173" s="5"/>
      <c r="AG173" s="5"/>
      <c r="AH173" s="5"/>
      <c r="AI173" s="5"/>
      <c r="AJ173" s="5"/>
      <c r="AK173" s="5"/>
      <c r="AL173" s="5"/>
      <c r="AM173" s="5"/>
      <c r="AN173" s="5"/>
      <c r="AO173" s="5"/>
      <c r="AP173" s="5"/>
      <c r="AQ173" s="5">
        <v>17</v>
      </c>
      <c r="AR173" s="5">
        <v>27.4</v>
      </c>
      <c r="AS173" s="5">
        <v>5.4</v>
      </c>
      <c r="AT173" s="5">
        <v>13</v>
      </c>
      <c r="AU173" s="5">
        <v>12.9</v>
      </c>
      <c r="AV173" s="5">
        <v>14.6</v>
      </c>
      <c r="AW173" s="5">
        <v>8</v>
      </c>
      <c r="AX173" s="5"/>
    </row>
    <row r="174" spans="1:50" x14ac:dyDescent="0.25">
      <c r="A174" s="5">
        <v>17914</v>
      </c>
      <c r="B174" s="38" t="s">
        <v>301</v>
      </c>
      <c r="C174" s="18">
        <v>36.700000000000003</v>
      </c>
      <c r="D174" s="18">
        <v>126.483</v>
      </c>
      <c r="E174" s="45">
        <v>12</v>
      </c>
      <c r="F174" s="5"/>
      <c r="G174" s="5"/>
      <c r="H174" s="5"/>
      <c r="I174" s="5"/>
      <c r="J174" s="5"/>
      <c r="K174" s="5"/>
      <c r="L174" s="5"/>
      <c r="M174" s="5"/>
      <c r="N174" s="5"/>
      <c r="O174" s="5"/>
      <c r="P174" s="5"/>
      <c r="Q174" s="5"/>
      <c r="R174" s="5"/>
      <c r="S174" s="5"/>
      <c r="T174" s="5"/>
      <c r="U174" s="5">
        <v>12</v>
      </c>
      <c r="V174" s="5">
        <v>13.3</v>
      </c>
      <c r="W174" s="5">
        <v>12.1</v>
      </c>
      <c r="X174" s="5">
        <v>13.2</v>
      </c>
      <c r="Y174" s="5">
        <v>12.6</v>
      </c>
      <c r="Z174" s="5">
        <v>12.1</v>
      </c>
      <c r="AA174" s="5">
        <v>13.8</v>
      </c>
      <c r="AB174" s="5">
        <v>2.6</v>
      </c>
      <c r="AC174" s="5"/>
      <c r="AD174" s="5">
        <v>16.8</v>
      </c>
      <c r="AE174" s="5"/>
      <c r="AF174" s="5"/>
      <c r="AG174" s="5"/>
      <c r="AH174" s="5"/>
      <c r="AI174" s="5"/>
      <c r="AJ174" s="5"/>
      <c r="AK174" s="5"/>
      <c r="AL174" s="5"/>
      <c r="AM174" s="5"/>
      <c r="AN174" s="5"/>
      <c r="AO174" s="5"/>
      <c r="AP174" s="5"/>
      <c r="AQ174" s="5"/>
      <c r="AR174" s="5"/>
      <c r="AS174" s="5"/>
      <c r="AT174" s="5"/>
      <c r="AU174" s="5"/>
      <c r="AV174" s="5"/>
      <c r="AW174" s="5"/>
      <c r="AX174" s="5"/>
    </row>
    <row r="175" spans="1:50" x14ac:dyDescent="0.25">
      <c r="A175" s="5">
        <v>18207</v>
      </c>
      <c r="B175" s="38" t="s">
        <v>302</v>
      </c>
      <c r="C175" s="18">
        <v>37.516666700000002</v>
      </c>
      <c r="D175" s="18">
        <v>126.9833333</v>
      </c>
      <c r="E175" s="45">
        <v>73</v>
      </c>
      <c r="F175" s="5"/>
      <c r="G175" s="5"/>
      <c r="H175" s="5"/>
      <c r="I175" s="5"/>
      <c r="J175" s="5"/>
      <c r="K175" s="5"/>
      <c r="L175" s="5"/>
      <c r="M175" s="5"/>
      <c r="N175" s="5"/>
      <c r="O175" s="5"/>
      <c r="P175" s="5"/>
      <c r="Q175" s="5"/>
      <c r="R175" s="5"/>
      <c r="S175" s="5"/>
      <c r="T175" s="5"/>
      <c r="U175" s="5"/>
      <c r="V175" s="5">
        <v>22.5</v>
      </c>
      <c r="W175" s="5">
        <v>11.9</v>
      </c>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row>
    <row r="176" spans="1:50" x14ac:dyDescent="0.25">
      <c r="A176" s="5">
        <v>18798</v>
      </c>
      <c r="B176" s="38" t="s">
        <v>303</v>
      </c>
      <c r="C176" s="18">
        <v>37.716666600000003</v>
      </c>
      <c r="D176" s="18">
        <v>127.1</v>
      </c>
      <c r="E176" s="45">
        <v>64.92</v>
      </c>
      <c r="F176" s="5"/>
      <c r="G176" s="5"/>
      <c r="H176" s="5"/>
      <c r="I176" s="5"/>
      <c r="J176" s="5"/>
      <c r="K176" s="5"/>
      <c r="L176" s="5"/>
      <c r="M176" s="5"/>
      <c r="N176" s="5"/>
      <c r="O176" s="5"/>
      <c r="P176" s="5"/>
      <c r="Q176" s="5"/>
      <c r="R176" s="5"/>
      <c r="S176" s="5"/>
      <c r="T176" s="5"/>
      <c r="U176" s="5"/>
      <c r="V176" s="5"/>
      <c r="W176" s="5"/>
      <c r="X176" s="5"/>
      <c r="Y176" s="5">
        <v>-0.7</v>
      </c>
      <c r="Z176" s="5">
        <v>23.6</v>
      </c>
      <c r="AA176" s="5">
        <v>1.7</v>
      </c>
      <c r="AB176" s="5">
        <v>3.4</v>
      </c>
      <c r="AC176" s="5"/>
      <c r="AD176" s="5"/>
      <c r="AE176" s="5"/>
      <c r="AF176" s="5"/>
      <c r="AG176" s="5"/>
      <c r="AH176" s="5"/>
      <c r="AI176" s="5"/>
      <c r="AJ176" s="5"/>
      <c r="AK176" s="5"/>
      <c r="AL176" s="5"/>
      <c r="AM176" s="5"/>
      <c r="AN176" s="5"/>
      <c r="AO176" s="5"/>
      <c r="AP176" s="5"/>
      <c r="AQ176" s="5"/>
      <c r="AR176" s="5"/>
      <c r="AS176" s="5"/>
      <c r="AT176" s="5"/>
      <c r="AU176" s="5"/>
      <c r="AV176" s="5"/>
      <c r="AW176" s="5"/>
      <c r="AX176" s="5"/>
    </row>
    <row r="177" spans="1:50" x14ac:dyDescent="0.25">
      <c r="A177" s="5">
        <v>18978</v>
      </c>
      <c r="B177" s="38" t="s">
        <v>304</v>
      </c>
      <c r="C177" s="18">
        <v>35.903756000000001</v>
      </c>
      <c r="D177" s="18">
        <v>126.615906</v>
      </c>
      <c r="E177" s="45">
        <v>8.83</v>
      </c>
      <c r="F177" s="5"/>
      <c r="G177" s="5"/>
      <c r="H177" s="5"/>
      <c r="I177" s="5"/>
      <c r="J177" s="5"/>
      <c r="K177" s="5"/>
      <c r="L177" s="5"/>
      <c r="M177" s="5"/>
      <c r="N177" s="5"/>
      <c r="O177" s="5"/>
      <c r="P177" s="5"/>
      <c r="Q177" s="5"/>
      <c r="R177" s="5"/>
      <c r="S177" s="5"/>
      <c r="T177" s="5"/>
      <c r="U177" s="5"/>
      <c r="V177" s="5"/>
      <c r="W177" s="5"/>
      <c r="X177" s="5"/>
      <c r="Y177" s="5"/>
      <c r="Z177" s="5">
        <v>12.6</v>
      </c>
      <c r="AA177" s="5">
        <v>12.8</v>
      </c>
      <c r="AB177" s="5">
        <v>13.2</v>
      </c>
      <c r="AC177" s="5">
        <v>14</v>
      </c>
      <c r="AD177" s="5">
        <v>14.3</v>
      </c>
      <c r="AE177" s="5"/>
      <c r="AF177" s="5"/>
      <c r="AG177" s="5"/>
      <c r="AH177" s="5"/>
      <c r="AI177" s="5"/>
      <c r="AJ177" s="5"/>
      <c r="AK177" s="5"/>
      <c r="AL177" s="5"/>
      <c r="AM177" s="5"/>
      <c r="AN177" s="5"/>
      <c r="AO177" s="5"/>
      <c r="AP177" s="5"/>
      <c r="AQ177" s="5"/>
      <c r="AR177" s="5"/>
      <c r="AS177" s="5"/>
      <c r="AT177" s="5"/>
      <c r="AU177" s="5"/>
      <c r="AV177" s="5"/>
      <c r="AW177" s="5"/>
      <c r="AX177" s="5"/>
    </row>
    <row r="178" spans="1:50" x14ac:dyDescent="0.25">
      <c r="A178" s="5">
        <v>18979</v>
      </c>
      <c r="B178" s="38" t="s">
        <v>305</v>
      </c>
      <c r="C178" s="18">
        <v>35.088543000000001</v>
      </c>
      <c r="D178" s="18">
        <v>128.07037</v>
      </c>
      <c r="E178" s="45">
        <v>7.62</v>
      </c>
      <c r="F178" s="5"/>
      <c r="G178" s="5"/>
      <c r="H178" s="5"/>
      <c r="I178" s="5"/>
      <c r="J178" s="5"/>
      <c r="K178" s="5"/>
      <c r="L178" s="5"/>
      <c r="M178" s="5"/>
      <c r="N178" s="5"/>
      <c r="O178" s="5"/>
      <c r="P178" s="5"/>
      <c r="Q178" s="5"/>
      <c r="R178" s="5"/>
      <c r="S178" s="5"/>
      <c r="T178" s="5"/>
      <c r="U178" s="5"/>
      <c r="V178" s="5"/>
      <c r="W178" s="5"/>
      <c r="X178" s="5"/>
      <c r="Y178" s="5"/>
      <c r="Z178" s="5">
        <v>13.6</v>
      </c>
      <c r="AA178" s="5">
        <v>14.5</v>
      </c>
      <c r="AB178" s="5">
        <v>12.1</v>
      </c>
      <c r="AC178" s="5"/>
      <c r="AD178" s="5">
        <v>17.3</v>
      </c>
      <c r="AE178" s="5"/>
      <c r="AF178" s="5"/>
      <c r="AG178" s="5"/>
      <c r="AH178" s="5"/>
      <c r="AI178" s="5"/>
      <c r="AJ178" s="5"/>
      <c r="AK178" s="5"/>
      <c r="AL178" s="5"/>
      <c r="AM178" s="5"/>
      <c r="AN178" s="5"/>
      <c r="AO178" s="5"/>
      <c r="AP178" s="5"/>
      <c r="AQ178" s="5"/>
      <c r="AR178" s="5"/>
      <c r="AS178" s="5"/>
      <c r="AT178" s="5"/>
      <c r="AU178" s="5"/>
      <c r="AV178" s="5"/>
      <c r="AW178" s="5"/>
      <c r="AX178" s="5"/>
    </row>
    <row r="179" spans="1:50" x14ac:dyDescent="0.25">
      <c r="A179" s="5">
        <v>18980</v>
      </c>
      <c r="B179" s="38" t="s">
        <v>306</v>
      </c>
      <c r="C179" s="18">
        <v>33.293835000000001</v>
      </c>
      <c r="D179" s="18">
        <v>126.16282699999999</v>
      </c>
      <c r="E179" s="45">
        <v>70.900000000000006</v>
      </c>
      <c r="F179" s="5"/>
      <c r="G179" s="5"/>
      <c r="H179" s="5"/>
      <c r="I179" s="5"/>
      <c r="J179" s="5"/>
      <c r="K179" s="5"/>
      <c r="L179" s="5"/>
      <c r="M179" s="5"/>
      <c r="N179" s="5"/>
      <c r="O179" s="5"/>
      <c r="P179" s="5"/>
      <c r="Q179" s="5"/>
      <c r="R179" s="5"/>
      <c r="S179" s="5"/>
      <c r="T179" s="5"/>
      <c r="U179" s="5"/>
      <c r="V179" s="5"/>
      <c r="W179" s="5"/>
      <c r="X179" s="5"/>
      <c r="Y179" s="5"/>
      <c r="Z179" s="5">
        <v>15.2</v>
      </c>
      <c r="AA179" s="5">
        <v>15.6</v>
      </c>
      <c r="AB179" s="5">
        <v>15.4</v>
      </c>
      <c r="AC179" s="5">
        <v>15.3</v>
      </c>
      <c r="AD179" s="5">
        <v>16.2</v>
      </c>
      <c r="AE179" s="5"/>
      <c r="AF179" s="5"/>
      <c r="AG179" s="5"/>
      <c r="AH179" s="5"/>
      <c r="AI179" s="5"/>
      <c r="AJ179" s="5"/>
      <c r="AK179" s="5"/>
      <c r="AL179" s="5"/>
      <c r="AM179" s="5"/>
      <c r="AN179" s="5"/>
      <c r="AO179" s="5"/>
      <c r="AP179" s="5"/>
      <c r="AQ179" s="5"/>
      <c r="AR179" s="5"/>
      <c r="AS179" s="5"/>
      <c r="AT179" s="5"/>
      <c r="AU179" s="5"/>
      <c r="AV179" s="5"/>
      <c r="AW179" s="5"/>
      <c r="AX179" s="5"/>
    </row>
    <row r="180" spans="1:50" x14ac:dyDescent="0.25">
      <c r="A180" s="5">
        <v>19483</v>
      </c>
      <c r="B180" s="38" t="s">
        <v>307</v>
      </c>
      <c r="C180" s="18">
        <v>37.9</v>
      </c>
      <c r="D180" s="18">
        <v>127.0666666</v>
      </c>
      <c r="E180" s="45">
        <v>112</v>
      </c>
      <c r="F180" s="5"/>
      <c r="G180" s="5"/>
      <c r="H180" s="5"/>
      <c r="I180" s="5"/>
      <c r="J180" s="5"/>
      <c r="K180" s="5"/>
      <c r="L180" s="5"/>
      <c r="M180" s="5"/>
      <c r="N180" s="5"/>
      <c r="O180" s="5"/>
      <c r="P180" s="5"/>
      <c r="Q180" s="5"/>
      <c r="R180" s="5"/>
      <c r="S180" s="5"/>
      <c r="T180" s="5"/>
      <c r="U180" s="5"/>
      <c r="V180" s="5"/>
      <c r="W180" s="5"/>
      <c r="X180" s="5"/>
      <c r="Y180" s="5"/>
      <c r="Z180" s="5"/>
      <c r="AA180" s="5">
        <v>13.8</v>
      </c>
      <c r="AB180" s="5">
        <v>11.2</v>
      </c>
      <c r="AC180" s="5">
        <v>11.2</v>
      </c>
      <c r="AD180" s="5">
        <v>11.2</v>
      </c>
      <c r="AE180" s="5">
        <v>10.4</v>
      </c>
      <c r="AF180" s="5">
        <v>11.3</v>
      </c>
      <c r="AG180" s="5">
        <v>11.5</v>
      </c>
      <c r="AH180" s="5">
        <v>11.8</v>
      </c>
      <c r="AI180" s="5">
        <v>11.7</v>
      </c>
      <c r="AJ180" s="5">
        <v>11</v>
      </c>
      <c r="AK180" s="5">
        <v>10.8</v>
      </c>
      <c r="AL180" s="5">
        <v>11.1</v>
      </c>
      <c r="AM180" s="5">
        <v>11.5</v>
      </c>
      <c r="AN180" s="5">
        <v>12.1</v>
      </c>
      <c r="AO180" s="5">
        <v>12.5</v>
      </c>
      <c r="AP180" s="5">
        <v>12.6</v>
      </c>
      <c r="AQ180" s="5">
        <v>11.9</v>
      </c>
      <c r="AR180" s="5">
        <v>11.8</v>
      </c>
      <c r="AS180" s="5">
        <v>12.1</v>
      </c>
      <c r="AT180" s="5">
        <v>11.8</v>
      </c>
      <c r="AU180" s="5">
        <v>12.2</v>
      </c>
      <c r="AV180" s="5">
        <v>11.6</v>
      </c>
      <c r="AW180" s="5">
        <v>12.5</v>
      </c>
      <c r="AX180" s="5">
        <v>10.4</v>
      </c>
    </row>
    <row r="181" spans="1:50" x14ac:dyDescent="0.25">
      <c r="A181" s="5">
        <v>19484</v>
      </c>
      <c r="B181" s="38" t="s">
        <v>308</v>
      </c>
      <c r="C181" s="18">
        <v>37.966099</v>
      </c>
      <c r="D181" s="18">
        <v>124.630447</v>
      </c>
      <c r="E181" s="45">
        <v>36</v>
      </c>
      <c r="F181" s="5"/>
      <c r="G181" s="5"/>
      <c r="H181" s="5"/>
      <c r="I181" s="5"/>
      <c r="J181" s="5"/>
      <c r="K181" s="5"/>
      <c r="L181" s="5"/>
      <c r="M181" s="5"/>
      <c r="N181" s="5"/>
      <c r="O181" s="5"/>
      <c r="P181" s="5"/>
      <c r="Q181" s="5"/>
      <c r="R181" s="5"/>
      <c r="S181" s="5"/>
      <c r="T181" s="5"/>
      <c r="U181" s="5"/>
      <c r="V181" s="5"/>
      <c r="W181" s="5"/>
      <c r="X181" s="5"/>
      <c r="Y181" s="5"/>
      <c r="Z181" s="5"/>
      <c r="AA181" s="5">
        <v>9</v>
      </c>
      <c r="AB181" s="5">
        <v>10.8</v>
      </c>
      <c r="AC181" s="5">
        <v>10.3</v>
      </c>
      <c r="AD181" s="5">
        <v>11.7</v>
      </c>
      <c r="AE181" s="5">
        <v>10.8</v>
      </c>
      <c r="AF181" s="5">
        <v>11.2</v>
      </c>
      <c r="AG181" s="5">
        <v>11.6</v>
      </c>
      <c r="AH181" s="5">
        <v>11.5</v>
      </c>
      <c r="AI181" s="5">
        <v>11.7</v>
      </c>
      <c r="AJ181" s="5">
        <v>10.9</v>
      </c>
      <c r="AK181" s="5">
        <v>10.3</v>
      </c>
      <c r="AL181" s="5">
        <v>10.5</v>
      </c>
      <c r="AM181" s="5">
        <v>10.7</v>
      </c>
      <c r="AN181" s="5">
        <v>11.6</v>
      </c>
      <c r="AO181" s="5">
        <v>12</v>
      </c>
      <c r="AP181" s="5">
        <v>12</v>
      </c>
      <c r="AQ181" s="5">
        <v>11.9</v>
      </c>
      <c r="AR181" s="5">
        <v>11.1</v>
      </c>
      <c r="AS181" s="5">
        <v>12.1</v>
      </c>
      <c r="AT181" s="5">
        <v>12.2</v>
      </c>
      <c r="AU181" s="5">
        <v>12.6</v>
      </c>
      <c r="AV181" s="5">
        <v>11.8</v>
      </c>
      <c r="AW181" s="5">
        <v>12.6</v>
      </c>
      <c r="AX181" s="5">
        <v>9.4</v>
      </c>
    </row>
    <row r="182" spans="1:50" x14ac:dyDescent="0.25">
      <c r="A182" s="5">
        <v>19485</v>
      </c>
      <c r="B182" s="38" t="s">
        <v>309</v>
      </c>
      <c r="C182" s="18">
        <v>36.566666699999999</v>
      </c>
      <c r="D182" s="18">
        <v>127.2833333</v>
      </c>
      <c r="E182" s="45">
        <v>25</v>
      </c>
      <c r="F182" s="5"/>
      <c r="G182" s="5"/>
      <c r="H182" s="5"/>
      <c r="I182" s="5"/>
      <c r="J182" s="5"/>
      <c r="K182" s="5"/>
      <c r="L182" s="5"/>
      <c r="M182" s="5"/>
      <c r="N182" s="5"/>
      <c r="O182" s="5"/>
      <c r="P182" s="5"/>
      <c r="Q182" s="5"/>
      <c r="R182" s="5"/>
      <c r="S182" s="5"/>
      <c r="T182" s="5"/>
      <c r="U182" s="5"/>
      <c r="V182" s="5"/>
      <c r="W182" s="5"/>
      <c r="X182" s="5"/>
      <c r="Y182" s="5"/>
      <c r="Z182" s="5"/>
      <c r="AA182" s="5">
        <v>14.4</v>
      </c>
      <c r="AB182" s="5">
        <v>3.5</v>
      </c>
      <c r="AC182" s="5"/>
      <c r="AD182" s="5">
        <v>17</v>
      </c>
      <c r="AE182" s="5">
        <v>12.7</v>
      </c>
      <c r="AF182" s="5"/>
      <c r="AG182" s="5"/>
      <c r="AH182" s="5"/>
      <c r="AI182" s="5"/>
      <c r="AJ182" s="5"/>
      <c r="AK182" s="5"/>
      <c r="AL182" s="5"/>
      <c r="AM182" s="5"/>
      <c r="AN182" s="5"/>
      <c r="AO182" s="5"/>
      <c r="AP182" s="5"/>
      <c r="AQ182" s="5"/>
      <c r="AR182" s="5"/>
      <c r="AS182" s="5"/>
      <c r="AT182" s="5"/>
      <c r="AU182" s="5"/>
      <c r="AV182" s="5"/>
      <c r="AW182" s="5"/>
      <c r="AX182" s="5"/>
    </row>
    <row r="183" spans="1:50" x14ac:dyDescent="0.25">
      <c r="A183" s="5">
        <v>19486</v>
      </c>
      <c r="B183" s="38" t="s">
        <v>310</v>
      </c>
      <c r="C183" s="18">
        <v>34.687176000000001</v>
      </c>
      <c r="D183" s="18">
        <v>125.451042</v>
      </c>
      <c r="E183" s="45">
        <v>68.5</v>
      </c>
      <c r="F183" s="5"/>
      <c r="G183" s="5"/>
      <c r="H183" s="5"/>
      <c r="I183" s="5"/>
      <c r="J183" s="5"/>
      <c r="K183" s="5"/>
      <c r="L183" s="5"/>
      <c r="M183" s="5"/>
      <c r="N183" s="5"/>
      <c r="O183" s="5"/>
      <c r="P183" s="5"/>
      <c r="Q183" s="5"/>
      <c r="R183" s="5"/>
      <c r="S183" s="5"/>
      <c r="T183" s="5"/>
      <c r="U183" s="5"/>
      <c r="V183" s="5"/>
      <c r="W183" s="5"/>
      <c r="X183" s="5"/>
      <c r="Y183" s="5"/>
      <c r="Z183" s="5"/>
      <c r="AA183" s="5">
        <v>17.100000000000001</v>
      </c>
      <c r="AB183" s="5">
        <v>13.3</v>
      </c>
      <c r="AC183" s="5">
        <v>13.1</v>
      </c>
      <c r="AD183" s="5">
        <v>13.5</v>
      </c>
      <c r="AE183" s="5">
        <v>12.9</v>
      </c>
      <c r="AF183" s="5">
        <v>13.3</v>
      </c>
      <c r="AG183" s="5">
        <v>13.5</v>
      </c>
      <c r="AH183" s="5">
        <v>13.1</v>
      </c>
      <c r="AI183" s="5">
        <v>13.8</v>
      </c>
      <c r="AJ183" s="5">
        <v>13.3</v>
      </c>
      <c r="AK183" s="5">
        <v>13</v>
      </c>
      <c r="AL183" s="5">
        <v>13.6</v>
      </c>
      <c r="AM183" s="5">
        <v>13.8</v>
      </c>
      <c r="AN183" s="5">
        <v>14.1</v>
      </c>
      <c r="AO183" s="5">
        <v>13.6</v>
      </c>
      <c r="AP183" s="5">
        <v>13.7</v>
      </c>
      <c r="AQ183" s="5">
        <v>13.5</v>
      </c>
      <c r="AR183" s="5">
        <v>13.9</v>
      </c>
      <c r="AS183" s="5">
        <v>14</v>
      </c>
      <c r="AT183" s="5">
        <v>14.1</v>
      </c>
      <c r="AU183" s="5">
        <v>15.3</v>
      </c>
      <c r="AV183" s="5">
        <v>14</v>
      </c>
      <c r="AW183" s="5">
        <v>14.4</v>
      </c>
      <c r="AX183" s="5">
        <v>11.9</v>
      </c>
    </row>
    <row r="184" spans="1:50" x14ac:dyDescent="0.25">
      <c r="A184" s="5">
        <v>19877</v>
      </c>
      <c r="B184" s="38" t="s">
        <v>194</v>
      </c>
      <c r="C184" s="18">
        <v>36.416666599999999</v>
      </c>
      <c r="D184" s="18">
        <v>128.15</v>
      </c>
      <c r="E184" s="45">
        <v>97.57</v>
      </c>
      <c r="F184" s="5"/>
      <c r="G184" s="5"/>
      <c r="H184" s="5"/>
      <c r="I184" s="5"/>
      <c r="J184" s="5"/>
      <c r="K184" s="5"/>
      <c r="L184" s="5"/>
      <c r="M184" s="5"/>
      <c r="N184" s="5"/>
      <c r="O184" s="5"/>
      <c r="P184" s="5"/>
      <c r="Q184" s="5"/>
      <c r="R184" s="5"/>
      <c r="S184" s="5"/>
      <c r="T184" s="5"/>
      <c r="U184" s="5"/>
      <c r="V184" s="5"/>
      <c r="W184" s="5"/>
      <c r="X184" s="5"/>
      <c r="Y184" s="5"/>
      <c r="Z184" s="5"/>
      <c r="AA184" s="5"/>
      <c r="AB184" s="5">
        <v>14.8</v>
      </c>
      <c r="AC184" s="5">
        <v>12.4</v>
      </c>
      <c r="AD184" s="5">
        <v>13</v>
      </c>
      <c r="AE184" s="5">
        <v>12.3</v>
      </c>
      <c r="AF184" s="5">
        <v>12.7</v>
      </c>
      <c r="AG184" s="5">
        <v>12.7</v>
      </c>
      <c r="AH184" s="5">
        <v>12.7</v>
      </c>
      <c r="AI184" s="5">
        <v>12.6</v>
      </c>
      <c r="AJ184" s="5">
        <v>12.1</v>
      </c>
      <c r="AK184" s="5">
        <v>12.1</v>
      </c>
      <c r="AL184" s="5">
        <v>11.7</v>
      </c>
      <c r="AM184" s="5">
        <v>12.5</v>
      </c>
      <c r="AN184" s="5">
        <v>12.7</v>
      </c>
      <c r="AO184" s="5">
        <v>13.7</v>
      </c>
      <c r="AP184" s="5">
        <v>13.9</v>
      </c>
      <c r="AQ184" s="5">
        <v>13.4</v>
      </c>
      <c r="AR184" s="5">
        <v>13.2</v>
      </c>
      <c r="AS184" s="5">
        <v>13.5</v>
      </c>
      <c r="AT184" s="5">
        <v>13.1</v>
      </c>
      <c r="AU184" s="5">
        <v>13.3</v>
      </c>
      <c r="AV184" s="5">
        <v>13.3</v>
      </c>
      <c r="AW184" s="5">
        <v>13.9</v>
      </c>
      <c r="AX184" s="5">
        <v>11.8</v>
      </c>
    </row>
    <row r="185" spans="1:50" x14ac:dyDescent="0.25">
      <c r="A185" s="5">
        <v>20056</v>
      </c>
      <c r="B185" s="38" t="s">
        <v>311</v>
      </c>
      <c r="C185" s="18">
        <v>37.883055499999998</v>
      </c>
      <c r="D185" s="18">
        <v>126.76647199999999</v>
      </c>
      <c r="E185" s="45">
        <v>30</v>
      </c>
      <c r="F185" s="5"/>
      <c r="G185" s="5"/>
      <c r="H185" s="5"/>
      <c r="I185" s="5"/>
      <c r="J185" s="5"/>
      <c r="K185" s="5"/>
      <c r="L185" s="5"/>
      <c r="M185" s="5"/>
      <c r="N185" s="5"/>
      <c r="O185" s="5"/>
      <c r="P185" s="5"/>
      <c r="Q185" s="5"/>
      <c r="R185" s="5"/>
      <c r="S185" s="5"/>
      <c r="T185" s="5"/>
      <c r="U185" s="5"/>
      <c r="V185" s="5"/>
      <c r="W185" s="5"/>
      <c r="X185" s="5"/>
      <c r="Y185" s="5"/>
      <c r="Z185" s="5"/>
      <c r="AA185" s="5"/>
      <c r="AB185" s="5"/>
      <c r="AC185" s="5">
        <v>14.6</v>
      </c>
      <c r="AD185" s="5">
        <v>11.1</v>
      </c>
      <c r="AE185" s="5">
        <v>10.3</v>
      </c>
      <c r="AF185" s="5">
        <v>11.4</v>
      </c>
      <c r="AG185" s="5">
        <v>11.3</v>
      </c>
      <c r="AH185" s="5">
        <v>11.1</v>
      </c>
      <c r="AI185" s="5">
        <v>11</v>
      </c>
      <c r="AJ185" s="5">
        <v>10.7</v>
      </c>
      <c r="AK185" s="5">
        <v>10.5</v>
      </c>
      <c r="AL185" s="5">
        <v>10.9</v>
      </c>
      <c r="AM185" s="5">
        <v>11.1</v>
      </c>
      <c r="AN185" s="5">
        <v>11.4</v>
      </c>
      <c r="AO185" s="5">
        <v>11.7</v>
      </c>
      <c r="AP185" s="5">
        <v>11.7</v>
      </c>
      <c r="AQ185" s="5">
        <v>10.5</v>
      </c>
      <c r="AR185" s="5">
        <v>10.5</v>
      </c>
      <c r="AS185" s="5">
        <v>11.3</v>
      </c>
      <c r="AT185" s="5">
        <v>11.2</v>
      </c>
      <c r="AU185" s="5">
        <v>11.6</v>
      </c>
      <c r="AV185" s="5">
        <v>10.8</v>
      </c>
      <c r="AW185" s="5">
        <v>11.8</v>
      </c>
      <c r="AX185" s="5">
        <v>9.5</v>
      </c>
    </row>
    <row r="186" spans="1:50" x14ac:dyDescent="0.25">
      <c r="A186" s="5">
        <v>20057</v>
      </c>
      <c r="B186" s="38" t="s">
        <v>312</v>
      </c>
      <c r="C186" s="18">
        <v>34.466666600000003</v>
      </c>
      <c r="D186" s="18">
        <v>126.33333330000001</v>
      </c>
      <c r="E186" s="45">
        <v>478</v>
      </c>
      <c r="F186" s="5"/>
      <c r="G186" s="5"/>
      <c r="H186" s="5"/>
      <c r="I186" s="5"/>
      <c r="J186" s="5"/>
      <c r="K186" s="5"/>
      <c r="L186" s="5"/>
      <c r="M186" s="5"/>
      <c r="N186" s="5"/>
      <c r="O186" s="5"/>
      <c r="P186" s="5"/>
      <c r="Q186" s="5"/>
      <c r="R186" s="5"/>
      <c r="S186" s="5"/>
      <c r="T186" s="5"/>
      <c r="U186" s="5"/>
      <c r="V186" s="5"/>
      <c r="W186" s="5"/>
      <c r="X186" s="5"/>
      <c r="Y186" s="5"/>
      <c r="Z186" s="5"/>
      <c r="AA186" s="5"/>
      <c r="AB186" s="5"/>
      <c r="AC186" s="5">
        <v>14.9</v>
      </c>
      <c r="AD186" s="5">
        <v>12.2</v>
      </c>
      <c r="AE186" s="5">
        <v>11.3</v>
      </c>
      <c r="AF186" s="5">
        <v>12</v>
      </c>
      <c r="AG186" s="5">
        <v>12</v>
      </c>
      <c r="AH186" s="5">
        <v>11.6</v>
      </c>
      <c r="AI186" s="5">
        <v>11.8</v>
      </c>
      <c r="AJ186" s="5">
        <v>11.6</v>
      </c>
      <c r="AK186" s="5">
        <v>11.3</v>
      </c>
      <c r="AL186" s="5">
        <v>11.2</v>
      </c>
      <c r="AM186" s="5">
        <v>11.7</v>
      </c>
      <c r="AN186" s="5">
        <v>11.8</v>
      </c>
      <c r="AO186" s="5">
        <v>11.7</v>
      </c>
      <c r="AP186" s="5">
        <v>12.4</v>
      </c>
      <c r="AQ186" s="5">
        <v>12.4</v>
      </c>
      <c r="AR186" s="5">
        <v>12.3</v>
      </c>
      <c r="AS186" s="5">
        <v>10.5</v>
      </c>
      <c r="AT186" s="5"/>
      <c r="AU186" s="5"/>
      <c r="AV186" s="5"/>
      <c r="AW186" s="5"/>
      <c r="AX186" s="5"/>
    </row>
    <row r="187" spans="1:50" x14ac:dyDescent="0.25">
      <c r="A187" s="5">
        <v>20388</v>
      </c>
      <c r="B187" s="38" t="s">
        <v>313</v>
      </c>
      <c r="C187" s="18">
        <v>38.061311000000003</v>
      </c>
      <c r="D187" s="18">
        <v>128.66916399999999</v>
      </c>
      <c r="E187" s="45">
        <v>73.45</v>
      </c>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v>16.600000000000001</v>
      </c>
      <c r="AE187" s="5">
        <v>12.1</v>
      </c>
      <c r="AF187" s="5">
        <v>12.4</v>
      </c>
      <c r="AG187" s="5">
        <v>13.1</v>
      </c>
      <c r="AH187" s="5">
        <v>12.8</v>
      </c>
      <c r="AI187" s="5">
        <v>12.5</v>
      </c>
      <c r="AJ187" s="5">
        <v>11.7</v>
      </c>
      <c r="AK187" s="5">
        <v>12</v>
      </c>
      <c r="AL187" s="5">
        <v>11.4</v>
      </c>
      <c r="AM187" s="5">
        <v>12.4</v>
      </c>
      <c r="AN187" s="5">
        <v>12.8</v>
      </c>
      <c r="AO187" s="5">
        <v>13.1</v>
      </c>
      <c r="AP187" s="5">
        <v>13.1</v>
      </c>
      <c r="AQ187" s="5">
        <v>13.3</v>
      </c>
      <c r="AR187" s="5">
        <v>13.1</v>
      </c>
      <c r="AS187" s="5">
        <v>14</v>
      </c>
      <c r="AT187" s="5">
        <v>13.3</v>
      </c>
      <c r="AU187" s="5">
        <v>13.1</v>
      </c>
      <c r="AV187" s="5">
        <v>13</v>
      </c>
      <c r="AW187" s="5">
        <v>13.8</v>
      </c>
      <c r="AX187" s="5">
        <v>10.9</v>
      </c>
    </row>
    <row r="188" spans="1:50" x14ac:dyDescent="0.25">
      <c r="A188" s="5">
        <v>20389</v>
      </c>
      <c r="B188" s="38" t="s">
        <v>314</v>
      </c>
      <c r="C188" s="18">
        <v>37.469074999999997</v>
      </c>
      <c r="D188" s="18">
        <v>126.450517</v>
      </c>
      <c r="E188" s="45">
        <v>7.01</v>
      </c>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v>16.2</v>
      </c>
      <c r="AE188" s="5">
        <v>11.8</v>
      </c>
      <c r="AF188" s="5">
        <v>12.7</v>
      </c>
      <c r="AG188" s="5">
        <v>13</v>
      </c>
      <c r="AH188" s="5">
        <v>12.6</v>
      </c>
      <c r="AI188" s="5">
        <v>12.4</v>
      </c>
      <c r="AJ188" s="5">
        <v>11.9</v>
      </c>
      <c r="AK188" s="5">
        <v>11.5</v>
      </c>
      <c r="AL188" s="5">
        <v>11.7</v>
      </c>
      <c r="AM188" s="5">
        <v>11.9</v>
      </c>
      <c r="AN188" s="5">
        <v>12.6</v>
      </c>
      <c r="AO188" s="5">
        <v>12.7</v>
      </c>
      <c r="AP188" s="5">
        <v>12.9</v>
      </c>
      <c r="AQ188" s="5">
        <v>12.6</v>
      </c>
      <c r="AR188" s="5">
        <v>12.5</v>
      </c>
      <c r="AS188" s="5">
        <v>12.8</v>
      </c>
      <c r="AT188" s="5">
        <v>12.7</v>
      </c>
      <c r="AU188" s="5">
        <v>13.4</v>
      </c>
      <c r="AV188" s="5">
        <v>12.6</v>
      </c>
      <c r="AW188" s="5">
        <v>13.3</v>
      </c>
      <c r="AX188" s="5">
        <v>10.3</v>
      </c>
    </row>
    <row r="189" spans="1:50" x14ac:dyDescent="0.25">
      <c r="A189" s="5">
        <v>21162</v>
      </c>
      <c r="B189" s="38" t="s">
        <v>315</v>
      </c>
      <c r="C189" s="18">
        <v>36.4</v>
      </c>
      <c r="D189" s="18">
        <v>128.28333330000001</v>
      </c>
      <c r="E189" s="45">
        <v>90.3</v>
      </c>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v>15.3</v>
      </c>
      <c r="AF189" s="5"/>
      <c r="AG189" s="5"/>
      <c r="AH189" s="5"/>
      <c r="AI189" s="5"/>
      <c r="AJ189" s="5"/>
      <c r="AK189" s="5"/>
      <c r="AL189" s="5"/>
      <c r="AM189" s="5"/>
      <c r="AN189" s="5"/>
      <c r="AO189" s="5"/>
      <c r="AP189" s="5"/>
      <c r="AQ189" s="5">
        <v>17.8</v>
      </c>
      <c r="AR189" s="5">
        <v>27.9</v>
      </c>
      <c r="AS189" s="5">
        <v>6.8</v>
      </c>
      <c r="AT189" s="5">
        <v>14.2</v>
      </c>
      <c r="AU189" s="5">
        <v>13.7</v>
      </c>
      <c r="AV189" s="5">
        <v>15.8</v>
      </c>
      <c r="AW189" s="5">
        <v>15.4</v>
      </c>
      <c r="AX189" s="5">
        <v>5.9</v>
      </c>
    </row>
    <row r="190" spans="1:50" x14ac:dyDescent="0.25">
      <c r="A190" s="5">
        <v>21163</v>
      </c>
      <c r="B190" s="38" t="s">
        <v>316</v>
      </c>
      <c r="C190" s="18">
        <v>37.5</v>
      </c>
      <c r="D190" s="18">
        <v>126.9166666</v>
      </c>
      <c r="E190" s="45">
        <v>49</v>
      </c>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v>13.1</v>
      </c>
      <c r="AF190" s="5"/>
      <c r="AG190" s="5"/>
      <c r="AH190" s="5"/>
      <c r="AI190" s="5"/>
      <c r="AJ190" s="5"/>
      <c r="AK190" s="5"/>
      <c r="AL190" s="5"/>
      <c r="AM190" s="5"/>
      <c r="AN190" s="5"/>
      <c r="AO190" s="5"/>
      <c r="AP190" s="5"/>
      <c r="AQ190" s="5">
        <v>19</v>
      </c>
      <c r="AR190" s="5">
        <v>29.5</v>
      </c>
      <c r="AS190" s="5">
        <v>7</v>
      </c>
      <c r="AT190" s="5">
        <v>14</v>
      </c>
      <c r="AU190" s="5">
        <v>13.6</v>
      </c>
      <c r="AV190" s="5">
        <v>16.399999999999999</v>
      </c>
      <c r="AW190" s="5">
        <v>15.3</v>
      </c>
      <c r="AX190" s="5">
        <v>7.1</v>
      </c>
    </row>
    <row r="191" spans="1:50" x14ac:dyDescent="0.25">
      <c r="A191" s="5">
        <v>21164</v>
      </c>
      <c r="B191" s="38" t="s">
        <v>241</v>
      </c>
      <c r="C191" s="18">
        <v>34.758906000000003</v>
      </c>
      <c r="D191" s="18">
        <v>126.37987200000001</v>
      </c>
      <c r="E191" s="45">
        <v>7.01</v>
      </c>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v>13.7</v>
      </c>
      <c r="AF191" s="5">
        <v>12.4</v>
      </c>
      <c r="AG191" s="5"/>
      <c r="AH191" s="5"/>
      <c r="AI191" s="5"/>
      <c r="AJ191" s="5"/>
      <c r="AK191" s="5"/>
      <c r="AL191" s="5"/>
      <c r="AM191" s="5"/>
      <c r="AN191" s="5"/>
      <c r="AO191" s="5"/>
      <c r="AP191" s="5"/>
      <c r="AQ191" s="5"/>
      <c r="AR191" s="5"/>
      <c r="AS191" s="5"/>
      <c r="AT191" s="5"/>
      <c r="AU191" s="5"/>
      <c r="AV191" s="5"/>
      <c r="AW191" s="5"/>
      <c r="AX191" s="5"/>
    </row>
    <row r="192" spans="1:50" x14ac:dyDescent="0.25">
      <c r="A192" s="5">
        <v>21165</v>
      </c>
      <c r="B192" s="38" t="s">
        <v>301</v>
      </c>
      <c r="C192" s="18">
        <v>36.683333300000001</v>
      </c>
      <c r="D192" s="18">
        <v>126.4833333</v>
      </c>
      <c r="E192" s="45">
        <v>12</v>
      </c>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v>11.8</v>
      </c>
      <c r="AF192" s="5"/>
      <c r="AG192" s="5"/>
      <c r="AH192" s="5"/>
      <c r="AI192" s="5"/>
      <c r="AJ192" s="5"/>
      <c r="AK192" s="5"/>
      <c r="AL192" s="5"/>
      <c r="AM192" s="5"/>
      <c r="AN192" s="5"/>
      <c r="AO192" s="5"/>
      <c r="AP192" s="5"/>
      <c r="AQ192" s="5"/>
      <c r="AR192" s="5"/>
      <c r="AS192" s="5"/>
      <c r="AT192" s="5"/>
      <c r="AU192" s="5"/>
      <c r="AV192" s="5"/>
      <c r="AW192" s="5"/>
      <c r="AX192" s="5"/>
    </row>
    <row r="193" spans="1:50" x14ac:dyDescent="0.25">
      <c r="A193" s="5">
        <v>25371</v>
      </c>
      <c r="B193" s="38" t="s">
        <v>317</v>
      </c>
      <c r="C193" s="18">
        <v>34.983333299999998</v>
      </c>
      <c r="D193" s="18">
        <v>126.3833333</v>
      </c>
      <c r="E193" s="45">
        <v>16</v>
      </c>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v>17.5</v>
      </c>
      <c r="AI193" s="5">
        <v>13.9</v>
      </c>
      <c r="AJ193" s="5">
        <v>13.9</v>
      </c>
      <c r="AK193" s="5">
        <v>13.4</v>
      </c>
      <c r="AL193" s="5">
        <v>13.6</v>
      </c>
      <c r="AM193" s="5">
        <v>13.9</v>
      </c>
      <c r="AN193" s="5">
        <v>13.8</v>
      </c>
      <c r="AO193" s="5">
        <v>14.2</v>
      </c>
      <c r="AP193" s="5">
        <v>14.5</v>
      </c>
      <c r="AQ193" s="5">
        <v>13.9</v>
      </c>
      <c r="AR193" s="5">
        <v>14.1</v>
      </c>
      <c r="AS193" s="5">
        <v>14.2</v>
      </c>
      <c r="AT193" s="5">
        <v>14.1</v>
      </c>
      <c r="AU193" s="5">
        <v>14.8</v>
      </c>
      <c r="AV193" s="5">
        <v>14.1</v>
      </c>
      <c r="AW193" s="5">
        <v>14.8</v>
      </c>
      <c r="AX193" s="5">
        <v>12</v>
      </c>
    </row>
    <row r="194" spans="1:50" x14ac:dyDescent="0.25">
      <c r="A194" s="5">
        <v>26014</v>
      </c>
      <c r="B194" s="38" t="s">
        <v>318</v>
      </c>
      <c r="C194" s="18">
        <v>37.266666600000001</v>
      </c>
      <c r="D194" s="18">
        <v>127.4833333</v>
      </c>
      <c r="E194" s="45">
        <v>90</v>
      </c>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v>12</v>
      </c>
      <c r="AJ194" s="5">
        <v>11.2</v>
      </c>
      <c r="AK194" s="5">
        <v>11.1</v>
      </c>
      <c r="AL194" s="5">
        <v>11.2</v>
      </c>
      <c r="AM194" s="5">
        <v>11.4</v>
      </c>
      <c r="AN194" s="5">
        <v>12</v>
      </c>
      <c r="AO194" s="5">
        <v>12.4</v>
      </c>
      <c r="AP194" s="5">
        <v>12.8</v>
      </c>
      <c r="AQ194" s="5">
        <v>11.8</v>
      </c>
      <c r="AR194" s="5">
        <v>11.8</v>
      </c>
      <c r="AS194" s="5">
        <v>12.4</v>
      </c>
      <c r="AT194" s="5">
        <v>12.5</v>
      </c>
      <c r="AU194" s="5">
        <v>12.8</v>
      </c>
      <c r="AV194" s="5">
        <v>12.3</v>
      </c>
      <c r="AW194" s="5">
        <v>13.1</v>
      </c>
      <c r="AX194" s="5">
        <v>11.1</v>
      </c>
    </row>
    <row r="195" spans="1:50" x14ac:dyDescent="0.25">
      <c r="A195" s="5">
        <v>26015</v>
      </c>
      <c r="B195" s="38" t="s">
        <v>319</v>
      </c>
      <c r="C195" s="18">
        <v>36.762500000000003</v>
      </c>
      <c r="D195" s="18">
        <v>127.2927778</v>
      </c>
      <c r="E195" s="45">
        <v>81.5</v>
      </c>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v>12.8</v>
      </c>
      <c r="AJ195" s="5">
        <v>12.3</v>
      </c>
      <c r="AK195" s="5">
        <v>12</v>
      </c>
      <c r="AL195" s="5">
        <v>11.9</v>
      </c>
      <c r="AM195" s="5">
        <v>12.4</v>
      </c>
      <c r="AN195" s="5">
        <v>12.8</v>
      </c>
      <c r="AO195" s="5">
        <v>13.1</v>
      </c>
      <c r="AP195" s="5">
        <v>12.7</v>
      </c>
      <c r="AQ195" s="5">
        <v>11.9</v>
      </c>
      <c r="AR195" s="5">
        <v>11.9</v>
      </c>
      <c r="AS195" s="5">
        <v>12.1</v>
      </c>
      <c r="AT195" s="5">
        <v>12.3</v>
      </c>
      <c r="AU195" s="5">
        <v>12.6</v>
      </c>
      <c r="AV195" s="5">
        <v>12.1</v>
      </c>
      <c r="AW195" s="5">
        <v>13.1</v>
      </c>
      <c r="AX195" s="5">
        <v>10.8</v>
      </c>
    </row>
    <row r="196" spans="1:50" x14ac:dyDescent="0.25">
      <c r="A196" s="5">
        <v>26016</v>
      </c>
      <c r="B196" s="38" t="s">
        <v>320</v>
      </c>
      <c r="C196" s="18">
        <v>36.3333333</v>
      </c>
      <c r="D196" s="18">
        <v>126.55</v>
      </c>
      <c r="E196" s="45">
        <v>18</v>
      </c>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v>13.2</v>
      </c>
      <c r="AJ196" s="5">
        <v>13</v>
      </c>
      <c r="AK196" s="5">
        <v>12.1</v>
      </c>
      <c r="AL196" s="5">
        <v>12.2</v>
      </c>
      <c r="AM196" s="5">
        <v>12.5</v>
      </c>
      <c r="AN196" s="5">
        <v>13</v>
      </c>
      <c r="AO196" s="5">
        <v>13.4</v>
      </c>
      <c r="AP196" s="5">
        <v>13.6</v>
      </c>
      <c r="AQ196" s="5">
        <v>12.8</v>
      </c>
      <c r="AR196" s="5">
        <v>13</v>
      </c>
      <c r="AS196" s="5">
        <v>13.3</v>
      </c>
      <c r="AT196" s="5">
        <v>13.1</v>
      </c>
      <c r="AU196" s="5">
        <v>13.9</v>
      </c>
      <c r="AV196" s="5">
        <v>13.1</v>
      </c>
      <c r="AW196" s="5">
        <v>14</v>
      </c>
      <c r="AX196" s="5">
        <v>11.2</v>
      </c>
    </row>
    <row r="197" spans="1:50" x14ac:dyDescent="0.25">
      <c r="A197" s="5">
        <v>26017</v>
      </c>
      <c r="B197" s="38" t="s">
        <v>237</v>
      </c>
      <c r="C197" s="18">
        <v>36.116666600000002</v>
      </c>
      <c r="D197" s="18">
        <v>128.31666659999999</v>
      </c>
      <c r="E197" s="45">
        <v>47</v>
      </c>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v>13.9</v>
      </c>
      <c r="AJ197" s="5">
        <v>13.1</v>
      </c>
      <c r="AK197" s="5">
        <v>12.8</v>
      </c>
      <c r="AL197" s="5">
        <v>12.6</v>
      </c>
      <c r="AM197" s="5">
        <v>13.4</v>
      </c>
      <c r="AN197" s="5">
        <v>13.6</v>
      </c>
      <c r="AO197" s="5">
        <v>14.1</v>
      </c>
      <c r="AP197" s="5">
        <v>14.2</v>
      </c>
      <c r="AQ197" s="5">
        <v>13.8</v>
      </c>
      <c r="AR197" s="5">
        <v>13.6</v>
      </c>
      <c r="AS197" s="5">
        <v>14.2</v>
      </c>
      <c r="AT197" s="5">
        <v>13.9</v>
      </c>
      <c r="AU197" s="5">
        <v>14</v>
      </c>
      <c r="AV197" s="5">
        <v>14</v>
      </c>
      <c r="AW197" s="5">
        <v>14.4</v>
      </c>
      <c r="AX197" s="5">
        <v>12.4</v>
      </c>
    </row>
    <row r="198" spans="1:50" x14ac:dyDescent="0.25">
      <c r="A198" s="5">
        <v>26018</v>
      </c>
      <c r="B198" s="38" t="s">
        <v>321</v>
      </c>
      <c r="C198" s="18">
        <v>35.666666599999999</v>
      </c>
      <c r="D198" s="18">
        <v>127.9166666</v>
      </c>
      <c r="E198" s="45">
        <v>225.95</v>
      </c>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v>12.4</v>
      </c>
      <c r="AJ198" s="5">
        <v>11.8</v>
      </c>
      <c r="AK198" s="5">
        <v>11.7</v>
      </c>
      <c r="AL198" s="5">
        <v>11.4</v>
      </c>
      <c r="AM198" s="5">
        <v>12.1</v>
      </c>
      <c r="AN198" s="5">
        <v>12</v>
      </c>
      <c r="AO198" s="5">
        <v>12.4</v>
      </c>
      <c r="AP198" s="5">
        <v>12.8</v>
      </c>
      <c r="AQ198" s="5">
        <v>12.3</v>
      </c>
      <c r="AR198" s="5">
        <v>12.3</v>
      </c>
      <c r="AS198" s="5">
        <v>12.8</v>
      </c>
      <c r="AT198" s="5">
        <v>12.5</v>
      </c>
      <c r="AU198" s="5">
        <v>12.9</v>
      </c>
      <c r="AV198" s="5">
        <v>12.7</v>
      </c>
      <c r="AW198" s="5">
        <v>13</v>
      </c>
      <c r="AX198" s="5">
        <v>10.6</v>
      </c>
    </row>
    <row r="199" spans="1:50" x14ac:dyDescent="0.25">
      <c r="A199" s="5">
        <v>26019</v>
      </c>
      <c r="B199" s="38" t="s">
        <v>322</v>
      </c>
      <c r="C199" s="18">
        <v>35.549999999999997</v>
      </c>
      <c r="D199" s="18">
        <v>126.8666666</v>
      </c>
      <c r="E199" s="45">
        <v>39</v>
      </c>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v>14.1</v>
      </c>
      <c r="AJ199" s="5">
        <v>13.7</v>
      </c>
      <c r="AK199" s="5">
        <v>13</v>
      </c>
      <c r="AL199" s="5">
        <v>13.1</v>
      </c>
      <c r="AM199" s="5">
        <v>13.7</v>
      </c>
      <c r="AN199" s="5">
        <v>13.7</v>
      </c>
      <c r="AO199" s="5">
        <v>14.2</v>
      </c>
      <c r="AP199" s="5">
        <v>14.3</v>
      </c>
      <c r="AQ199" s="5">
        <v>13.1</v>
      </c>
      <c r="AR199" s="5">
        <v>13.2</v>
      </c>
      <c r="AS199" s="5">
        <v>13.3</v>
      </c>
      <c r="AT199" s="5">
        <v>13.2</v>
      </c>
      <c r="AU199" s="5">
        <v>13.9</v>
      </c>
      <c r="AV199" s="5">
        <v>13.3</v>
      </c>
      <c r="AW199" s="5">
        <v>14.3</v>
      </c>
      <c r="AX199" s="5">
        <v>11.9</v>
      </c>
    </row>
    <row r="200" spans="1:50" x14ac:dyDescent="0.25">
      <c r="A200" s="5">
        <v>26020</v>
      </c>
      <c r="B200" s="38" t="s">
        <v>323</v>
      </c>
      <c r="C200" s="18">
        <v>35.348888899999999</v>
      </c>
      <c r="D200" s="18">
        <v>126.59888890000001</v>
      </c>
      <c r="E200" s="45">
        <v>55</v>
      </c>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v>13.9</v>
      </c>
      <c r="AJ200" s="5">
        <v>13.6</v>
      </c>
      <c r="AK200" s="5">
        <v>13.2</v>
      </c>
      <c r="AL200" s="5">
        <v>13.2</v>
      </c>
      <c r="AM200" s="5">
        <v>13.7</v>
      </c>
      <c r="AN200" s="5">
        <v>14</v>
      </c>
      <c r="AO200" s="5">
        <v>14</v>
      </c>
      <c r="AP200" s="5">
        <v>14.4</v>
      </c>
      <c r="AQ200" s="5">
        <v>13.4</v>
      </c>
      <c r="AR200" s="5">
        <v>12.9</v>
      </c>
      <c r="AS200" s="5">
        <v>13.3</v>
      </c>
      <c r="AT200" s="5">
        <v>13.3</v>
      </c>
      <c r="AU200" s="5">
        <v>14</v>
      </c>
      <c r="AV200" s="5">
        <v>13.4</v>
      </c>
      <c r="AW200" s="5">
        <v>14.2</v>
      </c>
      <c r="AX200" s="5">
        <v>11.6</v>
      </c>
    </row>
    <row r="201" spans="1:50" x14ac:dyDescent="0.25">
      <c r="A201" s="5">
        <v>26021</v>
      </c>
      <c r="B201" s="38" t="s">
        <v>324</v>
      </c>
      <c r="C201" s="18">
        <v>35.416666599999999</v>
      </c>
      <c r="D201" s="18">
        <v>127.4</v>
      </c>
      <c r="E201" s="45">
        <v>132.52000000000001</v>
      </c>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v>12.9</v>
      </c>
      <c r="AJ201" s="5">
        <v>11.7</v>
      </c>
      <c r="AK201" s="5">
        <v>12</v>
      </c>
      <c r="AL201" s="5">
        <v>11.9</v>
      </c>
      <c r="AM201" s="5">
        <v>12.6</v>
      </c>
      <c r="AN201" s="5">
        <v>12.8</v>
      </c>
      <c r="AO201" s="5">
        <v>12.9</v>
      </c>
      <c r="AP201" s="5">
        <v>13.5</v>
      </c>
      <c r="AQ201" s="5">
        <v>12.8</v>
      </c>
      <c r="AR201" s="5">
        <v>13.1</v>
      </c>
      <c r="AS201" s="5">
        <v>13.4</v>
      </c>
      <c r="AT201" s="5">
        <v>13.1</v>
      </c>
      <c r="AU201" s="5">
        <v>13.5</v>
      </c>
      <c r="AV201" s="5">
        <v>12.9</v>
      </c>
      <c r="AW201" s="5">
        <v>13.9</v>
      </c>
      <c r="AX201" s="5">
        <v>11.7</v>
      </c>
    </row>
    <row r="202" spans="1:50" x14ac:dyDescent="0.25">
      <c r="A202" s="5">
        <v>26022</v>
      </c>
      <c r="B202" s="38" t="s">
        <v>325</v>
      </c>
      <c r="C202" s="18">
        <v>35.016666600000001</v>
      </c>
      <c r="D202" s="18">
        <v>127.3666666</v>
      </c>
      <c r="E202" s="45">
        <v>166.9</v>
      </c>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v>13.4</v>
      </c>
      <c r="AJ202" s="5">
        <v>13</v>
      </c>
      <c r="AK202" s="5">
        <v>12.6</v>
      </c>
      <c r="AL202" s="5">
        <v>12.4</v>
      </c>
      <c r="AM202" s="5">
        <v>12.8</v>
      </c>
      <c r="AN202" s="5">
        <v>12.7</v>
      </c>
      <c r="AO202" s="5">
        <v>13.3</v>
      </c>
      <c r="AP202" s="5">
        <v>13.9</v>
      </c>
      <c r="AQ202" s="5">
        <v>12.8</v>
      </c>
      <c r="AR202" s="5">
        <v>12.8</v>
      </c>
      <c r="AS202" s="5">
        <v>13.2</v>
      </c>
      <c r="AT202" s="5">
        <v>13</v>
      </c>
      <c r="AU202" s="5">
        <v>13.6</v>
      </c>
      <c r="AV202" s="5">
        <v>13.3</v>
      </c>
      <c r="AW202" s="5">
        <v>13.6</v>
      </c>
      <c r="AX202" s="5">
        <v>10.9</v>
      </c>
    </row>
    <row r="203" spans="1:50" x14ac:dyDescent="0.25">
      <c r="A203" s="5">
        <v>26394</v>
      </c>
      <c r="B203" s="38" t="s">
        <v>326</v>
      </c>
      <c r="C203" s="18">
        <v>33.383333299999997</v>
      </c>
      <c r="D203" s="18">
        <v>126.8666666</v>
      </c>
      <c r="E203" s="45">
        <v>18</v>
      </c>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v>6.3</v>
      </c>
      <c r="AK203" s="5">
        <v>15.4</v>
      </c>
      <c r="AL203" s="5">
        <v>15.4</v>
      </c>
      <c r="AM203" s="5">
        <v>16</v>
      </c>
      <c r="AN203" s="5">
        <v>15.7</v>
      </c>
      <c r="AO203" s="5">
        <v>15.8</v>
      </c>
      <c r="AP203" s="5">
        <v>16.3</v>
      </c>
      <c r="AQ203" s="5">
        <v>16</v>
      </c>
      <c r="AR203" s="5">
        <v>15.7</v>
      </c>
      <c r="AS203" s="5">
        <v>16.100000000000001</v>
      </c>
      <c r="AT203" s="5">
        <v>16</v>
      </c>
      <c r="AU203" s="5">
        <v>16.8</v>
      </c>
      <c r="AV203" s="5">
        <v>16.2</v>
      </c>
      <c r="AW203" s="5">
        <v>16.8</v>
      </c>
      <c r="AX203" s="5">
        <v>13.9</v>
      </c>
    </row>
    <row r="204" spans="1:50" x14ac:dyDescent="0.25">
      <c r="A204" s="5">
        <v>28391</v>
      </c>
      <c r="B204" s="38" t="s">
        <v>327</v>
      </c>
      <c r="C204" s="18">
        <v>37.5</v>
      </c>
      <c r="D204" s="18">
        <v>130.8666666</v>
      </c>
      <c r="E204" s="45">
        <v>968</v>
      </c>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v>11.3</v>
      </c>
      <c r="AR204" s="5">
        <v>20.3</v>
      </c>
      <c r="AS204" s="5">
        <v>3.1</v>
      </c>
      <c r="AT204" s="5">
        <v>7.9</v>
      </c>
      <c r="AU204" s="5">
        <v>10.8</v>
      </c>
      <c r="AV204" s="5">
        <v>14.4</v>
      </c>
      <c r="AW204" s="5">
        <v>13.1</v>
      </c>
      <c r="AX204" s="5">
        <v>5.6</v>
      </c>
    </row>
    <row r="205" spans="1:50" x14ac:dyDescent="0.25">
      <c r="A205" s="5">
        <v>28629</v>
      </c>
      <c r="B205" s="38" t="s">
        <v>283</v>
      </c>
      <c r="C205" s="18">
        <v>33.200000000000003</v>
      </c>
      <c r="D205" s="18">
        <v>126.266667</v>
      </c>
      <c r="E205" s="45">
        <v>27.1</v>
      </c>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v>18.600000000000001</v>
      </c>
      <c r="AW205" s="5">
        <v>16.7</v>
      </c>
      <c r="AX205" s="5">
        <v>14.4</v>
      </c>
    </row>
    <row r="206" spans="1:50" x14ac:dyDescent="0.25">
      <c r="B206" s="48" t="s">
        <v>53</v>
      </c>
      <c r="C206" s="51"/>
      <c r="D206" s="51"/>
      <c r="F206" s="51">
        <v>2.0739999999999998</v>
      </c>
      <c r="G206" s="51">
        <v>3.0298810384753461</v>
      </c>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row>
    <row r="207" spans="1:50" x14ac:dyDescent="0.25">
      <c r="A207" s="5">
        <v>4857</v>
      </c>
      <c r="B207" s="38" t="s">
        <v>328</v>
      </c>
      <c r="C207" s="18">
        <v>48.766666600000001</v>
      </c>
      <c r="D207" s="18">
        <v>121.9166666</v>
      </c>
      <c r="E207" s="45">
        <v>739</v>
      </c>
      <c r="F207" s="5">
        <v>-1.4</v>
      </c>
      <c r="G207" s="5">
        <v>-0.7</v>
      </c>
      <c r="H207" s="5">
        <v>0.2</v>
      </c>
      <c r="I207" s="5">
        <v>0</v>
      </c>
      <c r="J207" s="5">
        <v>-1.4</v>
      </c>
      <c r="K207" s="5">
        <v>-1.1000000000000001</v>
      </c>
      <c r="L207" s="5">
        <v>-0.2</v>
      </c>
      <c r="M207" s="5">
        <v>-1.4</v>
      </c>
      <c r="N207" s="5">
        <v>-0.2</v>
      </c>
      <c r="O207" s="5">
        <v>0.7</v>
      </c>
      <c r="P207" s="5">
        <v>1.1000000000000001</v>
      </c>
      <c r="Q207" s="5">
        <v>-0.2</v>
      </c>
      <c r="R207" s="5">
        <v>0.4</v>
      </c>
      <c r="S207" s="5">
        <v>1.7</v>
      </c>
      <c r="T207" s="5">
        <v>0.6</v>
      </c>
      <c r="U207" s="5">
        <v>1.4</v>
      </c>
      <c r="V207" s="5">
        <v>-0.5</v>
      </c>
      <c r="W207" s="5">
        <v>0.3</v>
      </c>
      <c r="X207" s="5">
        <v>0.5</v>
      </c>
      <c r="Y207" s="5">
        <v>-0.3</v>
      </c>
      <c r="Z207" s="5">
        <v>-0.4</v>
      </c>
      <c r="AA207" s="5">
        <v>-0.2</v>
      </c>
      <c r="AB207" s="5">
        <v>0.4</v>
      </c>
      <c r="AC207" s="5">
        <v>0.6</v>
      </c>
      <c r="AD207" s="5">
        <v>0.5</v>
      </c>
      <c r="AE207" s="5">
        <v>-0.3</v>
      </c>
      <c r="AF207" s="5">
        <v>-0.4</v>
      </c>
      <c r="AG207" s="5">
        <v>1.6</v>
      </c>
      <c r="AH207" s="5">
        <v>0.9</v>
      </c>
      <c r="AI207" s="5">
        <v>-0.3</v>
      </c>
      <c r="AJ207" s="5">
        <v>-0.9</v>
      </c>
      <c r="AK207" s="5">
        <v>0.2</v>
      </c>
      <c r="AL207" s="5">
        <v>-0.9</v>
      </c>
      <c r="AM207" s="5">
        <v>-0.3</v>
      </c>
      <c r="AN207" s="5">
        <v>0.4</v>
      </c>
      <c r="AO207" s="5">
        <v>1.1000000000000001</v>
      </c>
      <c r="AP207" s="5">
        <v>-0.2</v>
      </c>
      <c r="AQ207" s="5">
        <v>0.6</v>
      </c>
      <c r="AR207" s="5">
        <v>0.5</v>
      </c>
      <c r="AS207" s="5">
        <v>1</v>
      </c>
      <c r="AT207" s="5">
        <v>1.4</v>
      </c>
      <c r="AU207" s="5">
        <v>0.7</v>
      </c>
      <c r="AV207" s="5">
        <v>0.3</v>
      </c>
      <c r="AW207" s="5">
        <v>0.3</v>
      </c>
      <c r="AX207" s="5">
        <v>-1.7</v>
      </c>
    </row>
    <row r="208" spans="1:50" x14ac:dyDescent="0.25">
      <c r="A208" s="5">
        <v>4858</v>
      </c>
      <c r="B208" s="38" t="s">
        <v>329</v>
      </c>
      <c r="C208" s="18">
        <v>48</v>
      </c>
      <c r="D208" s="18">
        <v>122.733</v>
      </c>
      <c r="E208" s="45">
        <v>310</v>
      </c>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row>
    <row r="209" spans="1:50" x14ac:dyDescent="0.25">
      <c r="A209" s="5">
        <v>4859</v>
      </c>
      <c r="B209" s="38" t="s">
        <v>330</v>
      </c>
      <c r="C209" s="18">
        <v>47.166666599999999</v>
      </c>
      <c r="D209" s="18">
        <v>119.9333333</v>
      </c>
      <c r="E209" s="45">
        <v>997</v>
      </c>
      <c r="F209" s="5">
        <v>-3.6</v>
      </c>
      <c r="G209" s="5">
        <v>-3.7</v>
      </c>
      <c r="H209" s="5">
        <v>-1.8</v>
      </c>
      <c r="I209" s="5">
        <v>-2.4</v>
      </c>
      <c r="J209" s="5">
        <v>-3.8</v>
      </c>
      <c r="K209" s="5">
        <v>-3.4</v>
      </c>
      <c r="L209" s="5">
        <v>-2.9</v>
      </c>
      <c r="M209" s="5">
        <v>-3.1</v>
      </c>
      <c r="N209" s="5">
        <v>-2.5</v>
      </c>
      <c r="O209" s="5">
        <v>-1.6</v>
      </c>
      <c r="P209" s="5">
        <v>-1.2</v>
      </c>
      <c r="Q209" s="5">
        <v>-2.6</v>
      </c>
      <c r="R209" s="5">
        <v>-1.6</v>
      </c>
      <c r="S209" s="5">
        <v>-0.9</v>
      </c>
      <c r="T209" s="5">
        <v>-1.3</v>
      </c>
      <c r="U209" s="5">
        <v>-1</v>
      </c>
      <c r="V209" s="5">
        <v>-2.1</v>
      </c>
      <c r="W209" s="5">
        <v>-1.5</v>
      </c>
      <c r="X209" s="5">
        <v>-2.8</v>
      </c>
      <c r="Y209" s="5">
        <v>-1.9</v>
      </c>
      <c r="Z209" s="5">
        <v>-2.6</v>
      </c>
      <c r="AA209" s="5">
        <v>-2.7</v>
      </c>
      <c r="AB209" s="5">
        <v>-1.8</v>
      </c>
      <c r="AC209" s="5">
        <v>-1.5</v>
      </c>
      <c r="AD209" s="5">
        <v>-1.5</v>
      </c>
      <c r="AE209" s="5">
        <v>-2.4</v>
      </c>
      <c r="AF209" s="5">
        <v>-1.9</v>
      </c>
      <c r="AG209" s="5">
        <v>-0.3</v>
      </c>
      <c r="AH209" s="5">
        <v>-1.1000000000000001</v>
      </c>
      <c r="AI209" s="5">
        <v>-2</v>
      </c>
      <c r="AJ209" s="5">
        <v>-2.6</v>
      </c>
      <c r="AK209" s="5">
        <v>-2.2999999999999998</v>
      </c>
      <c r="AL209" s="5">
        <v>-2.9</v>
      </c>
      <c r="AM209" s="5">
        <v>-2.4</v>
      </c>
      <c r="AN209" s="5">
        <v>-1</v>
      </c>
      <c r="AO209" s="5">
        <v>-0.5</v>
      </c>
      <c r="AP209" s="5">
        <v>-1.6</v>
      </c>
      <c r="AQ209" s="5">
        <v>-1.5</v>
      </c>
      <c r="AR209" s="5">
        <v>-1.2</v>
      </c>
      <c r="AS209" s="5">
        <v>-0.7</v>
      </c>
      <c r="AT209" s="5">
        <v>-0.6</v>
      </c>
      <c r="AU209" s="5">
        <v>-0.4</v>
      </c>
      <c r="AV209" s="5">
        <v>-1.3</v>
      </c>
      <c r="AW209" s="5">
        <v>-1.1000000000000001</v>
      </c>
      <c r="AX209" s="5">
        <v>-3.6</v>
      </c>
    </row>
    <row r="210" spans="1:50" x14ac:dyDescent="0.25">
      <c r="A210" s="5">
        <v>4866</v>
      </c>
      <c r="B210" s="38" t="s">
        <v>331</v>
      </c>
      <c r="C210" s="18">
        <v>45.516666600000001</v>
      </c>
      <c r="D210" s="18">
        <v>116.9666666</v>
      </c>
      <c r="E210" s="45">
        <v>840</v>
      </c>
      <c r="F210" s="5">
        <v>1.2</v>
      </c>
      <c r="G210" s="5">
        <v>0.5</v>
      </c>
      <c r="H210" s="5">
        <v>1.8</v>
      </c>
      <c r="I210" s="5">
        <v>2</v>
      </c>
      <c r="J210" s="5">
        <v>0.8</v>
      </c>
      <c r="K210" s="5">
        <v>0.7</v>
      </c>
      <c r="L210" s="5">
        <v>1.2</v>
      </c>
      <c r="M210" s="5">
        <v>0.7</v>
      </c>
      <c r="N210" s="5">
        <v>1.8</v>
      </c>
      <c r="O210" s="5">
        <v>2.7</v>
      </c>
      <c r="P210" s="5">
        <v>2.5</v>
      </c>
      <c r="Q210" s="5">
        <v>1</v>
      </c>
      <c r="R210" s="5">
        <v>1.6</v>
      </c>
      <c r="S210" s="5">
        <v>1.5</v>
      </c>
      <c r="T210" s="5">
        <v>2.2000000000000002</v>
      </c>
      <c r="U210" s="5">
        <v>2.7</v>
      </c>
      <c r="V210" s="5">
        <v>1.4</v>
      </c>
      <c r="W210" s="5">
        <v>2.7</v>
      </c>
      <c r="X210" s="5">
        <v>3.2</v>
      </c>
      <c r="Y210" s="5">
        <v>3</v>
      </c>
      <c r="Z210" s="5">
        <v>2.1</v>
      </c>
      <c r="AA210" s="5">
        <v>2.2999999999999998</v>
      </c>
      <c r="AB210" s="5">
        <v>3.3</v>
      </c>
      <c r="AC210" s="5">
        <v>2.5</v>
      </c>
      <c r="AD210" s="5">
        <v>3.1</v>
      </c>
      <c r="AE210" s="5">
        <v>2.5</v>
      </c>
      <c r="AF210" s="5">
        <v>2.7</v>
      </c>
      <c r="AG210" s="5">
        <v>4.2</v>
      </c>
      <c r="AH210" s="5">
        <v>3.3</v>
      </c>
      <c r="AI210" s="5">
        <v>2.4</v>
      </c>
      <c r="AJ210" s="5">
        <v>1.7</v>
      </c>
      <c r="AK210" s="5">
        <v>2</v>
      </c>
      <c r="AL210" s="5">
        <v>1</v>
      </c>
      <c r="AM210" s="5">
        <v>2</v>
      </c>
      <c r="AN210" s="5">
        <v>3.5</v>
      </c>
      <c r="AO210" s="5">
        <v>3.1</v>
      </c>
      <c r="AP210" s="5">
        <v>2.6</v>
      </c>
      <c r="AQ210" s="5">
        <v>3.4</v>
      </c>
      <c r="AR210" s="5">
        <v>3.1</v>
      </c>
      <c r="AS210" s="5">
        <v>3.8</v>
      </c>
      <c r="AT210" s="5">
        <v>3</v>
      </c>
      <c r="AU210" s="5">
        <v>3.3</v>
      </c>
      <c r="AV210" s="5">
        <v>2.6</v>
      </c>
      <c r="AW210" s="5">
        <v>2.7</v>
      </c>
      <c r="AX210" s="5">
        <v>0.1</v>
      </c>
    </row>
    <row r="211" spans="1:50" x14ac:dyDescent="0.25">
      <c r="A211" s="5">
        <v>4951</v>
      </c>
      <c r="B211" s="38" t="s">
        <v>332</v>
      </c>
      <c r="C211" s="18">
        <v>44.5833333</v>
      </c>
      <c r="D211" s="18">
        <v>117.6</v>
      </c>
      <c r="E211" s="45">
        <v>997</v>
      </c>
      <c r="F211" s="5">
        <v>1.2</v>
      </c>
      <c r="G211" s="5">
        <v>1.1000000000000001</v>
      </c>
      <c r="H211" s="5">
        <v>2.1</v>
      </c>
      <c r="I211" s="5">
        <v>2</v>
      </c>
      <c r="J211" s="5">
        <v>0.8</v>
      </c>
      <c r="K211" s="5">
        <v>0.7</v>
      </c>
      <c r="L211" s="5">
        <v>0.9</v>
      </c>
      <c r="M211" s="5">
        <v>1.4</v>
      </c>
      <c r="N211" s="5">
        <v>2</v>
      </c>
      <c r="O211" s="5">
        <v>2.9</v>
      </c>
      <c r="P211" s="5">
        <v>2.8</v>
      </c>
      <c r="Q211" s="5">
        <v>1.7</v>
      </c>
      <c r="R211" s="5">
        <v>1.9</v>
      </c>
      <c r="S211" s="5">
        <v>1.6</v>
      </c>
      <c r="T211" s="5">
        <v>2.5</v>
      </c>
      <c r="U211" s="5">
        <v>2.5</v>
      </c>
      <c r="V211" s="5">
        <v>1.8</v>
      </c>
      <c r="W211" s="5">
        <v>2.8</v>
      </c>
      <c r="X211" s="5">
        <v>3.5</v>
      </c>
      <c r="Y211" s="5">
        <v>3</v>
      </c>
      <c r="Z211" s="5">
        <v>2</v>
      </c>
      <c r="AA211" s="5">
        <v>2.5</v>
      </c>
      <c r="AB211" s="5">
        <v>3</v>
      </c>
      <c r="AC211" s="5">
        <v>2.9</v>
      </c>
      <c r="AD211" s="5">
        <v>3.2</v>
      </c>
      <c r="AE211" s="5">
        <v>2.2999999999999998</v>
      </c>
      <c r="AF211" s="5">
        <v>2.2000000000000002</v>
      </c>
      <c r="AG211" s="5">
        <v>3.5</v>
      </c>
      <c r="AH211" s="5">
        <v>2.7</v>
      </c>
      <c r="AI211" s="5">
        <v>2.2999999999999998</v>
      </c>
      <c r="AJ211" s="5">
        <v>1.6</v>
      </c>
      <c r="AK211" s="5">
        <v>1.7</v>
      </c>
      <c r="AL211" s="5">
        <v>0.7</v>
      </c>
      <c r="AM211" s="5">
        <v>2.1</v>
      </c>
      <c r="AN211" s="5">
        <v>3.2</v>
      </c>
      <c r="AO211" s="5">
        <v>2.8</v>
      </c>
      <c r="AP211" s="5">
        <v>2.4</v>
      </c>
      <c r="AQ211" s="5">
        <v>3</v>
      </c>
      <c r="AR211" s="5">
        <v>2.7</v>
      </c>
      <c r="AS211" s="5">
        <v>3.4</v>
      </c>
      <c r="AT211" s="5">
        <v>2.6</v>
      </c>
      <c r="AU211" s="5">
        <v>3</v>
      </c>
      <c r="AV211" s="5">
        <v>2.2000000000000002</v>
      </c>
      <c r="AW211" s="5">
        <v>2.7</v>
      </c>
      <c r="AX211" s="5">
        <v>0.6</v>
      </c>
    </row>
    <row r="212" spans="1:50" x14ac:dyDescent="0.25">
      <c r="A212" s="5">
        <v>4953</v>
      </c>
      <c r="B212" s="38" t="s">
        <v>333</v>
      </c>
      <c r="C212" s="18">
        <v>43.983333299999998</v>
      </c>
      <c r="D212" s="18">
        <v>119.4</v>
      </c>
      <c r="E212" s="45">
        <v>485</v>
      </c>
      <c r="F212" s="5">
        <v>5</v>
      </c>
      <c r="G212" s="5">
        <v>5.4</v>
      </c>
      <c r="H212" s="5">
        <v>6</v>
      </c>
      <c r="I212" s="5">
        <v>6.1</v>
      </c>
      <c r="J212" s="5">
        <v>4.8</v>
      </c>
      <c r="K212" s="5">
        <v>4.3</v>
      </c>
      <c r="L212" s="5">
        <v>4.9000000000000004</v>
      </c>
      <c r="M212" s="5">
        <v>5</v>
      </c>
      <c r="N212" s="5">
        <v>6</v>
      </c>
      <c r="O212" s="5">
        <v>6.4</v>
      </c>
      <c r="P212" s="5">
        <v>6.1</v>
      </c>
      <c r="Q212" s="5">
        <v>5.5</v>
      </c>
      <c r="R212" s="5">
        <v>5.5</v>
      </c>
      <c r="S212" s="5">
        <v>5.7</v>
      </c>
      <c r="T212" s="5">
        <v>6.1</v>
      </c>
      <c r="U212" s="5">
        <v>6.3</v>
      </c>
      <c r="V212" s="5">
        <v>5.4</v>
      </c>
      <c r="W212" s="5">
        <v>6.2</v>
      </c>
      <c r="X212" s="5">
        <v>6.6</v>
      </c>
      <c r="Y212" s="5">
        <v>6.2</v>
      </c>
      <c r="Z212" s="5">
        <v>5.6</v>
      </c>
      <c r="AA212" s="5">
        <v>5.7</v>
      </c>
      <c r="AB212" s="5">
        <v>6.8</v>
      </c>
      <c r="AC212" s="5">
        <v>7.1</v>
      </c>
      <c r="AD212" s="5">
        <v>7</v>
      </c>
      <c r="AE212" s="5">
        <v>6.6</v>
      </c>
      <c r="AF212" s="5">
        <v>6.9</v>
      </c>
      <c r="AG212" s="5">
        <v>7.9</v>
      </c>
      <c r="AH212" s="5">
        <v>7.2</v>
      </c>
      <c r="AI212" s="5">
        <v>6.5</v>
      </c>
      <c r="AJ212" s="5">
        <v>6</v>
      </c>
      <c r="AK212" s="5">
        <v>6.7</v>
      </c>
      <c r="AL212" s="5">
        <v>5.4</v>
      </c>
      <c r="AM212" s="5">
        <v>6.5</v>
      </c>
      <c r="AN212" s="5">
        <v>7.5</v>
      </c>
      <c r="AO212" s="5">
        <v>7.6</v>
      </c>
      <c r="AP212" s="5">
        <v>7.1</v>
      </c>
      <c r="AQ212" s="5">
        <v>7.5</v>
      </c>
      <c r="AR212" s="5">
        <v>7.1</v>
      </c>
      <c r="AS212" s="5">
        <v>7.8</v>
      </c>
      <c r="AT212" s="5">
        <v>7.1</v>
      </c>
      <c r="AU212" s="5">
        <v>7.2</v>
      </c>
      <c r="AV212" s="5">
        <v>6.8</v>
      </c>
      <c r="AW212" s="5">
        <v>7.4</v>
      </c>
      <c r="AX212" s="5">
        <v>5.8</v>
      </c>
    </row>
    <row r="213" spans="1:50" x14ac:dyDescent="0.25">
      <c r="A213" s="5">
        <v>4958</v>
      </c>
      <c r="B213" s="38" t="s">
        <v>334</v>
      </c>
      <c r="C213" s="18">
        <v>43.633333299999997</v>
      </c>
      <c r="D213" s="18">
        <v>118.0333333</v>
      </c>
      <c r="E213" s="45">
        <v>825.4</v>
      </c>
      <c r="F213" s="5">
        <v>4.5</v>
      </c>
      <c r="G213" s="5">
        <v>5.0999999999999996</v>
      </c>
      <c r="H213" s="5">
        <v>5.6</v>
      </c>
      <c r="I213" s="5">
        <v>5.8</v>
      </c>
      <c r="J213" s="5">
        <v>4.4000000000000004</v>
      </c>
      <c r="K213" s="5">
        <v>4</v>
      </c>
      <c r="L213" s="5">
        <v>4.5999999999999996</v>
      </c>
      <c r="M213" s="5">
        <v>4.9000000000000004</v>
      </c>
      <c r="N213" s="5">
        <v>5.5</v>
      </c>
      <c r="O213" s="5">
        <v>6.1</v>
      </c>
      <c r="P213" s="5">
        <v>5.8</v>
      </c>
      <c r="Q213" s="5">
        <v>4.9000000000000004</v>
      </c>
      <c r="R213" s="5">
        <v>5.2</v>
      </c>
      <c r="S213" s="5">
        <v>5.2</v>
      </c>
      <c r="T213" s="5">
        <v>6</v>
      </c>
      <c r="U213" s="5">
        <v>5.8</v>
      </c>
      <c r="V213" s="5">
        <v>5</v>
      </c>
      <c r="W213" s="5">
        <v>6</v>
      </c>
      <c r="X213" s="5">
        <v>6.4</v>
      </c>
      <c r="Y213" s="5">
        <v>6.1</v>
      </c>
      <c r="Z213" s="5">
        <v>5.3</v>
      </c>
      <c r="AA213" s="5">
        <v>5.7</v>
      </c>
      <c r="AB213" s="5">
        <v>6.1</v>
      </c>
      <c r="AC213" s="5">
        <v>6.2</v>
      </c>
      <c r="AD213" s="5">
        <v>6.1</v>
      </c>
      <c r="AE213" s="5">
        <v>5.6</v>
      </c>
      <c r="AF213" s="5">
        <v>5.8</v>
      </c>
      <c r="AG213" s="5">
        <v>7.1</v>
      </c>
      <c r="AH213" s="5">
        <v>6.3</v>
      </c>
      <c r="AI213" s="5">
        <v>5.7</v>
      </c>
      <c r="AJ213" s="5">
        <v>5.2</v>
      </c>
      <c r="AK213" s="5">
        <v>6.1</v>
      </c>
      <c r="AL213" s="5">
        <v>4.7</v>
      </c>
      <c r="AM213" s="5">
        <v>5.0999999999999996</v>
      </c>
      <c r="AN213" s="5">
        <v>5.8</v>
      </c>
      <c r="AO213" s="5">
        <v>5.8</v>
      </c>
      <c r="AP213" s="5">
        <v>5.4</v>
      </c>
      <c r="AQ213" s="5">
        <v>6</v>
      </c>
      <c r="AR213" s="5">
        <v>5.7</v>
      </c>
      <c r="AS213" s="5">
        <v>6.2</v>
      </c>
      <c r="AT213" s="5">
        <v>5.3</v>
      </c>
      <c r="AU213" s="5">
        <v>6</v>
      </c>
      <c r="AV213" s="5">
        <v>5.2</v>
      </c>
      <c r="AW213" s="5">
        <v>5.8</v>
      </c>
      <c r="AX213" s="5">
        <v>4.3</v>
      </c>
    </row>
    <row r="214" spans="1:50" x14ac:dyDescent="0.25">
      <c r="A214" s="5">
        <v>7269</v>
      </c>
      <c r="B214" s="38" t="s">
        <v>335</v>
      </c>
      <c r="C214" s="18">
        <v>46.5</v>
      </c>
      <c r="D214" s="18">
        <v>121.367</v>
      </c>
      <c r="E214" s="45">
        <v>427</v>
      </c>
      <c r="F214" s="5">
        <v>2.7</v>
      </c>
      <c r="G214" s="5">
        <v>4</v>
      </c>
      <c r="H214" s="5">
        <v>3.6</v>
      </c>
      <c r="I214" s="5">
        <v>3</v>
      </c>
      <c r="J214" s="5">
        <v>1.9</v>
      </c>
      <c r="K214" s="5">
        <v>1.9</v>
      </c>
      <c r="L214" s="5">
        <v>2.2999999999999998</v>
      </c>
      <c r="M214" s="5">
        <v>3.2</v>
      </c>
      <c r="N214" s="5">
        <v>5.0999999999999996</v>
      </c>
      <c r="O214" s="5">
        <v>3.9</v>
      </c>
      <c r="P214" s="5">
        <v>3.8</v>
      </c>
      <c r="Q214" s="5">
        <v>1.1000000000000001</v>
      </c>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row>
    <row r="215" spans="1:50" x14ac:dyDescent="0.25">
      <c r="A215" s="5">
        <v>9542</v>
      </c>
      <c r="B215" s="38" t="s">
        <v>336</v>
      </c>
      <c r="C215" s="18">
        <v>47.332999999999998</v>
      </c>
      <c r="D215" s="18">
        <v>119.033</v>
      </c>
      <c r="E215" s="45">
        <v>1067</v>
      </c>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row>
    <row r="216" spans="1:50" x14ac:dyDescent="0.25">
      <c r="A216" s="5">
        <v>13908</v>
      </c>
      <c r="B216" s="38" t="s">
        <v>337</v>
      </c>
      <c r="C216" s="18">
        <v>49.216999999999999</v>
      </c>
      <c r="D216" s="18">
        <v>119.8</v>
      </c>
      <c r="E216" s="45">
        <v>488</v>
      </c>
      <c r="F216" s="5">
        <v>-8</v>
      </c>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row>
    <row r="217" spans="1:50" x14ac:dyDescent="0.25">
      <c r="A217" s="5">
        <v>14774</v>
      </c>
      <c r="B217" s="38" t="s">
        <v>338</v>
      </c>
      <c r="C217" s="18">
        <v>47.616666600000002</v>
      </c>
      <c r="D217" s="18">
        <v>118.6166666</v>
      </c>
      <c r="E217" s="45">
        <v>688</v>
      </c>
      <c r="F217" s="5"/>
      <c r="G217" s="5"/>
      <c r="H217" s="5"/>
      <c r="I217" s="5">
        <v>-9.6999999999999993</v>
      </c>
      <c r="J217" s="5">
        <v>-1.4</v>
      </c>
      <c r="K217" s="5">
        <v>-0.8</v>
      </c>
      <c r="L217" s="5">
        <v>0.7</v>
      </c>
      <c r="M217" s="5">
        <v>-1.4</v>
      </c>
      <c r="N217" s="5">
        <v>-0.8</v>
      </c>
      <c r="O217" s="5">
        <v>-0.3</v>
      </c>
      <c r="P217" s="5">
        <v>1.3</v>
      </c>
      <c r="Q217" s="5">
        <v>-2.2999999999999998</v>
      </c>
      <c r="R217" s="5">
        <v>-2.6</v>
      </c>
      <c r="S217" s="5">
        <v>2.5</v>
      </c>
      <c r="T217" s="5">
        <v>1.1000000000000001</v>
      </c>
      <c r="U217" s="5">
        <v>-0.2</v>
      </c>
      <c r="V217" s="5">
        <v>0.4</v>
      </c>
      <c r="W217" s="5">
        <v>0.6</v>
      </c>
      <c r="X217" s="5">
        <v>-6.3</v>
      </c>
      <c r="Y217" s="5">
        <v>0.2</v>
      </c>
      <c r="Z217" s="5">
        <v>-0.5</v>
      </c>
      <c r="AA217" s="5">
        <v>-0.1</v>
      </c>
      <c r="AB217" s="5">
        <v>0.8</v>
      </c>
      <c r="AC217" s="5">
        <v>-0.2</v>
      </c>
      <c r="AD217" s="5">
        <v>0.5</v>
      </c>
      <c r="AE217" s="5">
        <v>0</v>
      </c>
      <c r="AF217" s="5">
        <v>0.5</v>
      </c>
      <c r="AG217" s="5">
        <v>2.2000000000000002</v>
      </c>
      <c r="AH217" s="5">
        <v>1.4</v>
      </c>
      <c r="AI217" s="5">
        <v>-0.2</v>
      </c>
      <c r="AJ217" s="5">
        <v>-0.2</v>
      </c>
      <c r="AK217" s="5">
        <v>0</v>
      </c>
      <c r="AL217" s="5">
        <v>-0.9</v>
      </c>
      <c r="AM217" s="5">
        <v>-0.7</v>
      </c>
      <c r="AN217" s="5">
        <v>1</v>
      </c>
      <c r="AO217" s="5">
        <v>1.4</v>
      </c>
      <c r="AP217" s="5">
        <v>0.5</v>
      </c>
      <c r="AQ217" s="5">
        <v>0.7</v>
      </c>
      <c r="AR217" s="5">
        <v>0.9</v>
      </c>
      <c r="AS217" s="5">
        <v>1.9</v>
      </c>
      <c r="AT217" s="5">
        <v>1.4</v>
      </c>
      <c r="AU217" s="5">
        <v>1.7</v>
      </c>
      <c r="AV217" s="5">
        <v>0.9</v>
      </c>
      <c r="AW217" s="5">
        <v>1.5</v>
      </c>
      <c r="AX217" s="5">
        <v>-2.7</v>
      </c>
    </row>
    <row r="218" spans="1:50" x14ac:dyDescent="0.25">
      <c r="B218" s="46" t="s">
        <v>54</v>
      </c>
      <c r="D218" s="18"/>
      <c r="E218" s="45"/>
      <c r="F218" s="47">
        <v>-1.282</v>
      </c>
      <c r="G218" s="47">
        <v>3.0109443921151913</v>
      </c>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row>
    <row r="219" spans="1:50" x14ac:dyDescent="0.25">
      <c r="A219" s="5">
        <v>251</v>
      </c>
      <c r="B219" s="38" t="s">
        <v>339</v>
      </c>
      <c r="C219" s="18">
        <v>51.316666599999998</v>
      </c>
      <c r="D219" s="18">
        <v>119.6166666</v>
      </c>
      <c r="E219" s="45">
        <v>619</v>
      </c>
      <c r="F219" s="5">
        <v>-3.2</v>
      </c>
      <c r="G219" s="5">
        <v>-3.1</v>
      </c>
      <c r="H219" s="5">
        <v>-1.8</v>
      </c>
      <c r="I219" s="5">
        <v>-2.4</v>
      </c>
      <c r="J219" s="5">
        <v>-3.2</v>
      </c>
      <c r="K219" s="5">
        <v>-3.1</v>
      </c>
      <c r="L219" s="5">
        <v>-2</v>
      </c>
      <c r="M219" s="5">
        <v>-3.4</v>
      </c>
      <c r="N219" s="5">
        <v>-2.2000000000000002</v>
      </c>
      <c r="O219" s="5">
        <v>-1.6</v>
      </c>
      <c r="P219" s="5">
        <v>-1</v>
      </c>
      <c r="Q219" s="5">
        <v>-2.1</v>
      </c>
      <c r="R219" s="5">
        <v>-2</v>
      </c>
      <c r="S219" s="5">
        <v>-1.7</v>
      </c>
      <c r="T219" s="5">
        <v>-1.9</v>
      </c>
      <c r="U219" s="5">
        <v>-1.3</v>
      </c>
      <c r="V219" s="5">
        <v>-1.5</v>
      </c>
      <c r="W219" s="5">
        <v>-4.0999999999999996</v>
      </c>
      <c r="X219" s="5">
        <v>-3.4</v>
      </c>
      <c r="Y219" s="5">
        <v>-0.3</v>
      </c>
      <c r="Z219" s="5">
        <v>-19.8</v>
      </c>
      <c r="AA219" s="5">
        <v>0.1</v>
      </c>
      <c r="AB219" s="5">
        <v>-2</v>
      </c>
      <c r="AC219" s="5">
        <v>-3.1</v>
      </c>
      <c r="AD219" s="5">
        <v>-1.9</v>
      </c>
      <c r="AE219" s="5">
        <v>-1.4</v>
      </c>
      <c r="AF219" s="5">
        <v>-4.5</v>
      </c>
      <c r="AG219" s="5">
        <v>-0.9</v>
      </c>
      <c r="AH219" s="5">
        <v>-1.1000000000000001</v>
      </c>
      <c r="AI219" s="5">
        <v>-3</v>
      </c>
      <c r="AJ219" s="5">
        <v>-2.8</v>
      </c>
      <c r="AK219" s="5">
        <v>-1.7</v>
      </c>
      <c r="AL219" s="5">
        <v>-2.9</v>
      </c>
      <c r="AM219" s="5">
        <v>-2.1</v>
      </c>
      <c r="AN219" s="5">
        <v>-1</v>
      </c>
      <c r="AO219" s="5">
        <v>-0.5</v>
      </c>
      <c r="AP219" s="5">
        <v>-2</v>
      </c>
      <c r="AQ219" s="5">
        <v>-1.2</v>
      </c>
      <c r="AR219" s="5">
        <v>-1.1000000000000001</v>
      </c>
      <c r="AS219" s="5">
        <v>-0.6</v>
      </c>
      <c r="AT219" s="5">
        <v>-0.6</v>
      </c>
      <c r="AU219" s="5">
        <v>-1.2</v>
      </c>
      <c r="AV219" s="5">
        <v>-1.8</v>
      </c>
      <c r="AW219" s="5">
        <v>-1.6</v>
      </c>
      <c r="AX219" s="5">
        <v>-4.4000000000000004</v>
      </c>
    </row>
    <row r="220" spans="1:50" x14ac:dyDescent="0.25">
      <c r="A220" s="5">
        <v>2121</v>
      </c>
      <c r="B220" s="38" t="s">
        <v>340</v>
      </c>
      <c r="C220" s="18">
        <v>50.3333333</v>
      </c>
      <c r="D220" s="18">
        <v>119.0666666</v>
      </c>
      <c r="E220" s="45">
        <v>521.1</v>
      </c>
      <c r="F220" s="5">
        <v>-2.7</v>
      </c>
      <c r="G220" s="5">
        <v>-2.9</v>
      </c>
      <c r="H220" s="5">
        <v>-1.3</v>
      </c>
      <c r="I220" s="5">
        <v>-1.8</v>
      </c>
      <c r="J220" s="5">
        <v>-3</v>
      </c>
      <c r="K220" s="5">
        <v>-2.2000000000000002</v>
      </c>
      <c r="L220" s="5">
        <v>-1.5</v>
      </c>
      <c r="M220" s="5">
        <v>-2.9</v>
      </c>
      <c r="N220" s="5">
        <v>-1.9</v>
      </c>
      <c r="O220" s="5">
        <v>-1.5</v>
      </c>
      <c r="P220" s="5">
        <v>-0.3</v>
      </c>
      <c r="Q220" s="5">
        <v>-1.3</v>
      </c>
      <c r="R220" s="5">
        <v>-1.9</v>
      </c>
      <c r="S220" s="5">
        <v>-1</v>
      </c>
      <c r="T220" s="5">
        <v>-0.8</v>
      </c>
      <c r="U220" s="5">
        <v>1.8</v>
      </c>
      <c r="V220" s="5">
        <v>-1.3</v>
      </c>
      <c r="W220" s="5">
        <v>-4</v>
      </c>
      <c r="X220" s="5">
        <v>-1.3</v>
      </c>
      <c r="Y220" s="5">
        <v>-2.2000000000000002</v>
      </c>
      <c r="Z220" s="5">
        <v>-20.100000000000001</v>
      </c>
      <c r="AA220" s="5">
        <v>1.3</v>
      </c>
      <c r="AB220" s="5">
        <v>-0.6</v>
      </c>
      <c r="AC220" s="5">
        <v>-1.8</v>
      </c>
      <c r="AD220" s="5">
        <v>-1.5</v>
      </c>
      <c r="AE220" s="5">
        <v>-0.7</v>
      </c>
      <c r="AF220" s="5">
        <v>-1.5</v>
      </c>
      <c r="AG220" s="5">
        <v>0.1</v>
      </c>
      <c r="AH220" s="5">
        <v>-0.4</v>
      </c>
      <c r="AI220" s="5">
        <v>-2.2999999999999998</v>
      </c>
      <c r="AJ220" s="5">
        <v>-2.5</v>
      </c>
      <c r="AK220" s="5">
        <v>-1.9</v>
      </c>
      <c r="AL220" s="5">
        <v>-3.2</v>
      </c>
      <c r="AM220" s="5">
        <v>-2.4</v>
      </c>
      <c r="AN220" s="5">
        <v>-1.1000000000000001</v>
      </c>
      <c r="AO220" s="5">
        <v>-1.1000000000000001</v>
      </c>
      <c r="AP220" s="5">
        <v>-3.5</v>
      </c>
      <c r="AQ220" s="5">
        <v>-1.3</v>
      </c>
      <c r="AR220" s="5">
        <v>-1</v>
      </c>
      <c r="AS220" s="5">
        <v>-0.2</v>
      </c>
      <c r="AT220" s="5">
        <v>-1</v>
      </c>
      <c r="AU220" s="5">
        <v>-0.7</v>
      </c>
      <c r="AV220" s="5">
        <v>-1.7</v>
      </c>
      <c r="AW220" s="5">
        <v>-1.8</v>
      </c>
      <c r="AX220" s="5">
        <v>-5.0999999999999996</v>
      </c>
    </row>
    <row r="221" spans="1:50" x14ac:dyDescent="0.25">
      <c r="A221" s="5">
        <v>2122</v>
      </c>
      <c r="B221" s="38" t="s">
        <v>341</v>
      </c>
      <c r="C221" s="18">
        <v>49.8333333</v>
      </c>
      <c r="D221" s="18">
        <v>118.3833333</v>
      </c>
      <c r="E221" s="45">
        <v>550</v>
      </c>
      <c r="F221" s="5">
        <v>-1.7</v>
      </c>
      <c r="G221" s="5">
        <v>-2.2999999999999998</v>
      </c>
      <c r="H221" s="5">
        <v>-0.1</v>
      </c>
      <c r="I221" s="5">
        <v>-0.5</v>
      </c>
      <c r="J221" s="5">
        <v>-1.9</v>
      </c>
      <c r="K221" s="5">
        <v>-1.3</v>
      </c>
      <c r="L221" s="5">
        <v>0.1</v>
      </c>
      <c r="M221" s="5">
        <v>-1.3</v>
      </c>
      <c r="N221" s="5">
        <v>-0.2</v>
      </c>
      <c r="O221" s="5">
        <v>-0.4</v>
      </c>
      <c r="P221" s="5">
        <v>0.8</v>
      </c>
      <c r="Q221" s="5">
        <v>-0.3</v>
      </c>
      <c r="R221" s="5">
        <v>1.1000000000000001</v>
      </c>
      <c r="S221" s="5">
        <v>1.4</v>
      </c>
      <c r="T221" s="5">
        <v>0.9</v>
      </c>
      <c r="U221" s="5">
        <v>1.3</v>
      </c>
      <c r="V221" s="5">
        <v>-0.6</v>
      </c>
      <c r="W221" s="5">
        <v>-1</v>
      </c>
      <c r="X221" s="5">
        <v>5.2</v>
      </c>
      <c r="Y221" s="5">
        <v>-7.3</v>
      </c>
      <c r="Z221" s="5">
        <v>18.2</v>
      </c>
      <c r="AA221" s="5">
        <v>2.2000000000000002</v>
      </c>
      <c r="AB221" s="5">
        <v>-0.2</v>
      </c>
      <c r="AC221" s="5">
        <v>0.1</v>
      </c>
      <c r="AD221" s="5">
        <v>0</v>
      </c>
      <c r="AE221" s="5">
        <v>-0.5</v>
      </c>
      <c r="AF221" s="5">
        <v>-0.5</v>
      </c>
      <c r="AG221" s="5">
        <v>1.2</v>
      </c>
      <c r="AH221" s="5">
        <v>-1.1000000000000001</v>
      </c>
      <c r="AI221" s="5">
        <v>-1.4</v>
      </c>
      <c r="AJ221" s="5">
        <v>-1.2</v>
      </c>
      <c r="AK221" s="5">
        <v>-0.6</v>
      </c>
      <c r="AL221" s="5">
        <v>-1.6</v>
      </c>
      <c r="AM221" s="5">
        <v>-0.9</v>
      </c>
      <c r="AN221" s="5">
        <v>0.2</v>
      </c>
      <c r="AO221" s="5">
        <v>1.3</v>
      </c>
      <c r="AP221" s="5">
        <v>-0.2</v>
      </c>
      <c r="AQ221" s="5">
        <v>0.2</v>
      </c>
      <c r="AR221" s="5">
        <v>1.1000000000000001</v>
      </c>
      <c r="AS221" s="5"/>
      <c r="AT221" s="5"/>
      <c r="AU221" s="5"/>
      <c r="AV221" s="5"/>
      <c r="AW221" s="5"/>
      <c r="AX221" s="5"/>
    </row>
    <row r="222" spans="1:50" x14ac:dyDescent="0.25">
      <c r="A222" s="5">
        <v>4854</v>
      </c>
      <c r="B222" s="38" t="s">
        <v>342</v>
      </c>
      <c r="C222" s="18">
        <v>49.25</v>
      </c>
      <c r="D222" s="18">
        <v>119.7</v>
      </c>
      <c r="E222" s="45">
        <v>650</v>
      </c>
      <c r="F222" s="5">
        <v>-2</v>
      </c>
      <c r="G222" s="5">
        <v>-1.9</v>
      </c>
      <c r="H222" s="5">
        <v>-0.4</v>
      </c>
      <c r="I222" s="5">
        <v>-1.1000000000000001</v>
      </c>
      <c r="J222" s="5">
        <v>-2.2999999999999998</v>
      </c>
      <c r="K222" s="5">
        <v>-1.6</v>
      </c>
      <c r="L222" s="5">
        <v>-0.4</v>
      </c>
      <c r="M222" s="5">
        <v>-1.4</v>
      </c>
      <c r="N222" s="5">
        <v>-0.7</v>
      </c>
      <c r="O222" s="5">
        <v>0</v>
      </c>
      <c r="P222" s="5">
        <v>0.8</v>
      </c>
      <c r="Q222" s="5">
        <v>-0.4</v>
      </c>
      <c r="R222" s="5">
        <v>0.3</v>
      </c>
      <c r="S222" s="5">
        <v>-0.1</v>
      </c>
      <c r="T222" s="5">
        <v>0.5</v>
      </c>
      <c r="U222" s="5">
        <v>1.1000000000000001</v>
      </c>
      <c r="V222" s="5">
        <v>-0.3</v>
      </c>
      <c r="W222" s="5">
        <v>0</v>
      </c>
      <c r="X222" s="5">
        <v>0.8</v>
      </c>
      <c r="Y222" s="5">
        <v>-0.3</v>
      </c>
      <c r="Z222" s="5">
        <v>-0.8</v>
      </c>
      <c r="AA222" s="5">
        <v>0.3</v>
      </c>
      <c r="AB222" s="5">
        <v>0.6</v>
      </c>
      <c r="AC222" s="5">
        <v>0.2</v>
      </c>
      <c r="AD222" s="5">
        <v>0.5</v>
      </c>
      <c r="AE222" s="5">
        <v>-0.1</v>
      </c>
      <c r="AF222" s="5">
        <v>-0.3</v>
      </c>
      <c r="AG222" s="5">
        <v>1.3</v>
      </c>
      <c r="AH222" s="5">
        <v>0.6</v>
      </c>
      <c r="AI222" s="5">
        <v>-0.9</v>
      </c>
      <c r="AJ222" s="5">
        <v>-1.1000000000000001</v>
      </c>
      <c r="AK222" s="5">
        <v>-1.4</v>
      </c>
      <c r="AL222" s="5">
        <v>-2.1</v>
      </c>
      <c r="AM222" s="5">
        <v>-1.6</v>
      </c>
      <c r="AN222" s="5">
        <v>-0.3</v>
      </c>
      <c r="AO222" s="5">
        <v>0.6</v>
      </c>
      <c r="AP222" s="5">
        <v>-0.8</v>
      </c>
      <c r="AQ222" s="5">
        <v>1.8</v>
      </c>
      <c r="AR222" s="5">
        <v>8.1</v>
      </c>
      <c r="AS222" s="5">
        <v>-13</v>
      </c>
      <c r="AT222" s="5">
        <v>-16.7</v>
      </c>
      <c r="AU222" s="5">
        <v>-5.7</v>
      </c>
      <c r="AV222" s="5">
        <v>-0.2</v>
      </c>
      <c r="AW222" s="5">
        <v>-0.8</v>
      </c>
      <c r="AX222" s="5">
        <v>-3.3</v>
      </c>
    </row>
    <row r="223" spans="1:50" x14ac:dyDescent="0.25">
      <c r="A223" s="5">
        <v>5379</v>
      </c>
      <c r="B223" s="38" t="s">
        <v>343</v>
      </c>
      <c r="C223" s="18">
        <v>50.5</v>
      </c>
      <c r="D223" s="18">
        <v>120.06699999999999</v>
      </c>
      <c r="E223" s="45">
        <v>671</v>
      </c>
      <c r="F223" s="5">
        <v>-4.0999999999999996</v>
      </c>
      <c r="G223" s="5">
        <v>-2.8</v>
      </c>
      <c r="H223" s="5">
        <v>-1.3</v>
      </c>
      <c r="I223" s="5">
        <v>-3.6</v>
      </c>
      <c r="J223" s="5">
        <v>-1.1000000000000001</v>
      </c>
      <c r="K223" s="5">
        <v>-0.4</v>
      </c>
      <c r="L223" s="5">
        <v>0.9</v>
      </c>
      <c r="M223" s="5">
        <v>-0.3</v>
      </c>
      <c r="N223" s="5">
        <v>-1.1000000000000001</v>
      </c>
      <c r="O223" s="5">
        <v>1.4</v>
      </c>
      <c r="P223" s="5">
        <v>1.2</v>
      </c>
      <c r="Q223" s="5">
        <v>-1.2</v>
      </c>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row>
    <row r="224" spans="1:50" x14ac:dyDescent="0.25">
      <c r="A224" s="5">
        <v>5380</v>
      </c>
      <c r="B224" s="38" t="s">
        <v>344</v>
      </c>
      <c r="C224" s="18">
        <v>50.45</v>
      </c>
      <c r="D224" s="18">
        <v>121.7</v>
      </c>
      <c r="E224" s="45">
        <v>733</v>
      </c>
      <c r="F224" s="5">
        <v>-5</v>
      </c>
      <c r="G224" s="5">
        <v>-4.8</v>
      </c>
      <c r="H224" s="5">
        <v>-4</v>
      </c>
      <c r="I224" s="5">
        <v>-4</v>
      </c>
      <c r="J224" s="5">
        <v>-4.9000000000000004</v>
      </c>
      <c r="K224" s="5">
        <v>-4.4000000000000004</v>
      </c>
      <c r="L224" s="5">
        <v>-3.8</v>
      </c>
      <c r="M224" s="5">
        <v>-5.5</v>
      </c>
      <c r="N224" s="5">
        <v>-3.6</v>
      </c>
      <c r="O224" s="5">
        <v>-3.1</v>
      </c>
      <c r="P224" s="5">
        <v>-2.2999999999999998</v>
      </c>
      <c r="Q224" s="5">
        <v>-4.0999999999999996</v>
      </c>
      <c r="R224" s="5">
        <v>-3.5</v>
      </c>
      <c r="S224" s="5">
        <v>-3.2</v>
      </c>
      <c r="T224" s="5">
        <v>-3.1</v>
      </c>
      <c r="U224" s="5">
        <v>-3.4</v>
      </c>
      <c r="V224" s="5">
        <v>-4.5999999999999996</v>
      </c>
      <c r="W224" s="5">
        <v>-3.7</v>
      </c>
      <c r="X224" s="5">
        <v>-3.1</v>
      </c>
      <c r="Y224" s="5">
        <v>-4</v>
      </c>
      <c r="Z224" s="5">
        <v>-4.3</v>
      </c>
      <c r="AA224" s="5">
        <v>-4.3</v>
      </c>
      <c r="AB224" s="5">
        <v>-3.2</v>
      </c>
      <c r="AC224" s="5">
        <v>-3.8</v>
      </c>
      <c r="AD224" s="5">
        <v>-3.6</v>
      </c>
      <c r="AE224" s="5">
        <v>-3.8</v>
      </c>
      <c r="AF224" s="5">
        <v>-4.2</v>
      </c>
      <c r="AG224" s="5">
        <v>-2.7</v>
      </c>
      <c r="AH224" s="5">
        <v>-3.1</v>
      </c>
      <c r="AI224" s="5">
        <v>-4</v>
      </c>
      <c r="AJ224" s="5">
        <v>-4.3</v>
      </c>
      <c r="AK224" s="5">
        <v>-4</v>
      </c>
      <c r="AL224" s="5">
        <v>-4.8</v>
      </c>
      <c r="AM224" s="5">
        <v>-3.8</v>
      </c>
      <c r="AN224" s="5">
        <v>-3.2</v>
      </c>
      <c r="AO224" s="5">
        <v>-2.2999999999999998</v>
      </c>
      <c r="AP224" s="5">
        <v>-3.8</v>
      </c>
      <c r="AQ224" s="5">
        <v>-3.4</v>
      </c>
      <c r="AR224" s="5">
        <v>-3.4</v>
      </c>
      <c r="AS224" s="5">
        <v>-3.4</v>
      </c>
      <c r="AT224" s="5">
        <v>-2.9</v>
      </c>
      <c r="AU224" s="5">
        <v>-3</v>
      </c>
      <c r="AV224" s="5">
        <v>-3.7</v>
      </c>
      <c r="AW224" s="5">
        <v>-3.6</v>
      </c>
      <c r="AX224" s="5">
        <v>-6.4</v>
      </c>
    </row>
    <row r="225" spans="1:50" x14ac:dyDescent="0.25">
      <c r="A225" s="5">
        <v>5381</v>
      </c>
      <c r="B225" s="38" t="s">
        <v>345</v>
      </c>
      <c r="C225" s="18">
        <v>49.2</v>
      </c>
      <c r="D225" s="18">
        <v>123.7166666</v>
      </c>
      <c r="E225" s="45">
        <v>288</v>
      </c>
      <c r="F225" s="5">
        <v>1.6</v>
      </c>
      <c r="G225" s="5">
        <v>2</v>
      </c>
      <c r="H225" s="5">
        <v>1.5</v>
      </c>
      <c r="I225" s="5">
        <v>2.4</v>
      </c>
      <c r="J225" s="5">
        <v>-0.5</v>
      </c>
      <c r="K225" s="5">
        <v>0.2</v>
      </c>
      <c r="L225" s="5">
        <v>1.4</v>
      </c>
      <c r="M225" s="5">
        <v>-0.5</v>
      </c>
      <c r="N225" s="5">
        <v>1</v>
      </c>
      <c r="O225" s="5">
        <v>-0.6</v>
      </c>
      <c r="P225" s="5">
        <v>4.2</v>
      </c>
      <c r="Q225" s="5">
        <v>2.1</v>
      </c>
      <c r="R225" s="5">
        <v>1</v>
      </c>
      <c r="S225" s="5">
        <v>2.6</v>
      </c>
      <c r="T225" s="5">
        <v>1.7</v>
      </c>
      <c r="U225" s="5">
        <v>2.1</v>
      </c>
      <c r="V225" s="5">
        <v>-2.6</v>
      </c>
      <c r="W225" s="5">
        <v>-7.2</v>
      </c>
      <c r="X225" s="5">
        <v>3.2</v>
      </c>
      <c r="Y225" s="5">
        <v>4.9000000000000004</v>
      </c>
      <c r="Z225" s="5">
        <v>0.9</v>
      </c>
      <c r="AA225" s="5">
        <v>1.1000000000000001</v>
      </c>
      <c r="AB225" s="5">
        <v>1.7</v>
      </c>
      <c r="AC225" s="5">
        <v>1.8</v>
      </c>
      <c r="AD225" s="5">
        <v>1.3</v>
      </c>
      <c r="AE225" s="5">
        <v>0.9</v>
      </c>
      <c r="AF225" s="5">
        <v>0.2</v>
      </c>
      <c r="AG225" s="5">
        <v>2.5</v>
      </c>
      <c r="AH225" s="5">
        <v>2.4</v>
      </c>
      <c r="AI225" s="5">
        <v>0.9</v>
      </c>
      <c r="AJ225" s="5">
        <v>0.7</v>
      </c>
      <c r="AK225" s="5">
        <v>1.2</v>
      </c>
      <c r="AL225" s="5">
        <v>0.3</v>
      </c>
      <c r="AM225" s="5">
        <v>1.1000000000000001</v>
      </c>
      <c r="AN225" s="5">
        <v>1.4</v>
      </c>
      <c r="AO225" s="5">
        <v>2.5</v>
      </c>
      <c r="AP225" s="5">
        <v>1</v>
      </c>
      <c r="AQ225" s="5">
        <v>1.7</v>
      </c>
      <c r="AR225" s="5">
        <v>1.9</v>
      </c>
      <c r="AS225" s="5">
        <v>2.5</v>
      </c>
      <c r="AT225" s="5">
        <v>2.2999999999999998</v>
      </c>
      <c r="AU225" s="5">
        <v>2.2000000000000002</v>
      </c>
      <c r="AV225" s="5">
        <v>1.7</v>
      </c>
      <c r="AW225" s="5">
        <v>1.6</v>
      </c>
      <c r="AX225" s="5">
        <v>-0.5</v>
      </c>
    </row>
    <row r="226" spans="1:50" x14ac:dyDescent="0.25">
      <c r="A226" s="5">
        <v>9765</v>
      </c>
      <c r="B226" s="38" t="s">
        <v>346</v>
      </c>
      <c r="C226" s="18">
        <v>52.332999999999998</v>
      </c>
      <c r="D226" s="18">
        <v>124.8</v>
      </c>
      <c r="E226" s="45">
        <v>465</v>
      </c>
      <c r="F226" s="5">
        <v>-2.8</v>
      </c>
      <c r="G226" s="5">
        <v>-2.1</v>
      </c>
      <c r="H226" s="5">
        <v>-1.7</v>
      </c>
      <c r="I226" s="5">
        <v>-1.6</v>
      </c>
      <c r="J226" s="5">
        <v>-2.8</v>
      </c>
      <c r="K226" s="5">
        <v>-2.5</v>
      </c>
      <c r="L226" s="5">
        <v>-1.8</v>
      </c>
      <c r="M226" s="5">
        <v>-2.2999999999999998</v>
      </c>
      <c r="N226" s="5">
        <v>-0.7</v>
      </c>
      <c r="O226" s="5">
        <v>-0.6</v>
      </c>
      <c r="P226" s="5">
        <v>0.5</v>
      </c>
      <c r="Q226" s="5">
        <v>-5.8</v>
      </c>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row>
    <row r="227" spans="1:50" x14ac:dyDescent="0.25">
      <c r="A227" s="5">
        <v>9766</v>
      </c>
      <c r="B227" s="38" t="s">
        <v>347</v>
      </c>
      <c r="C227" s="18">
        <v>50.8</v>
      </c>
      <c r="D227" s="18">
        <v>124.283</v>
      </c>
      <c r="E227" s="45">
        <v>549</v>
      </c>
      <c r="F227" s="5">
        <v>-0.9</v>
      </c>
      <c r="G227" s="5">
        <v>-0.6</v>
      </c>
      <c r="H227" s="5">
        <v>0.3</v>
      </c>
      <c r="I227" s="5">
        <v>-0.5</v>
      </c>
      <c r="J227" s="5">
        <v>-1.1000000000000001</v>
      </c>
      <c r="K227" s="5">
        <v>-0.7</v>
      </c>
      <c r="L227" s="5">
        <v>-0.8</v>
      </c>
      <c r="M227" s="5">
        <v>-1.2</v>
      </c>
      <c r="N227" s="5">
        <v>0.4</v>
      </c>
      <c r="O227" s="5">
        <v>1.2</v>
      </c>
      <c r="P227" s="5">
        <v>2.1</v>
      </c>
      <c r="Q227" s="5">
        <v>-1.5</v>
      </c>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row>
    <row r="228" spans="1:50" x14ac:dyDescent="0.25">
      <c r="A228" s="5">
        <v>13746</v>
      </c>
      <c r="B228" s="38" t="s">
        <v>348</v>
      </c>
      <c r="C228" s="18">
        <v>51.133000000000003</v>
      </c>
      <c r="D228" s="18">
        <v>124.05</v>
      </c>
      <c r="E228" s="45">
        <v>610</v>
      </c>
      <c r="F228" s="5">
        <v>-3.8</v>
      </c>
      <c r="G228" s="5">
        <v>-0.1</v>
      </c>
      <c r="H228" s="5">
        <v>-2.4</v>
      </c>
      <c r="I228" s="5">
        <v>-2.7</v>
      </c>
      <c r="J228" s="5">
        <v>-1.6</v>
      </c>
      <c r="K228" s="5">
        <v>-0.3</v>
      </c>
      <c r="L228" s="5">
        <v>1</v>
      </c>
      <c r="M228" s="5">
        <v>-1.4</v>
      </c>
      <c r="N228" s="5">
        <v>0.8</v>
      </c>
      <c r="O228" s="5">
        <v>1.7</v>
      </c>
      <c r="P228" s="5">
        <v>1.8</v>
      </c>
      <c r="Q228" s="5">
        <v>-3.1</v>
      </c>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row>
    <row r="229" spans="1:50" x14ac:dyDescent="0.25">
      <c r="B229" s="48" t="s">
        <v>57</v>
      </c>
      <c r="C229" s="51"/>
      <c r="D229" s="53"/>
      <c r="E229" s="54"/>
      <c r="F229" s="51">
        <v>2.7368878132419554</v>
      </c>
      <c r="G229" s="52">
        <v>8.7170000000000005</v>
      </c>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row>
    <row r="230" spans="1:50" x14ac:dyDescent="0.25">
      <c r="A230" s="5">
        <v>7284</v>
      </c>
      <c r="B230" s="38" t="s">
        <v>349</v>
      </c>
      <c r="C230" s="18">
        <v>41.883000000000003</v>
      </c>
      <c r="D230" s="18">
        <v>124.083</v>
      </c>
      <c r="E230" s="45">
        <v>273</v>
      </c>
      <c r="F230" s="5">
        <v>7.2</v>
      </c>
      <c r="G230" s="5">
        <v>8.3000000000000007</v>
      </c>
      <c r="H230" s="5">
        <v>7.8</v>
      </c>
      <c r="I230" s="5">
        <v>7.1</v>
      </c>
      <c r="J230" s="5">
        <v>7.2</v>
      </c>
      <c r="K230" s="5">
        <v>8.1999999999999993</v>
      </c>
      <c r="L230" s="5">
        <v>9</v>
      </c>
      <c r="M230" s="5">
        <v>9.1999999999999993</v>
      </c>
      <c r="N230" s="5">
        <v>7.4</v>
      </c>
      <c r="O230" s="5">
        <v>10.3</v>
      </c>
      <c r="P230" s="5">
        <v>10.7</v>
      </c>
      <c r="Q230" s="5">
        <v>7</v>
      </c>
      <c r="R230" s="5"/>
      <c r="S230" s="5">
        <v>8.3000000000000007</v>
      </c>
      <c r="T230" s="5"/>
      <c r="U230" s="5"/>
      <c r="V230" s="5"/>
      <c r="W230" s="5"/>
      <c r="X230" s="5"/>
      <c r="Y230" s="5"/>
      <c r="Z230" s="5"/>
      <c r="AA230" s="5">
        <v>-5.5</v>
      </c>
      <c r="AB230" s="5"/>
      <c r="AC230" s="5"/>
      <c r="AD230" s="5"/>
      <c r="AE230" s="5"/>
      <c r="AF230" s="5"/>
      <c r="AG230" s="5"/>
      <c r="AH230" s="5"/>
      <c r="AI230" s="5"/>
      <c r="AJ230" s="5"/>
      <c r="AK230" s="5"/>
      <c r="AL230" s="5"/>
      <c r="AM230" s="5"/>
      <c r="AN230" s="5"/>
      <c r="AO230" s="5"/>
      <c r="AP230" s="5"/>
      <c r="AQ230" s="5"/>
      <c r="AR230" s="5"/>
      <c r="AS230" s="5"/>
      <c r="AT230" s="5"/>
      <c r="AU230" s="5"/>
      <c r="AV230" s="5"/>
      <c r="AW230" s="5"/>
      <c r="AX230" s="5"/>
    </row>
    <row r="231" spans="1:50" x14ac:dyDescent="0.25">
      <c r="A231" s="5">
        <v>5435</v>
      </c>
      <c r="B231" s="38" t="s">
        <v>350</v>
      </c>
      <c r="C231" s="18">
        <v>42.066666599999998</v>
      </c>
      <c r="D231" s="18">
        <v>124.8666666</v>
      </c>
      <c r="E231" s="45">
        <v>230</v>
      </c>
      <c r="F231" s="5">
        <v>5.6</v>
      </c>
      <c r="G231" s="5">
        <v>5.9</v>
      </c>
      <c r="H231" s="5">
        <v>6.9</v>
      </c>
      <c r="I231" s="5">
        <v>6.7</v>
      </c>
      <c r="J231" s="5">
        <v>5.8</v>
      </c>
      <c r="K231" s="5">
        <v>5.6</v>
      </c>
      <c r="L231" s="5">
        <v>5.8</v>
      </c>
      <c r="M231" s="5">
        <v>6.1</v>
      </c>
      <c r="N231" s="5">
        <v>6.4</v>
      </c>
      <c r="O231" s="5">
        <v>7.3</v>
      </c>
      <c r="P231" s="5">
        <v>7.4</v>
      </c>
      <c r="Q231" s="5">
        <v>6.5</v>
      </c>
      <c r="R231" s="5">
        <v>6.5</v>
      </c>
      <c r="S231" s="5">
        <v>6.3</v>
      </c>
      <c r="T231" s="5">
        <v>7.3</v>
      </c>
      <c r="U231" s="5">
        <v>6.9</v>
      </c>
      <c r="V231" s="5">
        <v>6.5</v>
      </c>
      <c r="W231" s="5">
        <v>6.9</v>
      </c>
      <c r="X231" s="5">
        <v>8</v>
      </c>
      <c r="Y231" s="5">
        <v>7.2</v>
      </c>
      <c r="Z231" s="5">
        <v>6.2</v>
      </c>
      <c r="AA231" s="5">
        <v>6.6</v>
      </c>
      <c r="AB231" s="5">
        <v>7.2</v>
      </c>
      <c r="AC231" s="5">
        <v>7.3</v>
      </c>
      <c r="AD231" s="5">
        <v>7.3</v>
      </c>
      <c r="AE231" s="5">
        <v>6.1</v>
      </c>
      <c r="AF231" s="5">
        <v>7.2</v>
      </c>
      <c r="AG231" s="5">
        <v>7.8</v>
      </c>
      <c r="AH231" s="5">
        <v>7.4</v>
      </c>
      <c r="AI231" s="5">
        <v>6.4</v>
      </c>
      <c r="AJ231" s="5">
        <v>6</v>
      </c>
      <c r="AK231" s="5">
        <v>6.3</v>
      </c>
      <c r="AL231" s="5">
        <v>5.8</v>
      </c>
      <c r="AM231" s="5">
        <v>6.4</v>
      </c>
      <c r="AN231" s="5">
        <v>7</v>
      </c>
      <c r="AO231" s="5">
        <v>7.1</v>
      </c>
      <c r="AP231" s="5">
        <v>6.8</v>
      </c>
      <c r="AQ231" s="5">
        <v>6.9</v>
      </c>
      <c r="AR231" s="5">
        <v>6.8</v>
      </c>
      <c r="AS231" s="5">
        <v>7.5</v>
      </c>
      <c r="AT231" s="5">
        <v>7.3</v>
      </c>
      <c r="AU231" s="5">
        <v>7.5</v>
      </c>
      <c r="AV231" s="5">
        <v>6.7</v>
      </c>
      <c r="AW231" s="5">
        <v>7.4</v>
      </c>
      <c r="AX231" s="5">
        <v>5.4</v>
      </c>
    </row>
    <row r="232" spans="1:50" x14ac:dyDescent="0.25">
      <c r="A232" s="5">
        <v>4966</v>
      </c>
      <c r="B232" s="38" t="s">
        <v>351</v>
      </c>
      <c r="C232" s="18">
        <v>42.517000000000003</v>
      </c>
      <c r="D232" s="18">
        <v>125.633</v>
      </c>
      <c r="E232" s="45">
        <v>326</v>
      </c>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row>
    <row r="233" spans="1:50" x14ac:dyDescent="0.25">
      <c r="A233" s="5">
        <v>4970</v>
      </c>
      <c r="B233" s="38" t="s">
        <v>352</v>
      </c>
      <c r="C233" s="18">
        <v>41.733333299999998</v>
      </c>
      <c r="D233" s="18">
        <v>123.51666659999999</v>
      </c>
      <c r="E233" s="45">
        <v>43</v>
      </c>
      <c r="F233" s="5">
        <v>7.8</v>
      </c>
      <c r="G233" s="5">
        <v>8.3000000000000007</v>
      </c>
      <c r="H233" s="5">
        <v>9.1999999999999993</v>
      </c>
      <c r="I233" s="5">
        <v>9.1999999999999993</v>
      </c>
      <c r="J233" s="5">
        <v>8.3000000000000007</v>
      </c>
      <c r="K233" s="5">
        <v>8.1</v>
      </c>
      <c r="L233" s="5">
        <v>8.3000000000000007</v>
      </c>
      <c r="M233" s="5">
        <v>8.5</v>
      </c>
      <c r="N233" s="5">
        <v>9.1999999999999993</v>
      </c>
      <c r="O233" s="5">
        <v>10</v>
      </c>
      <c r="P233" s="5">
        <v>8.6</v>
      </c>
      <c r="Q233" s="5">
        <v>8.1</v>
      </c>
      <c r="R233" s="5">
        <v>8.1999999999999993</v>
      </c>
      <c r="S233" s="5">
        <v>8.1</v>
      </c>
      <c r="T233" s="5">
        <v>9.1</v>
      </c>
      <c r="U233" s="5">
        <v>8.6999999999999993</v>
      </c>
      <c r="V233" s="5">
        <v>8.1999999999999993</v>
      </c>
      <c r="W233" s="5">
        <v>9</v>
      </c>
      <c r="X233" s="5">
        <v>9.8000000000000007</v>
      </c>
      <c r="Y233" s="5">
        <v>9.1999999999999993</v>
      </c>
      <c r="Z233" s="5">
        <v>8.4</v>
      </c>
      <c r="AA233" s="5">
        <v>8.3000000000000007</v>
      </c>
      <c r="AB233" s="5">
        <v>9.4</v>
      </c>
      <c r="AC233" s="5">
        <v>9.3000000000000007</v>
      </c>
      <c r="AD233" s="5">
        <v>9.6</v>
      </c>
      <c r="AE233" s="5">
        <v>8.1999999999999993</v>
      </c>
      <c r="AF233" s="5">
        <v>8.4</v>
      </c>
      <c r="AG233" s="5">
        <v>9.1</v>
      </c>
      <c r="AH233" s="5">
        <v>8.6999999999999993</v>
      </c>
      <c r="AI233" s="5">
        <v>7.8</v>
      </c>
      <c r="AJ233" s="5">
        <v>7.4</v>
      </c>
      <c r="AK233" s="5">
        <v>7.8</v>
      </c>
      <c r="AL233" s="5">
        <v>7.5</v>
      </c>
      <c r="AM233" s="5">
        <v>8</v>
      </c>
      <c r="AN233" s="5">
        <v>9.3000000000000007</v>
      </c>
      <c r="AO233" s="5">
        <v>9.1</v>
      </c>
      <c r="AP233" s="5">
        <v>8.9</v>
      </c>
      <c r="AQ233" s="5">
        <v>9.4</v>
      </c>
      <c r="AR233" s="5">
        <v>8.9</v>
      </c>
      <c r="AS233" s="5">
        <v>9.6</v>
      </c>
      <c r="AT233" s="5">
        <v>9.3000000000000007</v>
      </c>
      <c r="AU233" s="5">
        <v>9.4</v>
      </c>
      <c r="AV233" s="5">
        <v>8.9</v>
      </c>
      <c r="AW233" s="5">
        <v>9.5</v>
      </c>
      <c r="AX233" s="5">
        <v>7.2</v>
      </c>
    </row>
    <row r="234" spans="1:50" x14ac:dyDescent="0.25">
      <c r="A234" s="5">
        <v>4976</v>
      </c>
      <c r="B234" s="38" t="s">
        <v>353</v>
      </c>
      <c r="C234" s="18">
        <v>40.666666599999999</v>
      </c>
      <c r="D234" s="18">
        <v>122.2</v>
      </c>
      <c r="E234" s="45">
        <v>4</v>
      </c>
      <c r="F234" s="5">
        <v>8.6999999999999993</v>
      </c>
      <c r="G234" s="5">
        <v>9.1</v>
      </c>
      <c r="H234" s="5">
        <v>10</v>
      </c>
      <c r="I234" s="5">
        <v>10</v>
      </c>
      <c r="J234" s="5">
        <v>9.1999999999999993</v>
      </c>
      <c r="K234" s="5">
        <v>8.6999999999999993</v>
      </c>
      <c r="L234" s="5">
        <v>9</v>
      </c>
      <c r="M234" s="5">
        <v>9.1</v>
      </c>
      <c r="N234" s="5">
        <v>9.8000000000000007</v>
      </c>
      <c r="O234" s="5">
        <v>10.3</v>
      </c>
      <c r="P234" s="5">
        <v>10.1</v>
      </c>
      <c r="Q234" s="5">
        <v>9.6999999999999993</v>
      </c>
      <c r="R234" s="5">
        <v>9.9</v>
      </c>
      <c r="S234" s="5">
        <v>9.6999999999999993</v>
      </c>
      <c r="T234" s="5">
        <v>10.5</v>
      </c>
      <c r="U234" s="5">
        <v>10.199999999999999</v>
      </c>
      <c r="V234" s="5">
        <v>9.6</v>
      </c>
      <c r="W234" s="5">
        <v>10.3</v>
      </c>
      <c r="X234" s="5">
        <v>10.8</v>
      </c>
      <c r="Y234" s="5">
        <v>10.4</v>
      </c>
      <c r="Z234" s="5">
        <v>9.6</v>
      </c>
      <c r="AA234" s="5">
        <v>9.6999999999999993</v>
      </c>
      <c r="AB234" s="5">
        <v>10.4</v>
      </c>
      <c r="AC234" s="5">
        <v>10.3</v>
      </c>
      <c r="AD234" s="5">
        <v>10.6</v>
      </c>
      <c r="AE234" s="5">
        <v>9.9</v>
      </c>
      <c r="AF234" s="5">
        <v>10.1</v>
      </c>
      <c r="AG234" s="5">
        <v>10.9</v>
      </c>
      <c r="AH234" s="5">
        <v>10.3</v>
      </c>
      <c r="AI234" s="5">
        <v>9.8000000000000007</v>
      </c>
      <c r="AJ234" s="5">
        <v>9.1</v>
      </c>
      <c r="AK234" s="5">
        <v>9.8000000000000007</v>
      </c>
      <c r="AL234" s="5">
        <v>9.1999999999999993</v>
      </c>
      <c r="AM234" s="5">
        <v>9.6</v>
      </c>
      <c r="AN234" s="5">
        <v>10.9</v>
      </c>
      <c r="AO234" s="5">
        <v>10.4</v>
      </c>
      <c r="AP234" s="5">
        <v>10.4</v>
      </c>
      <c r="AQ234" s="5">
        <v>10.9</v>
      </c>
      <c r="AR234" s="5">
        <v>10.3</v>
      </c>
      <c r="AS234" s="5">
        <v>11</v>
      </c>
      <c r="AT234" s="5">
        <v>10.7</v>
      </c>
      <c r="AU234" s="5">
        <v>10.7</v>
      </c>
      <c r="AV234" s="5">
        <v>10.4</v>
      </c>
      <c r="AW234" s="5">
        <v>11</v>
      </c>
      <c r="AX234" s="5">
        <v>8.1</v>
      </c>
    </row>
    <row r="235" spans="1:50" x14ac:dyDescent="0.25">
      <c r="A235" s="5">
        <v>4977</v>
      </c>
      <c r="B235" s="38" t="s">
        <v>354</v>
      </c>
      <c r="C235" s="18">
        <v>40.883000000000003</v>
      </c>
      <c r="D235" s="18">
        <v>123.9</v>
      </c>
      <c r="E235" s="45">
        <v>235</v>
      </c>
      <c r="F235" s="5">
        <v>5.8</v>
      </c>
      <c r="G235" s="5">
        <v>6.4</v>
      </c>
      <c r="H235" s="5">
        <v>7.3</v>
      </c>
      <c r="I235" s="5">
        <v>7.2</v>
      </c>
      <c r="J235" s="5">
        <v>6.4</v>
      </c>
      <c r="K235" s="5">
        <v>6.1</v>
      </c>
      <c r="L235" s="5">
        <v>6.5</v>
      </c>
      <c r="M235" s="5">
        <v>6.6</v>
      </c>
      <c r="N235" s="5">
        <v>7</v>
      </c>
      <c r="O235" s="5">
        <v>5.9</v>
      </c>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row>
    <row r="236" spans="1:50" x14ac:dyDescent="0.25">
      <c r="A236" s="5">
        <v>4978</v>
      </c>
      <c r="B236" s="38" t="s">
        <v>355</v>
      </c>
      <c r="C236" s="18">
        <v>40.716666600000003</v>
      </c>
      <c r="D236" s="18">
        <v>124.7833333</v>
      </c>
      <c r="E236" s="45">
        <v>261</v>
      </c>
      <c r="F236" s="5">
        <v>6.3</v>
      </c>
      <c r="G236" s="5">
        <v>6.6</v>
      </c>
      <c r="H236" s="5">
        <v>7.9</v>
      </c>
      <c r="I236" s="5">
        <v>7.6</v>
      </c>
      <c r="J236" s="5">
        <v>7</v>
      </c>
      <c r="K236" s="5">
        <v>6.5</v>
      </c>
      <c r="L236" s="5">
        <v>7</v>
      </c>
      <c r="M236" s="5">
        <v>7.2</v>
      </c>
      <c r="N236" s="5">
        <v>7.7</v>
      </c>
      <c r="O236" s="5">
        <v>8.8000000000000007</v>
      </c>
      <c r="P236" s="5">
        <v>8.5</v>
      </c>
      <c r="Q236" s="5">
        <v>8</v>
      </c>
      <c r="R236" s="5">
        <v>8.1</v>
      </c>
      <c r="S236" s="5">
        <v>7.7</v>
      </c>
      <c r="T236" s="5">
        <v>8.6</v>
      </c>
      <c r="U236" s="5">
        <v>7.9</v>
      </c>
      <c r="V236" s="5">
        <v>7.6</v>
      </c>
      <c r="W236" s="5">
        <v>8.1</v>
      </c>
      <c r="X236" s="5">
        <v>8.9</v>
      </c>
      <c r="Y236" s="5">
        <v>8.6999999999999993</v>
      </c>
      <c r="Z236" s="5">
        <v>7.7</v>
      </c>
      <c r="AA236" s="5">
        <v>7.7</v>
      </c>
      <c r="AB236" s="5">
        <v>8.4</v>
      </c>
      <c r="AC236" s="5">
        <v>8.5</v>
      </c>
      <c r="AD236" s="5">
        <v>8.6</v>
      </c>
      <c r="AE236" s="5">
        <v>7.4</v>
      </c>
      <c r="AF236" s="5">
        <v>8.3000000000000007</v>
      </c>
      <c r="AG236" s="5">
        <v>8.6999999999999993</v>
      </c>
      <c r="AH236" s="5">
        <v>8.5</v>
      </c>
      <c r="AI236" s="5">
        <v>7.7</v>
      </c>
      <c r="AJ236" s="5">
        <v>7.2</v>
      </c>
      <c r="AK236" s="5">
        <v>7.8</v>
      </c>
      <c r="AL236" s="5">
        <v>7.2</v>
      </c>
      <c r="AM236" s="5">
        <v>7.4</v>
      </c>
      <c r="AN236" s="5">
        <v>8.5</v>
      </c>
      <c r="AO236" s="5">
        <v>8.4</v>
      </c>
      <c r="AP236" s="5">
        <v>8.1999999999999993</v>
      </c>
      <c r="AQ236" s="5">
        <v>8</v>
      </c>
      <c r="AR236" s="5">
        <v>7.6</v>
      </c>
      <c r="AS236" s="5">
        <v>8.6</v>
      </c>
      <c r="AT236" s="5">
        <v>8.6999999999999993</v>
      </c>
      <c r="AU236" s="5">
        <v>8.9</v>
      </c>
      <c r="AV236" s="5">
        <v>8.1</v>
      </c>
      <c r="AW236" s="5">
        <v>8.6999999999999993</v>
      </c>
      <c r="AX236" s="5">
        <v>6.9</v>
      </c>
    </row>
    <row r="237" spans="1:50" x14ac:dyDescent="0.25">
      <c r="A237" s="5">
        <v>4979</v>
      </c>
      <c r="B237" s="38" t="s">
        <v>356</v>
      </c>
      <c r="C237" s="18">
        <v>40.049999999999997</v>
      </c>
      <c r="D237" s="18">
        <v>124.33333330000001</v>
      </c>
      <c r="E237" s="45">
        <v>14</v>
      </c>
      <c r="F237" s="5">
        <v>7.9</v>
      </c>
      <c r="G237" s="5">
        <v>8.1999999999999993</v>
      </c>
      <c r="H237" s="5">
        <v>9.1999999999999993</v>
      </c>
      <c r="I237" s="5">
        <v>9.1999999999999993</v>
      </c>
      <c r="J237" s="5">
        <v>8.4</v>
      </c>
      <c r="K237" s="5">
        <v>8.1999999999999993</v>
      </c>
      <c r="L237" s="5">
        <v>8.4</v>
      </c>
      <c r="M237" s="5">
        <v>8.5</v>
      </c>
      <c r="N237" s="5">
        <v>9.1</v>
      </c>
      <c r="O237" s="5">
        <v>10</v>
      </c>
      <c r="P237" s="5">
        <v>9.6999999999999993</v>
      </c>
      <c r="Q237" s="5">
        <v>9.5</v>
      </c>
      <c r="R237" s="5">
        <v>9.5</v>
      </c>
      <c r="S237" s="5">
        <v>9</v>
      </c>
      <c r="T237" s="5">
        <v>9.9</v>
      </c>
      <c r="U237" s="5">
        <v>9.3000000000000007</v>
      </c>
      <c r="V237" s="5">
        <v>9</v>
      </c>
      <c r="W237" s="5">
        <v>9.6</v>
      </c>
      <c r="X237" s="5">
        <v>10.199999999999999</v>
      </c>
      <c r="Y237" s="5">
        <v>10</v>
      </c>
      <c r="Z237" s="5">
        <v>9.1</v>
      </c>
      <c r="AA237" s="5">
        <v>9.1999999999999993</v>
      </c>
      <c r="AB237" s="5">
        <v>9.6</v>
      </c>
      <c r="AC237" s="5">
        <v>9.6999999999999993</v>
      </c>
      <c r="AD237" s="5">
        <v>9.6999999999999993</v>
      </c>
      <c r="AE237" s="5">
        <v>8.8000000000000007</v>
      </c>
      <c r="AF237" s="5">
        <v>9.6999999999999993</v>
      </c>
      <c r="AG237" s="5">
        <v>10.199999999999999</v>
      </c>
      <c r="AH237" s="5">
        <v>9.6</v>
      </c>
      <c r="AI237" s="5">
        <v>9.5</v>
      </c>
      <c r="AJ237" s="5">
        <v>8.9</v>
      </c>
      <c r="AK237" s="5">
        <v>9.1</v>
      </c>
      <c r="AL237" s="5">
        <v>8.4</v>
      </c>
      <c r="AM237" s="5">
        <v>8.9</v>
      </c>
      <c r="AN237" s="5">
        <v>9.9</v>
      </c>
      <c r="AO237" s="5">
        <v>9.6</v>
      </c>
      <c r="AP237" s="5">
        <v>9.9</v>
      </c>
      <c r="AQ237" s="5">
        <v>9.9</v>
      </c>
      <c r="AR237" s="5">
        <v>9.4</v>
      </c>
      <c r="AS237" s="5">
        <v>10.3</v>
      </c>
      <c r="AT237" s="5">
        <v>10.1</v>
      </c>
      <c r="AU237" s="5">
        <v>10.4</v>
      </c>
      <c r="AV237" s="5">
        <v>9.6999999999999993</v>
      </c>
      <c r="AW237" s="5">
        <v>10.3</v>
      </c>
      <c r="AX237" s="5">
        <v>8.1</v>
      </c>
    </row>
    <row r="238" spans="1:50" x14ac:dyDescent="0.25">
      <c r="A238" s="5">
        <v>4982</v>
      </c>
      <c r="B238" s="38" t="s">
        <v>357</v>
      </c>
      <c r="C238" s="18">
        <v>39.716999999999999</v>
      </c>
      <c r="D238" s="18">
        <v>123.06699999999999</v>
      </c>
      <c r="E238" s="45">
        <v>17</v>
      </c>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row>
    <row r="239" spans="1:50" x14ac:dyDescent="0.25">
      <c r="A239" s="5">
        <v>4985</v>
      </c>
      <c r="B239" s="38" t="s">
        <v>358</v>
      </c>
      <c r="C239" s="18">
        <v>38.965667000000003</v>
      </c>
      <c r="D239" s="18">
        <v>121.5386</v>
      </c>
      <c r="E239" s="45">
        <v>32.61</v>
      </c>
      <c r="F239" s="5">
        <v>10</v>
      </c>
      <c r="G239" s="5">
        <v>10.5</v>
      </c>
      <c r="H239" s="5">
        <v>11.4</v>
      </c>
      <c r="I239" s="5">
        <v>11.5</v>
      </c>
      <c r="J239" s="5">
        <v>10.5</v>
      </c>
      <c r="K239" s="5">
        <v>9.8000000000000007</v>
      </c>
      <c r="L239" s="5">
        <v>10.4</v>
      </c>
      <c r="M239" s="5">
        <v>10.4</v>
      </c>
      <c r="N239" s="5">
        <v>11.7</v>
      </c>
      <c r="O239" s="5">
        <v>12.3</v>
      </c>
      <c r="P239" s="5">
        <v>11.7</v>
      </c>
      <c r="Q239" s="5">
        <v>11.8</v>
      </c>
      <c r="R239" s="5">
        <v>11.9</v>
      </c>
      <c r="S239" s="5">
        <v>11.8</v>
      </c>
      <c r="T239" s="5">
        <v>12.5</v>
      </c>
      <c r="U239" s="5">
        <v>12.1</v>
      </c>
      <c r="V239" s="5">
        <v>11.7</v>
      </c>
      <c r="W239" s="5">
        <v>12.1</v>
      </c>
      <c r="X239" s="5">
        <v>12</v>
      </c>
      <c r="Y239" s="5">
        <v>12.5</v>
      </c>
      <c r="Z239" s="5">
        <v>11.7</v>
      </c>
      <c r="AA239" s="5">
        <v>11.7</v>
      </c>
      <c r="AB239" s="5">
        <v>12.1</v>
      </c>
      <c r="AC239" s="5">
        <v>11.6</v>
      </c>
      <c r="AD239" s="5">
        <v>12.4</v>
      </c>
      <c r="AE239" s="5">
        <v>11.1</v>
      </c>
      <c r="AF239" s="5">
        <v>11.7</v>
      </c>
      <c r="AG239" s="5">
        <v>12.5</v>
      </c>
      <c r="AH239" s="5">
        <v>11.5</v>
      </c>
      <c r="AI239" s="5">
        <v>11.7</v>
      </c>
      <c r="AJ239" s="5">
        <v>10.6</v>
      </c>
      <c r="AK239" s="5">
        <v>10.8</v>
      </c>
      <c r="AL239" s="5">
        <v>10.6</v>
      </c>
      <c r="AM239" s="5">
        <v>11.5</v>
      </c>
      <c r="AN239" s="5">
        <v>12.6</v>
      </c>
      <c r="AO239" s="5">
        <v>12.5</v>
      </c>
      <c r="AP239" s="5">
        <v>12.3</v>
      </c>
      <c r="AQ239" s="5">
        <v>12.9</v>
      </c>
      <c r="AR239" s="5">
        <v>12</v>
      </c>
      <c r="AS239" s="5">
        <v>12.8</v>
      </c>
      <c r="AT239" s="5">
        <v>12.1</v>
      </c>
      <c r="AU239" s="5">
        <v>12.3</v>
      </c>
      <c r="AV239" s="5">
        <v>11.9</v>
      </c>
      <c r="AW239" s="5">
        <v>12.8</v>
      </c>
      <c r="AX239" s="5">
        <v>9.5</v>
      </c>
    </row>
    <row r="240" spans="1:50" x14ac:dyDescent="0.25">
      <c r="A240" s="5">
        <v>5442</v>
      </c>
      <c r="B240" s="38" t="s">
        <v>359</v>
      </c>
      <c r="C240" s="18">
        <v>41.133000000000003</v>
      </c>
      <c r="D240" s="18">
        <v>122.983</v>
      </c>
      <c r="E240" s="45">
        <v>17</v>
      </c>
      <c r="F240" s="5">
        <v>8.4</v>
      </c>
      <c r="G240" s="5">
        <v>11.3</v>
      </c>
      <c r="H240" s="5">
        <v>10.8</v>
      </c>
      <c r="I240" s="5">
        <v>10.7</v>
      </c>
      <c r="J240" s="5">
        <v>9.6</v>
      </c>
      <c r="K240" s="5">
        <v>10.5</v>
      </c>
      <c r="L240" s="5">
        <v>10</v>
      </c>
      <c r="M240" s="5">
        <v>12.1</v>
      </c>
      <c r="N240" s="5">
        <v>10.5</v>
      </c>
      <c r="O240" s="5">
        <v>12.7</v>
      </c>
      <c r="P240" s="5">
        <v>13.9</v>
      </c>
      <c r="Q240" s="5">
        <v>7.6</v>
      </c>
      <c r="R240" s="5">
        <v>-5</v>
      </c>
      <c r="S240" s="5">
        <v>13.7</v>
      </c>
      <c r="T240" s="5">
        <v>-0.8</v>
      </c>
      <c r="U240" s="5">
        <v>9.6999999999999993</v>
      </c>
      <c r="V240" s="5">
        <v>9.6</v>
      </c>
      <c r="W240" s="5">
        <v>10.4</v>
      </c>
      <c r="X240" s="5">
        <v>13.6</v>
      </c>
      <c r="Y240" s="5">
        <v>9.3000000000000007</v>
      </c>
      <c r="Z240" s="5">
        <v>-5.2</v>
      </c>
      <c r="AA240" s="5">
        <v>14.8</v>
      </c>
      <c r="AB240" s="5">
        <v>10.199999999999999</v>
      </c>
      <c r="AC240" s="5"/>
      <c r="AD240" s="5"/>
      <c r="AE240" s="5"/>
      <c r="AF240" s="5"/>
      <c r="AG240" s="5"/>
      <c r="AH240" s="5"/>
      <c r="AI240" s="5"/>
      <c r="AJ240" s="5"/>
      <c r="AK240" s="5"/>
      <c r="AL240" s="5"/>
      <c r="AM240" s="5"/>
      <c r="AN240" s="5"/>
      <c r="AO240" s="5"/>
      <c r="AP240" s="5"/>
      <c r="AQ240" s="5"/>
      <c r="AR240" s="5"/>
      <c r="AS240" s="5"/>
      <c r="AT240" s="5"/>
      <c r="AU240" s="5"/>
      <c r="AV240" s="5"/>
      <c r="AW240" s="5"/>
      <c r="AX240" s="5"/>
    </row>
    <row r="241" spans="1:50" x14ac:dyDescent="0.25">
      <c r="A241" s="5">
        <v>5443</v>
      </c>
      <c r="B241" s="38" t="s">
        <v>360</v>
      </c>
      <c r="C241" s="18">
        <v>41.316666599999998</v>
      </c>
      <c r="D241" s="18">
        <v>123.7833333</v>
      </c>
      <c r="E241" s="45">
        <v>185</v>
      </c>
      <c r="F241" s="5"/>
      <c r="G241" s="5"/>
      <c r="H241" s="5"/>
      <c r="I241" s="5"/>
      <c r="J241" s="5"/>
      <c r="K241" s="5"/>
      <c r="L241" s="5"/>
      <c r="M241" s="5"/>
      <c r="N241" s="5"/>
      <c r="O241" s="5">
        <v>10.9</v>
      </c>
      <c r="P241" s="5">
        <v>8.8000000000000007</v>
      </c>
      <c r="Q241" s="5">
        <v>8.1999999999999993</v>
      </c>
      <c r="R241" s="5">
        <v>8.4</v>
      </c>
      <c r="S241" s="5">
        <v>8.1</v>
      </c>
      <c r="T241" s="5">
        <v>9</v>
      </c>
      <c r="U241" s="5">
        <v>8.4</v>
      </c>
      <c r="V241" s="5">
        <v>8.1</v>
      </c>
      <c r="W241" s="5">
        <v>8.6999999999999993</v>
      </c>
      <c r="X241" s="5">
        <v>9.6</v>
      </c>
      <c r="Y241" s="5">
        <v>8.8000000000000007</v>
      </c>
      <c r="Z241" s="5">
        <v>7.9</v>
      </c>
      <c r="AA241" s="5">
        <v>8.1</v>
      </c>
      <c r="AB241" s="5">
        <v>8.6999999999999993</v>
      </c>
      <c r="AC241" s="5">
        <v>8.8000000000000007</v>
      </c>
      <c r="AD241" s="5">
        <v>9.1</v>
      </c>
      <c r="AE241" s="5">
        <v>7.9</v>
      </c>
      <c r="AF241" s="5">
        <v>9.1</v>
      </c>
      <c r="AG241" s="5">
        <v>9.4</v>
      </c>
      <c r="AH241" s="5">
        <v>9.1999999999999993</v>
      </c>
      <c r="AI241" s="5">
        <v>8.6</v>
      </c>
      <c r="AJ241" s="5">
        <v>7.9</v>
      </c>
      <c r="AK241" s="5">
        <v>8.5</v>
      </c>
      <c r="AL241" s="5">
        <v>7.9</v>
      </c>
      <c r="AM241" s="5">
        <v>8.4</v>
      </c>
      <c r="AN241" s="5">
        <v>9.6</v>
      </c>
      <c r="AO241" s="5">
        <v>9.4</v>
      </c>
      <c r="AP241" s="5">
        <v>9.3000000000000007</v>
      </c>
      <c r="AQ241" s="5">
        <v>9.5</v>
      </c>
      <c r="AR241" s="5">
        <v>9.1999999999999993</v>
      </c>
      <c r="AS241" s="5">
        <v>10</v>
      </c>
      <c r="AT241" s="5">
        <v>9.6999999999999993</v>
      </c>
      <c r="AU241" s="5">
        <v>9.8000000000000007</v>
      </c>
      <c r="AV241" s="5">
        <v>9.1</v>
      </c>
      <c r="AW241" s="5">
        <v>9.8000000000000007</v>
      </c>
      <c r="AX241" s="5">
        <v>7.7</v>
      </c>
    </row>
    <row r="242" spans="1:50" x14ac:dyDescent="0.25">
      <c r="A242" s="5">
        <v>5444</v>
      </c>
      <c r="B242" s="38" t="s">
        <v>361</v>
      </c>
      <c r="C242" s="18">
        <v>41.716999999999999</v>
      </c>
      <c r="D242" s="18">
        <v>125.917</v>
      </c>
      <c r="E242" s="45">
        <v>312</v>
      </c>
      <c r="F242" s="5">
        <v>4</v>
      </c>
      <c r="G242" s="5">
        <v>6.3</v>
      </c>
      <c r="H242" s="5">
        <v>7</v>
      </c>
      <c r="I242" s="5">
        <v>6.7</v>
      </c>
      <c r="J242" s="5">
        <v>7.3</v>
      </c>
      <c r="K242" s="5">
        <v>8.1999999999999993</v>
      </c>
      <c r="L242" s="5">
        <v>8.9</v>
      </c>
      <c r="M242" s="5">
        <v>8.5</v>
      </c>
      <c r="N242" s="5">
        <v>6.5</v>
      </c>
      <c r="O242" s="5">
        <v>8.6</v>
      </c>
      <c r="P242" s="5">
        <v>9.6999999999999993</v>
      </c>
      <c r="Q242" s="5">
        <v>4.7</v>
      </c>
      <c r="R242" s="5"/>
      <c r="S242" s="5">
        <v>16.2</v>
      </c>
      <c r="T242" s="5"/>
      <c r="U242" s="5"/>
      <c r="V242" s="5"/>
      <c r="W242" s="5"/>
      <c r="X242" s="5">
        <v>-3</v>
      </c>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row>
    <row r="243" spans="1:50" x14ac:dyDescent="0.25">
      <c r="A243" s="5">
        <v>5445</v>
      </c>
      <c r="B243" s="38" t="s">
        <v>362</v>
      </c>
      <c r="C243" s="18">
        <v>41.267000000000003</v>
      </c>
      <c r="D243" s="18">
        <v>125.367</v>
      </c>
      <c r="E243" s="45">
        <v>204</v>
      </c>
      <c r="F243" s="5">
        <v>6.9</v>
      </c>
      <c r="G243" s="5">
        <v>7.2</v>
      </c>
      <c r="H243" s="5">
        <v>8.1999999999999993</v>
      </c>
      <c r="I243" s="5">
        <v>7.7</v>
      </c>
      <c r="J243" s="5">
        <v>6.9</v>
      </c>
      <c r="K243" s="5">
        <v>7.5</v>
      </c>
      <c r="L243" s="5">
        <v>8.3000000000000007</v>
      </c>
      <c r="M243" s="5">
        <v>9.4</v>
      </c>
      <c r="N243" s="5">
        <v>7.9</v>
      </c>
      <c r="O243" s="5">
        <v>8.6999999999999993</v>
      </c>
      <c r="P243" s="5">
        <v>9.5</v>
      </c>
      <c r="Q243" s="5">
        <v>6</v>
      </c>
      <c r="R243" s="5">
        <v>-2.5</v>
      </c>
      <c r="S243" s="5">
        <v>12.7</v>
      </c>
      <c r="T243" s="5"/>
      <c r="U243" s="5"/>
      <c r="V243" s="5"/>
      <c r="W243" s="5"/>
      <c r="X243" s="5"/>
      <c r="Y243" s="5"/>
      <c r="Z243" s="5"/>
      <c r="AA243" s="5">
        <v>-4.4000000000000004</v>
      </c>
      <c r="AB243" s="5">
        <v>-2.8</v>
      </c>
      <c r="AC243" s="5"/>
      <c r="AD243" s="5"/>
      <c r="AE243" s="5"/>
      <c r="AF243" s="5"/>
      <c r="AG243" s="5"/>
      <c r="AH243" s="5"/>
      <c r="AI243" s="5"/>
      <c r="AJ243" s="5"/>
      <c r="AK243" s="5"/>
      <c r="AL243" s="5"/>
      <c r="AM243" s="5"/>
      <c r="AN243" s="5"/>
      <c r="AO243" s="5"/>
      <c r="AP243" s="5"/>
      <c r="AQ243" s="5"/>
      <c r="AR243" s="5"/>
      <c r="AS243" s="5"/>
      <c r="AT243" s="5"/>
      <c r="AU243" s="5"/>
      <c r="AV243" s="5"/>
      <c r="AW243" s="5"/>
      <c r="AX243" s="5"/>
    </row>
    <row r="244" spans="1:50" x14ac:dyDescent="0.25">
      <c r="A244" s="5">
        <v>5451</v>
      </c>
      <c r="B244" s="38" t="s">
        <v>363</v>
      </c>
      <c r="C244" s="18">
        <v>40.35</v>
      </c>
      <c r="D244" s="18">
        <v>122.75</v>
      </c>
      <c r="E244" s="45">
        <v>280</v>
      </c>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row>
    <row r="245" spans="1:50" x14ac:dyDescent="0.25">
      <c r="A245" s="5">
        <v>5452</v>
      </c>
      <c r="B245" s="38" t="s">
        <v>364</v>
      </c>
      <c r="C245" s="18">
        <v>40.466999999999999</v>
      </c>
      <c r="D245" s="18">
        <v>123.967</v>
      </c>
      <c r="E245" s="45">
        <v>126</v>
      </c>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row>
    <row r="246" spans="1:50" x14ac:dyDescent="0.25">
      <c r="A246" s="5">
        <v>5455</v>
      </c>
      <c r="B246" s="38" t="s">
        <v>365</v>
      </c>
      <c r="C246" s="18">
        <v>39.633000000000003</v>
      </c>
      <c r="D246" s="18">
        <v>121.983</v>
      </c>
      <c r="E246" s="45">
        <v>17</v>
      </c>
      <c r="F246" s="5">
        <v>8.9</v>
      </c>
      <c r="G246" s="5">
        <v>10.8</v>
      </c>
      <c r="H246" s="5">
        <v>10.9</v>
      </c>
      <c r="I246" s="5">
        <v>10.4</v>
      </c>
      <c r="J246" s="5">
        <v>9</v>
      </c>
      <c r="K246" s="5">
        <v>10.6</v>
      </c>
      <c r="L246" s="5">
        <v>11</v>
      </c>
      <c r="M246" s="5">
        <v>11.5</v>
      </c>
      <c r="N246" s="5">
        <v>11</v>
      </c>
      <c r="O246" s="5">
        <v>12.8</v>
      </c>
      <c r="P246" s="5">
        <v>12.5</v>
      </c>
      <c r="Q246" s="5">
        <v>8.1</v>
      </c>
      <c r="R246" s="5">
        <v>-1.2</v>
      </c>
      <c r="S246" s="5">
        <v>11.8</v>
      </c>
      <c r="T246" s="5">
        <v>8.1999999999999993</v>
      </c>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row>
    <row r="247" spans="1:50" x14ac:dyDescent="0.25">
      <c r="A247" s="5">
        <v>5456</v>
      </c>
      <c r="B247" s="38" t="s">
        <v>366</v>
      </c>
      <c r="C247" s="18">
        <v>39.5</v>
      </c>
      <c r="D247" s="18">
        <v>122.5</v>
      </c>
      <c r="E247" s="45">
        <v>17</v>
      </c>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row>
    <row r="248" spans="1:50" x14ac:dyDescent="0.25">
      <c r="A248" s="5">
        <v>17236</v>
      </c>
      <c r="B248" s="38" t="s">
        <v>367</v>
      </c>
      <c r="C248" s="18">
        <v>41.639842000000002</v>
      </c>
      <c r="D248" s="18">
        <v>123.483425</v>
      </c>
      <c r="E248" s="45">
        <v>60.35</v>
      </c>
      <c r="F248" s="5"/>
      <c r="G248" s="5"/>
      <c r="H248" s="5"/>
      <c r="I248" s="5"/>
      <c r="J248" s="5"/>
      <c r="K248" s="5"/>
      <c r="L248" s="5"/>
      <c r="M248" s="5"/>
      <c r="N248" s="5"/>
      <c r="O248" s="5"/>
      <c r="P248" s="5"/>
      <c r="Q248" s="5"/>
      <c r="R248" s="5">
        <v>11.3</v>
      </c>
      <c r="S248" s="5">
        <v>9.1</v>
      </c>
      <c r="T248" s="5">
        <v>9.5</v>
      </c>
      <c r="U248" s="5">
        <v>9.1999999999999993</v>
      </c>
      <c r="V248" s="5">
        <v>9</v>
      </c>
      <c r="W248" s="5">
        <v>9.1999999999999993</v>
      </c>
      <c r="X248" s="5">
        <v>10</v>
      </c>
      <c r="Y248" s="5">
        <v>8.6</v>
      </c>
      <c r="Z248" s="5">
        <v>7.6</v>
      </c>
      <c r="AA248" s="5">
        <v>7.7</v>
      </c>
      <c r="AB248" s="5">
        <v>8.6999999999999993</v>
      </c>
      <c r="AC248" s="5">
        <v>8.6</v>
      </c>
      <c r="AD248" s="5">
        <v>8.9</v>
      </c>
      <c r="AE248" s="5">
        <v>7.4</v>
      </c>
      <c r="AF248" s="5">
        <v>8.4</v>
      </c>
      <c r="AG248" s="5">
        <v>9.1</v>
      </c>
      <c r="AH248" s="5">
        <v>9</v>
      </c>
      <c r="AI248" s="5">
        <v>8.4</v>
      </c>
      <c r="AJ248" s="5">
        <v>7.8</v>
      </c>
      <c r="AK248" s="5">
        <v>8.1999999999999993</v>
      </c>
      <c r="AL248" s="5">
        <v>7.7</v>
      </c>
      <c r="AM248" s="5">
        <v>8.3000000000000007</v>
      </c>
      <c r="AN248" s="5">
        <v>9.6999999999999993</v>
      </c>
      <c r="AO248" s="5">
        <v>9.5</v>
      </c>
      <c r="AP248" s="5">
        <v>9.1</v>
      </c>
      <c r="AQ248" s="5">
        <v>9.5</v>
      </c>
      <c r="AR248" s="5">
        <v>9.1999999999999993</v>
      </c>
      <c r="AS248" s="5">
        <v>9.8000000000000007</v>
      </c>
      <c r="AT248" s="5">
        <v>9.3000000000000007</v>
      </c>
      <c r="AU248" s="5">
        <v>9.4</v>
      </c>
      <c r="AV248" s="5">
        <v>8.9</v>
      </c>
      <c r="AW248" s="5">
        <v>10</v>
      </c>
      <c r="AX248" s="5">
        <v>7.3</v>
      </c>
    </row>
    <row r="249" spans="1:50" x14ac:dyDescent="0.25">
      <c r="A249" s="5">
        <v>13946</v>
      </c>
      <c r="B249" s="38" t="s">
        <v>368</v>
      </c>
      <c r="C249" s="18">
        <v>40.167000000000002</v>
      </c>
      <c r="D249" s="18">
        <v>122.133</v>
      </c>
      <c r="E249" s="45">
        <v>1</v>
      </c>
      <c r="F249" s="5">
        <v>16.2</v>
      </c>
      <c r="G249" s="5">
        <v>-12.2</v>
      </c>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row>
    <row r="250" spans="1:50" x14ac:dyDescent="0.25">
      <c r="A250" s="5">
        <v>13948</v>
      </c>
      <c r="B250" s="38" t="s">
        <v>369</v>
      </c>
      <c r="C250" s="18">
        <v>39.267000000000003</v>
      </c>
      <c r="D250" s="18">
        <v>122.083</v>
      </c>
      <c r="E250" s="45">
        <v>31</v>
      </c>
      <c r="F250" s="5">
        <v>12.3</v>
      </c>
      <c r="G250" s="5">
        <v>0</v>
      </c>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row>
    <row r="251" spans="1:50" x14ac:dyDescent="0.25">
      <c r="B251" s="48" t="s">
        <v>58</v>
      </c>
      <c r="C251" s="51"/>
      <c r="D251" s="51"/>
      <c r="F251" s="51">
        <v>13.053000000000001</v>
      </c>
      <c r="G251" s="51">
        <v>2.8393242502275755</v>
      </c>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row>
    <row r="252" spans="1:50" x14ac:dyDescent="0.25">
      <c r="A252" s="5">
        <v>4987</v>
      </c>
      <c r="B252" s="38" t="s">
        <v>370</v>
      </c>
      <c r="C252" s="18">
        <v>37.5</v>
      </c>
      <c r="D252" s="18">
        <v>117.5333333</v>
      </c>
      <c r="E252" s="45">
        <v>12</v>
      </c>
      <c r="F252" s="5">
        <v>12.5</v>
      </c>
      <c r="G252" s="5">
        <v>12.9</v>
      </c>
      <c r="H252" s="5">
        <v>13.4</v>
      </c>
      <c r="I252" s="5">
        <v>13.3</v>
      </c>
      <c r="J252" s="5">
        <v>12.2</v>
      </c>
      <c r="K252" s="5">
        <v>12.1</v>
      </c>
      <c r="L252" s="5">
        <v>12.7</v>
      </c>
      <c r="M252" s="5">
        <v>13</v>
      </c>
      <c r="N252" s="5">
        <v>13</v>
      </c>
      <c r="O252" s="5">
        <v>13.5</v>
      </c>
      <c r="P252" s="5">
        <v>13.2</v>
      </c>
      <c r="Q252" s="5">
        <v>12.7</v>
      </c>
      <c r="R252" s="5">
        <v>12.7</v>
      </c>
      <c r="S252" s="5">
        <v>12.9</v>
      </c>
      <c r="T252" s="5">
        <v>14</v>
      </c>
      <c r="U252" s="5">
        <v>13.5</v>
      </c>
      <c r="V252" s="5">
        <v>13</v>
      </c>
      <c r="W252" s="5">
        <v>13.7</v>
      </c>
      <c r="X252" s="5">
        <v>14.3</v>
      </c>
      <c r="Y252" s="5">
        <v>14.1</v>
      </c>
      <c r="Z252" s="5">
        <v>13.7</v>
      </c>
      <c r="AA252" s="5">
        <v>13.7</v>
      </c>
      <c r="AB252" s="5">
        <v>14</v>
      </c>
      <c r="AC252" s="5">
        <v>13.4</v>
      </c>
      <c r="AD252" s="5">
        <v>13.9</v>
      </c>
      <c r="AE252" s="5">
        <v>13.7</v>
      </c>
      <c r="AF252" s="5">
        <v>14.3</v>
      </c>
      <c r="AG252" s="5">
        <v>14.2</v>
      </c>
      <c r="AH252" s="5">
        <v>14</v>
      </c>
      <c r="AI252" s="5">
        <v>13.8</v>
      </c>
      <c r="AJ252" s="5">
        <v>13.4</v>
      </c>
      <c r="AK252" s="5">
        <v>13.3</v>
      </c>
      <c r="AL252" s="5">
        <v>13.2</v>
      </c>
      <c r="AM252" s="5">
        <v>13.4</v>
      </c>
      <c r="AN252" s="5">
        <v>14.6</v>
      </c>
      <c r="AO252" s="5">
        <v>14.2</v>
      </c>
      <c r="AP252" s="5">
        <v>14.4</v>
      </c>
      <c r="AQ252" s="5">
        <v>14.7</v>
      </c>
      <c r="AR252" s="5">
        <v>14.2</v>
      </c>
      <c r="AS252" s="5">
        <v>14.6</v>
      </c>
      <c r="AT252" s="5">
        <v>14.3</v>
      </c>
      <c r="AU252" s="5">
        <v>14.6</v>
      </c>
      <c r="AV252" s="5">
        <v>14.3</v>
      </c>
      <c r="AW252" s="5">
        <v>14.8</v>
      </c>
      <c r="AX252" s="5">
        <v>13</v>
      </c>
    </row>
    <row r="253" spans="1:50" x14ac:dyDescent="0.25">
      <c r="A253" s="5">
        <v>4988</v>
      </c>
      <c r="B253" s="38" t="s">
        <v>371</v>
      </c>
      <c r="C253" s="18">
        <v>37.549999999999997</v>
      </c>
      <c r="D253" s="18">
        <v>121.367</v>
      </c>
      <c r="E253" s="45">
        <v>12</v>
      </c>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row>
    <row r="254" spans="1:50" x14ac:dyDescent="0.25">
      <c r="A254" s="5">
        <v>4989</v>
      </c>
      <c r="B254" s="38" t="s">
        <v>372</v>
      </c>
      <c r="C254" s="18">
        <v>36.683333300000001</v>
      </c>
      <c r="D254" s="18">
        <v>116.9833333</v>
      </c>
      <c r="E254" s="45">
        <v>58</v>
      </c>
      <c r="F254" s="5">
        <v>14.2</v>
      </c>
      <c r="G254" s="5">
        <v>14.9</v>
      </c>
      <c r="H254" s="5">
        <v>15.3</v>
      </c>
      <c r="I254" s="5">
        <v>15.3</v>
      </c>
      <c r="J254" s="5">
        <v>14</v>
      </c>
      <c r="K254" s="5">
        <v>13.9</v>
      </c>
      <c r="L254" s="5">
        <v>14.7</v>
      </c>
      <c r="M254" s="5">
        <v>15</v>
      </c>
      <c r="N254" s="5">
        <v>14.9</v>
      </c>
      <c r="O254" s="5">
        <v>15.3</v>
      </c>
      <c r="P254" s="5">
        <v>15.1</v>
      </c>
      <c r="Q254" s="5">
        <v>14.7</v>
      </c>
      <c r="R254" s="5">
        <v>14.9</v>
      </c>
      <c r="S254" s="5">
        <v>14.7</v>
      </c>
      <c r="T254" s="5">
        <v>15.8</v>
      </c>
      <c r="U254" s="5">
        <v>15.4</v>
      </c>
      <c r="V254" s="5">
        <v>14.8</v>
      </c>
      <c r="W254" s="5">
        <v>15.6</v>
      </c>
      <c r="X254" s="5">
        <v>16.100000000000001</v>
      </c>
      <c r="Y254" s="5">
        <v>15.3</v>
      </c>
      <c r="Z254" s="5">
        <v>14.6</v>
      </c>
      <c r="AA254" s="5">
        <v>14.8</v>
      </c>
      <c r="AB254" s="5">
        <v>15.3</v>
      </c>
      <c r="AC254" s="5">
        <v>14.1</v>
      </c>
      <c r="AD254" s="5">
        <v>14.9</v>
      </c>
      <c r="AE254" s="5">
        <v>14.5</v>
      </c>
      <c r="AF254" s="5">
        <v>15.4</v>
      </c>
      <c r="AG254" s="5">
        <v>15.1</v>
      </c>
      <c r="AH254" s="5">
        <v>14.7</v>
      </c>
      <c r="AI254" s="5">
        <v>14.9</v>
      </c>
      <c r="AJ254" s="5">
        <v>14.4</v>
      </c>
      <c r="AK254" s="5">
        <v>14.2</v>
      </c>
      <c r="AL254" s="5">
        <v>14.4</v>
      </c>
      <c r="AM254" s="5">
        <v>14.8</v>
      </c>
      <c r="AN254" s="5">
        <v>15.5</v>
      </c>
      <c r="AO254" s="5">
        <v>15.1</v>
      </c>
      <c r="AP254" s="5">
        <v>15.5</v>
      </c>
      <c r="AQ254" s="5">
        <v>15.8</v>
      </c>
      <c r="AR254" s="5">
        <v>15.5</v>
      </c>
      <c r="AS254" s="5">
        <v>15.9</v>
      </c>
      <c r="AT254" s="5">
        <v>15.1</v>
      </c>
      <c r="AU254" s="5">
        <v>15.6</v>
      </c>
      <c r="AV254" s="5">
        <v>14.5</v>
      </c>
      <c r="AW254" s="5">
        <v>15.7</v>
      </c>
      <c r="AX254" s="5">
        <v>14.4</v>
      </c>
    </row>
    <row r="255" spans="1:50" x14ac:dyDescent="0.25">
      <c r="A255" s="5">
        <v>4990</v>
      </c>
      <c r="B255" s="38" t="s">
        <v>373</v>
      </c>
      <c r="C255" s="18">
        <v>36.25</v>
      </c>
      <c r="D255" s="18">
        <v>117.1</v>
      </c>
      <c r="E255" s="45">
        <v>1536</v>
      </c>
      <c r="F255" s="5">
        <v>4.7</v>
      </c>
      <c r="G255" s="5">
        <v>5.4</v>
      </c>
      <c r="H255" s="5">
        <v>5.8</v>
      </c>
      <c r="I255" s="5">
        <v>5.9</v>
      </c>
      <c r="J255" s="5">
        <v>4.8</v>
      </c>
      <c r="K255" s="5">
        <v>5.0999999999999996</v>
      </c>
      <c r="L255" s="5">
        <v>5.6</v>
      </c>
      <c r="M255" s="5">
        <v>6.1</v>
      </c>
      <c r="N255" s="5">
        <v>5.6</v>
      </c>
      <c r="O255" s="5">
        <v>6</v>
      </c>
      <c r="P255" s="5">
        <v>6.4</v>
      </c>
      <c r="Q255" s="5">
        <v>5.7</v>
      </c>
      <c r="R255" s="5">
        <v>5.8</v>
      </c>
      <c r="S255" s="5">
        <v>5.5</v>
      </c>
      <c r="T255" s="5">
        <v>6.7</v>
      </c>
      <c r="U255" s="5">
        <v>5.9</v>
      </c>
      <c r="V255" s="5">
        <v>5.6</v>
      </c>
      <c r="W255" s="5">
        <v>6.7</v>
      </c>
      <c r="X255" s="5">
        <v>7.1</v>
      </c>
      <c r="Y255" s="5">
        <v>6.6</v>
      </c>
      <c r="Z255" s="5">
        <v>6.1</v>
      </c>
      <c r="AA255" s="5">
        <v>6.2</v>
      </c>
      <c r="AB255" s="5">
        <v>6.7</v>
      </c>
      <c r="AC255" s="5">
        <v>5.9</v>
      </c>
      <c r="AD255" s="5">
        <v>6.2</v>
      </c>
      <c r="AE255" s="5">
        <v>5.9</v>
      </c>
      <c r="AF255" s="5">
        <v>7</v>
      </c>
      <c r="AG255" s="5">
        <v>6.9</v>
      </c>
      <c r="AH255" s="5">
        <v>5.9</v>
      </c>
      <c r="AI255" s="5">
        <v>6.4</v>
      </c>
      <c r="AJ255" s="5">
        <v>5.8</v>
      </c>
      <c r="AK255" s="5">
        <v>5.5</v>
      </c>
      <c r="AL255" s="5">
        <v>5.6</v>
      </c>
      <c r="AM255" s="5">
        <v>6.8</v>
      </c>
      <c r="AN255" s="5">
        <v>6.5</v>
      </c>
      <c r="AO255" s="5">
        <v>6.7</v>
      </c>
      <c r="AP255" s="5">
        <v>7</v>
      </c>
      <c r="AQ255" s="5">
        <v>7.1</v>
      </c>
      <c r="AR255" s="5">
        <v>6.8</v>
      </c>
      <c r="AS255" s="5">
        <v>7.2</v>
      </c>
      <c r="AT255" s="5">
        <v>6.9</v>
      </c>
      <c r="AU255" s="5">
        <v>7.2</v>
      </c>
      <c r="AV255" s="5">
        <v>6.7</v>
      </c>
      <c r="AW255" s="5">
        <v>7.4</v>
      </c>
      <c r="AX255" s="5">
        <v>5.0999999999999996</v>
      </c>
    </row>
    <row r="256" spans="1:50" x14ac:dyDescent="0.25">
      <c r="A256" s="5">
        <v>4992</v>
      </c>
      <c r="B256" s="38" t="s">
        <v>374</v>
      </c>
      <c r="C256" s="18">
        <v>36.266108000000003</v>
      </c>
      <c r="D256" s="18">
        <v>120.374436</v>
      </c>
      <c r="E256" s="45">
        <v>10.050000000000001</v>
      </c>
      <c r="F256" s="5">
        <v>11.9</v>
      </c>
      <c r="G256" s="5">
        <v>12.5</v>
      </c>
      <c r="H256" s="5">
        <v>12.9</v>
      </c>
      <c r="I256" s="5">
        <v>12.9</v>
      </c>
      <c r="J256" s="5">
        <v>12</v>
      </c>
      <c r="K256" s="5">
        <v>11.9</v>
      </c>
      <c r="L256" s="5">
        <v>12.2</v>
      </c>
      <c r="M256" s="5">
        <v>12.3</v>
      </c>
      <c r="N256" s="5">
        <v>12.7</v>
      </c>
      <c r="O256" s="5">
        <v>13.1</v>
      </c>
      <c r="P256" s="5">
        <v>13.2</v>
      </c>
      <c r="Q256" s="5">
        <v>12.7</v>
      </c>
      <c r="R256" s="5">
        <v>12.8</v>
      </c>
      <c r="S256" s="5">
        <v>12.6</v>
      </c>
      <c r="T256" s="5">
        <v>13.5</v>
      </c>
      <c r="U256" s="5">
        <v>13.4</v>
      </c>
      <c r="V256" s="5">
        <v>13.3</v>
      </c>
      <c r="W256" s="5">
        <v>14.5</v>
      </c>
      <c r="X256" s="5">
        <v>14.6</v>
      </c>
      <c r="Y256" s="5">
        <v>14.6</v>
      </c>
      <c r="Z256" s="5">
        <v>14.2</v>
      </c>
      <c r="AA256" s="5">
        <v>13.9</v>
      </c>
      <c r="AB256" s="5">
        <v>14.5</v>
      </c>
      <c r="AC256" s="5">
        <v>13.5</v>
      </c>
      <c r="AD256" s="5">
        <v>14.5</v>
      </c>
      <c r="AE256" s="5">
        <v>13.4</v>
      </c>
      <c r="AF256" s="5">
        <v>14.2</v>
      </c>
      <c r="AG256" s="5">
        <v>14.2</v>
      </c>
      <c r="AH256" s="5">
        <v>13.2</v>
      </c>
      <c r="AI256" s="5">
        <v>13.4</v>
      </c>
      <c r="AJ256" s="5">
        <v>13</v>
      </c>
      <c r="AK256" s="5">
        <v>12.9</v>
      </c>
      <c r="AL256" s="5">
        <v>12.9</v>
      </c>
      <c r="AM256" s="5">
        <v>13.3</v>
      </c>
      <c r="AN256" s="5">
        <v>14.2</v>
      </c>
      <c r="AO256" s="5">
        <v>14.1</v>
      </c>
      <c r="AP256" s="5">
        <v>14.2</v>
      </c>
      <c r="AQ256" s="5">
        <v>14.4</v>
      </c>
      <c r="AR256" s="5">
        <v>14</v>
      </c>
      <c r="AS256" s="5">
        <v>14.4</v>
      </c>
      <c r="AT256" s="5">
        <v>13.9</v>
      </c>
      <c r="AU256" s="5">
        <v>14.3</v>
      </c>
      <c r="AV256" s="5">
        <v>13.7</v>
      </c>
      <c r="AW256" s="5">
        <v>14.5</v>
      </c>
      <c r="AX256" s="5">
        <v>10.9</v>
      </c>
    </row>
    <row r="257" spans="1:50" x14ac:dyDescent="0.25">
      <c r="A257" s="5">
        <v>4993</v>
      </c>
      <c r="B257" s="38" t="s">
        <v>375</v>
      </c>
      <c r="C257" s="18">
        <v>36.883000000000003</v>
      </c>
      <c r="D257" s="18">
        <v>122.417</v>
      </c>
      <c r="E257" s="45">
        <v>79</v>
      </c>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row>
    <row r="258" spans="1:50" x14ac:dyDescent="0.25">
      <c r="A258" s="5">
        <v>4995</v>
      </c>
      <c r="B258" s="38" t="s">
        <v>376</v>
      </c>
      <c r="C258" s="18">
        <v>35.566666599999998</v>
      </c>
      <c r="D258" s="18">
        <v>116.85</v>
      </c>
      <c r="E258" s="45">
        <v>53</v>
      </c>
      <c r="F258" s="5">
        <v>13.4</v>
      </c>
      <c r="G258" s="5">
        <v>13.8</v>
      </c>
      <c r="H258" s="5">
        <v>14.2</v>
      </c>
      <c r="I258" s="5">
        <v>14.3</v>
      </c>
      <c r="J258" s="5">
        <v>13.1</v>
      </c>
      <c r="K258" s="5">
        <v>13.6</v>
      </c>
      <c r="L258" s="5">
        <v>13.7</v>
      </c>
      <c r="M258" s="5">
        <v>14.2</v>
      </c>
      <c r="N258" s="5">
        <v>14</v>
      </c>
      <c r="O258" s="5">
        <v>14.2</v>
      </c>
      <c r="P258" s="5">
        <v>14.3</v>
      </c>
      <c r="Q258" s="5">
        <v>13.8</v>
      </c>
      <c r="R258" s="5">
        <v>13.9</v>
      </c>
      <c r="S258" s="5">
        <v>13.7</v>
      </c>
      <c r="T258" s="5">
        <v>14.8</v>
      </c>
      <c r="U258" s="5">
        <v>14.1</v>
      </c>
      <c r="V258" s="5">
        <v>13.8</v>
      </c>
      <c r="W258" s="5">
        <v>14.5</v>
      </c>
      <c r="X258" s="5">
        <v>15</v>
      </c>
      <c r="Y258" s="5">
        <v>14.8</v>
      </c>
      <c r="Z258" s="5">
        <v>14.5</v>
      </c>
      <c r="AA258" s="5">
        <v>14.4</v>
      </c>
      <c r="AB258" s="5">
        <v>15</v>
      </c>
      <c r="AC258" s="5">
        <v>13.9</v>
      </c>
      <c r="AD258" s="5">
        <v>14.7</v>
      </c>
      <c r="AE258" s="5">
        <v>14.1</v>
      </c>
      <c r="AF258" s="5">
        <v>15.1</v>
      </c>
      <c r="AG258" s="5">
        <v>14.7</v>
      </c>
      <c r="AH258" s="5">
        <v>14.1</v>
      </c>
      <c r="AI258" s="5">
        <v>14.5</v>
      </c>
      <c r="AJ258" s="5">
        <v>14.3</v>
      </c>
      <c r="AK258" s="5">
        <v>14</v>
      </c>
      <c r="AL258" s="5">
        <v>14.1</v>
      </c>
      <c r="AM258" s="5">
        <v>14.6</v>
      </c>
      <c r="AN258" s="5">
        <v>15</v>
      </c>
      <c r="AO258" s="5">
        <v>14.7</v>
      </c>
      <c r="AP258" s="5">
        <v>15.2</v>
      </c>
      <c r="AQ258" s="5">
        <v>15.4</v>
      </c>
      <c r="AR258" s="5">
        <v>15.4</v>
      </c>
      <c r="AS258" s="5">
        <v>15.4</v>
      </c>
      <c r="AT258" s="5">
        <v>15.1</v>
      </c>
      <c r="AU258" s="5">
        <v>15.5</v>
      </c>
      <c r="AV258" s="5">
        <v>15.7</v>
      </c>
      <c r="AW258" s="5">
        <v>15.8</v>
      </c>
      <c r="AX258" s="5">
        <v>14.2</v>
      </c>
    </row>
    <row r="259" spans="1:50" x14ac:dyDescent="0.25">
      <c r="A259" s="5">
        <v>5068</v>
      </c>
      <c r="B259" s="38" t="s">
        <v>377</v>
      </c>
      <c r="C259" s="18">
        <v>34.283333300000002</v>
      </c>
      <c r="D259" s="18">
        <v>117.15</v>
      </c>
      <c r="E259" s="45">
        <v>42</v>
      </c>
      <c r="F259" s="5">
        <v>14</v>
      </c>
      <c r="G259" s="5">
        <v>14.4</v>
      </c>
      <c r="H259" s="5">
        <v>14.7</v>
      </c>
      <c r="I259" s="5">
        <v>14.9</v>
      </c>
      <c r="J259" s="5">
        <v>14</v>
      </c>
      <c r="K259" s="5">
        <v>14.1</v>
      </c>
      <c r="L259" s="5">
        <v>14.5</v>
      </c>
      <c r="M259" s="5">
        <v>14.9</v>
      </c>
      <c r="N259" s="5">
        <v>14.7</v>
      </c>
      <c r="O259" s="5">
        <v>14.7</v>
      </c>
      <c r="P259" s="5">
        <v>15</v>
      </c>
      <c r="Q259" s="5">
        <v>14.3</v>
      </c>
      <c r="R259" s="5">
        <v>14.5</v>
      </c>
      <c r="S259" s="5">
        <v>14.4</v>
      </c>
      <c r="T259" s="5">
        <v>15.7</v>
      </c>
      <c r="U259" s="5">
        <v>14.9</v>
      </c>
      <c r="V259" s="5">
        <v>14.6</v>
      </c>
      <c r="W259" s="5">
        <v>15.3</v>
      </c>
      <c r="X259" s="5">
        <v>15.6</v>
      </c>
      <c r="Y259" s="5">
        <v>15.5</v>
      </c>
      <c r="Z259" s="5">
        <v>15.3</v>
      </c>
      <c r="AA259" s="5">
        <v>15.3</v>
      </c>
      <c r="AB259" s="5">
        <v>16</v>
      </c>
      <c r="AC259" s="5">
        <v>14.8</v>
      </c>
      <c r="AD259" s="5">
        <v>15.9</v>
      </c>
      <c r="AE259" s="5">
        <v>15.1</v>
      </c>
      <c r="AF259" s="5">
        <v>16</v>
      </c>
      <c r="AG259" s="5">
        <v>15.8</v>
      </c>
      <c r="AH259" s="5">
        <v>15.1</v>
      </c>
      <c r="AI259" s="5">
        <v>15.3</v>
      </c>
      <c r="AJ259" s="5">
        <v>15.4</v>
      </c>
      <c r="AK259" s="5">
        <v>14.9</v>
      </c>
      <c r="AL259" s="5">
        <v>15.1</v>
      </c>
      <c r="AM259" s="5">
        <v>15.7</v>
      </c>
      <c r="AN259" s="5">
        <v>15.7</v>
      </c>
      <c r="AO259" s="5">
        <v>15.4</v>
      </c>
      <c r="AP259" s="5">
        <v>16</v>
      </c>
      <c r="AQ259" s="5">
        <v>16.3</v>
      </c>
      <c r="AR259" s="5">
        <v>16.100000000000001</v>
      </c>
      <c r="AS259" s="5">
        <v>16.3</v>
      </c>
      <c r="AT259" s="5">
        <v>16.100000000000001</v>
      </c>
      <c r="AU259" s="5">
        <v>16.3</v>
      </c>
      <c r="AV259" s="5">
        <v>16.5</v>
      </c>
      <c r="AW259" s="5">
        <v>16.2</v>
      </c>
      <c r="AX259" s="5">
        <v>14.5</v>
      </c>
    </row>
    <row r="260" spans="1:50" x14ac:dyDescent="0.25">
      <c r="A260" s="5">
        <v>5069</v>
      </c>
      <c r="B260" s="38" t="s">
        <v>378</v>
      </c>
      <c r="C260" s="18">
        <v>34.582999999999998</v>
      </c>
      <c r="D260" s="18">
        <v>119.25</v>
      </c>
      <c r="E260" s="45">
        <v>4</v>
      </c>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row>
    <row r="261" spans="1:50" x14ac:dyDescent="0.25">
      <c r="A261" s="5">
        <v>5457</v>
      </c>
      <c r="B261" s="38" t="s">
        <v>379</v>
      </c>
      <c r="C261" s="18">
        <v>39.049999999999997</v>
      </c>
      <c r="D261" s="18">
        <v>123.2166666</v>
      </c>
      <c r="E261" s="45">
        <v>-999.9</v>
      </c>
      <c r="F261" s="5">
        <v>10</v>
      </c>
      <c r="G261" s="5">
        <v>10.7</v>
      </c>
      <c r="H261" s="5">
        <v>11.7</v>
      </c>
      <c r="I261" s="5">
        <v>11.7</v>
      </c>
      <c r="J261" s="5">
        <v>10.7</v>
      </c>
      <c r="K261" s="5">
        <v>10.6</v>
      </c>
      <c r="L261" s="5">
        <v>10.9</v>
      </c>
      <c r="M261" s="5">
        <v>10.8</v>
      </c>
      <c r="N261" s="5">
        <v>11.5</v>
      </c>
      <c r="O261" s="5">
        <v>12.1</v>
      </c>
      <c r="P261" s="5">
        <v>11.4</v>
      </c>
      <c r="Q261" s="5">
        <v>11.7</v>
      </c>
      <c r="R261" s="5">
        <v>11.8</v>
      </c>
      <c r="S261" s="5">
        <v>11.6</v>
      </c>
      <c r="T261" s="5">
        <v>12.8</v>
      </c>
      <c r="U261" s="5">
        <v>10.9</v>
      </c>
      <c r="V261" s="5">
        <v>11.4</v>
      </c>
      <c r="W261" s="5">
        <v>12.2</v>
      </c>
      <c r="X261" s="5">
        <v>12.2</v>
      </c>
      <c r="Y261" s="5">
        <v>13.3</v>
      </c>
      <c r="Z261" s="5">
        <v>11.7</v>
      </c>
      <c r="AA261" s="5">
        <v>11.7</v>
      </c>
      <c r="AB261" s="5">
        <v>11.7</v>
      </c>
      <c r="AC261" s="5">
        <v>11.5</v>
      </c>
      <c r="AD261" s="5">
        <v>12.1</v>
      </c>
      <c r="AE261" s="5">
        <v>4.9000000000000004</v>
      </c>
      <c r="AF261" s="5"/>
      <c r="AG261" s="5"/>
      <c r="AH261" s="5"/>
      <c r="AI261" s="5"/>
      <c r="AJ261" s="5"/>
      <c r="AK261" s="5"/>
      <c r="AL261" s="5"/>
      <c r="AM261" s="5"/>
      <c r="AN261" s="5"/>
      <c r="AO261" s="5"/>
      <c r="AP261" s="5"/>
      <c r="AQ261" s="5"/>
      <c r="AR261" s="5"/>
      <c r="AS261" s="5"/>
      <c r="AT261" s="5"/>
      <c r="AU261" s="5"/>
      <c r="AV261" s="5"/>
      <c r="AW261" s="5"/>
      <c r="AX261" s="5"/>
    </row>
    <row r="262" spans="1:50" x14ac:dyDescent="0.25">
      <c r="A262" s="5">
        <v>5462</v>
      </c>
      <c r="B262" s="38" t="s">
        <v>380</v>
      </c>
      <c r="C262" s="18">
        <v>37.549999999999997</v>
      </c>
      <c r="D262" s="18">
        <v>118.733</v>
      </c>
      <c r="E262" s="45">
        <v>6</v>
      </c>
      <c r="F262" s="5">
        <v>12.7</v>
      </c>
      <c r="G262" s="5">
        <v>13.1</v>
      </c>
      <c r="H262" s="5">
        <v>14</v>
      </c>
      <c r="I262" s="5">
        <v>13.1</v>
      </c>
      <c r="J262" s="5">
        <v>14.3</v>
      </c>
      <c r="K262" s="5">
        <v>14.5</v>
      </c>
      <c r="L262" s="5">
        <v>14.2</v>
      </c>
      <c r="M262" s="5">
        <v>14.7</v>
      </c>
      <c r="N262" s="5">
        <v>13.4</v>
      </c>
      <c r="O262" s="5">
        <v>15.1</v>
      </c>
      <c r="P262" s="5">
        <v>17</v>
      </c>
      <c r="Q262" s="5">
        <v>13.2</v>
      </c>
      <c r="R262" s="5">
        <v>-2.2000000000000002</v>
      </c>
      <c r="S262" s="5">
        <v>14.3</v>
      </c>
      <c r="T262" s="5">
        <v>7.1</v>
      </c>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row>
    <row r="263" spans="1:50" x14ac:dyDescent="0.25">
      <c r="A263" s="5">
        <v>5463</v>
      </c>
      <c r="B263" s="38" t="s">
        <v>381</v>
      </c>
      <c r="C263" s="18">
        <v>37.616666600000002</v>
      </c>
      <c r="D263" s="18">
        <v>120.3166666</v>
      </c>
      <c r="E263" s="45">
        <v>5</v>
      </c>
      <c r="F263" s="5">
        <v>11.3</v>
      </c>
      <c r="G263" s="5">
        <v>11.9</v>
      </c>
      <c r="H263" s="5">
        <v>12.4</v>
      </c>
      <c r="I263" s="5">
        <v>12.4</v>
      </c>
      <c r="J263" s="5">
        <v>11.7</v>
      </c>
      <c r="K263" s="5">
        <v>11.5</v>
      </c>
      <c r="L263" s="5">
        <v>11.9</v>
      </c>
      <c r="M263" s="5">
        <v>12.4</v>
      </c>
      <c r="N263" s="5">
        <v>12.5</v>
      </c>
      <c r="O263" s="5">
        <v>12.8</v>
      </c>
      <c r="P263" s="5">
        <v>12.8</v>
      </c>
      <c r="Q263" s="5">
        <v>12.7</v>
      </c>
      <c r="R263" s="5">
        <v>12.5</v>
      </c>
      <c r="S263" s="5">
        <v>12.5</v>
      </c>
      <c r="T263" s="5">
        <v>13.7</v>
      </c>
      <c r="U263" s="5">
        <v>13.1</v>
      </c>
      <c r="V263" s="5">
        <v>12.6</v>
      </c>
      <c r="W263" s="5">
        <v>13.3</v>
      </c>
      <c r="X263" s="5">
        <v>13.8</v>
      </c>
      <c r="Y263" s="5">
        <v>13.7</v>
      </c>
      <c r="Z263" s="5">
        <v>13.3</v>
      </c>
      <c r="AA263" s="5">
        <v>13.3</v>
      </c>
      <c r="AB263" s="5">
        <v>13.5</v>
      </c>
      <c r="AC263" s="5">
        <v>12.9</v>
      </c>
      <c r="AD263" s="5">
        <v>13.9</v>
      </c>
      <c r="AE263" s="5">
        <v>13.3</v>
      </c>
      <c r="AF263" s="5">
        <v>13.7</v>
      </c>
      <c r="AG263" s="5">
        <v>14</v>
      </c>
      <c r="AH263" s="5">
        <v>13.5</v>
      </c>
      <c r="AI263" s="5">
        <v>13.5</v>
      </c>
      <c r="AJ263" s="5">
        <v>12.7</v>
      </c>
      <c r="AK263" s="5">
        <v>12.6</v>
      </c>
      <c r="AL263" s="5">
        <v>12.9</v>
      </c>
      <c r="AM263" s="5">
        <v>13.4</v>
      </c>
      <c r="AN263" s="5">
        <v>14.2</v>
      </c>
      <c r="AO263" s="5">
        <v>13.9</v>
      </c>
      <c r="AP263" s="5">
        <v>14</v>
      </c>
      <c r="AQ263" s="5">
        <v>14.3</v>
      </c>
      <c r="AR263" s="5">
        <v>13.8</v>
      </c>
      <c r="AS263" s="5">
        <v>14.3</v>
      </c>
      <c r="AT263" s="5">
        <v>14</v>
      </c>
      <c r="AU263" s="5">
        <v>14.3</v>
      </c>
      <c r="AV263" s="5">
        <v>13.9</v>
      </c>
      <c r="AW263" s="5">
        <v>14.5</v>
      </c>
      <c r="AX263" s="5">
        <v>11.6</v>
      </c>
    </row>
    <row r="264" spans="1:50" x14ac:dyDescent="0.25">
      <c r="A264" s="5">
        <v>5464</v>
      </c>
      <c r="B264" s="38" t="s">
        <v>382</v>
      </c>
      <c r="C264" s="18">
        <v>37.450000000000003</v>
      </c>
      <c r="D264" s="18">
        <v>122.033</v>
      </c>
      <c r="E264" s="45">
        <v>61</v>
      </c>
      <c r="F264" s="5">
        <v>11.5</v>
      </c>
      <c r="G264" s="5">
        <v>12.2</v>
      </c>
      <c r="H264" s="5">
        <v>12.7</v>
      </c>
      <c r="I264" s="5">
        <v>13</v>
      </c>
      <c r="J264" s="5">
        <v>12.3</v>
      </c>
      <c r="K264" s="5">
        <v>14.3</v>
      </c>
      <c r="L264" s="5">
        <v>13.1</v>
      </c>
      <c r="M264" s="5">
        <v>13.1</v>
      </c>
      <c r="N264" s="5">
        <v>12.8</v>
      </c>
      <c r="O264" s="5">
        <v>13</v>
      </c>
      <c r="P264" s="5">
        <v>15.3</v>
      </c>
      <c r="Q264" s="5">
        <v>11.2</v>
      </c>
      <c r="R264" s="5">
        <v>-1.4</v>
      </c>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row>
    <row r="265" spans="1:50" x14ac:dyDescent="0.25">
      <c r="A265" s="5">
        <v>5465</v>
      </c>
      <c r="B265" s="38" t="s">
        <v>383</v>
      </c>
      <c r="C265" s="18">
        <v>37.4</v>
      </c>
      <c r="D265" s="18">
        <v>122.6833333</v>
      </c>
      <c r="E265" s="45">
        <v>47</v>
      </c>
      <c r="F265" s="5">
        <v>10.5</v>
      </c>
      <c r="G265" s="5">
        <v>11.1</v>
      </c>
      <c r="H265" s="5">
        <v>11.9</v>
      </c>
      <c r="I265" s="5">
        <v>12.4</v>
      </c>
      <c r="J265" s="5">
        <v>10.6</v>
      </c>
      <c r="K265" s="5">
        <v>10.6</v>
      </c>
      <c r="L265" s="5">
        <v>11.1</v>
      </c>
      <c r="M265" s="5">
        <v>10.9</v>
      </c>
      <c r="N265" s="5">
        <v>11.5</v>
      </c>
      <c r="O265" s="5">
        <v>12.1</v>
      </c>
      <c r="P265" s="5">
        <v>11.8</v>
      </c>
      <c r="Q265" s="5">
        <v>11.8</v>
      </c>
      <c r="R265" s="5">
        <v>11.8</v>
      </c>
      <c r="S265" s="5">
        <v>11.5</v>
      </c>
      <c r="T265" s="5">
        <v>12.3</v>
      </c>
      <c r="U265" s="5">
        <v>11.6</v>
      </c>
      <c r="V265" s="5">
        <v>11.3</v>
      </c>
      <c r="W265" s="5">
        <v>12</v>
      </c>
      <c r="X265" s="5">
        <v>12.1</v>
      </c>
      <c r="Y265" s="5">
        <v>12.4</v>
      </c>
      <c r="Z265" s="5">
        <v>11.8</v>
      </c>
      <c r="AA265" s="5">
        <v>12.1</v>
      </c>
      <c r="AB265" s="5">
        <v>12.2</v>
      </c>
      <c r="AC265" s="5">
        <v>11.5</v>
      </c>
      <c r="AD265" s="5">
        <v>12.1</v>
      </c>
      <c r="AE265" s="5">
        <v>11.1</v>
      </c>
      <c r="AF265" s="5">
        <v>11.9</v>
      </c>
      <c r="AG265" s="5">
        <v>12.5</v>
      </c>
      <c r="AH265" s="5">
        <v>11.5</v>
      </c>
      <c r="AI265" s="5">
        <v>11.9</v>
      </c>
      <c r="AJ265" s="5">
        <v>11.1</v>
      </c>
      <c r="AK265" s="5">
        <v>11</v>
      </c>
      <c r="AL265" s="5">
        <v>11.3</v>
      </c>
      <c r="AM265" s="5">
        <v>11.5</v>
      </c>
      <c r="AN265" s="5">
        <v>12.5</v>
      </c>
      <c r="AO265" s="5">
        <v>12.5</v>
      </c>
      <c r="AP265" s="5">
        <v>12.4</v>
      </c>
      <c r="AQ265" s="5">
        <v>12.7</v>
      </c>
      <c r="AR265" s="5">
        <v>11.9</v>
      </c>
      <c r="AS265" s="5">
        <v>12.9</v>
      </c>
      <c r="AT265" s="5">
        <v>12.6</v>
      </c>
      <c r="AU265" s="5">
        <v>12.8</v>
      </c>
      <c r="AV265" s="5">
        <v>12.4</v>
      </c>
      <c r="AW265" s="5">
        <v>12.7</v>
      </c>
      <c r="AX265" s="5">
        <v>8.9</v>
      </c>
    </row>
    <row r="266" spans="1:50" x14ac:dyDescent="0.25">
      <c r="A266" s="5">
        <v>5467</v>
      </c>
      <c r="B266" s="38" t="s">
        <v>384</v>
      </c>
      <c r="C266" s="18">
        <v>36.183</v>
      </c>
      <c r="D266" s="18">
        <v>117.133</v>
      </c>
      <c r="E266" s="45">
        <v>155</v>
      </c>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row>
    <row r="267" spans="1:50" x14ac:dyDescent="0.25">
      <c r="A267" s="5">
        <v>5468</v>
      </c>
      <c r="B267" s="38" t="s">
        <v>385</v>
      </c>
      <c r="C267" s="18">
        <v>36.866999999999997</v>
      </c>
      <c r="D267" s="18">
        <v>118.333</v>
      </c>
      <c r="E267" s="45">
        <v>55</v>
      </c>
      <c r="F267" s="5">
        <v>13</v>
      </c>
      <c r="G267" s="5">
        <v>13.5</v>
      </c>
      <c r="H267" s="5">
        <v>14.6</v>
      </c>
      <c r="I267" s="5">
        <v>13.2</v>
      </c>
      <c r="J267" s="5">
        <v>14.2</v>
      </c>
      <c r="K267" s="5">
        <v>14.3</v>
      </c>
      <c r="L267" s="5">
        <v>14.4</v>
      </c>
      <c r="M267" s="5">
        <v>14.9</v>
      </c>
      <c r="N267" s="5">
        <v>13.9</v>
      </c>
      <c r="O267" s="5">
        <v>16.899999999999999</v>
      </c>
      <c r="P267" s="5">
        <v>16.3</v>
      </c>
      <c r="Q267" s="5">
        <v>12.6</v>
      </c>
      <c r="R267" s="5">
        <v>-1.3</v>
      </c>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row>
    <row r="268" spans="1:50" x14ac:dyDescent="0.25">
      <c r="A268" s="5">
        <v>5470</v>
      </c>
      <c r="B268" s="38" t="s">
        <v>386</v>
      </c>
      <c r="C268" s="18">
        <v>35.549999999999997</v>
      </c>
      <c r="D268" s="18">
        <v>118.75</v>
      </c>
      <c r="E268" s="45">
        <v>109</v>
      </c>
      <c r="F268" s="5">
        <v>12</v>
      </c>
      <c r="G268" s="5">
        <v>12.3</v>
      </c>
      <c r="H268" s="5">
        <v>13.9</v>
      </c>
      <c r="I268" s="5">
        <v>12.5</v>
      </c>
      <c r="J268" s="5">
        <v>13.4</v>
      </c>
      <c r="K268" s="5">
        <v>14.2</v>
      </c>
      <c r="L268" s="5">
        <v>12.9</v>
      </c>
      <c r="M268" s="5">
        <v>13.4</v>
      </c>
      <c r="N268" s="5">
        <v>12.7</v>
      </c>
      <c r="O268" s="5">
        <v>14.7</v>
      </c>
      <c r="P268" s="5">
        <v>15.3</v>
      </c>
      <c r="Q268" s="5">
        <v>10.1</v>
      </c>
      <c r="R268" s="5">
        <v>-3.7</v>
      </c>
      <c r="S268" s="5"/>
      <c r="T268" s="5">
        <v>2.7</v>
      </c>
      <c r="U268" s="5">
        <v>14.1</v>
      </c>
      <c r="V268" s="5">
        <v>12.5</v>
      </c>
      <c r="W268" s="5">
        <v>13.1</v>
      </c>
      <c r="X268" s="5">
        <v>15</v>
      </c>
      <c r="Y268" s="5">
        <v>13</v>
      </c>
      <c r="Z268" s="5">
        <v>0.6</v>
      </c>
      <c r="AA268" s="5">
        <v>16.399999999999999</v>
      </c>
      <c r="AB268" s="5">
        <v>9.6999999999999993</v>
      </c>
      <c r="AC268" s="5"/>
      <c r="AD268" s="5"/>
      <c r="AE268" s="5"/>
      <c r="AF268" s="5"/>
      <c r="AG268" s="5"/>
      <c r="AH268" s="5"/>
      <c r="AI268" s="5"/>
      <c r="AJ268" s="5"/>
      <c r="AK268" s="5"/>
      <c r="AL268" s="5"/>
      <c r="AM268" s="5"/>
      <c r="AN268" s="5"/>
      <c r="AO268" s="5"/>
      <c r="AP268" s="5"/>
      <c r="AQ268" s="5"/>
      <c r="AR268" s="5"/>
      <c r="AS268" s="5"/>
      <c r="AT268" s="5"/>
      <c r="AU268" s="5"/>
      <c r="AV268" s="5"/>
      <c r="AW268" s="5"/>
      <c r="AX268" s="5"/>
    </row>
    <row r="269" spans="1:50" x14ac:dyDescent="0.25">
      <c r="A269" s="5">
        <v>5471</v>
      </c>
      <c r="B269" s="38" t="s">
        <v>387</v>
      </c>
      <c r="C269" s="18">
        <v>35.049999999999997</v>
      </c>
      <c r="D269" s="18">
        <v>118.35</v>
      </c>
      <c r="E269" s="45">
        <v>86</v>
      </c>
      <c r="F269" s="5">
        <v>13.1</v>
      </c>
      <c r="G269" s="5">
        <v>13.7</v>
      </c>
      <c r="H269" s="5">
        <v>13.9</v>
      </c>
      <c r="I269" s="5">
        <v>14.1</v>
      </c>
      <c r="J269" s="5">
        <v>13.1</v>
      </c>
      <c r="K269" s="5">
        <v>13.1</v>
      </c>
      <c r="L269" s="5">
        <v>13.5</v>
      </c>
      <c r="M269" s="5">
        <v>13.8</v>
      </c>
      <c r="N269" s="5">
        <v>14</v>
      </c>
      <c r="O269" s="5">
        <v>14.2</v>
      </c>
      <c r="P269" s="5">
        <v>14.4</v>
      </c>
      <c r="Q269" s="5">
        <v>13.7</v>
      </c>
      <c r="R269" s="5">
        <v>14</v>
      </c>
      <c r="S269" s="5">
        <v>13.8</v>
      </c>
      <c r="T269" s="5">
        <v>15</v>
      </c>
      <c r="U269" s="5">
        <v>14.4</v>
      </c>
      <c r="V269" s="5">
        <v>13.9</v>
      </c>
      <c r="W269" s="5">
        <v>14.8</v>
      </c>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row>
    <row r="270" spans="1:50" x14ac:dyDescent="0.25">
      <c r="A270" s="5">
        <v>5472</v>
      </c>
      <c r="B270" s="38" t="s">
        <v>388</v>
      </c>
      <c r="C270" s="18">
        <v>35.433333300000001</v>
      </c>
      <c r="D270" s="18">
        <v>119.5333333</v>
      </c>
      <c r="E270" s="45">
        <v>37</v>
      </c>
      <c r="F270" s="5">
        <v>12.3</v>
      </c>
      <c r="G270" s="5">
        <v>13</v>
      </c>
      <c r="H270" s="5">
        <v>13.3</v>
      </c>
      <c r="I270" s="5">
        <v>13.3</v>
      </c>
      <c r="J270" s="5">
        <v>12.5</v>
      </c>
      <c r="K270" s="5">
        <v>12.5</v>
      </c>
      <c r="L270" s="5">
        <v>12.6</v>
      </c>
      <c r="M270" s="5">
        <v>12.8</v>
      </c>
      <c r="N270" s="5">
        <v>13</v>
      </c>
      <c r="O270" s="5">
        <v>13.5</v>
      </c>
      <c r="P270" s="5">
        <v>13.7</v>
      </c>
      <c r="Q270" s="5">
        <v>13.1</v>
      </c>
      <c r="R270" s="5">
        <v>13.2</v>
      </c>
      <c r="S270" s="5">
        <v>13.1</v>
      </c>
      <c r="T270" s="5">
        <v>14.2</v>
      </c>
      <c r="U270" s="5">
        <v>13.7</v>
      </c>
      <c r="V270" s="5">
        <v>13.1</v>
      </c>
      <c r="W270" s="5">
        <v>13.9</v>
      </c>
      <c r="X270" s="5">
        <v>14.1</v>
      </c>
      <c r="Y270" s="5">
        <v>13.9</v>
      </c>
      <c r="Z270" s="5">
        <v>13.6</v>
      </c>
      <c r="AA270" s="5">
        <v>13.7</v>
      </c>
      <c r="AB270" s="5">
        <v>14.1</v>
      </c>
      <c r="AC270" s="5">
        <v>13.2</v>
      </c>
      <c r="AD270" s="5">
        <v>14.3</v>
      </c>
      <c r="AE270" s="5">
        <v>13.7</v>
      </c>
      <c r="AF270" s="5">
        <v>14.4</v>
      </c>
      <c r="AG270" s="5">
        <v>14.6</v>
      </c>
      <c r="AH270" s="5">
        <v>13.6</v>
      </c>
      <c r="AI270" s="5">
        <v>13.9</v>
      </c>
      <c r="AJ270" s="5">
        <v>13.4</v>
      </c>
      <c r="AK270" s="5">
        <v>13.5</v>
      </c>
      <c r="AL270" s="5">
        <v>13.3</v>
      </c>
      <c r="AM270" s="5">
        <v>13.8</v>
      </c>
      <c r="AN270" s="5">
        <v>14.3</v>
      </c>
      <c r="AO270" s="5">
        <v>14.1</v>
      </c>
      <c r="AP270" s="5">
        <v>14.1</v>
      </c>
      <c r="AQ270" s="5">
        <v>14.6</v>
      </c>
      <c r="AR270" s="5">
        <v>13.9</v>
      </c>
      <c r="AS270" s="5">
        <v>14.4</v>
      </c>
      <c r="AT270" s="5">
        <v>14.2</v>
      </c>
      <c r="AU270" s="5">
        <v>14.6</v>
      </c>
      <c r="AV270" s="5">
        <v>14.3</v>
      </c>
      <c r="AW270" s="5">
        <v>14.6</v>
      </c>
      <c r="AX270" s="5">
        <v>11.3</v>
      </c>
    </row>
    <row r="271" spans="1:50" x14ac:dyDescent="0.25">
      <c r="A271" s="5">
        <v>5473</v>
      </c>
      <c r="B271" s="38" t="s">
        <v>389</v>
      </c>
      <c r="C271" s="18">
        <v>35.966999999999999</v>
      </c>
      <c r="D271" s="18">
        <v>120.483</v>
      </c>
      <c r="E271" s="45">
        <v>25</v>
      </c>
      <c r="F271" s="5">
        <v>12</v>
      </c>
      <c r="G271" s="5">
        <v>12.6</v>
      </c>
      <c r="H271" s="5">
        <v>13.9</v>
      </c>
      <c r="I271" s="5">
        <v>12.9</v>
      </c>
      <c r="J271" s="5">
        <v>13</v>
      </c>
      <c r="K271" s="5">
        <v>12.8</v>
      </c>
      <c r="L271" s="5">
        <v>14.6</v>
      </c>
      <c r="M271" s="5">
        <v>13.6</v>
      </c>
      <c r="N271" s="5">
        <v>12.5</v>
      </c>
      <c r="O271" s="5">
        <v>14.5</v>
      </c>
      <c r="P271" s="5">
        <v>15.5</v>
      </c>
      <c r="Q271" s="5">
        <v>12.8</v>
      </c>
      <c r="R271" s="5">
        <v>20.2</v>
      </c>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row>
    <row r="272" spans="1:50" x14ac:dyDescent="0.25">
      <c r="A272" s="5">
        <v>5528</v>
      </c>
      <c r="B272" s="38" t="s">
        <v>390</v>
      </c>
      <c r="C272" s="18">
        <v>34.417000000000002</v>
      </c>
      <c r="D272" s="18">
        <v>116.333</v>
      </c>
      <c r="E272" s="45">
        <v>44</v>
      </c>
      <c r="F272" s="5">
        <v>13.1</v>
      </c>
      <c r="G272" s="5">
        <v>14.6</v>
      </c>
      <c r="H272" s="5">
        <v>15.7</v>
      </c>
      <c r="I272" s="5">
        <v>12.8</v>
      </c>
      <c r="J272" s="5">
        <v>12.6</v>
      </c>
      <c r="K272" s="5">
        <v>13.8</v>
      </c>
      <c r="L272" s="5">
        <v>14.5</v>
      </c>
      <c r="M272" s="5">
        <v>15.5</v>
      </c>
      <c r="N272" s="5">
        <v>14</v>
      </c>
      <c r="O272" s="5">
        <v>15.1</v>
      </c>
      <c r="P272" s="5">
        <v>16.3</v>
      </c>
      <c r="Q272" s="5">
        <v>13.9</v>
      </c>
      <c r="R272" s="5">
        <v>19.2</v>
      </c>
      <c r="S272" s="5">
        <v>14.6</v>
      </c>
      <c r="T272" s="5">
        <v>17.5</v>
      </c>
      <c r="U272" s="5">
        <v>15.2</v>
      </c>
      <c r="V272" s="5">
        <v>13.9</v>
      </c>
      <c r="W272" s="5">
        <v>12.6</v>
      </c>
      <c r="X272" s="5"/>
      <c r="Y272" s="5">
        <v>10</v>
      </c>
      <c r="Z272" s="5">
        <v>-0.6</v>
      </c>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row>
    <row r="273" spans="1:50" x14ac:dyDescent="0.25">
      <c r="A273" s="5">
        <v>5530</v>
      </c>
      <c r="B273" s="38" t="s">
        <v>391</v>
      </c>
      <c r="C273" s="18">
        <v>33.9</v>
      </c>
      <c r="D273" s="18">
        <v>117.95</v>
      </c>
      <c r="E273" s="45">
        <v>26</v>
      </c>
      <c r="F273" s="5">
        <v>14</v>
      </c>
      <c r="G273" s="5">
        <v>15</v>
      </c>
      <c r="H273" s="5">
        <v>16.600000000000001</v>
      </c>
      <c r="I273" s="5">
        <v>14.6</v>
      </c>
      <c r="J273" s="5">
        <v>13.6</v>
      </c>
      <c r="K273" s="5">
        <v>14.9</v>
      </c>
      <c r="L273" s="5">
        <v>15.5</v>
      </c>
      <c r="M273" s="5">
        <v>15.4</v>
      </c>
      <c r="N273" s="5">
        <v>14.2</v>
      </c>
      <c r="O273" s="5">
        <v>15.2</v>
      </c>
      <c r="P273" s="5">
        <v>16.8</v>
      </c>
      <c r="Q273" s="5">
        <v>14.6</v>
      </c>
      <c r="R273" s="5">
        <v>20.2</v>
      </c>
      <c r="S273" s="5">
        <v>15.6</v>
      </c>
      <c r="T273" s="5">
        <v>18</v>
      </c>
      <c r="U273" s="5">
        <v>15.8</v>
      </c>
      <c r="V273" s="5">
        <v>14</v>
      </c>
      <c r="W273" s="5">
        <v>12.7</v>
      </c>
      <c r="X273" s="5"/>
      <c r="Y273" s="5">
        <v>25.2</v>
      </c>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row>
    <row r="274" spans="1:50" x14ac:dyDescent="0.25">
      <c r="A274" s="5">
        <v>5968</v>
      </c>
      <c r="B274" s="38" t="s">
        <v>392</v>
      </c>
      <c r="C274" s="18">
        <v>34.85</v>
      </c>
      <c r="D274" s="18">
        <v>119.1333333</v>
      </c>
      <c r="E274" s="45">
        <v>10</v>
      </c>
      <c r="F274" s="5">
        <v>12.9</v>
      </c>
      <c r="G274" s="5">
        <v>13.4</v>
      </c>
      <c r="H274" s="5">
        <v>13.7</v>
      </c>
      <c r="I274" s="5">
        <v>13.8</v>
      </c>
      <c r="J274" s="5">
        <v>12.9</v>
      </c>
      <c r="K274" s="5">
        <v>13.1</v>
      </c>
      <c r="L274" s="5">
        <v>13.2</v>
      </c>
      <c r="M274" s="5">
        <v>13.5</v>
      </c>
      <c r="N274" s="5">
        <v>13.7</v>
      </c>
      <c r="O274" s="5">
        <v>13.8</v>
      </c>
      <c r="P274" s="5">
        <v>14.3</v>
      </c>
      <c r="Q274" s="5">
        <v>13.6</v>
      </c>
      <c r="R274" s="5">
        <v>13.8</v>
      </c>
      <c r="S274" s="5">
        <v>13.6</v>
      </c>
      <c r="T274" s="5">
        <v>15</v>
      </c>
      <c r="U274" s="5">
        <v>14.3</v>
      </c>
      <c r="V274" s="5">
        <v>13.9</v>
      </c>
      <c r="W274" s="5">
        <v>14.5</v>
      </c>
      <c r="X274" s="5">
        <v>14.7</v>
      </c>
      <c r="Y274" s="5">
        <v>14.6</v>
      </c>
      <c r="Z274" s="5">
        <v>14.5</v>
      </c>
      <c r="AA274" s="5">
        <v>14.5</v>
      </c>
      <c r="AB274" s="5">
        <v>14.8</v>
      </c>
      <c r="AC274" s="5">
        <v>13.9</v>
      </c>
      <c r="AD274" s="5">
        <v>14.9</v>
      </c>
      <c r="AE274" s="5">
        <v>14.2</v>
      </c>
      <c r="AF274" s="5">
        <v>14.9</v>
      </c>
      <c r="AG274" s="5">
        <v>15.1</v>
      </c>
      <c r="AH274" s="5">
        <v>13.9</v>
      </c>
      <c r="AI274" s="5">
        <v>14</v>
      </c>
      <c r="AJ274" s="5">
        <v>13.4</v>
      </c>
      <c r="AK274" s="5">
        <v>13.4</v>
      </c>
      <c r="AL274" s="5">
        <v>13.7</v>
      </c>
      <c r="AM274" s="5">
        <v>14.1</v>
      </c>
      <c r="AN274" s="5">
        <v>14.5</v>
      </c>
      <c r="AO274" s="5">
        <v>14.5</v>
      </c>
      <c r="AP274" s="5">
        <v>14.7</v>
      </c>
      <c r="AQ274" s="5">
        <v>15.2</v>
      </c>
      <c r="AR274" s="5">
        <v>14.8</v>
      </c>
      <c r="AS274" s="5">
        <v>15</v>
      </c>
      <c r="AT274" s="5">
        <v>15</v>
      </c>
      <c r="AU274" s="5">
        <v>15.3</v>
      </c>
      <c r="AV274" s="5">
        <v>15.2</v>
      </c>
      <c r="AW274" s="5">
        <v>15.3</v>
      </c>
      <c r="AX274" s="5">
        <v>12.6</v>
      </c>
    </row>
    <row r="275" spans="1:50" x14ac:dyDescent="0.25">
      <c r="A275" s="5">
        <v>7286</v>
      </c>
      <c r="B275" s="38" t="s">
        <v>393</v>
      </c>
      <c r="C275" s="18">
        <v>36.183333300000001</v>
      </c>
      <c r="D275" s="18">
        <v>118.15</v>
      </c>
      <c r="E275" s="45">
        <v>302</v>
      </c>
      <c r="F275" s="5">
        <v>11.7</v>
      </c>
      <c r="G275" s="5">
        <v>12.4</v>
      </c>
      <c r="H275" s="5">
        <v>12.7</v>
      </c>
      <c r="I275" s="5">
        <v>12.8</v>
      </c>
      <c r="J275" s="5">
        <v>11.8</v>
      </c>
      <c r="K275" s="5">
        <v>11.9</v>
      </c>
      <c r="L275" s="5">
        <v>12.2</v>
      </c>
      <c r="M275" s="5">
        <v>12.7</v>
      </c>
      <c r="N275" s="5">
        <v>12.5</v>
      </c>
      <c r="O275" s="5">
        <v>13</v>
      </c>
      <c r="P275" s="5">
        <v>12.9</v>
      </c>
      <c r="Q275" s="5">
        <v>12.4</v>
      </c>
      <c r="R275" s="5">
        <v>12.5</v>
      </c>
      <c r="S275" s="5">
        <v>12.3</v>
      </c>
      <c r="T275" s="5">
        <v>13.5</v>
      </c>
      <c r="U275" s="5">
        <v>12.8</v>
      </c>
      <c r="V275" s="5">
        <v>12.2</v>
      </c>
      <c r="W275" s="5">
        <v>13.1</v>
      </c>
      <c r="X275" s="5">
        <v>13.6</v>
      </c>
      <c r="Y275" s="5">
        <v>13.5</v>
      </c>
      <c r="Z275" s="5">
        <v>13.1</v>
      </c>
      <c r="AA275" s="5">
        <v>13.1</v>
      </c>
      <c r="AB275" s="5">
        <v>13.7</v>
      </c>
      <c r="AC275" s="5">
        <v>12.6</v>
      </c>
      <c r="AD275" s="5">
        <v>13.3</v>
      </c>
      <c r="AE275" s="5">
        <v>12.8</v>
      </c>
      <c r="AF275" s="5">
        <v>13.9</v>
      </c>
      <c r="AG275" s="5">
        <v>13.6</v>
      </c>
      <c r="AH275" s="5">
        <v>12.8</v>
      </c>
      <c r="AI275" s="5">
        <v>13.1</v>
      </c>
      <c r="AJ275" s="5">
        <v>12.7</v>
      </c>
      <c r="AK275" s="5">
        <v>12.5</v>
      </c>
      <c r="AL275" s="5">
        <v>12.7</v>
      </c>
      <c r="AM275" s="5">
        <v>13.2</v>
      </c>
      <c r="AN275" s="5">
        <v>13.8</v>
      </c>
      <c r="AO275" s="5">
        <v>13.7</v>
      </c>
      <c r="AP275" s="5">
        <v>13.8</v>
      </c>
      <c r="AQ275" s="5">
        <v>14.1</v>
      </c>
      <c r="AR275" s="5">
        <v>13.8</v>
      </c>
      <c r="AS275" s="5">
        <v>14.2</v>
      </c>
      <c r="AT275" s="5">
        <v>13.7</v>
      </c>
      <c r="AU275" s="5">
        <v>13.9</v>
      </c>
      <c r="AV275" s="5">
        <v>14</v>
      </c>
      <c r="AW275" s="5">
        <v>14.2</v>
      </c>
      <c r="AX275" s="5">
        <v>12.4</v>
      </c>
    </row>
    <row r="276" spans="1:50" x14ac:dyDescent="0.25">
      <c r="A276" s="5">
        <v>11870</v>
      </c>
      <c r="B276" s="38" t="s">
        <v>394</v>
      </c>
      <c r="C276" s="18">
        <v>31.167000000000002</v>
      </c>
      <c r="D276" s="18">
        <v>111.167</v>
      </c>
      <c r="E276" s="45">
        <v>0</v>
      </c>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row>
    <row r="277" spans="1:50" x14ac:dyDescent="0.25">
      <c r="A277" s="5">
        <v>11880</v>
      </c>
      <c r="B277" s="38" t="s">
        <v>395</v>
      </c>
      <c r="C277" s="18">
        <v>34.059375000000003</v>
      </c>
      <c r="D277" s="18">
        <v>117.556442</v>
      </c>
      <c r="E277" s="45">
        <v>35.049999999999997</v>
      </c>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row>
    <row r="278" spans="1:50" x14ac:dyDescent="0.25">
      <c r="A278" s="5">
        <v>13758</v>
      </c>
      <c r="B278" s="38" t="s">
        <v>396</v>
      </c>
      <c r="C278" s="18">
        <v>36.966999999999999</v>
      </c>
      <c r="D278" s="18">
        <v>120.583</v>
      </c>
      <c r="E278" s="45">
        <v>72</v>
      </c>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row>
    <row r="279" spans="1:50" x14ac:dyDescent="0.25">
      <c r="A279" s="5">
        <v>13759</v>
      </c>
      <c r="B279" s="38" t="s">
        <v>397</v>
      </c>
      <c r="C279" s="18">
        <v>37.549999999999997</v>
      </c>
      <c r="D279" s="18">
        <v>121.4</v>
      </c>
      <c r="E279" s="45">
        <v>25</v>
      </c>
      <c r="F279" s="5">
        <v>7.5</v>
      </c>
      <c r="G279" s="5">
        <v>21</v>
      </c>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row>
    <row r="280" spans="1:50" x14ac:dyDescent="0.25">
      <c r="A280" s="5">
        <v>13953</v>
      </c>
      <c r="B280" s="38" t="s">
        <v>398</v>
      </c>
      <c r="C280" s="18">
        <v>37.366999999999997</v>
      </c>
      <c r="D280" s="18">
        <v>119.9</v>
      </c>
      <c r="E280" s="45">
        <v>1</v>
      </c>
      <c r="F280" s="5">
        <v>15</v>
      </c>
      <c r="G280" s="5">
        <v>10.5</v>
      </c>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row>
    <row r="281" spans="1:50" x14ac:dyDescent="0.25">
      <c r="A281" s="5">
        <v>13954</v>
      </c>
      <c r="B281" s="38" t="s">
        <v>399</v>
      </c>
      <c r="C281" s="18">
        <v>36.383000000000003</v>
      </c>
      <c r="D281" s="18">
        <v>119.733</v>
      </c>
      <c r="E281" s="45">
        <v>38</v>
      </c>
      <c r="F281" s="5">
        <v>2.1</v>
      </c>
      <c r="G281" s="5">
        <v>0.3</v>
      </c>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row>
    <row r="282" spans="1:50" x14ac:dyDescent="0.25">
      <c r="A282" s="5">
        <v>13956</v>
      </c>
      <c r="B282" s="38" t="s">
        <v>400</v>
      </c>
      <c r="C282" s="18">
        <v>36.167000000000002</v>
      </c>
      <c r="D282" s="18">
        <v>120.367</v>
      </c>
      <c r="E282" s="45">
        <v>10</v>
      </c>
      <c r="F282" s="5">
        <v>12.1</v>
      </c>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row>
    <row r="283" spans="1:50" x14ac:dyDescent="0.25">
      <c r="A283" s="5">
        <v>14229</v>
      </c>
      <c r="B283" s="38" t="s">
        <v>401</v>
      </c>
      <c r="C283" s="18">
        <v>37.616999999999997</v>
      </c>
      <c r="D283" s="18">
        <v>120.9</v>
      </c>
      <c r="E283" s="45">
        <v>100</v>
      </c>
      <c r="F283" s="5"/>
      <c r="G283" s="5">
        <v>8.3000000000000007</v>
      </c>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row>
    <row r="284" spans="1:50" x14ac:dyDescent="0.25">
      <c r="A284" s="5">
        <v>15506</v>
      </c>
      <c r="B284" s="38" t="s">
        <v>402</v>
      </c>
      <c r="C284" s="18">
        <v>37.933333300000001</v>
      </c>
      <c r="D284" s="18">
        <v>120.7166666</v>
      </c>
      <c r="E284" s="45">
        <v>40</v>
      </c>
      <c r="F284" s="5"/>
      <c r="G284" s="5"/>
      <c r="H284" s="5"/>
      <c r="I284" s="5"/>
      <c r="J284" s="5"/>
      <c r="K284" s="5"/>
      <c r="L284" s="5">
        <v>16.100000000000001</v>
      </c>
      <c r="M284" s="5">
        <v>12</v>
      </c>
      <c r="N284" s="5">
        <v>12.3</v>
      </c>
      <c r="O284" s="5">
        <v>12.9</v>
      </c>
      <c r="P284" s="5">
        <v>12.6</v>
      </c>
      <c r="Q284" s="5">
        <v>12.6</v>
      </c>
      <c r="R284" s="5">
        <v>12.4</v>
      </c>
      <c r="S284" s="5">
        <v>12.3</v>
      </c>
      <c r="T284" s="5">
        <v>13.4</v>
      </c>
      <c r="U284" s="5">
        <v>12.9</v>
      </c>
      <c r="V284" s="5">
        <v>12.1</v>
      </c>
      <c r="W284" s="5">
        <v>12.9</v>
      </c>
      <c r="X284" s="5">
        <v>13.2</v>
      </c>
      <c r="Y284" s="5">
        <v>13.3</v>
      </c>
      <c r="Z284" s="5">
        <v>12.7</v>
      </c>
      <c r="AA284" s="5">
        <v>12.9</v>
      </c>
      <c r="AB284" s="5">
        <v>13</v>
      </c>
      <c r="AC284" s="5">
        <v>12.4</v>
      </c>
      <c r="AD284" s="5">
        <v>13.2</v>
      </c>
      <c r="AE284" s="5">
        <v>12.5</v>
      </c>
      <c r="AF284" s="5">
        <v>12.9</v>
      </c>
      <c r="AG284" s="5">
        <v>13.3</v>
      </c>
      <c r="AH284" s="5">
        <v>12.8</v>
      </c>
      <c r="AI284" s="5">
        <v>12.9</v>
      </c>
      <c r="AJ284" s="5">
        <v>11.9</v>
      </c>
      <c r="AK284" s="5">
        <v>12.1</v>
      </c>
      <c r="AL284" s="5">
        <v>12.3</v>
      </c>
      <c r="AM284" s="5">
        <v>12.6</v>
      </c>
      <c r="AN284" s="5">
        <v>13.6</v>
      </c>
      <c r="AO284" s="5">
        <v>13.3</v>
      </c>
      <c r="AP284" s="5">
        <v>13.3</v>
      </c>
      <c r="AQ284" s="5">
        <v>13.7</v>
      </c>
      <c r="AR284" s="5">
        <v>13.2</v>
      </c>
      <c r="AS284" s="5">
        <v>13.8</v>
      </c>
      <c r="AT284" s="5">
        <v>13.5</v>
      </c>
      <c r="AU284" s="5">
        <v>13.6</v>
      </c>
      <c r="AV284" s="5">
        <v>13.4</v>
      </c>
      <c r="AW284" s="5">
        <v>13.7</v>
      </c>
      <c r="AX284" s="5">
        <v>10.5</v>
      </c>
    </row>
    <row r="285" spans="1:50" x14ac:dyDescent="0.25">
      <c r="A285" s="5">
        <v>17922</v>
      </c>
      <c r="B285" s="38" t="s">
        <v>403</v>
      </c>
      <c r="C285" s="18">
        <v>37.3333333</v>
      </c>
      <c r="D285" s="18">
        <v>116.5666666</v>
      </c>
      <c r="E285" s="45">
        <v>19</v>
      </c>
      <c r="F285" s="5"/>
      <c r="G285" s="5"/>
      <c r="H285" s="5"/>
      <c r="I285" s="5"/>
      <c r="J285" s="5"/>
      <c r="K285" s="5"/>
      <c r="L285" s="5"/>
      <c r="M285" s="5"/>
      <c r="N285" s="5"/>
      <c r="O285" s="5"/>
      <c r="P285" s="5"/>
      <c r="Q285" s="5"/>
      <c r="R285" s="5"/>
      <c r="S285" s="5"/>
      <c r="T285" s="5"/>
      <c r="U285" s="5">
        <v>16.899999999999999</v>
      </c>
      <c r="V285" s="5">
        <v>13.1</v>
      </c>
      <c r="W285" s="5">
        <v>13.9</v>
      </c>
      <c r="X285" s="5">
        <v>14.3</v>
      </c>
      <c r="Y285" s="5">
        <v>14.1</v>
      </c>
      <c r="Z285" s="5">
        <v>13.8</v>
      </c>
      <c r="AA285" s="5">
        <v>13.7</v>
      </c>
      <c r="AB285" s="5">
        <v>14.2</v>
      </c>
      <c r="AC285" s="5">
        <v>13.3</v>
      </c>
      <c r="AD285" s="5">
        <v>13.6</v>
      </c>
      <c r="AE285" s="5">
        <v>13.2</v>
      </c>
      <c r="AF285" s="5">
        <v>13.9</v>
      </c>
      <c r="AG285" s="5">
        <v>14.2</v>
      </c>
      <c r="AH285" s="5">
        <v>14</v>
      </c>
      <c r="AI285" s="5">
        <v>13.8</v>
      </c>
      <c r="AJ285" s="5">
        <v>13.4</v>
      </c>
      <c r="AK285" s="5">
        <v>13.4</v>
      </c>
      <c r="AL285" s="5">
        <v>13.5</v>
      </c>
      <c r="AM285" s="5">
        <v>13.7</v>
      </c>
      <c r="AN285" s="5">
        <v>14.8</v>
      </c>
      <c r="AO285" s="5">
        <v>13.8</v>
      </c>
      <c r="AP285" s="5">
        <v>14.1</v>
      </c>
      <c r="AQ285" s="5">
        <v>14.3</v>
      </c>
      <c r="AR285" s="5">
        <v>14.1</v>
      </c>
      <c r="AS285" s="5">
        <v>14.3</v>
      </c>
      <c r="AT285" s="5">
        <v>14</v>
      </c>
      <c r="AU285" s="5">
        <v>14.4</v>
      </c>
      <c r="AV285" s="5">
        <v>14.2</v>
      </c>
      <c r="AW285" s="5">
        <v>14.3</v>
      </c>
      <c r="AX285" s="5">
        <v>12.8</v>
      </c>
    </row>
    <row r="286" spans="1:50" x14ac:dyDescent="0.25">
      <c r="A286" s="5">
        <v>18565</v>
      </c>
      <c r="B286" s="38" t="s">
        <v>404</v>
      </c>
      <c r="C286" s="18">
        <v>35.25</v>
      </c>
      <c r="D286" s="18">
        <v>117.95</v>
      </c>
      <c r="E286" s="45">
        <v>120</v>
      </c>
      <c r="F286" s="5"/>
      <c r="G286" s="5"/>
      <c r="H286" s="5"/>
      <c r="I286" s="5"/>
      <c r="J286" s="5"/>
      <c r="K286" s="5"/>
      <c r="L286" s="5"/>
      <c r="M286" s="5"/>
      <c r="N286" s="5"/>
      <c r="O286" s="5"/>
      <c r="P286" s="5"/>
      <c r="Q286" s="5"/>
      <c r="R286" s="5"/>
      <c r="S286" s="5"/>
      <c r="T286" s="5"/>
      <c r="U286" s="5"/>
      <c r="V286" s="5"/>
      <c r="W286" s="5"/>
      <c r="X286" s="5">
        <v>17.399999999999999</v>
      </c>
      <c r="Y286" s="5">
        <v>14.8</v>
      </c>
      <c r="Z286" s="5">
        <v>14.5</v>
      </c>
      <c r="AA286" s="5">
        <v>14.6</v>
      </c>
      <c r="AB286" s="5">
        <v>15.1</v>
      </c>
      <c r="AC286" s="5">
        <v>13.9</v>
      </c>
      <c r="AD286" s="5">
        <v>14.9</v>
      </c>
      <c r="AE286" s="5">
        <v>14.2</v>
      </c>
      <c r="AF286" s="5">
        <v>15.2</v>
      </c>
      <c r="AG286" s="5">
        <v>14.9</v>
      </c>
      <c r="AH286" s="5">
        <v>14.1</v>
      </c>
      <c r="AI286" s="5">
        <v>14.3</v>
      </c>
      <c r="AJ286" s="5">
        <v>14</v>
      </c>
      <c r="AK286" s="5">
        <v>14.1</v>
      </c>
      <c r="AL286" s="5">
        <v>14.1</v>
      </c>
      <c r="AM286" s="5">
        <v>14.5</v>
      </c>
      <c r="AN286" s="5">
        <v>15</v>
      </c>
      <c r="AO286" s="5">
        <v>14.8</v>
      </c>
      <c r="AP286" s="5">
        <v>15.1</v>
      </c>
      <c r="AQ286" s="5">
        <v>15.4</v>
      </c>
      <c r="AR286" s="5">
        <v>15.3</v>
      </c>
      <c r="AS286" s="5">
        <v>15.5</v>
      </c>
      <c r="AT286" s="5">
        <v>15.1</v>
      </c>
      <c r="AU286" s="5">
        <v>15.4</v>
      </c>
      <c r="AV286" s="5">
        <v>15.3</v>
      </c>
      <c r="AW286" s="5">
        <v>15.4</v>
      </c>
      <c r="AX286" s="5">
        <v>13.6</v>
      </c>
    </row>
    <row r="287" spans="1:50" x14ac:dyDescent="0.25">
      <c r="A287" s="5">
        <v>25023</v>
      </c>
      <c r="B287" s="38" t="s">
        <v>405</v>
      </c>
      <c r="C287" s="18">
        <v>36.856560999999999</v>
      </c>
      <c r="D287" s="18">
        <v>117.21599399999999</v>
      </c>
      <c r="E287" s="45">
        <v>23.16</v>
      </c>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v>2.2000000000000002</v>
      </c>
      <c r="AH287" s="5"/>
      <c r="AI287" s="5"/>
      <c r="AJ287" s="5"/>
      <c r="AK287" s="5"/>
      <c r="AL287" s="5"/>
      <c r="AM287" s="5"/>
      <c r="AN287" s="5"/>
      <c r="AO287" s="5">
        <v>-0.8</v>
      </c>
      <c r="AP287" s="5">
        <v>14</v>
      </c>
      <c r="AQ287" s="5">
        <v>13</v>
      </c>
      <c r="AR287" s="5">
        <v>8</v>
      </c>
      <c r="AS287" s="5">
        <v>14.3</v>
      </c>
      <c r="AT287" s="5">
        <v>13.9</v>
      </c>
      <c r="AU287" s="5">
        <v>14.5</v>
      </c>
      <c r="AV287" s="5">
        <v>14.3</v>
      </c>
      <c r="AW287" s="5">
        <v>14.6</v>
      </c>
      <c r="AX287" s="5">
        <v>3.2</v>
      </c>
    </row>
    <row r="288" spans="1:50" x14ac:dyDescent="0.25">
      <c r="B288" s="48" t="s">
        <v>477</v>
      </c>
      <c r="F288" s="51">
        <v>7.0549999999999997</v>
      </c>
      <c r="G288" s="51">
        <v>3.1717311948456026</v>
      </c>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row>
    <row r="289" spans="1:50" x14ac:dyDescent="0.25">
      <c r="A289" s="5">
        <v>4957</v>
      </c>
      <c r="B289" s="38" t="s">
        <v>406</v>
      </c>
      <c r="C289" s="18">
        <v>43.95</v>
      </c>
      <c r="D289" s="18">
        <v>116.1166666</v>
      </c>
      <c r="E289" s="45">
        <v>1004</v>
      </c>
      <c r="F289" s="5">
        <v>2.2999999999999998</v>
      </c>
      <c r="G289" s="5">
        <v>1.9</v>
      </c>
      <c r="H289" s="5">
        <v>3.2</v>
      </c>
      <c r="I289" s="5">
        <v>3</v>
      </c>
      <c r="J289" s="5">
        <v>2.2000000000000002</v>
      </c>
      <c r="K289" s="5">
        <v>1.5</v>
      </c>
      <c r="L289" s="5">
        <v>1.5</v>
      </c>
      <c r="M289" s="5">
        <v>2.7</v>
      </c>
      <c r="N289" s="5">
        <v>3.1</v>
      </c>
      <c r="O289" s="5">
        <v>3.8</v>
      </c>
      <c r="P289" s="5">
        <v>3.7</v>
      </c>
      <c r="Q289" s="5">
        <v>2.9</v>
      </c>
      <c r="R289" s="5">
        <v>2.5</v>
      </c>
      <c r="S289" s="5">
        <v>2.2999999999999998</v>
      </c>
      <c r="T289" s="5">
        <v>3.7</v>
      </c>
      <c r="U289" s="5">
        <v>3.7</v>
      </c>
      <c r="V289" s="5">
        <v>3.1</v>
      </c>
      <c r="W289" s="5">
        <v>4.0999999999999996</v>
      </c>
      <c r="X289" s="5">
        <v>4.5</v>
      </c>
      <c r="Y289" s="5">
        <v>4.2</v>
      </c>
      <c r="Z289" s="5">
        <v>3.1</v>
      </c>
      <c r="AA289" s="5">
        <v>4.3</v>
      </c>
      <c r="AB289" s="5">
        <v>3.9</v>
      </c>
      <c r="AC289" s="5">
        <v>3.1</v>
      </c>
      <c r="AD289" s="5">
        <v>3.9</v>
      </c>
      <c r="AE289" s="5">
        <v>2.9</v>
      </c>
      <c r="AF289" s="5">
        <v>3.6</v>
      </c>
      <c r="AG289" s="5">
        <v>4.4000000000000004</v>
      </c>
      <c r="AH289" s="5">
        <v>3.8</v>
      </c>
      <c r="AI289" s="5">
        <v>3.3</v>
      </c>
      <c r="AJ289" s="5">
        <v>2.9</v>
      </c>
      <c r="AK289" s="5">
        <v>2.7</v>
      </c>
      <c r="AL289" s="5">
        <v>1.7</v>
      </c>
      <c r="AM289" s="5">
        <v>3.2</v>
      </c>
      <c r="AN289" s="5">
        <v>4.8</v>
      </c>
      <c r="AO289" s="5">
        <v>4.0999999999999996</v>
      </c>
      <c r="AP289" s="5">
        <v>3.5</v>
      </c>
      <c r="AQ289" s="5">
        <v>4.8</v>
      </c>
      <c r="AR289" s="5">
        <v>4.4000000000000004</v>
      </c>
      <c r="AS289" s="5">
        <v>4.5999999999999996</v>
      </c>
      <c r="AT289" s="5">
        <v>3.4</v>
      </c>
      <c r="AU289" s="5">
        <v>4.0999999999999996</v>
      </c>
      <c r="AV289" s="5">
        <v>3.6</v>
      </c>
      <c r="AW289" s="5">
        <v>4.0999999999999996</v>
      </c>
      <c r="AX289" s="5">
        <v>1.8</v>
      </c>
    </row>
    <row r="290" spans="1:50" x14ac:dyDescent="0.25">
      <c r="A290" s="5">
        <v>4922</v>
      </c>
      <c r="B290" s="38" t="s">
        <v>407</v>
      </c>
      <c r="C290" s="18">
        <v>41.9</v>
      </c>
      <c r="D290" s="18">
        <v>114</v>
      </c>
      <c r="E290" s="45">
        <v>1484</v>
      </c>
      <c r="F290" s="5">
        <v>2.4</v>
      </c>
      <c r="G290" s="5">
        <v>2.2000000000000002</v>
      </c>
      <c r="H290" s="5">
        <v>3.2</v>
      </c>
      <c r="I290" s="5">
        <v>3.4</v>
      </c>
      <c r="J290" s="5">
        <v>1.8</v>
      </c>
      <c r="K290" s="5">
        <v>1.8</v>
      </c>
      <c r="L290" s="5">
        <v>2.5</v>
      </c>
      <c r="M290" s="5">
        <v>3.6</v>
      </c>
      <c r="N290" s="5">
        <v>2.6</v>
      </c>
      <c r="O290" s="5">
        <v>3.8</v>
      </c>
      <c r="P290" s="5">
        <v>3.6</v>
      </c>
      <c r="Q290" s="5">
        <v>3.1</v>
      </c>
      <c r="R290" s="5">
        <v>3</v>
      </c>
      <c r="S290" s="5">
        <v>2.9</v>
      </c>
      <c r="T290" s="5">
        <v>4</v>
      </c>
      <c r="U290" s="5">
        <v>3.2</v>
      </c>
      <c r="V290" s="5">
        <v>2.8</v>
      </c>
      <c r="W290" s="5">
        <v>4.2</v>
      </c>
      <c r="X290" s="5">
        <v>4.8</v>
      </c>
      <c r="Y290" s="5">
        <v>4.5</v>
      </c>
      <c r="Z290" s="5">
        <v>3.2</v>
      </c>
      <c r="AA290" s="5">
        <v>3.9</v>
      </c>
      <c r="AB290" s="5">
        <v>4.0999999999999996</v>
      </c>
      <c r="AC290" s="5">
        <v>3.2</v>
      </c>
      <c r="AD290" s="5">
        <v>4</v>
      </c>
      <c r="AE290" s="5">
        <v>3.3</v>
      </c>
      <c r="AF290" s="5">
        <v>4.2</v>
      </c>
      <c r="AG290" s="5">
        <v>4.8</v>
      </c>
      <c r="AH290" s="5">
        <v>3.5</v>
      </c>
      <c r="AI290" s="5">
        <v>3.9</v>
      </c>
      <c r="AJ290" s="5">
        <v>3.1</v>
      </c>
      <c r="AK290" s="5">
        <v>3.2</v>
      </c>
      <c r="AL290" s="5">
        <v>2.6</v>
      </c>
      <c r="AM290" s="5">
        <v>3.9</v>
      </c>
      <c r="AN290" s="5">
        <v>5</v>
      </c>
      <c r="AO290" s="5">
        <v>4.4000000000000004</v>
      </c>
      <c r="AP290" s="5">
        <v>4</v>
      </c>
      <c r="AQ290" s="5">
        <v>4.7</v>
      </c>
      <c r="AR290" s="5">
        <v>4.0999999999999996</v>
      </c>
      <c r="AS290" s="5">
        <v>4.4000000000000004</v>
      </c>
      <c r="AT290" s="5">
        <v>3.9</v>
      </c>
      <c r="AU290" s="5">
        <v>4.7</v>
      </c>
      <c r="AV290" s="5">
        <v>3.7</v>
      </c>
      <c r="AW290" s="5">
        <v>4</v>
      </c>
      <c r="AX290" s="5">
        <v>3.1</v>
      </c>
    </row>
    <row r="291" spans="1:50" x14ac:dyDescent="0.25">
      <c r="A291" s="5">
        <v>4918</v>
      </c>
      <c r="B291" s="38" t="s">
        <v>408</v>
      </c>
      <c r="C291" s="18">
        <v>44.016666600000001</v>
      </c>
      <c r="D291" s="18">
        <v>115</v>
      </c>
      <c r="E291" s="45">
        <v>1147.7</v>
      </c>
      <c r="F291" s="5">
        <v>1.3</v>
      </c>
      <c r="G291" s="5">
        <v>0.5</v>
      </c>
      <c r="H291" s="5">
        <v>1.9</v>
      </c>
      <c r="I291" s="5">
        <v>1.5</v>
      </c>
      <c r="J291" s="5">
        <v>1.1000000000000001</v>
      </c>
      <c r="K291" s="5">
        <v>0.2</v>
      </c>
      <c r="L291" s="5">
        <v>0.4</v>
      </c>
      <c r="M291" s="5">
        <v>1.3</v>
      </c>
      <c r="N291" s="5">
        <v>1.9</v>
      </c>
      <c r="O291" s="5">
        <v>2.5</v>
      </c>
      <c r="P291" s="5">
        <v>2.5</v>
      </c>
      <c r="Q291" s="5">
        <v>1.8</v>
      </c>
      <c r="R291" s="5">
        <v>1</v>
      </c>
      <c r="S291" s="5">
        <v>0.8</v>
      </c>
      <c r="T291" s="5">
        <v>2.2000000000000002</v>
      </c>
      <c r="U291" s="5">
        <v>2.2999999999999998</v>
      </c>
      <c r="V291" s="5">
        <v>1.6</v>
      </c>
      <c r="W291" s="5">
        <v>3</v>
      </c>
      <c r="X291" s="5">
        <v>3.3</v>
      </c>
      <c r="Y291" s="5">
        <v>2.8</v>
      </c>
      <c r="Z291" s="5">
        <v>1.6</v>
      </c>
      <c r="AA291" s="5">
        <v>2.9</v>
      </c>
      <c r="AB291" s="5">
        <v>3.6</v>
      </c>
      <c r="AC291" s="5">
        <v>2.5</v>
      </c>
      <c r="AD291" s="5">
        <v>3.6</v>
      </c>
      <c r="AE291" s="5">
        <v>2.2999999999999998</v>
      </c>
      <c r="AF291" s="5">
        <v>2.9</v>
      </c>
      <c r="AG291" s="5">
        <v>3.7</v>
      </c>
      <c r="AH291" s="5">
        <v>3.2</v>
      </c>
      <c r="AI291" s="5">
        <v>2.8</v>
      </c>
      <c r="AJ291" s="5">
        <v>2.2999999999999998</v>
      </c>
      <c r="AK291" s="5">
        <v>2.1</v>
      </c>
      <c r="AL291" s="5">
        <v>0.7</v>
      </c>
      <c r="AM291" s="5">
        <v>2.6</v>
      </c>
      <c r="AN291" s="5">
        <v>4.3</v>
      </c>
      <c r="AO291" s="5">
        <v>3.4</v>
      </c>
      <c r="AP291" s="5">
        <v>2.8</v>
      </c>
      <c r="AQ291" s="5">
        <v>4.0999999999999996</v>
      </c>
      <c r="AR291" s="5">
        <v>3.6</v>
      </c>
      <c r="AS291" s="5">
        <v>4</v>
      </c>
      <c r="AT291" s="5">
        <v>2.5</v>
      </c>
      <c r="AU291" s="5">
        <v>3</v>
      </c>
      <c r="AV291" s="5">
        <v>2.7</v>
      </c>
      <c r="AW291" s="5">
        <v>3.3</v>
      </c>
      <c r="AX291" s="5">
        <v>1.1000000000000001</v>
      </c>
    </row>
    <row r="292" spans="1:50" x14ac:dyDescent="0.25">
      <c r="A292" s="5">
        <v>4963</v>
      </c>
      <c r="B292" s="38" t="s">
        <v>409</v>
      </c>
      <c r="C292" s="18">
        <v>42.183333300000001</v>
      </c>
      <c r="D292" s="18">
        <v>116.4666666</v>
      </c>
      <c r="E292" s="45">
        <v>1247</v>
      </c>
      <c r="F292" s="5">
        <v>1.9</v>
      </c>
      <c r="G292" s="5">
        <v>1.4</v>
      </c>
      <c r="H292" s="5">
        <v>2.7</v>
      </c>
      <c r="I292" s="5">
        <v>2.7</v>
      </c>
      <c r="J292" s="5">
        <v>1.6</v>
      </c>
      <c r="K292" s="5">
        <v>1.2</v>
      </c>
      <c r="L292" s="5">
        <v>1.8</v>
      </c>
      <c r="M292" s="5">
        <v>3.3</v>
      </c>
      <c r="N292" s="5">
        <v>2.6</v>
      </c>
      <c r="O292" s="5">
        <v>3.4</v>
      </c>
      <c r="P292" s="5">
        <v>3.4</v>
      </c>
      <c r="Q292" s="5">
        <v>2.7</v>
      </c>
      <c r="R292" s="5">
        <v>2.1</v>
      </c>
      <c r="S292" s="5">
        <v>2.2999999999999998</v>
      </c>
      <c r="T292" s="5">
        <v>3.5</v>
      </c>
      <c r="U292" s="5">
        <v>2.9</v>
      </c>
      <c r="V292" s="5">
        <v>2.9</v>
      </c>
      <c r="W292" s="5">
        <v>3.6</v>
      </c>
      <c r="X292" s="5">
        <v>4.5</v>
      </c>
      <c r="Y292" s="5">
        <v>4</v>
      </c>
      <c r="Z292" s="5">
        <v>2.7</v>
      </c>
      <c r="AA292" s="5">
        <v>3.6</v>
      </c>
      <c r="AB292" s="5">
        <v>3.8</v>
      </c>
      <c r="AC292" s="5">
        <v>2.8</v>
      </c>
      <c r="AD292" s="5">
        <v>3.7</v>
      </c>
      <c r="AE292" s="5">
        <v>2.7</v>
      </c>
      <c r="AF292" s="5">
        <v>3.6</v>
      </c>
      <c r="AG292" s="5">
        <v>3.9</v>
      </c>
      <c r="AH292" s="5">
        <v>3.4</v>
      </c>
      <c r="AI292" s="5">
        <v>3.4</v>
      </c>
      <c r="AJ292" s="5">
        <v>2.8</v>
      </c>
      <c r="AK292" s="5">
        <v>2.5</v>
      </c>
      <c r="AL292" s="5">
        <v>2</v>
      </c>
      <c r="AM292" s="5">
        <v>3.4</v>
      </c>
      <c r="AN292" s="5">
        <v>4.5</v>
      </c>
      <c r="AO292" s="5">
        <v>3.7</v>
      </c>
      <c r="AP292" s="5">
        <v>3.5</v>
      </c>
      <c r="AQ292" s="5">
        <v>4.0999999999999996</v>
      </c>
      <c r="AR292" s="5">
        <v>4</v>
      </c>
      <c r="AS292" s="5">
        <v>4.2</v>
      </c>
      <c r="AT292" s="5">
        <v>3.2</v>
      </c>
      <c r="AU292" s="5">
        <v>4</v>
      </c>
      <c r="AV292" s="5">
        <v>3.6</v>
      </c>
      <c r="AW292" s="5">
        <v>4.0999999999999996</v>
      </c>
      <c r="AX292" s="5">
        <v>2</v>
      </c>
    </row>
    <row r="293" spans="1:50" x14ac:dyDescent="0.25">
      <c r="A293" s="5">
        <v>4964</v>
      </c>
      <c r="B293" s="38" t="s">
        <v>410</v>
      </c>
      <c r="C293" s="18">
        <v>42.3</v>
      </c>
      <c r="D293" s="18">
        <v>118.83333330000001</v>
      </c>
      <c r="E293" s="45">
        <v>567</v>
      </c>
      <c r="F293" s="5">
        <v>7.1</v>
      </c>
      <c r="G293" s="5">
        <v>7.7</v>
      </c>
      <c r="H293" s="5">
        <v>8.4</v>
      </c>
      <c r="I293" s="5">
        <v>8.3000000000000007</v>
      </c>
      <c r="J293" s="5">
        <v>7.1</v>
      </c>
      <c r="K293" s="5">
        <v>6.7</v>
      </c>
      <c r="L293" s="5">
        <v>7.1</v>
      </c>
      <c r="M293" s="5">
        <v>7.9</v>
      </c>
      <c r="N293" s="5">
        <v>8.3000000000000007</v>
      </c>
      <c r="O293" s="5">
        <v>8.6999999999999993</v>
      </c>
      <c r="P293" s="5">
        <v>8.4</v>
      </c>
      <c r="Q293" s="5">
        <v>7.6</v>
      </c>
      <c r="R293" s="5">
        <v>8</v>
      </c>
      <c r="S293" s="5">
        <v>7.4</v>
      </c>
      <c r="T293" s="5">
        <v>8.1</v>
      </c>
      <c r="U293" s="5">
        <v>7.8</v>
      </c>
      <c r="V293" s="5">
        <v>7.4</v>
      </c>
      <c r="W293" s="5">
        <v>8</v>
      </c>
      <c r="X293" s="5">
        <v>8.4</v>
      </c>
      <c r="Y293" s="5">
        <v>8.1</v>
      </c>
      <c r="Z293" s="5">
        <v>7.6</v>
      </c>
      <c r="AA293" s="5">
        <v>7.9</v>
      </c>
      <c r="AB293" s="5">
        <v>7.9</v>
      </c>
      <c r="AC293" s="5">
        <v>8</v>
      </c>
      <c r="AD293" s="5">
        <v>8.3000000000000007</v>
      </c>
      <c r="AE293" s="5">
        <v>7.6</v>
      </c>
      <c r="AF293" s="5">
        <v>8.1999999999999993</v>
      </c>
      <c r="AG293" s="5">
        <v>9.1</v>
      </c>
      <c r="AH293" s="5">
        <v>8.6999999999999993</v>
      </c>
      <c r="AI293" s="5">
        <v>8.5</v>
      </c>
      <c r="AJ293" s="5">
        <v>7.3</v>
      </c>
      <c r="AK293" s="5">
        <v>7.4</v>
      </c>
      <c r="AL293" s="5">
        <v>6.3</v>
      </c>
      <c r="AM293" s="5">
        <v>7.4</v>
      </c>
      <c r="AN293" s="5">
        <v>8.4</v>
      </c>
      <c r="AO293" s="5">
        <v>8.1</v>
      </c>
      <c r="AP293" s="5">
        <v>7.8</v>
      </c>
      <c r="AQ293" s="5">
        <v>8.3000000000000007</v>
      </c>
      <c r="AR293" s="5">
        <v>8</v>
      </c>
      <c r="AS293" s="5">
        <v>8.6</v>
      </c>
      <c r="AT293" s="5">
        <v>8.1</v>
      </c>
      <c r="AU293" s="5">
        <v>8.4</v>
      </c>
      <c r="AV293" s="5">
        <v>8</v>
      </c>
      <c r="AW293" s="5">
        <v>8.6</v>
      </c>
      <c r="AX293" s="5">
        <v>6.7</v>
      </c>
    </row>
    <row r="294" spans="1:50" x14ac:dyDescent="0.25">
      <c r="A294" s="5">
        <v>4965</v>
      </c>
      <c r="B294" s="38" t="s">
        <v>411</v>
      </c>
      <c r="C294" s="18">
        <v>42.416666599999999</v>
      </c>
      <c r="D294" s="18">
        <v>122.5333333</v>
      </c>
      <c r="E294" s="45">
        <v>84</v>
      </c>
      <c r="F294" s="5">
        <v>6.8</v>
      </c>
      <c r="G294" s="5">
        <v>7.6</v>
      </c>
      <c r="H294" s="5">
        <v>8.1999999999999993</v>
      </c>
      <c r="I294" s="5">
        <v>8</v>
      </c>
      <c r="J294" s="5">
        <v>7.1</v>
      </c>
      <c r="K294" s="5">
        <v>6.9</v>
      </c>
      <c r="L294" s="5">
        <v>7.2</v>
      </c>
      <c r="M294" s="5">
        <v>7.1</v>
      </c>
      <c r="N294" s="5">
        <v>8</v>
      </c>
      <c r="O294" s="5">
        <v>8.4</v>
      </c>
      <c r="P294" s="5">
        <v>8.3000000000000007</v>
      </c>
      <c r="Q294" s="5">
        <v>7.8</v>
      </c>
      <c r="R294" s="5">
        <v>8</v>
      </c>
      <c r="S294" s="5">
        <v>7.8</v>
      </c>
      <c r="T294" s="5">
        <v>8.6</v>
      </c>
      <c r="U294" s="5">
        <v>8.4</v>
      </c>
      <c r="V294" s="5">
        <v>7.8</v>
      </c>
      <c r="W294" s="5">
        <v>8.6</v>
      </c>
      <c r="X294" s="5">
        <v>8.8000000000000007</v>
      </c>
      <c r="Y294" s="5">
        <v>8.3000000000000007</v>
      </c>
      <c r="Z294" s="5">
        <v>7.4</v>
      </c>
      <c r="AA294" s="5">
        <v>7.6</v>
      </c>
      <c r="AB294" s="5">
        <v>8.5</v>
      </c>
      <c r="AC294" s="5">
        <v>8.6</v>
      </c>
      <c r="AD294" s="5">
        <v>8.6999999999999993</v>
      </c>
      <c r="AE294" s="5">
        <v>7.9</v>
      </c>
      <c r="AF294" s="5">
        <v>8.3000000000000007</v>
      </c>
      <c r="AG294" s="5">
        <v>9.4</v>
      </c>
      <c r="AH294" s="5">
        <v>8.8000000000000007</v>
      </c>
      <c r="AI294" s="5">
        <v>7.9</v>
      </c>
      <c r="AJ294" s="5">
        <v>7.3</v>
      </c>
      <c r="AK294" s="5">
        <v>8</v>
      </c>
      <c r="AL294" s="5">
        <v>7.4</v>
      </c>
      <c r="AM294" s="5">
        <v>7.9</v>
      </c>
      <c r="AN294" s="5">
        <v>8.8000000000000007</v>
      </c>
      <c r="AO294" s="5">
        <v>8.9</v>
      </c>
      <c r="AP294" s="5">
        <v>8.5</v>
      </c>
      <c r="AQ294" s="5">
        <v>9.1999999999999993</v>
      </c>
      <c r="AR294" s="5">
        <v>8.6</v>
      </c>
      <c r="AS294" s="5">
        <v>9.1999999999999993</v>
      </c>
      <c r="AT294" s="5">
        <v>8.9</v>
      </c>
      <c r="AU294" s="5">
        <v>8.9</v>
      </c>
      <c r="AV294" s="5">
        <v>8.8000000000000007</v>
      </c>
      <c r="AW294" s="5">
        <v>9.1</v>
      </c>
      <c r="AX294" s="5">
        <v>6.7</v>
      </c>
    </row>
    <row r="295" spans="1:50" x14ac:dyDescent="0.25">
      <c r="A295" s="5">
        <v>4968</v>
      </c>
      <c r="B295" s="38" t="s">
        <v>412</v>
      </c>
      <c r="C295" s="18">
        <v>41.933333300000001</v>
      </c>
      <c r="D295" s="18">
        <v>117.75</v>
      </c>
      <c r="E295" s="45">
        <v>844</v>
      </c>
      <c r="F295" s="5">
        <v>5.0999999999999996</v>
      </c>
      <c r="G295" s="5">
        <v>5.2</v>
      </c>
      <c r="H295" s="5">
        <v>6.1</v>
      </c>
      <c r="I295" s="5">
        <v>6.3</v>
      </c>
      <c r="J295" s="5">
        <v>5.0999999999999996</v>
      </c>
      <c r="K295" s="5">
        <v>4.7</v>
      </c>
      <c r="L295" s="5">
        <v>5.3</v>
      </c>
      <c r="M295" s="5">
        <v>5.8</v>
      </c>
      <c r="N295" s="5">
        <v>6</v>
      </c>
      <c r="O295" s="5">
        <v>6.5</v>
      </c>
      <c r="P295" s="5">
        <v>6.2</v>
      </c>
      <c r="Q295" s="5">
        <v>5.7</v>
      </c>
      <c r="R295" s="5">
        <v>5.6</v>
      </c>
      <c r="S295" s="5">
        <v>5.7</v>
      </c>
      <c r="T295" s="5">
        <v>6.7</v>
      </c>
      <c r="U295" s="5">
        <v>6.4</v>
      </c>
      <c r="V295" s="5">
        <v>5.7</v>
      </c>
      <c r="W295" s="5">
        <v>6.5</v>
      </c>
      <c r="X295" s="5">
        <v>6.8</v>
      </c>
      <c r="Y295" s="5">
        <v>6.7</v>
      </c>
      <c r="Z295" s="5">
        <v>6.1</v>
      </c>
      <c r="AA295" s="5">
        <v>6.5</v>
      </c>
      <c r="AB295" s="5">
        <v>6.7</v>
      </c>
      <c r="AC295" s="5">
        <v>6.5</v>
      </c>
      <c r="AD295" s="5">
        <v>6.4</v>
      </c>
      <c r="AE295" s="5">
        <v>5.6</v>
      </c>
      <c r="AF295" s="5">
        <v>6.4</v>
      </c>
      <c r="AG295" s="5">
        <v>6.9</v>
      </c>
      <c r="AH295" s="5">
        <v>6.2</v>
      </c>
      <c r="AI295" s="5">
        <v>5.6</v>
      </c>
      <c r="AJ295" s="5">
        <v>4.5999999999999996</v>
      </c>
      <c r="AK295" s="5">
        <v>5.3</v>
      </c>
      <c r="AL295" s="5">
        <v>4.3</v>
      </c>
      <c r="AM295" s="5">
        <v>5.2</v>
      </c>
      <c r="AN295" s="5">
        <v>6</v>
      </c>
      <c r="AO295" s="5">
        <v>5.6</v>
      </c>
      <c r="AP295" s="5">
        <v>5.3</v>
      </c>
      <c r="AQ295" s="5">
        <v>5.8</v>
      </c>
      <c r="AR295" s="5">
        <v>5.7</v>
      </c>
      <c r="AS295" s="5">
        <v>5.9</v>
      </c>
      <c r="AT295" s="5">
        <v>5.5</v>
      </c>
      <c r="AU295" s="5">
        <v>6</v>
      </c>
      <c r="AV295" s="5">
        <v>5.5</v>
      </c>
      <c r="AW295" s="5">
        <v>6</v>
      </c>
      <c r="AX295" s="5">
        <v>4.4000000000000004</v>
      </c>
    </row>
    <row r="296" spans="1:50" x14ac:dyDescent="0.25">
      <c r="A296" s="5">
        <v>4969</v>
      </c>
      <c r="B296" s="38" t="s">
        <v>413</v>
      </c>
      <c r="C296" s="18">
        <v>41.133333299999997</v>
      </c>
      <c r="D296" s="18">
        <v>121.1166666</v>
      </c>
      <c r="E296" s="45">
        <v>70</v>
      </c>
      <c r="F296" s="5">
        <v>8.8000000000000007</v>
      </c>
      <c r="G296" s="5">
        <v>9.5</v>
      </c>
      <c r="H296" s="5">
        <v>10</v>
      </c>
      <c r="I296" s="5">
        <v>10.1</v>
      </c>
      <c r="J296" s="5">
        <v>9</v>
      </c>
      <c r="K296" s="5">
        <v>8.5</v>
      </c>
      <c r="L296" s="5">
        <v>9</v>
      </c>
      <c r="M296" s="5">
        <v>9</v>
      </c>
      <c r="N296" s="5">
        <v>9.8000000000000007</v>
      </c>
      <c r="O296" s="5">
        <v>10.5</v>
      </c>
      <c r="P296" s="5">
        <v>10</v>
      </c>
      <c r="Q296" s="5">
        <v>9.6999999999999993</v>
      </c>
      <c r="R296" s="5">
        <v>10.199999999999999</v>
      </c>
      <c r="S296" s="5">
        <v>9.9</v>
      </c>
      <c r="T296" s="5">
        <v>10.5</v>
      </c>
      <c r="U296" s="5">
        <v>10.199999999999999</v>
      </c>
      <c r="V296" s="5">
        <v>9.6999999999999993</v>
      </c>
      <c r="W296" s="5">
        <v>10.5</v>
      </c>
      <c r="X296" s="5">
        <v>10.6</v>
      </c>
      <c r="Y296" s="5">
        <v>10.6</v>
      </c>
      <c r="Z296" s="5">
        <v>9.9</v>
      </c>
      <c r="AA296" s="5">
        <v>9.6999999999999993</v>
      </c>
      <c r="AB296" s="5">
        <v>10.8</v>
      </c>
      <c r="AC296" s="5">
        <v>10.6</v>
      </c>
      <c r="AD296" s="5">
        <v>10.9</v>
      </c>
      <c r="AE296" s="5">
        <v>10</v>
      </c>
      <c r="AF296" s="5">
        <v>10.3</v>
      </c>
      <c r="AG296" s="5">
        <v>11.1</v>
      </c>
      <c r="AH296" s="5">
        <v>11.1</v>
      </c>
      <c r="AI296" s="5">
        <v>10.7</v>
      </c>
      <c r="AJ296" s="5">
        <v>9.5</v>
      </c>
      <c r="AK296" s="5">
        <v>10.4</v>
      </c>
      <c r="AL296" s="5">
        <v>9.4</v>
      </c>
      <c r="AM296" s="5">
        <v>10.1</v>
      </c>
      <c r="AN296" s="5">
        <v>11.3</v>
      </c>
      <c r="AO296" s="5">
        <v>11.1</v>
      </c>
      <c r="AP296" s="5">
        <v>10.7</v>
      </c>
      <c r="AQ296" s="5">
        <v>11.4</v>
      </c>
      <c r="AR296" s="5">
        <v>10.7</v>
      </c>
      <c r="AS296" s="5">
        <v>11.5</v>
      </c>
      <c r="AT296" s="5">
        <v>11.1</v>
      </c>
      <c r="AU296" s="5">
        <v>11</v>
      </c>
      <c r="AV296" s="5">
        <v>10.7</v>
      </c>
      <c r="AW296" s="5">
        <v>11.3</v>
      </c>
      <c r="AX296" s="5">
        <v>8.6</v>
      </c>
    </row>
    <row r="297" spans="1:50" x14ac:dyDescent="0.25">
      <c r="A297" s="5">
        <v>4974</v>
      </c>
      <c r="B297" s="38" t="s">
        <v>414</v>
      </c>
      <c r="C297" s="18">
        <v>40.966666600000003</v>
      </c>
      <c r="D297" s="18">
        <v>117.9166666</v>
      </c>
      <c r="E297" s="45">
        <v>423</v>
      </c>
      <c r="F297" s="5">
        <v>8.6</v>
      </c>
      <c r="G297" s="5">
        <v>9.1999999999999993</v>
      </c>
      <c r="H297" s="5">
        <v>9.9</v>
      </c>
      <c r="I297" s="5">
        <v>9.9</v>
      </c>
      <c r="J297" s="5">
        <v>8.8000000000000007</v>
      </c>
      <c r="K297" s="5">
        <v>8.4</v>
      </c>
      <c r="L297" s="5">
        <v>8.9</v>
      </c>
      <c r="M297" s="5">
        <v>8.9</v>
      </c>
      <c r="N297" s="5">
        <v>9.4</v>
      </c>
      <c r="O297" s="5">
        <v>10</v>
      </c>
      <c r="P297" s="5">
        <v>9.4</v>
      </c>
      <c r="Q297" s="5">
        <v>9</v>
      </c>
      <c r="R297" s="5">
        <v>9.1</v>
      </c>
      <c r="S297" s="5">
        <v>9</v>
      </c>
      <c r="T297" s="5">
        <v>10</v>
      </c>
      <c r="U297" s="5">
        <v>9.5</v>
      </c>
      <c r="V297" s="5">
        <v>8.9</v>
      </c>
      <c r="W297" s="5">
        <v>9.8000000000000007</v>
      </c>
      <c r="X297" s="5">
        <v>10.3</v>
      </c>
      <c r="Y297" s="5">
        <v>9.9</v>
      </c>
      <c r="Z297" s="5">
        <v>8.6999999999999993</v>
      </c>
      <c r="AA297" s="5">
        <v>8.8000000000000007</v>
      </c>
      <c r="AB297" s="5">
        <v>9.1</v>
      </c>
      <c r="AC297" s="5">
        <v>8.9</v>
      </c>
      <c r="AD297" s="5">
        <v>8.8000000000000007</v>
      </c>
      <c r="AE297" s="5">
        <v>8</v>
      </c>
      <c r="AF297" s="5">
        <v>8.9</v>
      </c>
      <c r="AG297" s="5">
        <v>9.1999999999999993</v>
      </c>
      <c r="AH297" s="5">
        <v>8.6</v>
      </c>
      <c r="AI297" s="5">
        <v>8.6999999999999993</v>
      </c>
      <c r="AJ297" s="5">
        <v>7.6</v>
      </c>
      <c r="AK297" s="5">
        <v>8.9</v>
      </c>
      <c r="AL297" s="5">
        <v>8.4</v>
      </c>
      <c r="AM297" s="5">
        <v>9</v>
      </c>
      <c r="AN297" s="5">
        <v>10</v>
      </c>
      <c r="AO297" s="5">
        <v>9.6</v>
      </c>
      <c r="AP297" s="5">
        <v>9.5</v>
      </c>
      <c r="AQ297" s="5">
        <v>10</v>
      </c>
      <c r="AR297" s="5">
        <v>9.6999999999999993</v>
      </c>
      <c r="AS297" s="5">
        <v>10.1</v>
      </c>
      <c r="AT297" s="5">
        <v>9.8000000000000007</v>
      </c>
      <c r="AU297" s="5">
        <v>9.6999999999999993</v>
      </c>
      <c r="AV297" s="5">
        <v>9.8000000000000007</v>
      </c>
      <c r="AW297" s="5">
        <v>10.3</v>
      </c>
      <c r="AX297" s="5">
        <v>8.8000000000000007</v>
      </c>
    </row>
    <row r="298" spans="1:50" x14ac:dyDescent="0.25">
      <c r="A298" s="5">
        <v>4975</v>
      </c>
      <c r="B298" s="38" t="s">
        <v>415</v>
      </c>
      <c r="C298" s="18">
        <v>40</v>
      </c>
      <c r="D298" s="18">
        <v>119.75</v>
      </c>
      <c r="E298" s="45">
        <v>27</v>
      </c>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row>
    <row r="299" spans="1:50" x14ac:dyDescent="0.25">
      <c r="A299" s="5">
        <v>5410</v>
      </c>
      <c r="B299" s="38" t="s">
        <v>416</v>
      </c>
      <c r="C299" s="18">
        <v>43.383000000000003</v>
      </c>
      <c r="D299" s="18">
        <v>114.45</v>
      </c>
      <c r="E299" s="45">
        <v>1128</v>
      </c>
      <c r="F299" s="5">
        <v>3.6</v>
      </c>
      <c r="G299" s="5">
        <v>3</v>
      </c>
      <c r="H299" s="5">
        <v>5</v>
      </c>
      <c r="I299" s="5">
        <v>1.8</v>
      </c>
      <c r="J299" s="5">
        <v>3.3</v>
      </c>
      <c r="K299" s="5">
        <v>5.9</v>
      </c>
      <c r="L299" s="5">
        <v>6.2</v>
      </c>
      <c r="M299" s="5">
        <v>5</v>
      </c>
      <c r="N299" s="5">
        <v>5.8</v>
      </c>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row>
    <row r="300" spans="1:50" x14ac:dyDescent="0.25">
      <c r="A300" s="5">
        <v>5432</v>
      </c>
      <c r="B300" s="38" t="s">
        <v>417</v>
      </c>
      <c r="C300" s="18">
        <v>42.966999999999999</v>
      </c>
      <c r="D300" s="18">
        <v>119.033</v>
      </c>
      <c r="E300" s="45">
        <v>634</v>
      </c>
      <c r="F300" s="5">
        <v>5.0999999999999996</v>
      </c>
      <c r="G300" s="5">
        <v>7.2</v>
      </c>
      <c r="H300" s="5">
        <v>8.3000000000000007</v>
      </c>
      <c r="I300" s="5">
        <v>7.1</v>
      </c>
      <c r="J300" s="5">
        <v>6.2</v>
      </c>
      <c r="K300" s="5">
        <v>9.1</v>
      </c>
      <c r="L300" s="5">
        <v>9</v>
      </c>
      <c r="M300" s="5">
        <v>10.7</v>
      </c>
      <c r="N300" s="5">
        <v>7.8</v>
      </c>
      <c r="O300" s="5">
        <v>10.4</v>
      </c>
      <c r="P300" s="5">
        <v>8.1999999999999993</v>
      </c>
      <c r="Q300" s="5">
        <v>5.4</v>
      </c>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row>
    <row r="301" spans="1:50" x14ac:dyDescent="0.25">
      <c r="A301" s="5">
        <v>5433</v>
      </c>
      <c r="B301" s="38" t="s">
        <v>328</v>
      </c>
      <c r="C301" s="18">
        <v>42.3333333</v>
      </c>
      <c r="D301" s="18">
        <v>120.7</v>
      </c>
      <c r="E301" s="45">
        <v>401</v>
      </c>
      <c r="F301" s="5">
        <v>7.1</v>
      </c>
      <c r="G301" s="5">
        <v>7.8</v>
      </c>
      <c r="H301" s="5">
        <v>8.3000000000000007</v>
      </c>
      <c r="I301" s="5">
        <v>8.4</v>
      </c>
      <c r="J301" s="5">
        <v>7</v>
      </c>
      <c r="K301" s="5">
        <v>6.7</v>
      </c>
      <c r="L301" s="5">
        <v>7.1</v>
      </c>
      <c r="M301" s="5">
        <v>7.5</v>
      </c>
      <c r="N301" s="5">
        <v>8.1</v>
      </c>
      <c r="O301" s="5">
        <v>8.4</v>
      </c>
      <c r="P301" s="5">
        <v>8.1</v>
      </c>
      <c r="Q301" s="5">
        <v>7.4</v>
      </c>
      <c r="R301" s="5">
        <v>7.8</v>
      </c>
      <c r="S301" s="5">
        <v>7.8</v>
      </c>
      <c r="T301" s="5">
        <v>8.1999999999999993</v>
      </c>
      <c r="U301" s="5">
        <v>8.1999999999999993</v>
      </c>
      <c r="V301" s="5">
        <v>7.6</v>
      </c>
      <c r="W301" s="5">
        <v>8.4</v>
      </c>
      <c r="X301" s="5">
        <v>8.6</v>
      </c>
      <c r="Y301" s="5">
        <v>8.3000000000000007</v>
      </c>
      <c r="Z301" s="5">
        <v>7.8</v>
      </c>
      <c r="AA301" s="5">
        <v>8</v>
      </c>
      <c r="AB301" s="5">
        <v>8.5</v>
      </c>
      <c r="AC301" s="5">
        <v>8.6</v>
      </c>
      <c r="AD301" s="5">
        <v>8.5</v>
      </c>
      <c r="AE301" s="5">
        <v>7.6</v>
      </c>
      <c r="AF301" s="5">
        <v>8</v>
      </c>
      <c r="AG301" s="5">
        <v>8.9</v>
      </c>
      <c r="AH301" s="5">
        <v>8.6</v>
      </c>
      <c r="AI301" s="5">
        <v>7.9</v>
      </c>
      <c r="AJ301" s="5">
        <v>6.8</v>
      </c>
      <c r="AK301" s="5">
        <v>7.5</v>
      </c>
      <c r="AL301" s="5">
        <v>6.5</v>
      </c>
      <c r="AM301" s="5">
        <v>7.7</v>
      </c>
      <c r="AN301" s="5">
        <v>8.5</v>
      </c>
      <c r="AO301" s="5">
        <v>8.6999999999999993</v>
      </c>
      <c r="AP301" s="5">
        <v>8.3000000000000007</v>
      </c>
      <c r="AQ301" s="5">
        <v>8.9</v>
      </c>
      <c r="AR301" s="5">
        <v>8.5</v>
      </c>
      <c r="AS301" s="5">
        <v>8.9</v>
      </c>
      <c r="AT301" s="5">
        <v>8.6</v>
      </c>
      <c r="AU301" s="5">
        <v>8.5</v>
      </c>
      <c r="AV301" s="5">
        <v>8.1</v>
      </c>
      <c r="AW301" s="5">
        <v>8.6</v>
      </c>
      <c r="AX301" s="5">
        <v>6.6</v>
      </c>
    </row>
    <row r="302" spans="1:50" x14ac:dyDescent="0.25">
      <c r="A302" s="5">
        <v>5434</v>
      </c>
      <c r="B302" s="38" t="s">
        <v>418</v>
      </c>
      <c r="C302" s="18">
        <v>42</v>
      </c>
      <c r="D302" s="18">
        <v>121.633</v>
      </c>
      <c r="E302" s="45">
        <v>182</v>
      </c>
      <c r="F302" s="5">
        <v>7.1</v>
      </c>
      <c r="G302" s="5">
        <v>9.8000000000000007</v>
      </c>
      <c r="H302" s="5">
        <v>9.4</v>
      </c>
      <c r="I302" s="5">
        <v>8.6999999999999993</v>
      </c>
      <c r="J302" s="5">
        <v>7.4</v>
      </c>
      <c r="K302" s="5">
        <v>9.4</v>
      </c>
      <c r="L302" s="5">
        <v>8.9</v>
      </c>
      <c r="M302" s="5">
        <v>10.9</v>
      </c>
      <c r="N302" s="5">
        <v>8.5</v>
      </c>
      <c r="O302" s="5">
        <v>11.6</v>
      </c>
      <c r="P302" s="5">
        <v>11.9</v>
      </c>
      <c r="Q302" s="5">
        <v>7</v>
      </c>
      <c r="R302" s="5"/>
      <c r="S302" s="5">
        <v>10.9</v>
      </c>
      <c r="T302" s="5"/>
      <c r="U302" s="5"/>
      <c r="V302" s="5">
        <v>-1.4</v>
      </c>
      <c r="W302" s="5"/>
      <c r="X302" s="5"/>
      <c r="Y302" s="5"/>
      <c r="Z302" s="5"/>
      <c r="AA302" s="5">
        <v>-4.4000000000000004</v>
      </c>
      <c r="AB302" s="5">
        <v>-5.2</v>
      </c>
      <c r="AC302" s="5"/>
      <c r="AD302" s="5"/>
      <c r="AE302" s="5"/>
      <c r="AF302" s="5"/>
      <c r="AG302" s="5"/>
      <c r="AH302" s="5"/>
      <c r="AI302" s="5"/>
      <c r="AJ302" s="5"/>
      <c r="AK302" s="5"/>
      <c r="AL302" s="5"/>
      <c r="AM302" s="5"/>
      <c r="AN302" s="5"/>
      <c r="AO302" s="5"/>
      <c r="AP302" s="5"/>
      <c r="AQ302" s="5"/>
      <c r="AR302" s="5"/>
      <c r="AS302" s="5"/>
      <c r="AT302" s="5"/>
      <c r="AU302" s="5"/>
      <c r="AV302" s="5"/>
      <c r="AW302" s="5"/>
      <c r="AX302" s="5"/>
    </row>
    <row r="303" spans="1:50" x14ac:dyDescent="0.25">
      <c r="A303" s="5">
        <v>5438</v>
      </c>
      <c r="B303" s="38" t="s">
        <v>419</v>
      </c>
      <c r="C303" s="18">
        <v>41.2</v>
      </c>
      <c r="D303" s="18">
        <v>116.6333333</v>
      </c>
      <c r="E303" s="45">
        <v>661</v>
      </c>
      <c r="F303" s="5">
        <v>6.6</v>
      </c>
      <c r="G303" s="5">
        <v>7</v>
      </c>
      <c r="H303" s="5">
        <v>7.6</v>
      </c>
      <c r="I303" s="5">
        <v>7.7</v>
      </c>
      <c r="J303" s="5">
        <v>6.7</v>
      </c>
      <c r="K303" s="5">
        <v>6.3</v>
      </c>
      <c r="L303" s="5">
        <v>6.8</v>
      </c>
      <c r="M303" s="5">
        <v>7.2</v>
      </c>
      <c r="N303" s="5">
        <v>7.3</v>
      </c>
      <c r="O303" s="5">
        <v>7.9</v>
      </c>
      <c r="P303" s="5">
        <v>7.7</v>
      </c>
      <c r="Q303" s="5">
        <v>7.2</v>
      </c>
      <c r="R303" s="5">
        <v>7.1</v>
      </c>
      <c r="S303" s="5">
        <v>7.3</v>
      </c>
      <c r="T303" s="5">
        <v>8.3000000000000007</v>
      </c>
      <c r="U303" s="5">
        <v>7.8</v>
      </c>
      <c r="V303" s="5">
        <v>7.2</v>
      </c>
      <c r="W303" s="5">
        <v>8.1</v>
      </c>
      <c r="X303" s="5">
        <v>8.6</v>
      </c>
      <c r="Y303" s="5">
        <v>8.5</v>
      </c>
      <c r="Z303" s="5">
        <v>7.7</v>
      </c>
      <c r="AA303" s="5">
        <v>8</v>
      </c>
      <c r="AB303" s="5">
        <v>8.4</v>
      </c>
      <c r="AC303" s="5">
        <v>8</v>
      </c>
      <c r="AD303" s="5">
        <v>8</v>
      </c>
      <c r="AE303" s="5">
        <v>7.3</v>
      </c>
      <c r="AF303" s="5">
        <v>7.9</v>
      </c>
      <c r="AG303" s="5">
        <v>8.6</v>
      </c>
      <c r="AH303" s="5">
        <v>7.6</v>
      </c>
      <c r="AI303" s="5">
        <v>7.7</v>
      </c>
      <c r="AJ303" s="5">
        <v>6.7</v>
      </c>
      <c r="AK303" s="5">
        <v>7.3</v>
      </c>
      <c r="AL303" s="5">
        <v>6.6</v>
      </c>
      <c r="AM303" s="5">
        <v>7.3</v>
      </c>
      <c r="AN303" s="5">
        <v>8.3000000000000007</v>
      </c>
      <c r="AO303" s="5">
        <v>7.9</v>
      </c>
      <c r="AP303" s="5">
        <v>7.7</v>
      </c>
      <c r="AQ303" s="5">
        <v>8.1999999999999993</v>
      </c>
      <c r="AR303" s="5">
        <v>7.9</v>
      </c>
      <c r="AS303" s="5">
        <v>8.3000000000000007</v>
      </c>
      <c r="AT303" s="5">
        <v>7.9</v>
      </c>
      <c r="AU303" s="5">
        <v>8.1999999999999993</v>
      </c>
      <c r="AV303" s="5">
        <v>7.8</v>
      </c>
      <c r="AW303" s="5">
        <v>8.4</v>
      </c>
      <c r="AX303" s="5">
        <v>7.3</v>
      </c>
    </row>
    <row r="304" spans="1:50" x14ac:dyDescent="0.25">
      <c r="A304" s="5">
        <v>5439</v>
      </c>
      <c r="B304" s="38" t="s">
        <v>420</v>
      </c>
      <c r="C304" s="18">
        <v>41.55</v>
      </c>
      <c r="D304" s="18">
        <v>120.45</v>
      </c>
      <c r="E304" s="45">
        <v>176</v>
      </c>
      <c r="F304" s="5">
        <v>8.6</v>
      </c>
      <c r="G304" s="5">
        <v>9.5</v>
      </c>
      <c r="H304" s="5">
        <v>10</v>
      </c>
      <c r="I304" s="5">
        <v>9.9</v>
      </c>
      <c r="J304" s="5">
        <v>8.5</v>
      </c>
      <c r="K304" s="5">
        <v>8.1999999999999993</v>
      </c>
      <c r="L304" s="5">
        <v>8.6999999999999993</v>
      </c>
      <c r="M304" s="5">
        <v>9.4</v>
      </c>
      <c r="N304" s="5">
        <v>9.6999999999999993</v>
      </c>
      <c r="O304" s="5">
        <v>10.199999999999999</v>
      </c>
      <c r="P304" s="5">
        <v>10</v>
      </c>
      <c r="Q304" s="5">
        <v>9.3000000000000007</v>
      </c>
      <c r="R304" s="5">
        <v>9.8000000000000007</v>
      </c>
      <c r="S304" s="5">
        <v>9.6</v>
      </c>
      <c r="T304" s="5">
        <v>10.7</v>
      </c>
      <c r="U304" s="5">
        <v>10.199999999999999</v>
      </c>
      <c r="V304" s="5">
        <v>9.9</v>
      </c>
      <c r="W304" s="5">
        <v>10.8</v>
      </c>
      <c r="X304" s="5">
        <v>10.9</v>
      </c>
      <c r="Y304" s="5">
        <v>10.6</v>
      </c>
      <c r="Z304" s="5">
        <v>10.199999999999999</v>
      </c>
      <c r="AA304" s="5">
        <v>10.199999999999999</v>
      </c>
      <c r="AB304" s="5">
        <v>10.7</v>
      </c>
      <c r="AC304" s="5">
        <v>10.7</v>
      </c>
      <c r="AD304" s="5">
        <v>10.9</v>
      </c>
      <c r="AE304" s="5">
        <v>9.5</v>
      </c>
      <c r="AF304" s="5">
        <v>10</v>
      </c>
      <c r="AG304" s="5">
        <v>10.7</v>
      </c>
      <c r="AH304" s="5">
        <v>10.4</v>
      </c>
      <c r="AI304" s="5">
        <v>10</v>
      </c>
      <c r="AJ304" s="5">
        <v>8.8000000000000007</v>
      </c>
      <c r="AK304" s="5">
        <v>9.6</v>
      </c>
      <c r="AL304" s="5">
        <v>8.6</v>
      </c>
      <c r="AM304" s="5">
        <v>9.6999999999999993</v>
      </c>
      <c r="AN304" s="5">
        <v>10.8</v>
      </c>
      <c r="AO304" s="5">
        <v>10.9</v>
      </c>
      <c r="AP304" s="5">
        <v>10.4</v>
      </c>
      <c r="AQ304" s="5">
        <v>11</v>
      </c>
      <c r="AR304" s="5">
        <v>10.4</v>
      </c>
      <c r="AS304" s="5">
        <v>11</v>
      </c>
      <c r="AT304" s="5">
        <v>10.7</v>
      </c>
      <c r="AU304" s="5">
        <v>10.8</v>
      </c>
      <c r="AV304" s="5">
        <v>10.1</v>
      </c>
      <c r="AW304" s="5">
        <v>11.3</v>
      </c>
      <c r="AX304" s="5">
        <v>8.4</v>
      </c>
    </row>
    <row r="305" spans="1:50" x14ac:dyDescent="0.25">
      <c r="A305" s="5">
        <v>5440</v>
      </c>
      <c r="B305" s="38" t="s">
        <v>421</v>
      </c>
      <c r="C305" s="18">
        <v>41.582999999999998</v>
      </c>
      <c r="D305" s="18">
        <v>120.43300000000001</v>
      </c>
      <c r="E305" s="45">
        <v>152</v>
      </c>
      <c r="F305" s="5">
        <v>8.1999999999999993</v>
      </c>
      <c r="G305" s="5">
        <v>9.6</v>
      </c>
      <c r="H305" s="5">
        <v>9.4</v>
      </c>
      <c r="I305" s="5">
        <v>9</v>
      </c>
      <c r="J305" s="5">
        <v>9.1999999999999993</v>
      </c>
      <c r="K305" s="5">
        <v>10.7</v>
      </c>
      <c r="L305" s="5">
        <v>11.6</v>
      </c>
      <c r="M305" s="5">
        <v>11.1</v>
      </c>
      <c r="N305" s="5">
        <v>8.8000000000000007</v>
      </c>
      <c r="O305" s="5">
        <v>11.5</v>
      </c>
      <c r="P305" s="5">
        <v>10</v>
      </c>
      <c r="Q305" s="5">
        <v>8.1999999999999993</v>
      </c>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row>
    <row r="306" spans="1:50" x14ac:dyDescent="0.25">
      <c r="A306" s="5">
        <v>5441</v>
      </c>
      <c r="B306" s="38" t="s">
        <v>422</v>
      </c>
      <c r="C306" s="18">
        <v>41.383000000000003</v>
      </c>
      <c r="D306" s="18">
        <v>121.8</v>
      </c>
      <c r="E306" s="45">
        <v>25</v>
      </c>
      <c r="F306" s="5">
        <v>8</v>
      </c>
      <c r="G306" s="5">
        <v>9.8000000000000007</v>
      </c>
      <c r="H306" s="5">
        <v>10.7</v>
      </c>
      <c r="I306" s="5">
        <v>9.6999999999999993</v>
      </c>
      <c r="J306" s="5">
        <v>8.9</v>
      </c>
      <c r="K306" s="5">
        <v>9</v>
      </c>
      <c r="L306" s="5">
        <v>10.199999999999999</v>
      </c>
      <c r="M306" s="5">
        <v>11.7</v>
      </c>
      <c r="N306" s="5">
        <v>8.4</v>
      </c>
      <c r="O306" s="5">
        <v>11.1</v>
      </c>
      <c r="P306" s="5">
        <v>11.7</v>
      </c>
      <c r="Q306" s="5">
        <v>7.8</v>
      </c>
      <c r="R306" s="5">
        <v>-4.0999999999999996</v>
      </c>
      <c r="S306" s="5">
        <v>5.2</v>
      </c>
      <c r="T306" s="5">
        <v>-3.8</v>
      </c>
      <c r="U306" s="5">
        <v>8.8000000000000007</v>
      </c>
      <c r="V306" s="5">
        <v>8.6999999999999993</v>
      </c>
      <c r="W306" s="5">
        <v>8.9</v>
      </c>
      <c r="X306" s="5">
        <v>11.6</v>
      </c>
      <c r="Y306" s="5">
        <v>8</v>
      </c>
      <c r="Z306" s="5">
        <v>-7.3</v>
      </c>
      <c r="AA306" s="5">
        <v>11.9</v>
      </c>
      <c r="AB306" s="5">
        <v>8</v>
      </c>
      <c r="AC306" s="5"/>
      <c r="AD306" s="5"/>
      <c r="AE306" s="5"/>
      <c r="AF306" s="5"/>
      <c r="AG306" s="5"/>
      <c r="AH306" s="5"/>
      <c r="AI306" s="5"/>
      <c r="AJ306" s="5"/>
      <c r="AK306" s="5"/>
      <c r="AL306" s="5"/>
      <c r="AM306" s="5"/>
      <c r="AN306" s="5"/>
      <c r="AO306" s="5"/>
      <c r="AP306" s="5"/>
      <c r="AQ306" s="5"/>
      <c r="AR306" s="5"/>
      <c r="AS306" s="5"/>
      <c r="AT306" s="5"/>
      <c r="AU306" s="5"/>
      <c r="AV306" s="5"/>
      <c r="AW306" s="5"/>
      <c r="AX306" s="5"/>
    </row>
    <row r="307" spans="1:50" x14ac:dyDescent="0.25">
      <c r="A307" s="5">
        <v>5448</v>
      </c>
      <c r="B307" s="38" t="s">
        <v>423</v>
      </c>
      <c r="C307" s="18">
        <v>40.200000000000003</v>
      </c>
      <c r="D307" s="18">
        <v>117.967</v>
      </c>
      <c r="E307" s="45">
        <v>152</v>
      </c>
      <c r="F307" s="5">
        <v>10.6</v>
      </c>
      <c r="G307" s="5">
        <v>10.8</v>
      </c>
      <c r="H307" s="5">
        <v>13.1</v>
      </c>
      <c r="I307" s="5">
        <v>11.5</v>
      </c>
      <c r="J307" s="5">
        <v>11.2</v>
      </c>
      <c r="K307" s="5">
        <v>11.5</v>
      </c>
      <c r="L307" s="5">
        <v>11.9</v>
      </c>
      <c r="M307" s="5">
        <v>12</v>
      </c>
      <c r="N307" s="5">
        <v>11.3</v>
      </c>
      <c r="O307" s="5">
        <v>14.1</v>
      </c>
      <c r="P307" s="5">
        <v>12.7</v>
      </c>
      <c r="Q307" s="5">
        <v>11.4</v>
      </c>
      <c r="R307" s="5">
        <v>-4.4000000000000004</v>
      </c>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row>
    <row r="308" spans="1:50" x14ac:dyDescent="0.25">
      <c r="A308" s="5">
        <v>5449</v>
      </c>
      <c r="B308" s="38" t="s">
        <v>424</v>
      </c>
      <c r="C308" s="18">
        <v>40.4</v>
      </c>
      <c r="D308" s="18">
        <v>118.95</v>
      </c>
      <c r="E308" s="45">
        <v>228</v>
      </c>
      <c r="F308" s="5">
        <v>8.9</v>
      </c>
      <c r="G308" s="5">
        <v>9.5</v>
      </c>
      <c r="H308" s="5">
        <v>10.3</v>
      </c>
      <c r="I308" s="5">
        <v>10.3</v>
      </c>
      <c r="J308" s="5">
        <v>9</v>
      </c>
      <c r="K308" s="5">
        <v>8.6999999999999993</v>
      </c>
      <c r="L308" s="5">
        <v>9.3000000000000007</v>
      </c>
      <c r="M308" s="5">
        <v>9.4</v>
      </c>
      <c r="N308" s="5">
        <v>9.9</v>
      </c>
      <c r="O308" s="5">
        <v>10.4</v>
      </c>
      <c r="P308" s="5">
        <v>10.199999999999999</v>
      </c>
      <c r="Q308" s="5">
        <v>9.8000000000000007</v>
      </c>
      <c r="R308" s="5">
        <v>10</v>
      </c>
      <c r="S308" s="5">
        <v>9.6999999999999993</v>
      </c>
      <c r="T308" s="5">
        <v>10.7</v>
      </c>
      <c r="U308" s="5">
        <v>9.8000000000000007</v>
      </c>
      <c r="V308" s="5">
        <v>9.6999999999999993</v>
      </c>
      <c r="W308" s="5">
        <v>10.6</v>
      </c>
      <c r="X308" s="5">
        <v>11</v>
      </c>
      <c r="Y308" s="5">
        <v>10.8</v>
      </c>
      <c r="Z308" s="5">
        <v>10.3</v>
      </c>
      <c r="AA308" s="5">
        <v>10.3</v>
      </c>
      <c r="AB308" s="5">
        <v>10.7</v>
      </c>
      <c r="AC308" s="5">
        <v>10.6</v>
      </c>
      <c r="AD308" s="5">
        <v>10.5</v>
      </c>
      <c r="AE308" s="5">
        <v>9.8000000000000007</v>
      </c>
      <c r="AF308" s="5">
        <v>10.6</v>
      </c>
      <c r="AG308" s="5">
        <v>10.8</v>
      </c>
      <c r="AH308" s="5">
        <v>10.4</v>
      </c>
      <c r="AI308" s="5">
        <v>10.4</v>
      </c>
      <c r="AJ308" s="5">
        <v>10</v>
      </c>
      <c r="AK308" s="5">
        <v>10.8</v>
      </c>
      <c r="AL308" s="5">
        <v>9.6999999999999993</v>
      </c>
      <c r="AM308" s="5">
        <v>9.8000000000000007</v>
      </c>
      <c r="AN308" s="5">
        <v>10.9</v>
      </c>
      <c r="AO308" s="5">
        <v>10.9</v>
      </c>
      <c r="AP308" s="5">
        <v>10.7</v>
      </c>
      <c r="AQ308" s="5">
        <v>11.2</v>
      </c>
      <c r="AR308" s="5">
        <v>10.5</v>
      </c>
      <c r="AS308" s="5">
        <v>12.8</v>
      </c>
      <c r="AT308" s="5">
        <v>5.8</v>
      </c>
      <c r="AU308" s="5">
        <v>5.7</v>
      </c>
      <c r="AV308" s="5">
        <v>10.6</v>
      </c>
      <c r="AW308" s="5">
        <v>11</v>
      </c>
      <c r="AX308" s="5">
        <v>9.6</v>
      </c>
    </row>
    <row r="309" spans="1:50" x14ac:dyDescent="0.25">
      <c r="A309" s="5">
        <v>5450</v>
      </c>
      <c r="B309" s="38" t="s">
        <v>425</v>
      </c>
      <c r="C309" s="18">
        <v>40.484000000000002</v>
      </c>
      <c r="D309" s="18">
        <v>120.56699999999999</v>
      </c>
      <c r="E309" s="45">
        <v>10</v>
      </c>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row>
    <row r="310" spans="1:50" x14ac:dyDescent="0.25">
      <c r="A310" s="5">
        <v>13755</v>
      </c>
      <c r="B310" s="38" t="s">
        <v>426</v>
      </c>
      <c r="C310" s="18">
        <v>40.35</v>
      </c>
      <c r="D310" s="18">
        <v>120.35</v>
      </c>
      <c r="E310" s="45">
        <v>18</v>
      </c>
      <c r="F310" s="5">
        <v>9</v>
      </c>
      <c r="G310" s="5">
        <v>11</v>
      </c>
      <c r="H310" s="5">
        <v>11</v>
      </c>
      <c r="I310" s="5">
        <v>10.3</v>
      </c>
      <c r="J310" s="5">
        <v>9.6999999999999993</v>
      </c>
      <c r="K310" s="5">
        <v>10</v>
      </c>
      <c r="L310" s="5">
        <v>10.1</v>
      </c>
      <c r="M310" s="5">
        <v>12.5</v>
      </c>
      <c r="N310" s="5">
        <v>10</v>
      </c>
      <c r="O310" s="5">
        <v>12.1</v>
      </c>
      <c r="P310" s="5">
        <v>12.4</v>
      </c>
      <c r="Q310" s="5">
        <v>8.8000000000000007</v>
      </c>
      <c r="R310" s="5">
        <v>-2.1</v>
      </c>
      <c r="S310" s="5">
        <v>4.9000000000000004</v>
      </c>
      <c r="T310" s="5">
        <v>7.8</v>
      </c>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row>
    <row r="311" spans="1:50" x14ac:dyDescent="0.25">
      <c r="B311" s="48" t="s">
        <v>427</v>
      </c>
      <c r="E311" s="45"/>
      <c r="F311" s="51">
        <v>4.1509999999999998</v>
      </c>
      <c r="G311" s="51">
        <v>1.7227870049308562</v>
      </c>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row>
    <row r="312" spans="1:50" x14ac:dyDescent="0.25">
      <c r="A312" s="5">
        <v>2152</v>
      </c>
      <c r="B312" s="38" t="s">
        <v>428</v>
      </c>
      <c r="C312" s="18">
        <v>47.733333299999998</v>
      </c>
      <c r="D312" s="18">
        <v>130.9666666</v>
      </c>
      <c r="E312" s="45">
        <v>73</v>
      </c>
      <c r="F312" s="5">
        <v>1.5</v>
      </c>
      <c r="G312" s="5">
        <v>2.2000000000000002</v>
      </c>
      <c r="H312" s="5">
        <v>3</v>
      </c>
      <c r="I312" s="5">
        <v>2.4</v>
      </c>
      <c r="J312" s="5">
        <v>1.7</v>
      </c>
      <c r="K312" s="5">
        <v>1.9</v>
      </c>
      <c r="L312" s="5">
        <v>2.4</v>
      </c>
      <c r="M312" s="5">
        <v>1.3</v>
      </c>
      <c r="N312" s="5">
        <v>2.6</v>
      </c>
      <c r="O312" s="5">
        <v>3.3</v>
      </c>
      <c r="P312" s="5">
        <v>3.8</v>
      </c>
      <c r="Q312" s="5">
        <v>2.5</v>
      </c>
      <c r="R312" s="5">
        <v>2.1</v>
      </c>
      <c r="S312" s="5">
        <v>2.4</v>
      </c>
      <c r="T312" s="5">
        <v>2.7</v>
      </c>
      <c r="U312" s="5">
        <v>3.4</v>
      </c>
      <c r="V312" s="5">
        <v>2.1</v>
      </c>
      <c r="W312" s="5">
        <v>2.9</v>
      </c>
      <c r="X312" s="5">
        <v>3</v>
      </c>
      <c r="Y312" s="5">
        <v>2.1</v>
      </c>
      <c r="Z312" s="5">
        <v>-3.4</v>
      </c>
      <c r="AA312" s="5">
        <v>3.6</v>
      </c>
      <c r="AB312" s="5">
        <v>3</v>
      </c>
      <c r="AC312" s="5">
        <v>3.5</v>
      </c>
      <c r="AD312" s="5">
        <v>2.2999999999999998</v>
      </c>
      <c r="AE312" s="5">
        <v>2.5</v>
      </c>
      <c r="AF312" s="5">
        <v>2.2999999999999998</v>
      </c>
      <c r="AG312" s="5">
        <v>3.8</v>
      </c>
      <c r="AH312" s="5">
        <v>3.6</v>
      </c>
      <c r="AI312" s="5">
        <v>2.1</v>
      </c>
      <c r="AJ312" s="5">
        <v>2.4</v>
      </c>
      <c r="AK312" s="5">
        <v>3</v>
      </c>
      <c r="AL312" s="5">
        <v>2.2999999999999998</v>
      </c>
      <c r="AM312" s="5">
        <v>2.5</v>
      </c>
      <c r="AN312" s="5">
        <v>-1.6</v>
      </c>
      <c r="AO312" s="5">
        <v>3.7</v>
      </c>
      <c r="AP312" s="5">
        <v>2.2000000000000002</v>
      </c>
      <c r="AQ312" s="5">
        <v>3.3</v>
      </c>
      <c r="AR312" s="5">
        <v>2.9</v>
      </c>
      <c r="AS312" s="5">
        <v>3.3</v>
      </c>
      <c r="AT312" s="5">
        <v>3.9</v>
      </c>
      <c r="AU312" s="5">
        <v>3.5</v>
      </c>
      <c r="AV312" s="5">
        <v>3.2</v>
      </c>
      <c r="AW312" s="5">
        <v>3.4</v>
      </c>
      <c r="AX312" s="5">
        <v>0.5</v>
      </c>
    </row>
    <row r="313" spans="1:50" x14ac:dyDescent="0.25">
      <c r="A313" s="5">
        <v>2162</v>
      </c>
      <c r="B313" s="38" t="s">
        <v>429</v>
      </c>
      <c r="C313" s="18">
        <v>45.216666600000003</v>
      </c>
      <c r="D313" s="18">
        <v>131.9833333</v>
      </c>
      <c r="E313" s="45">
        <v>88</v>
      </c>
      <c r="F313" s="5">
        <v>2.2000000000000002</v>
      </c>
      <c r="G313" s="5">
        <v>3.1</v>
      </c>
      <c r="H313" s="5">
        <v>4.4000000000000004</v>
      </c>
      <c r="I313" s="5">
        <v>3.5</v>
      </c>
      <c r="J313" s="5">
        <v>2.5</v>
      </c>
      <c r="K313" s="5">
        <v>3.3</v>
      </c>
      <c r="L313" s="5">
        <v>3.5</v>
      </c>
      <c r="M313" s="5">
        <v>2.6</v>
      </c>
      <c r="N313" s="5">
        <v>3.4</v>
      </c>
      <c r="O313" s="5">
        <v>3.9</v>
      </c>
      <c r="P313" s="5">
        <v>3.4</v>
      </c>
      <c r="Q313" s="5">
        <v>0.5</v>
      </c>
      <c r="R313" s="5">
        <v>2.4</v>
      </c>
      <c r="S313" s="5">
        <v>3.2</v>
      </c>
      <c r="T313" s="5">
        <v>3.9</v>
      </c>
      <c r="U313" s="5">
        <v>5.4</v>
      </c>
      <c r="V313" s="5">
        <v>3</v>
      </c>
      <c r="W313" s="5">
        <v>4.5</v>
      </c>
      <c r="X313" s="5">
        <v>6.4</v>
      </c>
      <c r="Y313" s="5">
        <v>5.7</v>
      </c>
      <c r="Z313" s="5">
        <v>4.5999999999999996</v>
      </c>
      <c r="AA313" s="5">
        <v>5</v>
      </c>
      <c r="AB313" s="5">
        <v>4.4000000000000004</v>
      </c>
      <c r="AC313" s="5">
        <v>5.3</v>
      </c>
      <c r="AD313" s="5">
        <v>5.4</v>
      </c>
      <c r="AE313" s="5">
        <v>4.5</v>
      </c>
      <c r="AF313" s="5">
        <v>4.7</v>
      </c>
      <c r="AG313" s="5">
        <v>5.6</v>
      </c>
      <c r="AH313" s="5">
        <v>5.8</v>
      </c>
      <c r="AI313" s="5">
        <v>4.5</v>
      </c>
      <c r="AJ313" s="5">
        <v>4.9000000000000004</v>
      </c>
      <c r="AK313" s="5">
        <v>5.3</v>
      </c>
      <c r="AL313" s="5">
        <v>4.8</v>
      </c>
      <c r="AM313" s="5">
        <v>0.7</v>
      </c>
      <c r="AN313" s="5"/>
      <c r="AO313" s="5">
        <v>0.2</v>
      </c>
      <c r="AP313" s="5">
        <v>22.8</v>
      </c>
      <c r="AQ313" s="5">
        <v>0.3</v>
      </c>
      <c r="AR313" s="5">
        <v>-11.9</v>
      </c>
      <c r="AS313" s="5"/>
      <c r="AT313" s="5"/>
      <c r="AU313" s="5"/>
      <c r="AV313" s="5"/>
      <c r="AW313" s="5"/>
      <c r="AX313" s="5"/>
    </row>
    <row r="314" spans="1:50" x14ac:dyDescent="0.25">
      <c r="A314" s="5">
        <v>2163</v>
      </c>
      <c r="B314" s="38" t="s">
        <v>430</v>
      </c>
      <c r="C314" s="18">
        <v>44.4</v>
      </c>
      <c r="D314" s="18">
        <v>131.3833333</v>
      </c>
      <c r="E314" s="45">
        <v>211</v>
      </c>
      <c r="F314" s="5">
        <v>3.8</v>
      </c>
      <c r="G314" s="5">
        <v>4.2</v>
      </c>
      <c r="H314" s="5">
        <v>5.3</v>
      </c>
      <c r="I314" s="5">
        <v>4.5</v>
      </c>
      <c r="J314" s="5">
        <v>3.5</v>
      </c>
      <c r="K314" s="5">
        <v>4.0999999999999996</v>
      </c>
      <c r="L314" s="5">
        <v>4.0999999999999996</v>
      </c>
      <c r="M314" s="5">
        <v>3.8</v>
      </c>
      <c r="N314" s="5">
        <v>4.5</v>
      </c>
      <c r="O314" s="5">
        <v>4.7</v>
      </c>
      <c r="P314" s="5">
        <v>5.4</v>
      </c>
      <c r="Q314" s="5">
        <v>3.6</v>
      </c>
      <c r="R314" s="5">
        <v>4.2</v>
      </c>
      <c r="S314" s="5">
        <v>4.3</v>
      </c>
      <c r="T314" s="5">
        <v>4.7</v>
      </c>
      <c r="U314" s="5">
        <v>4.3</v>
      </c>
      <c r="V314" s="5">
        <v>4.3</v>
      </c>
      <c r="W314" s="5">
        <v>4.9000000000000004</v>
      </c>
      <c r="X314" s="5">
        <v>5</v>
      </c>
      <c r="Y314" s="5">
        <v>4.5999999999999996</v>
      </c>
      <c r="Z314" s="5">
        <v>3.9</v>
      </c>
      <c r="AA314" s="5">
        <v>4.5</v>
      </c>
      <c r="AB314" s="5">
        <v>4.7</v>
      </c>
      <c r="AC314" s="5">
        <v>5.2</v>
      </c>
      <c r="AD314" s="5">
        <v>5.2</v>
      </c>
      <c r="AE314" s="5">
        <v>4.3</v>
      </c>
      <c r="AF314" s="5">
        <v>4.5999999999999996</v>
      </c>
      <c r="AG314" s="5">
        <v>5.5</v>
      </c>
      <c r="AH314" s="5">
        <v>5.6</v>
      </c>
      <c r="AI314" s="5">
        <v>4.2</v>
      </c>
      <c r="AJ314" s="5">
        <v>4.3</v>
      </c>
      <c r="AK314" s="5">
        <v>4.5</v>
      </c>
      <c r="AL314" s="5">
        <v>3.9</v>
      </c>
      <c r="AM314" s="5">
        <v>4.5</v>
      </c>
      <c r="AN314" s="5">
        <v>4.9000000000000004</v>
      </c>
      <c r="AO314" s="5">
        <v>5.6</v>
      </c>
      <c r="AP314" s="5">
        <v>4.5</v>
      </c>
      <c r="AQ314" s="5">
        <v>5.0999999999999996</v>
      </c>
      <c r="AR314" s="5">
        <v>4.9000000000000004</v>
      </c>
      <c r="AS314" s="5">
        <v>5.7</v>
      </c>
      <c r="AT314" s="5">
        <v>5.6</v>
      </c>
      <c r="AU314" s="5">
        <v>5.4</v>
      </c>
      <c r="AV314" s="5">
        <v>5.2</v>
      </c>
      <c r="AW314" s="5">
        <v>5.8</v>
      </c>
      <c r="AX314" s="5">
        <v>2.6</v>
      </c>
    </row>
    <row r="315" spans="1:50" x14ac:dyDescent="0.25">
      <c r="A315" s="5">
        <v>4097</v>
      </c>
      <c r="B315" s="38" t="s">
        <v>431</v>
      </c>
      <c r="C315" s="18">
        <v>44.033333300000002</v>
      </c>
      <c r="D315" s="18">
        <v>131.31666659999999</v>
      </c>
      <c r="E315" s="45">
        <v>109</v>
      </c>
      <c r="F315" s="5">
        <v>4</v>
      </c>
      <c r="G315" s="5">
        <v>4.3</v>
      </c>
      <c r="H315" s="5">
        <v>5.2</v>
      </c>
      <c r="I315" s="5">
        <v>4.4000000000000004</v>
      </c>
      <c r="J315" s="5">
        <v>3.3</v>
      </c>
      <c r="K315" s="5">
        <v>3.9</v>
      </c>
      <c r="L315" s="5">
        <v>3.8</v>
      </c>
      <c r="M315" s="5">
        <v>3.2</v>
      </c>
      <c r="N315" s="5">
        <v>4.3</v>
      </c>
      <c r="O315" s="5">
        <v>5.4</v>
      </c>
      <c r="P315" s="5">
        <v>5.4</v>
      </c>
      <c r="Q315" s="5">
        <v>4.9000000000000004</v>
      </c>
      <c r="R315" s="5">
        <v>4.3</v>
      </c>
      <c r="S315" s="5">
        <v>3.9</v>
      </c>
      <c r="T315" s="5">
        <v>4.4000000000000004</v>
      </c>
      <c r="U315" s="5">
        <v>6.3</v>
      </c>
      <c r="V315" s="5">
        <v>4.0999999999999996</v>
      </c>
      <c r="W315" s="5">
        <v>4.8</v>
      </c>
      <c r="X315" s="5">
        <v>7.7</v>
      </c>
      <c r="Y315" s="5"/>
      <c r="Z315" s="5"/>
      <c r="AA315" s="5"/>
      <c r="AB315" s="5">
        <v>6.5</v>
      </c>
      <c r="AC315" s="5">
        <v>6.6</v>
      </c>
      <c r="AD315" s="5">
        <v>6.9</v>
      </c>
      <c r="AE315" s="5">
        <v>5.3</v>
      </c>
      <c r="AF315" s="5">
        <v>-5.3</v>
      </c>
      <c r="AG315" s="5"/>
      <c r="AH315" s="5"/>
      <c r="AI315" s="5"/>
      <c r="AJ315" s="5"/>
      <c r="AK315" s="5"/>
      <c r="AL315" s="5"/>
      <c r="AM315" s="5"/>
      <c r="AN315" s="5"/>
      <c r="AO315" s="5"/>
      <c r="AP315" s="5"/>
      <c r="AQ315" s="5"/>
      <c r="AR315" s="5"/>
      <c r="AS315" s="5"/>
      <c r="AT315" s="5"/>
      <c r="AU315" s="5"/>
      <c r="AV315" s="5"/>
      <c r="AW315" s="5"/>
      <c r="AX315" s="5"/>
    </row>
    <row r="316" spans="1:50" x14ac:dyDescent="0.25">
      <c r="A316" s="5">
        <v>4098</v>
      </c>
      <c r="B316" s="38" t="s">
        <v>432</v>
      </c>
      <c r="C316" s="18">
        <v>44.716666600000003</v>
      </c>
      <c r="D316" s="18">
        <v>132.06666659999999</v>
      </c>
      <c r="E316" s="45">
        <v>78</v>
      </c>
      <c r="F316" s="5">
        <v>3.8</v>
      </c>
      <c r="G316" s="5">
        <v>3.4</v>
      </c>
      <c r="H316" s="5">
        <v>4.5</v>
      </c>
      <c r="I316" s="5">
        <v>3.5</v>
      </c>
      <c r="J316" s="5">
        <v>2.8</v>
      </c>
      <c r="K316" s="5">
        <v>3.9</v>
      </c>
      <c r="L316" s="5">
        <v>3.7</v>
      </c>
      <c r="M316" s="5">
        <v>3.5</v>
      </c>
      <c r="N316" s="5">
        <v>4.2</v>
      </c>
      <c r="O316" s="5">
        <v>4.8</v>
      </c>
      <c r="P316" s="5">
        <v>5.0999999999999996</v>
      </c>
      <c r="Q316" s="5">
        <v>4.5999999999999996</v>
      </c>
      <c r="R316" s="5">
        <v>4.5999999999999996</v>
      </c>
      <c r="S316" s="5">
        <v>4.4000000000000004</v>
      </c>
      <c r="T316" s="5">
        <v>4.8</v>
      </c>
      <c r="U316" s="5">
        <v>5.0999999999999996</v>
      </c>
      <c r="V316" s="5">
        <v>4.2</v>
      </c>
      <c r="W316" s="5">
        <v>4.5999999999999996</v>
      </c>
      <c r="X316" s="5">
        <v>5</v>
      </c>
      <c r="Y316" s="5">
        <v>4.7</v>
      </c>
      <c r="Z316" s="5">
        <v>3.6</v>
      </c>
      <c r="AA316" s="5">
        <v>4.0999999999999996</v>
      </c>
      <c r="AB316" s="5">
        <v>4.7</v>
      </c>
      <c r="AC316" s="5">
        <v>4.9000000000000004</v>
      </c>
      <c r="AD316" s="5">
        <v>4.9000000000000004</v>
      </c>
      <c r="AE316" s="5">
        <v>4.3</v>
      </c>
      <c r="AF316" s="5">
        <v>4.3</v>
      </c>
      <c r="AG316" s="5">
        <v>5.3</v>
      </c>
      <c r="AH316" s="5">
        <v>5.3</v>
      </c>
      <c r="AI316" s="5">
        <v>3.7</v>
      </c>
      <c r="AJ316" s="5">
        <v>3.9</v>
      </c>
      <c r="AK316" s="5">
        <v>4.3</v>
      </c>
      <c r="AL316" s="5">
        <v>3.9</v>
      </c>
      <c r="AM316" s="5">
        <v>4.2</v>
      </c>
      <c r="AN316" s="5">
        <v>4.8</v>
      </c>
      <c r="AO316" s="5">
        <v>5.2</v>
      </c>
      <c r="AP316" s="5">
        <v>4.4000000000000004</v>
      </c>
      <c r="AQ316" s="5">
        <v>5.0999999999999996</v>
      </c>
      <c r="AR316" s="5">
        <v>4.9000000000000004</v>
      </c>
      <c r="AS316" s="5">
        <v>5.6</v>
      </c>
      <c r="AT316" s="5">
        <v>5.0999999999999996</v>
      </c>
      <c r="AU316" s="5">
        <v>5.6</v>
      </c>
      <c r="AV316" s="5">
        <v>-1.3</v>
      </c>
      <c r="AW316" s="5"/>
      <c r="AX316" s="5"/>
    </row>
    <row r="317" spans="1:50" x14ac:dyDescent="0.25">
      <c r="A317" s="5">
        <v>4862</v>
      </c>
      <c r="B317" s="38" t="s">
        <v>433</v>
      </c>
      <c r="C317" s="18">
        <v>47.233333299999998</v>
      </c>
      <c r="D317" s="18">
        <v>131.9833333</v>
      </c>
      <c r="E317" s="45">
        <v>65</v>
      </c>
      <c r="F317" s="5">
        <v>2.5</v>
      </c>
      <c r="G317" s="5">
        <v>2.9</v>
      </c>
      <c r="H317" s="5">
        <v>4</v>
      </c>
      <c r="I317" s="5">
        <v>2.8</v>
      </c>
      <c r="J317" s="5">
        <v>2.2000000000000002</v>
      </c>
      <c r="K317" s="5">
        <v>2.9</v>
      </c>
      <c r="L317" s="5">
        <v>3.3</v>
      </c>
      <c r="M317" s="5">
        <v>2.5</v>
      </c>
      <c r="N317" s="5">
        <v>3.8</v>
      </c>
      <c r="O317" s="5">
        <v>4.4000000000000004</v>
      </c>
      <c r="P317" s="5">
        <v>4.7</v>
      </c>
      <c r="Q317" s="5">
        <v>3.8</v>
      </c>
      <c r="R317" s="5">
        <v>3.8</v>
      </c>
      <c r="S317" s="5">
        <v>3.8</v>
      </c>
      <c r="T317" s="5">
        <v>3.7</v>
      </c>
      <c r="U317" s="5">
        <v>4.2</v>
      </c>
      <c r="V317" s="5">
        <v>3.3</v>
      </c>
      <c r="W317" s="5">
        <v>3.8</v>
      </c>
      <c r="X317" s="5">
        <v>4.4000000000000004</v>
      </c>
      <c r="Y317" s="5">
        <v>3.1</v>
      </c>
      <c r="Z317" s="5">
        <v>2.9</v>
      </c>
      <c r="AA317" s="5">
        <v>3</v>
      </c>
      <c r="AB317" s="5">
        <v>3.2</v>
      </c>
      <c r="AC317" s="5">
        <v>3.8</v>
      </c>
      <c r="AD317" s="5">
        <v>3.4</v>
      </c>
      <c r="AE317" s="5">
        <v>3.1</v>
      </c>
      <c r="AF317" s="5">
        <v>2.8</v>
      </c>
      <c r="AG317" s="5">
        <v>4.3</v>
      </c>
      <c r="AH317" s="5">
        <v>4.0999999999999996</v>
      </c>
      <c r="AI317" s="5">
        <v>2.5</v>
      </c>
      <c r="AJ317" s="5">
        <v>2.7</v>
      </c>
      <c r="AK317" s="5">
        <v>3.1</v>
      </c>
      <c r="AL317" s="5">
        <v>2.8</v>
      </c>
      <c r="AM317" s="5">
        <v>3.1</v>
      </c>
      <c r="AN317" s="5">
        <v>3.6</v>
      </c>
      <c r="AO317" s="5">
        <v>4.4000000000000004</v>
      </c>
      <c r="AP317" s="5">
        <v>2.9</v>
      </c>
      <c r="AQ317" s="5">
        <v>3.7</v>
      </c>
      <c r="AR317" s="5">
        <v>3.7</v>
      </c>
      <c r="AS317" s="5">
        <v>4.4000000000000004</v>
      </c>
      <c r="AT317" s="5">
        <v>4.7</v>
      </c>
      <c r="AU317" s="5">
        <v>4.5999999999999996</v>
      </c>
      <c r="AV317" s="5">
        <v>4</v>
      </c>
      <c r="AW317" s="5">
        <v>3.8</v>
      </c>
      <c r="AX317" s="5">
        <v>1</v>
      </c>
    </row>
    <row r="318" spans="1:50" x14ac:dyDescent="0.25">
      <c r="A318" s="5">
        <v>4865</v>
      </c>
      <c r="B318" s="38" t="s">
        <v>434</v>
      </c>
      <c r="C318" s="18">
        <v>46.817</v>
      </c>
      <c r="D318" s="18">
        <v>130.333</v>
      </c>
      <c r="E318" s="45">
        <v>80.2</v>
      </c>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row>
    <row r="319" spans="1:50" x14ac:dyDescent="0.25">
      <c r="A319" s="5">
        <v>4870</v>
      </c>
      <c r="B319" s="38" t="s">
        <v>435</v>
      </c>
      <c r="C319" s="18">
        <v>45.966666600000003</v>
      </c>
      <c r="D319" s="18">
        <v>128.7333333</v>
      </c>
      <c r="E319" s="45">
        <v>110</v>
      </c>
      <c r="F319" s="5">
        <v>1.6</v>
      </c>
      <c r="G319" s="5">
        <v>2.1</v>
      </c>
      <c r="H319" s="5">
        <v>3.6</v>
      </c>
      <c r="I319" s="5">
        <v>2.6</v>
      </c>
      <c r="J319" s="5">
        <v>1.9</v>
      </c>
      <c r="K319" s="5">
        <v>2</v>
      </c>
      <c r="L319" s="5">
        <v>2.5</v>
      </c>
      <c r="M319" s="5">
        <v>1.9</v>
      </c>
      <c r="N319" s="5">
        <v>2.8</v>
      </c>
      <c r="O319" s="5">
        <v>3.6</v>
      </c>
      <c r="P319" s="5">
        <v>4.0999999999999996</v>
      </c>
      <c r="Q319" s="5">
        <v>2.9</v>
      </c>
      <c r="R319" s="5">
        <v>2.8</v>
      </c>
      <c r="S319" s="5">
        <v>2.9</v>
      </c>
      <c r="T319" s="5">
        <v>3.2</v>
      </c>
      <c r="U319" s="5">
        <v>3.7</v>
      </c>
      <c r="V319" s="5">
        <v>2.9</v>
      </c>
      <c r="W319" s="5">
        <v>3.5</v>
      </c>
      <c r="X319" s="5">
        <v>4</v>
      </c>
      <c r="Y319" s="5">
        <v>2.8</v>
      </c>
      <c r="Z319" s="5">
        <v>2.7</v>
      </c>
      <c r="AA319" s="5">
        <v>2.9</v>
      </c>
      <c r="AB319" s="5">
        <v>3.2</v>
      </c>
      <c r="AC319" s="5">
        <v>3.7</v>
      </c>
      <c r="AD319" s="5">
        <v>3.5</v>
      </c>
      <c r="AE319" s="5">
        <v>3</v>
      </c>
      <c r="AF319" s="5">
        <v>3</v>
      </c>
      <c r="AG319" s="5">
        <v>4.5</v>
      </c>
      <c r="AH319" s="5">
        <v>4.2</v>
      </c>
      <c r="AI319" s="5">
        <v>2.6</v>
      </c>
      <c r="AJ319" s="5">
        <v>2.2999999999999998</v>
      </c>
      <c r="AK319" s="5">
        <v>3.1</v>
      </c>
      <c r="AL319" s="5">
        <v>2.9</v>
      </c>
      <c r="AM319" s="5">
        <v>2.7</v>
      </c>
      <c r="AN319" s="5">
        <v>3.3</v>
      </c>
      <c r="AO319" s="5">
        <v>4.0999999999999996</v>
      </c>
      <c r="AP319" s="5">
        <v>3.2</v>
      </c>
      <c r="AQ319" s="5">
        <v>3.6</v>
      </c>
      <c r="AR319" s="5">
        <v>3.7</v>
      </c>
      <c r="AS319" s="5">
        <v>4.5</v>
      </c>
      <c r="AT319" s="5">
        <v>4</v>
      </c>
      <c r="AU319" s="5">
        <v>4.4000000000000004</v>
      </c>
      <c r="AV319" s="5">
        <v>3.8</v>
      </c>
      <c r="AW319" s="5">
        <v>3.4</v>
      </c>
      <c r="AX319" s="5">
        <v>0.8</v>
      </c>
    </row>
    <row r="320" spans="1:50" x14ac:dyDescent="0.25">
      <c r="A320" s="5">
        <v>4871</v>
      </c>
      <c r="B320" s="38" t="s">
        <v>436</v>
      </c>
      <c r="C320" s="18">
        <v>45.216666600000003</v>
      </c>
      <c r="D320" s="18">
        <v>127.9666666</v>
      </c>
      <c r="E320" s="45">
        <v>191</v>
      </c>
      <c r="F320" s="5">
        <v>2.5</v>
      </c>
      <c r="G320" s="5">
        <v>3.1</v>
      </c>
      <c r="H320" s="5">
        <v>4.3</v>
      </c>
      <c r="I320" s="5">
        <v>3.5</v>
      </c>
      <c r="J320" s="5">
        <v>2.6</v>
      </c>
      <c r="K320" s="5">
        <v>2.7</v>
      </c>
      <c r="L320" s="5">
        <v>3</v>
      </c>
      <c r="M320" s="5">
        <v>2.6</v>
      </c>
      <c r="N320" s="5">
        <v>3.5</v>
      </c>
      <c r="O320" s="5">
        <v>4.3</v>
      </c>
      <c r="P320" s="5">
        <v>4.7</v>
      </c>
      <c r="Q320" s="5">
        <v>3.6</v>
      </c>
      <c r="R320" s="5">
        <v>3.7</v>
      </c>
      <c r="S320" s="5">
        <v>3.6</v>
      </c>
      <c r="T320" s="5">
        <v>4</v>
      </c>
      <c r="U320" s="5">
        <v>4.5</v>
      </c>
      <c r="V320" s="5">
        <v>3.8</v>
      </c>
      <c r="W320" s="5">
        <v>4.7</v>
      </c>
      <c r="X320" s="5">
        <v>5.2</v>
      </c>
      <c r="Y320" s="5">
        <v>3.9</v>
      </c>
      <c r="Z320" s="5">
        <v>3.4</v>
      </c>
      <c r="AA320" s="5">
        <v>3.6</v>
      </c>
      <c r="AB320" s="5">
        <v>4.2</v>
      </c>
      <c r="AC320" s="5">
        <v>4.8</v>
      </c>
      <c r="AD320" s="5">
        <v>4.5</v>
      </c>
      <c r="AE320" s="5">
        <v>3.8</v>
      </c>
      <c r="AF320" s="5">
        <v>4.3</v>
      </c>
      <c r="AG320" s="5">
        <v>5.5</v>
      </c>
      <c r="AH320" s="5">
        <v>5.0999999999999996</v>
      </c>
      <c r="AI320" s="5">
        <v>3.5</v>
      </c>
      <c r="AJ320" s="5">
        <v>3.2</v>
      </c>
      <c r="AK320" s="5">
        <v>4.2</v>
      </c>
      <c r="AL320" s="5">
        <v>3.7</v>
      </c>
      <c r="AM320" s="5">
        <v>3.7</v>
      </c>
      <c r="AN320" s="5">
        <v>4.4000000000000004</v>
      </c>
      <c r="AO320" s="5">
        <v>4.9000000000000004</v>
      </c>
      <c r="AP320" s="5">
        <v>4.5</v>
      </c>
      <c r="AQ320" s="5">
        <v>4.8</v>
      </c>
      <c r="AR320" s="5">
        <v>4.7</v>
      </c>
      <c r="AS320" s="5">
        <v>5.6</v>
      </c>
      <c r="AT320" s="5">
        <v>5.0999999999999996</v>
      </c>
      <c r="AU320" s="5">
        <v>5.5</v>
      </c>
      <c r="AV320" s="5">
        <v>5</v>
      </c>
      <c r="AW320" s="5">
        <v>4.8</v>
      </c>
      <c r="AX320" s="5">
        <v>2.1</v>
      </c>
    </row>
    <row r="321" spans="1:50" x14ac:dyDescent="0.25">
      <c r="A321" s="5">
        <v>4872</v>
      </c>
      <c r="B321" s="38" t="s">
        <v>437</v>
      </c>
      <c r="C321" s="18">
        <v>45.3</v>
      </c>
      <c r="D321" s="18">
        <v>130.91666660000001</v>
      </c>
      <c r="E321" s="45">
        <v>273.5</v>
      </c>
      <c r="F321" s="5">
        <v>3.5</v>
      </c>
      <c r="G321" s="5">
        <v>3.8</v>
      </c>
      <c r="H321" s="5">
        <v>5.2</v>
      </c>
      <c r="I321" s="5">
        <v>4.2</v>
      </c>
      <c r="J321" s="5">
        <v>3.4</v>
      </c>
      <c r="K321" s="5">
        <v>4</v>
      </c>
      <c r="L321" s="5">
        <v>4</v>
      </c>
      <c r="M321" s="5">
        <v>3.7</v>
      </c>
      <c r="N321" s="5">
        <v>4.5999999999999996</v>
      </c>
      <c r="O321" s="5">
        <v>5.3</v>
      </c>
      <c r="P321" s="5">
        <v>5.5</v>
      </c>
      <c r="Q321" s="5">
        <v>4.5</v>
      </c>
      <c r="R321" s="5">
        <v>4.5</v>
      </c>
      <c r="S321" s="5">
        <v>4.4000000000000004</v>
      </c>
      <c r="T321" s="5">
        <v>4.7</v>
      </c>
      <c r="U321" s="5">
        <v>5.2</v>
      </c>
      <c r="V321" s="5">
        <v>4.2</v>
      </c>
      <c r="W321" s="5">
        <v>4.8</v>
      </c>
      <c r="X321" s="5">
        <v>5.4</v>
      </c>
      <c r="Y321" s="5">
        <v>4.7</v>
      </c>
      <c r="Z321" s="5">
        <v>4.0999999999999996</v>
      </c>
      <c r="AA321" s="5">
        <v>4.7</v>
      </c>
      <c r="AB321" s="5">
        <v>4.8</v>
      </c>
      <c r="AC321" s="5">
        <v>5.6</v>
      </c>
      <c r="AD321" s="5">
        <v>4.9000000000000004</v>
      </c>
      <c r="AE321" s="5">
        <v>4</v>
      </c>
      <c r="AF321" s="5">
        <v>4.3</v>
      </c>
      <c r="AG321" s="5">
        <v>5.4</v>
      </c>
      <c r="AH321" s="5">
        <v>5.4</v>
      </c>
      <c r="AI321" s="5">
        <v>3.9</v>
      </c>
      <c r="AJ321" s="5">
        <v>4.0999999999999996</v>
      </c>
      <c r="AK321" s="5">
        <v>4.4000000000000004</v>
      </c>
      <c r="AL321" s="5">
        <v>3.9</v>
      </c>
      <c r="AM321" s="5">
        <v>4.4000000000000004</v>
      </c>
      <c r="AN321" s="5">
        <v>4.8</v>
      </c>
      <c r="AO321" s="5">
        <v>5.5</v>
      </c>
      <c r="AP321" s="5">
        <v>4.5</v>
      </c>
      <c r="AQ321" s="5">
        <v>5.2</v>
      </c>
      <c r="AR321" s="5">
        <v>5.0999999999999996</v>
      </c>
      <c r="AS321" s="5">
        <v>5.8</v>
      </c>
      <c r="AT321" s="5">
        <v>5.4</v>
      </c>
      <c r="AU321" s="5">
        <v>5.7</v>
      </c>
      <c r="AV321" s="5">
        <v>5.2</v>
      </c>
      <c r="AW321" s="5">
        <v>5.0999999999999996</v>
      </c>
      <c r="AX321" s="5">
        <v>2.5</v>
      </c>
    </row>
    <row r="322" spans="1:50" x14ac:dyDescent="0.25">
      <c r="A322" s="5">
        <v>4955</v>
      </c>
      <c r="B322" s="38" t="s">
        <v>438</v>
      </c>
      <c r="C322" s="18">
        <v>44.5</v>
      </c>
      <c r="D322" s="18">
        <v>129.66666660000001</v>
      </c>
      <c r="E322" s="45">
        <v>306.5</v>
      </c>
      <c r="F322" s="5">
        <v>3.3</v>
      </c>
      <c r="G322" s="5">
        <v>4</v>
      </c>
      <c r="H322" s="5">
        <v>5.4</v>
      </c>
      <c r="I322" s="5">
        <v>4.5</v>
      </c>
      <c r="J322" s="5">
        <v>3.9</v>
      </c>
      <c r="K322" s="5">
        <v>4.3</v>
      </c>
      <c r="L322" s="5">
        <v>4</v>
      </c>
      <c r="M322" s="5">
        <v>3.9</v>
      </c>
      <c r="N322" s="5">
        <v>4.5999999999999996</v>
      </c>
      <c r="O322" s="5">
        <v>5.0999999999999996</v>
      </c>
      <c r="P322" s="5">
        <v>5.3</v>
      </c>
      <c r="Q322" s="5">
        <v>4.4000000000000004</v>
      </c>
      <c r="R322" s="5">
        <v>4.8</v>
      </c>
      <c r="S322" s="5">
        <v>4.5999999999999996</v>
      </c>
      <c r="T322" s="5">
        <v>5.2</v>
      </c>
      <c r="U322" s="5">
        <v>5.5</v>
      </c>
      <c r="V322" s="5">
        <v>4.7</v>
      </c>
      <c r="W322" s="5">
        <v>4.8</v>
      </c>
      <c r="X322" s="5">
        <v>6</v>
      </c>
      <c r="Y322" s="5">
        <v>5.3</v>
      </c>
      <c r="Z322" s="5">
        <v>4.2</v>
      </c>
      <c r="AA322" s="5">
        <v>4.5999999999999996</v>
      </c>
      <c r="AB322" s="5">
        <v>5.0999999999999996</v>
      </c>
      <c r="AC322" s="5">
        <v>5.7</v>
      </c>
      <c r="AD322" s="5">
        <v>5.4</v>
      </c>
      <c r="AE322" s="5">
        <v>4.5999999999999996</v>
      </c>
      <c r="AF322" s="5">
        <v>5.3</v>
      </c>
      <c r="AG322" s="5">
        <v>6.1</v>
      </c>
      <c r="AH322" s="5">
        <v>6.1</v>
      </c>
      <c r="AI322" s="5">
        <v>4.5</v>
      </c>
      <c r="AJ322" s="5">
        <v>4.4000000000000004</v>
      </c>
      <c r="AK322" s="5">
        <v>4.5999999999999996</v>
      </c>
      <c r="AL322" s="5">
        <v>4.3</v>
      </c>
      <c r="AM322" s="5">
        <v>4.5</v>
      </c>
      <c r="AN322" s="5">
        <v>4.5</v>
      </c>
      <c r="AO322" s="5">
        <v>5.5</v>
      </c>
      <c r="AP322" s="5">
        <v>4.7</v>
      </c>
      <c r="AQ322" s="5">
        <v>5.0999999999999996</v>
      </c>
      <c r="AR322" s="5">
        <v>5</v>
      </c>
      <c r="AS322" s="5">
        <v>5.9</v>
      </c>
      <c r="AT322" s="5">
        <v>5.4</v>
      </c>
      <c r="AU322" s="5">
        <v>5.6</v>
      </c>
      <c r="AV322" s="5">
        <v>5.3</v>
      </c>
      <c r="AW322" s="5">
        <v>5.2</v>
      </c>
      <c r="AX322" s="5">
        <v>2.5</v>
      </c>
    </row>
    <row r="323" spans="1:50" x14ac:dyDescent="0.25">
      <c r="A323" s="5">
        <v>4956</v>
      </c>
      <c r="B323" s="38" t="s">
        <v>439</v>
      </c>
      <c r="C323" s="18">
        <v>44.383333299999997</v>
      </c>
      <c r="D323" s="18">
        <v>131.15</v>
      </c>
      <c r="E323" s="45">
        <v>498</v>
      </c>
      <c r="F323" s="5">
        <v>2.5</v>
      </c>
      <c r="G323" s="5">
        <v>2.8</v>
      </c>
      <c r="H323" s="5">
        <v>4</v>
      </c>
      <c r="I323" s="5">
        <v>3.1</v>
      </c>
      <c r="J323" s="5">
        <v>2.2999999999999998</v>
      </c>
      <c r="K323" s="5">
        <v>3</v>
      </c>
      <c r="L323" s="5">
        <v>2.6</v>
      </c>
      <c r="M323" s="5">
        <v>2.8</v>
      </c>
      <c r="N323" s="5">
        <v>3.3</v>
      </c>
      <c r="O323" s="5">
        <v>4.2</v>
      </c>
      <c r="P323" s="5">
        <v>4.4000000000000004</v>
      </c>
      <c r="Q323" s="5">
        <v>3.4</v>
      </c>
      <c r="R323" s="5">
        <v>3.6</v>
      </c>
      <c r="S323" s="5">
        <v>3.4</v>
      </c>
      <c r="T323" s="5">
        <v>3.9</v>
      </c>
      <c r="U323" s="5">
        <v>4.0999999999999996</v>
      </c>
      <c r="V323" s="5">
        <v>3.3</v>
      </c>
      <c r="W323" s="5">
        <v>4</v>
      </c>
      <c r="X323" s="5">
        <v>4.5</v>
      </c>
      <c r="Y323" s="5">
        <v>3.9</v>
      </c>
      <c r="Z323" s="5">
        <v>3</v>
      </c>
      <c r="AA323" s="5">
        <v>3.5</v>
      </c>
      <c r="AB323" s="5">
        <v>3.8</v>
      </c>
      <c r="AC323" s="5">
        <v>4.3</v>
      </c>
      <c r="AD323" s="5">
        <v>4</v>
      </c>
      <c r="AE323" s="5">
        <v>2.9</v>
      </c>
      <c r="AF323" s="5">
        <v>3.6</v>
      </c>
      <c r="AG323" s="5">
        <v>4.3</v>
      </c>
      <c r="AH323" s="5">
        <v>4.4000000000000004</v>
      </c>
      <c r="AI323" s="5">
        <v>2.9</v>
      </c>
      <c r="AJ323" s="5">
        <v>3.1</v>
      </c>
      <c r="AK323" s="5">
        <v>3.3</v>
      </c>
      <c r="AL323" s="5">
        <v>2.7</v>
      </c>
      <c r="AM323" s="5">
        <v>3.3</v>
      </c>
      <c r="AN323" s="5">
        <v>3.7</v>
      </c>
      <c r="AO323" s="5">
        <v>4.5</v>
      </c>
      <c r="AP323" s="5">
        <v>3.5</v>
      </c>
      <c r="AQ323" s="5">
        <v>4</v>
      </c>
      <c r="AR323" s="5">
        <v>3.7</v>
      </c>
      <c r="AS323" s="5">
        <v>4.8</v>
      </c>
      <c r="AT323" s="5">
        <v>4.3</v>
      </c>
      <c r="AU323" s="5">
        <v>4.4000000000000004</v>
      </c>
      <c r="AV323" s="5">
        <v>4.0999999999999996</v>
      </c>
      <c r="AW323" s="5">
        <v>4.2</v>
      </c>
      <c r="AX323" s="5">
        <v>1.7</v>
      </c>
    </row>
    <row r="324" spans="1:50" x14ac:dyDescent="0.25">
      <c r="A324" s="5">
        <v>4962</v>
      </c>
      <c r="B324" s="38" t="s">
        <v>440</v>
      </c>
      <c r="C324" s="18">
        <v>43.716999999999999</v>
      </c>
      <c r="D324" s="18">
        <v>127.15</v>
      </c>
      <c r="E324" s="45">
        <v>275</v>
      </c>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row>
    <row r="325" spans="1:50" x14ac:dyDescent="0.25">
      <c r="A325" s="5">
        <v>4967</v>
      </c>
      <c r="B325" s="38" t="s">
        <v>441</v>
      </c>
      <c r="C325" s="18">
        <v>42.883333299999997</v>
      </c>
      <c r="D325" s="18">
        <v>129.5</v>
      </c>
      <c r="E325" s="45">
        <v>178</v>
      </c>
      <c r="F325" s="5">
        <v>4.9000000000000004</v>
      </c>
      <c r="G325" s="5">
        <v>5.3</v>
      </c>
      <c r="H325" s="5">
        <v>5.9</v>
      </c>
      <c r="I325" s="5">
        <v>5.5</v>
      </c>
      <c r="J325" s="5">
        <v>4.8</v>
      </c>
      <c r="K325" s="5">
        <v>5</v>
      </c>
      <c r="L325" s="5">
        <v>4.8</v>
      </c>
      <c r="M325" s="5">
        <v>4.8</v>
      </c>
      <c r="N325" s="5">
        <v>5.4</v>
      </c>
      <c r="O325" s="5">
        <v>6.3</v>
      </c>
      <c r="P325" s="5">
        <v>6.2</v>
      </c>
      <c r="Q325" s="5">
        <v>5.5</v>
      </c>
      <c r="R325" s="5">
        <v>5.7</v>
      </c>
      <c r="S325" s="5">
        <v>5.6</v>
      </c>
      <c r="T325" s="5">
        <v>6.3</v>
      </c>
      <c r="U325" s="5">
        <v>6.2</v>
      </c>
      <c r="V325" s="5">
        <v>5.7</v>
      </c>
      <c r="W325" s="5">
        <v>6</v>
      </c>
      <c r="X325" s="5">
        <v>6.5</v>
      </c>
      <c r="Y325" s="5">
        <v>6.3</v>
      </c>
      <c r="Z325" s="5">
        <v>5.4</v>
      </c>
      <c r="AA325" s="5">
        <v>5.8</v>
      </c>
      <c r="AB325" s="5">
        <v>5.9</v>
      </c>
      <c r="AC325" s="5">
        <v>6.3</v>
      </c>
      <c r="AD325" s="5">
        <v>6.6</v>
      </c>
      <c r="AE325" s="5">
        <v>5.7</v>
      </c>
      <c r="AF325" s="5">
        <v>5.8</v>
      </c>
      <c r="AG325" s="5">
        <v>6.7</v>
      </c>
      <c r="AH325" s="5">
        <v>6.6</v>
      </c>
      <c r="AI325" s="5">
        <v>5.5</v>
      </c>
      <c r="AJ325" s="5">
        <v>5.6</v>
      </c>
      <c r="AK325" s="5">
        <v>5.6</v>
      </c>
      <c r="AL325" s="5">
        <v>5</v>
      </c>
      <c r="AM325" s="5">
        <v>5.6</v>
      </c>
      <c r="AN325" s="5">
        <v>6.4</v>
      </c>
      <c r="AO325" s="5">
        <v>6.7</v>
      </c>
      <c r="AP325" s="5">
        <v>6</v>
      </c>
      <c r="AQ325" s="5">
        <v>6.6</v>
      </c>
      <c r="AR325" s="5">
        <v>6.4</v>
      </c>
      <c r="AS325" s="5">
        <v>7.1</v>
      </c>
      <c r="AT325" s="5">
        <v>7</v>
      </c>
      <c r="AU325" s="5">
        <v>6.8</v>
      </c>
      <c r="AV325" s="5">
        <v>6.5</v>
      </c>
      <c r="AW325" s="5">
        <v>6.9</v>
      </c>
      <c r="AX325" s="5">
        <v>4.5999999999999996</v>
      </c>
    </row>
    <row r="326" spans="1:50" x14ac:dyDescent="0.25">
      <c r="A326" s="5">
        <v>5262</v>
      </c>
      <c r="B326" s="38" t="s">
        <v>442</v>
      </c>
      <c r="C326" s="18">
        <v>44.582999999999998</v>
      </c>
      <c r="D326" s="18">
        <v>131.71700000000001</v>
      </c>
      <c r="E326" s="45">
        <v>134</v>
      </c>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row>
    <row r="327" spans="1:50" x14ac:dyDescent="0.25">
      <c r="A327" s="5">
        <v>5387</v>
      </c>
      <c r="B327" s="38" t="s">
        <v>443</v>
      </c>
      <c r="C327" s="18">
        <v>47.7</v>
      </c>
      <c r="D327" s="18">
        <v>128.83333329999999</v>
      </c>
      <c r="E327" s="45">
        <v>259.10000000000002</v>
      </c>
      <c r="F327" s="5">
        <v>0.7</v>
      </c>
      <c r="G327" s="5">
        <v>0.9</v>
      </c>
      <c r="H327" s="5">
        <v>2.4</v>
      </c>
      <c r="I327" s="5">
        <v>1.6</v>
      </c>
      <c r="J327" s="5">
        <v>1.1000000000000001</v>
      </c>
      <c r="K327" s="5">
        <v>0.9</v>
      </c>
      <c r="L327" s="5">
        <v>1.5</v>
      </c>
      <c r="M327" s="5">
        <v>0.7</v>
      </c>
      <c r="N327" s="5">
        <v>2</v>
      </c>
      <c r="O327" s="5">
        <v>2.2999999999999998</v>
      </c>
      <c r="P327" s="5">
        <v>2.7</v>
      </c>
      <c r="Q327" s="5">
        <v>1.5</v>
      </c>
      <c r="R327" s="5">
        <v>1.5</v>
      </c>
      <c r="S327" s="5">
        <v>1.8</v>
      </c>
      <c r="T327" s="5">
        <v>1.7</v>
      </c>
      <c r="U327" s="5">
        <v>2.4</v>
      </c>
      <c r="V327" s="5">
        <v>1.1000000000000001</v>
      </c>
      <c r="W327" s="5">
        <v>2</v>
      </c>
      <c r="X327" s="5">
        <v>2.4</v>
      </c>
      <c r="Y327" s="5">
        <v>1.5</v>
      </c>
      <c r="Z327" s="5">
        <v>1.3</v>
      </c>
      <c r="AA327" s="5">
        <v>1.6</v>
      </c>
      <c r="AB327" s="5">
        <v>1.9</v>
      </c>
      <c r="AC327" s="5">
        <v>2.4</v>
      </c>
      <c r="AD327" s="5">
        <v>2.1</v>
      </c>
      <c r="AE327" s="5">
        <v>1.4</v>
      </c>
      <c r="AF327" s="5">
        <v>1.3</v>
      </c>
      <c r="AG327" s="5">
        <v>2.9</v>
      </c>
      <c r="AH327" s="5">
        <v>2.9</v>
      </c>
      <c r="AI327" s="5">
        <v>1.3</v>
      </c>
      <c r="AJ327" s="5">
        <v>1.7</v>
      </c>
      <c r="AK327" s="5">
        <v>1.8</v>
      </c>
      <c r="AL327" s="5">
        <v>1.2</v>
      </c>
      <c r="AM327" s="5">
        <v>2</v>
      </c>
      <c r="AN327" s="5">
        <v>1.9</v>
      </c>
      <c r="AO327" s="5">
        <v>2.8</v>
      </c>
      <c r="AP327" s="5">
        <v>1.8</v>
      </c>
      <c r="AQ327" s="5">
        <v>2.2000000000000002</v>
      </c>
      <c r="AR327" s="5">
        <v>2.2999999999999998</v>
      </c>
      <c r="AS327" s="5">
        <v>2.9</v>
      </c>
      <c r="AT327" s="5">
        <v>3.2</v>
      </c>
      <c r="AU327" s="5">
        <v>2.7</v>
      </c>
      <c r="AV327" s="5">
        <v>2.4</v>
      </c>
      <c r="AW327" s="5">
        <v>2.4</v>
      </c>
      <c r="AX327" s="5">
        <v>0</v>
      </c>
    </row>
    <row r="328" spans="1:50" x14ac:dyDescent="0.25">
      <c r="A328" s="5">
        <v>5388</v>
      </c>
      <c r="B328" s="38" t="s">
        <v>444</v>
      </c>
      <c r="C328" s="18">
        <v>47.35</v>
      </c>
      <c r="D328" s="18">
        <v>130.19999999999999</v>
      </c>
      <c r="E328" s="45">
        <v>198</v>
      </c>
      <c r="F328" s="5">
        <v>2.1</v>
      </c>
      <c r="G328" s="5">
        <v>3.3</v>
      </c>
      <c r="H328" s="5">
        <v>4.4000000000000004</v>
      </c>
      <c r="I328" s="5">
        <v>2.6</v>
      </c>
      <c r="J328" s="5">
        <v>3.3</v>
      </c>
      <c r="K328" s="5">
        <v>5.2</v>
      </c>
      <c r="L328" s="5">
        <v>6.5</v>
      </c>
      <c r="M328" s="5">
        <v>3.5</v>
      </c>
      <c r="N328" s="5">
        <v>4</v>
      </c>
      <c r="O328" s="5">
        <v>6.1</v>
      </c>
      <c r="P328" s="5">
        <v>5.6</v>
      </c>
      <c r="Q328" s="5">
        <v>2.9</v>
      </c>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row>
    <row r="329" spans="1:50" x14ac:dyDescent="0.25">
      <c r="A329" s="5">
        <v>5390</v>
      </c>
      <c r="B329" s="38" t="s">
        <v>445</v>
      </c>
      <c r="C329" s="18">
        <v>47.067</v>
      </c>
      <c r="D329" s="18">
        <v>128.03299999999999</v>
      </c>
      <c r="E329" s="45">
        <v>264</v>
      </c>
      <c r="F329" s="5">
        <v>2.8</v>
      </c>
      <c r="G329" s="5">
        <v>1.4</v>
      </c>
      <c r="H329" s="5">
        <v>4.8</v>
      </c>
      <c r="I329" s="5">
        <v>2.6</v>
      </c>
      <c r="J329" s="5">
        <v>1.9</v>
      </c>
      <c r="K329" s="5">
        <v>5.0999999999999996</v>
      </c>
      <c r="L329" s="5">
        <v>4.2</v>
      </c>
      <c r="M329" s="5">
        <v>4.5</v>
      </c>
      <c r="N329" s="5">
        <v>4.0999999999999996</v>
      </c>
      <c r="O329" s="5">
        <v>4.9000000000000004</v>
      </c>
      <c r="P329" s="5">
        <v>4.3</v>
      </c>
      <c r="Q329" s="5">
        <v>3.3</v>
      </c>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row>
    <row r="330" spans="1:50" x14ac:dyDescent="0.25">
      <c r="A330" s="5">
        <v>5391</v>
      </c>
      <c r="B330" s="38" t="s">
        <v>446</v>
      </c>
      <c r="C330" s="18">
        <v>46.316666599999998</v>
      </c>
      <c r="D330" s="18">
        <v>132.18333329999999</v>
      </c>
      <c r="E330" s="45">
        <v>83</v>
      </c>
      <c r="F330" s="5">
        <v>3.5</v>
      </c>
      <c r="G330" s="5">
        <v>3.8</v>
      </c>
      <c r="H330" s="5">
        <v>5.0999999999999996</v>
      </c>
      <c r="I330" s="5">
        <v>4.0999999999999996</v>
      </c>
      <c r="J330" s="5">
        <v>3.3</v>
      </c>
      <c r="K330" s="5">
        <v>3.9</v>
      </c>
      <c r="L330" s="5">
        <v>4.3</v>
      </c>
      <c r="M330" s="5">
        <v>3.7</v>
      </c>
      <c r="N330" s="5">
        <v>4.7</v>
      </c>
      <c r="O330" s="5">
        <v>5.4</v>
      </c>
      <c r="P330" s="5">
        <v>5.8</v>
      </c>
      <c r="Q330" s="5">
        <v>4.8</v>
      </c>
      <c r="R330" s="5">
        <v>4.8</v>
      </c>
      <c r="S330" s="5">
        <v>4.9000000000000004</v>
      </c>
      <c r="T330" s="5">
        <v>4.9000000000000004</v>
      </c>
      <c r="U330" s="5">
        <v>5.3</v>
      </c>
      <c r="V330" s="5">
        <v>4.3</v>
      </c>
      <c r="W330" s="5">
        <v>5</v>
      </c>
      <c r="X330" s="5">
        <v>5.5</v>
      </c>
      <c r="Y330" s="5">
        <v>4.5999999999999996</v>
      </c>
      <c r="Z330" s="5">
        <v>4</v>
      </c>
      <c r="AA330" s="5">
        <v>4.8</v>
      </c>
      <c r="AB330" s="5">
        <v>4.7</v>
      </c>
      <c r="AC330" s="5">
        <v>5.5</v>
      </c>
      <c r="AD330" s="5">
        <v>5.2</v>
      </c>
      <c r="AE330" s="5">
        <v>4.7</v>
      </c>
      <c r="AF330" s="5">
        <v>4.7</v>
      </c>
      <c r="AG330" s="5">
        <v>5.8</v>
      </c>
      <c r="AH330" s="5">
        <v>6</v>
      </c>
      <c r="AI330" s="5">
        <v>4</v>
      </c>
      <c r="AJ330" s="5">
        <v>4.5999999999999996</v>
      </c>
      <c r="AK330" s="5">
        <v>5</v>
      </c>
      <c r="AL330" s="5">
        <v>4.4000000000000004</v>
      </c>
      <c r="AM330" s="5">
        <v>4.8</v>
      </c>
      <c r="AN330" s="5">
        <v>5.3</v>
      </c>
      <c r="AO330" s="5">
        <v>5.3</v>
      </c>
      <c r="AP330" s="5">
        <v>4</v>
      </c>
      <c r="AQ330" s="5">
        <v>4.9000000000000004</v>
      </c>
      <c r="AR330" s="5">
        <v>4.9000000000000004</v>
      </c>
      <c r="AS330" s="5">
        <v>5.5</v>
      </c>
      <c r="AT330" s="5">
        <v>5.3</v>
      </c>
      <c r="AU330" s="5">
        <v>5.4</v>
      </c>
      <c r="AV330" s="5">
        <v>5</v>
      </c>
      <c r="AW330" s="5">
        <v>4.7</v>
      </c>
      <c r="AX330" s="5">
        <v>1.7</v>
      </c>
    </row>
    <row r="331" spans="1:50" x14ac:dyDescent="0.25">
      <c r="A331" s="5">
        <v>5425</v>
      </c>
      <c r="B331" s="38" t="s">
        <v>447</v>
      </c>
      <c r="C331" s="18">
        <v>44.482999999999997</v>
      </c>
      <c r="D331" s="18">
        <v>127.6</v>
      </c>
      <c r="E331" s="45">
        <v>249</v>
      </c>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row>
    <row r="332" spans="1:50" x14ac:dyDescent="0.25">
      <c r="A332" s="5">
        <v>5426</v>
      </c>
      <c r="B332" s="38" t="s">
        <v>448</v>
      </c>
      <c r="C332" s="18">
        <v>44.133000000000003</v>
      </c>
      <c r="D332" s="18">
        <v>129.21700000000001</v>
      </c>
      <c r="E332" s="45">
        <v>282</v>
      </c>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row>
    <row r="333" spans="1:50" x14ac:dyDescent="0.25">
      <c r="A333" s="5">
        <v>5429</v>
      </c>
      <c r="B333" s="38" t="s">
        <v>449</v>
      </c>
      <c r="C333" s="18">
        <v>43.85</v>
      </c>
      <c r="D333" s="18">
        <v>126.55</v>
      </c>
      <c r="E333" s="45">
        <v>188</v>
      </c>
      <c r="F333" s="5">
        <v>3.8</v>
      </c>
      <c r="G333" s="5">
        <v>6.2</v>
      </c>
      <c r="H333" s="5">
        <v>6.4</v>
      </c>
      <c r="I333" s="5">
        <v>5.0999999999999996</v>
      </c>
      <c r="J333" s="5">
        <v>5.3</v>
      </c>
      <c r="K333" s="5">
        <v>7.2</v>
      </c>
      <c r="L333" s="5">
        <v>6.9</v>
      </c>
      <c r="M333" s="5">
        <v>7.3</v>
      </c>
      <c r="N333" s="5">
        <v>5.3</v>
      </c>
      <c r="O333" s="5">
        <v>8.6</v>
      </c>
      <c r="P333" s="5">
        <v>9.3000000000000007</v>
      </c>
      <c r="Q333" s="5">
        <v>3.7</v>
      </c>
      <c r="R333" s="5"/>
      <c r="S333" s="5">
        <v>4.0999999999999996</v>
      </c>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row>
    <row r="334" spans="1:50" x14ac:dyDescent="0.25">
      <c r="A334" s="5">
        <v>5430</v>
      </c>
      <c r="B334" s="38" t="s">
        <v>450</v>
      </c>
      <c r="C334" s="18">
        <v>43.366666600000002</v>
      </c>
      <c r="D334" s="18">
        <v>128.19999999999999</v>
      </c>
      <c r="E334" s="45">
        <v>525</v>
      </c>
      <c r="F334" s="5">
        <v>2.7</v>
      </c>
      <c r="G334" s="5">
        <v>3.3</v>
      </c>
      <c r="H334" s="5">
        <v>4.4000000000000004</v>
      </c>
      <c r="I334" s="5">
        <v>3.6</v>
      </c>
      <c r="J334" s="5">
        <v>2.9</v>
      </c>
      <c r="K334" s="5">
        <v>3.1</v>
      </c>
      <c r="L334" s="5">
        <v>3</v>
      </c>
      <c r="M334" s="5">
        <v>3.4</v>
      </c>
      <c r="N334" s="5">
        <v>3.7</v>
      </c>
      <c r="O334" s="5">
        <v>4.5999999999999996</v>
      </c>
      <c r="P334" s="5">
        <v>4.7</v>
      </c>
      <c r="Q334" s="5">
        <v>3.7</v>
      </c>
      <c r="R334" s="5">
        <v>4.0999999999999996</v>
      </c>
      <c r="S334" s="5">
        <v>3.8</v>
      </c>
      <c r="T334" s="5">
        <v>4.5999999999999996</v>
      </c>
      <c r="U334" s="5">
        <v>4.5</v>
      </c>
      <c r="V334" s="5">
        <v>4.0999999999999996</v>
      </c>
      <c r="W334" s="5">
        <v>4.5999999999999996</v>
      </c>
      <c r="X334" s="5">
        <v>5.4</v>
      </c>
      <c r="Y334" s="5">
        <v>4.7</v>
      </c>
      <c r="Z334" s="5">
        <v>3.7</v>
      </c>
      <c r="AA334" s="5">
        <v>4.2</v>
      </c>
      <c r="AB334" s="5">
        <v>4.7</v>
      </c>
      <c r="AC334" s="5">
        <v>5</v>
      </c>
      <c r="AD334" s="5">
        <v>5</v>
      </c>
      <c r="AE334" s="5">
        <v>3.8</v>
      </c>
      <c r="AF334" s="5">
        <v>4.4000000000000004</v>
      </c>
      <c r="AG334" s="5">
        <v>5.3</v>
      </c>
      <c r="AH334" s="5">
        <v>5.2</v>
      </c>
      <c r="AI334" s="5">
        <v>4.0999999999999996</v>
      </c>
      <c r="AJ334" s="5">
        <v>3.9</v>
      </c>
      <c r="AK334" s="5">
        <v>4</v>
      </c>
      <c r="AL334" s="5">
        <v>3.3</v>
      </c>
      <c r="AM334" s="5">
        <v>4.3</v>
      </c>
      <c r="AN334" s="5">
        <v>5.0999999999999996</v>
      </c>
      <c r="AO334" s="5">
        <v>5.5</v>
      </c>
      <c r="AP334" s="5">
        <v>5</v>
      </c>
      <c r="AQ334" s="5">
        <v>5.0999999999999996</v>
      </c>
      <c r="AR334" s="5">
        <v>5.2</v>
      </c>
      <c r="AS334" s="5">
        <v>6.1</v>
      </c>
      <c r="AT334" s="5">
        <v>5.5</v>
      </c>
      <c r="AU334" s="5">
        <v>5.7</v>
      </c>
      <c r="AV334" s="5">
        <v>5</v>
      </c>
      <c r="AW334" s="5">
        <v>5.5</v>
      </c>
      <c r="AX334" s="5">
        <v>3.1</v>
      </c>
    </row>
    <row r="335" spans="1:50" x14ac:dyDescent="0.25">
      <c r="A335" s="5">
        <v>5431</v>
      </c>
      <c r="B335" s="38" t="s">
        <v>451</v>
      </c>
      <c r="C335" s="18">
        <v>43.716999999999999</v>
      </c>
      <c r="D335" s="18">
        <v>130.31700000000001</v>
      </c>
      <c r="E335" s="45">
        <v>500</v>
      </c>
      <c r="F335" s="5">
        <v>3.4</v>
      </c>
      <c r="G335" s="5">
        <v>4.2</v>
      </c>
      <c r="H335" s="5">
        <v>1.9</v>
      </c>
      <c r="I335" s="5">
        <v>1.4</v>
      </c>
      <c r="J335" s="5">
        <v>3.9</v>
      </c>
      <c r="K335" s="5">
        <v>7.7</v>
      </c>
      <c r="L335" s="5">
        <v>5.0999999999999996</v>
      </c>
      <c r="M335" s="5">
        <v>9.6999999999999993</v>
      </c>
      <c r="N335" s="5">
        <v>1.3</v>
      </c>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row>
    <row r="336" spans="1:50" x14ac:dyDescent="0.25">
      <c r="A336" s="5">
        <v>5436</v>
      </c>
      <c r="B336" s="38" t="s">
        <v>452</v>
      </c>
      <c r="C336" s="18">
        <v>42.983333299999998</v>
      </c>
      <c r="D336" s="18">
        <v>126.75</v>
      </c>
      <c r="E336" s="45">
        <v>264</v>
      </c>
      <c r="F336" s="5">
        <v>4.0999999999999996</v>
      </c>
      <c r="G336" s="5">
        <v>4.5</v>
      </c>
      <c r="H336" s="5">
        <v>5.5</v>
      </c>
      <c r="I336" s="5">
        <v>5</v>
      </c>
      <c r="J336" s="5">
        <v>4.5999999999999996</v>
      </c>
      <c r="K336" s="5">
        <v>4.2</v>
      </c>
      <c r="L336" s="5">
        <v>4.2</v>
      </c>
      <c r="M336" s="5">
        <v>4.5</v>
      </c>
      <c r="N336" s="5">
        <v>5.2</v>
      </c>
      <c r="O336" s="5">
        <v>5.9</v>
      </c>
      <c r="P336" s="5">
        <v>6.1</v>
      </c>
      <c r="Q336" s="5">
        <v>5</v>
      </c>
      <c r="R336" s="5">
        <v>5.3</v>
      </c>
      <c r="S336" s="5">
        <v>5</v>
      </c>
      <c r="T336" s="5">
        <v>5.8</v>
      </c>
      <c r="U336" s="5">
        <v>3</v>
      </c>
      <c r="V336" s="5">
        <v>5.4</v>
      </c>
      <c r="W336" s="5">
        <v>5.6</v>
      </c>
      <c r="X336" s="5">
        <v>6.9</v>
      </c>
      <c r="Y336" s="5">
        <v>5.6</v>
      </c>
      <c r="Z336" s="5">
        <v>4.5</v>
      </c>
      <c r="AA336" s="5">
        <v>5.0999999999999996</v>
      </c>
      <c r="AB336" s="5">
        <v>6</v>
      </c>
      <c r="AC336" s="5">
        <v>6</v>
      </c>
      <c r="AD336" s="5">
        <v>5.8</v>
      </c>
      <c r="AE336" s="5">
        <v>4.5999999999999996</v>
      </c>
      <c r="AF336" s="5">
        <v>5.5</v>
      </c>
      <c r="AG336" s="5">
        <v>6.3</v>
      </c>
      <c r="AH336" s="5">
        <v>6.2</v>
      </c>
      <c r="AI336" s="5">
        <v>5.0999999999999996</v>
      </c>
      <c r="AJ336" s="5">
        <v>4.7</v>
      </c>
      <c r="AK336" s="5">
        <v>4.7</v>
      </c>
      <c r="AL336" s="5">
        <v>4.4000000000000004</v>
      </c>
      <c r="AM336" s="5">
        <v>5</v>
      </c>
      <c r="AN336" s="5">
        <v>6</v>
      </c>
      <c r="AO336" s="5">
        <v>6</v>
      </c>
      <c r="AP336" s="5">
        <v>5.7</v>
      </c>
      <c r="AQ336" s="5">
        <v>5.7</v>
      </c>
      <c r="AR336" s="5">
        <v>5.9</v>
      </c>
      <c r="AS336" s="5">
        <v>6.7</v>
      </c>
      <c r="AT336" s="5">
        <v>6.4</v>
      </c>
      <c r="AU336" s="5">
        <v>7</v>
      </c>
      <c r="AV336" s="5">
        <v>5.8</v>
      </c>
      <c r="AW336" s="5">
        <v>6.3</v>
      </c>
      <c r="AX336" s="5">
        <v>4</v>
      </c>
    </row>
    <row r="337" spans="1:17" x14ac:dyDescent="0.25">
      <c r="A337" s="5">
        <v>7271</v>
      </c>
      <c r="B337" s="38" t="s">
        <v>453</v>
      </c>
      <c r="C337" s="18">
        <v>46.3</v>
      </c>
      <c r="D337" s="18">
        <v>129.55000000000001</v>
      </c>
      <c r="E337" s="45">
        <v>99</v>
      </c>
      <c r="F337" s="3">
        <v>4</v>
      </c>
      <c r="G337" s="3">
        <v>4.8</v>
      </c>
      <c r="H337" s="3">
        <v>5.9</v>
      </c>
      <c r="I337" s="3">
        <v>2.9</v>
      </c>
      <c r="J337" s="3">
        <v>4.5999999999999996</v>
      </c>
      <c r="K337" s="3">
        <v>6.2</v>
      </c>
      <c r="L337" s="3">
        <v>7.4</v>
      </c>
      <c r="M337" s="3">
        <v>4.5</v>
      </c>
      <c r="N337" s="3">
        <v>5.0999999999999996</v>
      </c>
      <c r="O337" s="3">
        <v>6.6</v>
      </c>
      <c r="P337" s="3">
        <v>5</v>
      </c>
      <c r="Q337" s="3">
        <v>6.8</v>
      </c>
    </row>
    <row r="338" spans="1:17" x14ac:dyDescent="0.25">
      <c r="A338" s="5">
        <v>16166</v>
      </c>
      <c r="B338" s="38" t="s">
        <v>454</v>
      </c>
      <c r="C338" s="18">
        <v>43.317</v>
      </c>
      <c r="D338" s="18">
        <v>129.75</v>
      </c>
      <c r="E338" s="45">
        <v>244</v>
      </c>
      <c r="O338" s="3">
        <v>8.1</v>
      </c>
      <c r="P338" s="3">
        <v>6.4</v>
      </c>
      <c r="Q338" s="3">
        <v>3.7</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E3EB-F765-4F88-B7B2-1560B9E46BA1}">
  <dimension ref="A1:AB17"/>
  <sheetViews>
    <sheetView zoomScale="70" zoomScaleNormal="70" workbookViewId="0">
      <selection activeCell="D9" sqref="D9:G9"/>
    </sheetView>
  </sheetViews>
  <sheetFormatPr defaultRowHeight="13.8" x14ac:dyDescent="0.25"/>
  <cols>
    <col min="1" max="1" width="12.77734375" style="5" customWidth="1"/>
    <col min="2" max="2" width="20.88671875" style="5" customWidth="1"/>
    <col min="3" max="3" width="20.77734375" style="5" customWidth="1"/>
    <col min="4" max="4" width="8.77734375" style="5" customWidth="1"/>
    <col min="5" max="5" width="18.77734375" style="5" customWidth="1"/>
    <col min="6" max="6" width="20.77734375" style="5" customWidth="1"/>
    <col min="7" max="7" width="8.77734375" style="5" customWidth="1"/>
    <col min="8" max="8" width="18.77734375" style="5" customWidth="1"/>
    <col min="9" max="9" width="20.77734375" style="5" customWidth="1"/>
    <col min="10" max="10" width="8.77734375" style="5" customWidth="1"/>
    <col min="11" max="11" width="18.77734375" style="5" customWidth="1"/>
    <col min="12" max="12" width="20.77734375" style="5" customWidth="1"/>
    <col min="13" max="13" width="15.77734375" style="5" customWidth="1"/>
    <col min="14" max="14" width="18.77734375" style="5" customWidth="1"/>
    <col min="15" max="15" width="30.77734375" style="5" customWidth="1"/>
    <col min="16" max="16" width="27.77734375" style="5" customWidth="1"/>
    <col min="17" max="17" width="18.77734375" style="5" customWidth="1"/>
    <col min="18" max="18" width="20.77734375" style="5" customWidth="1"/>
    <col min="19" max="19" width="15.77734375" style="5" customWidth="1"/>
    <col min="20" max="20" width="18.77734375" style="5" customWidth="1"/>
    <col min="21" max="21" width="20.77734375" style="5" customWidth="1"/>
    <col min="22" max="22" width="15.77734375" style="5" customWidth="1"/>
    <col min="23" max="23" width="18.77734375" style="5" customWidth="1"/>
    <col min="24" max="24" width="20.77734375" style="5" customWidth="1"/>
    <col min="25" max="25" width="15.77734375" style="5" customWidth="1"/>
    <col min="26" max="26" width="18.77734375" style="5" customWidth="1"/>
    <col min="27" max="27" width="28.33203125" style="5" customWidth="1"/>
    <col min="28" max="28" width="27.109375" style="5" customWidth="1"/>
    <col min="29" max="16384" width="8.88671875" style="3"/>
  </cols>
  <sheetData>
    <row r="1" spans="1:7" ht="18" customHeight="1" x14ac:dyDescent="0.25">
      <c r="A1" s="69" t="s">
        <v>89</v>
      </c>
      <c r="B1" s="69"/>
      <c r="C1" s="77"/>
      <c r="D1" s="78" t="s">
        <v>476</v>
      </c>
      <c r="E1" s="69"/>
      <c r="F1" s="69"/>
      <c r="G1" s="69"/>
    </row>
    <row r="2" spans="1:7" ht="18" customHeight="1" x14ac:dyDescent="0.25">
      <c r="A2" s="79" t="s">
        <v>479</v>
      </c>
      <c r="B2" s="79"/>
      <c r="C2" s="5" t="s">
        <v>81</v>
      </c>
      <c r="D2" s="80" t="s">
        <v>80</v>
      </c>
      <c r="E2" s="81"/>
      <c r="F2" s="81"/>
      <c r="G2" s="81"/>
    </row>
    <row r="3" spans="1:7" ht="18" customHeight="1" x14ac:dyDescent="0.25">
      <c r="A3" s="76" t="s">
        <v>65</v>
      </c>
      <c r="B3" s="76"/>
      <c r="C3" s="5" t="s">
        <v>82</v>
      </c>
      <c r="D3" s="71">
        <v>-2.2999999999999998</v>
      </c>
      <c r="E3" s="72"/>
      <c r="F3" s="72"/>
      <c r="G3" s="72"/>
    </row>
    <row r="4" spans="1:7" ht="18" customHeight="1" x14ac:dyDescent="0.25">
      <c r="A4" s="76" t="s">
        <v>66</v>
      </c>
      <c r="B4" s="76"/>
      <c r="C4" s="5" t="s">
        <v>83</v>
      </c>
      <c r="D4" s="71">
        <v>-5</v>
      </c>
      <c r="E4" s="72"/>
      <c r="F4" s="72"/>
      <c r="G4" s="72"/>
    </row>
    <row r="5" spans="1:7" ht="18" customHeight="1" x14ac:dyDescent="0.25">
      <c r="A5" s="76" t="s">
        <v>67</v>
      </c>
      <c r="B5" s="76"/>
      <c r="C5" s="5" t="s">
        <v>84</v>
      </c>
      <c r="D5" s="71">
        <v>4</v>
      </c>
      <c r="E5" s="72"/>
      <c r="F5" s="72"/>
      <c r="G5" s="72"/>
    </row>
    <row r="6" spans="1:7" ht="36" customHeight="1" x14ac:dyDescent="0.25">
      <c r="A6" s="70" t="s">
        <v>69</v>
      </c>
      <c r="B6" s="70"/>
      <c r="C6" s="5" t="s">
        <v>86</v>
      </c>
      <c r="D6" s="71">
        <v>8.6999999999999993</v>
      </c>
      <c r="E6" s="72"/>
      <c r="F6" s="72"/>
      <c r="G6" s="72"/>
    </row>
    <row r="7" spans="1:7" ht="18" customHeight="1" x14ac:dyDescent="0.25">
      <c r="A7" s="76" t="s">
        <v>71</v>
      </c>
      <c r="B7" s="76"/>
      <c r="C7" s="5" t="s">
        <v>85</v>
      </c>
      <c r="D7" s="71">
        <v>-0.5</v>
      </c>
      <c r="E7" s="72"/>
      <c r="F7" s="72"/>
      <c r="G7" s="72"/>
    </row>
    <row r="8" spans="1:7" ht="18" customHeight="1" x14ac:dyDescent="0.25">
      <c r="A8" s="76" t="s">
        <v>73</v>
      </c>
      <c r="B8" s="76"/>
      <c r="C8" s="5" t="s">
        <v>83</v>
      </c>
      <c r="D8" s="71">
        <v>-5</v>
      </c>
      <c r="E8" s="72"/>
      <c r="F8" s="72"/>
      <c r="G8" s="72"/>
    </row>
    <row r="9" spans="1:7" ht="18" customHeight="1" x14ac:dyDescent="0.25">
      <c r="A9" s="76" t="s">
        <v>75</v>
      </c>
      <c r="B9" s="76"/>
      <c r="C9" s="5" t="s">
        <v>87</v>
      </c>
      <c r="D9" s="71">
        <v>4.5</v>
      </c>
      <c r="E9" s="72"/>
      <c r="F9" s="72"/>
      <c r="G9" s="72"/>
    </row>
    <row r="10" spans="1:7" ht="36" customHeight="1" x14ac:dyDescent="0.25">
      <c r="A10" s="70" t="s">
        <v>77</v>
      </c>
      <c r="B10" s="70"/>
      <c r="C10" s="5" t="s">
        <v>88</v>
      </c>
      <c r="D10" s="71">
        <v>4.2</v>
      </c>
      <c r="E10" s="72"/>
      <c r="F10" s="72"/>
      <c r="G10" s="72"/>
    </row>
    <row r="11" spans="1:7" ht="18" customHeight="1" x14ac:dyDescent="0.25">
      <c r="A11" s="73" t="s">
        <v>91</v>
      </c>
      <c r="B11" s="73"/>
      <c r="C11" s="12" t="s">
        <v>92</v>
      </c>
      <c r="D11" s="74">
        <v>-5.3</v>
      </c>
      <c r="E11" s="75"/>
      <c r="F11" s="75"/>
      <c r="G11" s="75"/>
    </row>
    <row r="12" spans="1:7" ht="18" customHeight="1" x14ac:dyDescent="0.25">
      <c r="A12" s="10"/>
      <c r="B12" s="10"/>
    </row>
    <row r="13" spans="1:7" ht="18" customHeight="1" x14ac:dyDescent="0.25"/>
    <row r="14" spans="1:7" ht="18" customHeight="1" x14ac:dyDescent="0.25"/>
    <row r="15" spans="1:7" ht="18" customHeight="1" x14ac:dyDescent="0.25"/>
    <row r="16" spans="1:7" ht="18" customHeight="1" x14ac:dyDescent="0.25"/>
    <row r="17" ht="18" customHeight="1" x14ac:dyDescent="0.25"/>
  </sheetData>
  <mergeCells count="22">
    <mergeCell ref="A1:C1"/>
    <mergeCell ref="D1:G1"/>
    <mergeCell ref="A2:B2"/>
    <mergeCell ref="D2:G2"/>
    <mergeCell ref="A3:B3"/>
    <mergeCell ref="D3:G3"/>
    <mergeCell ref="A4:B4"/>
    <mergeCell ref="D4:G4"/>
    <mergeCell ref="A5:B5"/>
    <mergeCell ref="D5:G5"/>
    <mergeCell ref="A6:B6"/>
    <mergeCell ref="D6:G6"/>
    <mergeCell ref="A10:B10"/>
    <mergeCell ref="D10:G10"/>
    <mergeCell ref="A11:B11"/>
    <mergeCell ref="D11:G11"/>
    <mergeCell ref="A7:B7"/>
    <mergeCell ref="D7:G7"/>
    <mergeCell ref="A8:B8"/>
    <mergeCell ref="D8:G8"/>
    <mergeCell ref="A9:B9"/>
    <mergeCell ref="D9:G9"/>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97C2C-BEDF-4685-BC45-93B34FFCCBC0}">
  <dimension ref="A1:AN30"/>
  <sheetViews>
    <sheetView zoomScale="70" zoomScaleNormal="70" workbookViewId="0">
      <pane xSplit="1" ySplit="2" topLeftCell="B3" activePane="bottomRight" state="frozen"/>
      <selection pane="topRight" activeCell="B1" sqref="B1"/>
      <selection pane="bottomLeft" activeCell="A3" sqref="A3"/>
      <selection pane="bottomRight" activeCell="F9" sqref="F9"/>
    </sheetView>
  </sheetViews>
  <sheetFormatPr defaultRowHeight="13.8" x14ac:dyDescent="0.25"/>
  <cols>
    <col min="1" max="1" width="12.77734375" style="5" customWidth="1"/>
    <col min="2" max="2" width="20.88671875" style="5" customWidth="1"/>
    <col min="3" max="3" width="20.77734375" style="5" customWidth="1"/>
    <col min="4" max="4" width="8.77734375" style="5" customWidth="1"/>
    <col min="5" max="5" width="12.77734375" style="5" customWidth="1"/>
    <col min="6" max="6" width="18.77734375" style="5" customWidth="1"/>
    <col min="7" max="7" width="20.77734375" style="5" customWidth="1"/>
    <col min="8" max="8" width="8.77734375" style="5" customWidth="1"/>
    <col min="9" max="9" width="12.77734375" style="5" customWidth="1"/>
    <col min="10" max="10" width="18.77734375" style="5" customWidth="1"/>
    <col min="11" max="11" width="20.77734375" style="5" customWidth="1"/>
    <col min="12" max="12" width="8.77734375" style="5" customWidth="1"/>
    <col min="13" max="13" width="12.77734375" style="5" customWidth="1"/>
    <col min="14" max="14" width="18.77734375" style="5" customWidth="1"/>
    <col min="15" max="15" width="20.77734375" style="5" customWidth="1"/>
    <col min="16" max="16" width="15.77734375" style="5" customWidth="1"/>
    <col min="17" max="17" width="12.77734375" style="5" customWidth="1"/>
    <col min="18" max="18" width="18.77734375" style="5" customWidth="1"/>
    <col min="19" max="19" width="30.77734375" style="5" customWidth="1"/>
    <col min="20" max="20" width="27.77734375" style="5" customWidth="1"/>
    <col min="21" max="21" width="12.77734375" style="5" customWidth="1"/>
    <col min="22" max="22" width="18.77734375" style="5" customWidth="1"/>
    <col min="23" max="23" width="20.77734375" style="5" customWidth="1"/>
    <col min="24" max="24" width="15.77734375" style="5" customWidth="1"/>
    <col min="25" max="25" width="12.77734375" style="5" customWidth="1"/>
    <col min="26" max="26" width="18.77734375" style="5" customWidth="1"/>
    <col min="27" max="27" width="20.77734375" style="5" customWidth="1"/>
    <col min="28" max="28" width="15.77734375" style="5" customWidth="1"/>
    <col min="29" max="29" width="12.77734375" style="5" customWidth="1"/>
    <col min="30" max="30" width="18.77734375" style="5" customWidth="1"/>
    <col min="31" max="31" width="20.77734375" style="5" customWidth="1"/>
    <col min="32" max="32" width="15.77734375" style="5" customWidth="1"/>
    <col min="33" max="33" width="12.77734375" style="5" customWidth="1"/>
    <col min="34" max="34" width="18.77734375" style="5" customWidth="1"/>
    <col min="35" max="35" width="28.33203125" style="5" customWidth="1"/>
    <col min="36" max="36" width="27.109375" style="5" customWidth="1"/>
    <col min="37" max="37" width="12.77734375" style="5" customWidth="1"/>
    <col min="38" max="38" width="18.77734375" style="5" customWidth="1"/>
    <col min="39" max="39" width="19.88671875" style="5" customWidth="1"/>
    <col min="40" max="40" width="15.33203125" style="5" customWidth="1"/>
    <col min="41" max="16384" width="8.88671875" style="3"/>
  </cols>
  <sheetData>
    <row r="1" spans="1:40" x14ac:dyDescent="0.25">
      <c r="A1" s="86" t="s">
        <v>1</v>
      </c>
      <c r="B1" s="84" t="s">
        <v>64</v>
      </c>
      <c r="C1" s="86" t="s">
        <v>479</v>
      </c>
      <c r="D1" s="86"/>
      <c r="E1" s="84" t="s">
        <v>1</v>
      </c>
      <c r="F1" s="86" t="s">
        <v>64</v>
      </c>
      <c r="G1" s="86" t="s">
        <v>65</v>
      </c>
      <c r="H1" s="89"/>
      <c r="I1" s="84" t="s">
        <v>1</v>
      </c>
      <c r="J1" s="86" t="s">
        <v>64</v>
      </c>
      <c r="K1" s="87" t="s">
        <v>66</v>
      </c>
      <c r="L1" s="87"/>
      <c r="M1" s="84" t="s">
        <v>1</v>
      </c>
      <c r="N1" s="86" t="s">
        <v>64</v>
      </c>
      <c r="O1" s="87" t="s">
        <v>68</v>
      </c>
      <c r="P1" s="88"/>
      <c r="Q1" s="84" t="s">
        <v>1</v>
      </c>
      <c r="R1" s="86" t="s">
        <v>64</v>
      </c>
      <c r="S1" s="87" t="s">
        <v>70</v>
      </c>
      <c r="T1" s="87"/>
      <c r="U1" s="84" t="s">
        <v>1</v>
      </c>
      <c r="V1" s="86" t="s">
        <v>64</v>
      </c>
      <c r="W1" s="87" t="s">
        <v>72</v>
      </c>
      <c r="X1" s="88"/>
      <c r="Y1" s="84" t="s">
        <v>1</v>
      </c>
      <c r="Z1" s="86" t="s">
        <v>64</v>
      </c>
      <c r="AA1" s="87" t="s">
        <v>74</v>
      </c>
      <c r="AB1" s="87"/>
      <c r="AC1" s="84" t="s">
        <v>1</v>
      </c>
      <c r="AD1" s="86" t="s">
        <v>64</v>
      </c>
      <c r="AE1" s="87" t="s">
        <v>76</v>
      </c>
      <c r="AF1" s="88"/>
      <c r="AG1" s="84" t="s">
        <v>1</v>
      </c>
      <c r="AH1" s="86" t="s">
        <v>64</v>
      </c>
      <c r="AI1" s="87" t="s">
        <v>78</v>
      </c>
      <c r="AJ1" s="88"/>
      <c r="AK1" s="84" t="s">
        <v>1</v>
      </c>
      <c r="AL1" s="86" t="s">
        <v>64</v>
      </c>
      <c r="AM1" s="87" t="s">
        <v>91</v>
      </c>
      <c r="AN1" s="88"/>
    </row>
    <row r="2" spans="1:40" ht="18" customHeight="1" x14ac:dyDescent="0.25">
      <c r="A2" s="87"/>
      <c r="B2" s="85"/>
      <c r="C2" s="4" t="s">
        <v>63</v>
      </c>
      <c r="D2" s="4" t="s">
        <v>50</v>
      </c>
      <c r="E2" s="85"/>
      <c r="F2" s="87"/>
      <c r="G2" s="4" t="s">
        <v>62</v>
      </c>
      <c r="H2" s="4" t="s">
        <v>61</v>
      </c>
      <c r="I2" s="85"/>
      <c r="J2" s="87"/>
      <c r="K2" s="1" t="s">
        <v>62</v>
      </c>
      <c r="L2" s="1" t="s">
        <v>61</v>
      </c>
      <c r="M2" s="85"/>
      <c r="N2" s="87"/>
      <c r="O2" s="1" t="s">
        <v>62</v>
      </c>
      <c r="P2" s="2" t="s">
        <v>61</v>
      </c>
      <c r="Q2" s="85"/>
      <c r="R2" s="87"/>
      <c r="S2" s="1" t="s">
        <v>62</v>
      </c>
      <c r="T2" s="1" t="s">
        <v>61</v>
      </c>
      <c r="U2" s="85"/>
      <c r="V2" s="87"/>
      <c r="W2" s="1" t="s">
        <v>62</v>
      </c>
      <c r="X2" s="2" t="s">
        <v>61</v>
      </c>
      <c r="Y2" s="85"/>
      <c r="Z2" s="87"/>
      <c r="AA2" s="1" t="s">
        <v>62</v>
      </c>
      <c r="AB2" s="1" t="s">
        <v>61</v>
      </c>
      <c r="AC2" s="85"/>
      <c r="AD2" s="87"/>
      <c r="AE2" s="1" t="s">
        <v>62</v>
      </c>
      <c r="AF2" s="2" t="s">
        <v>61</v>
      </c>
      <c r="AG2" s="85"/>
      <c r="AH2" s="87"/>
      <c r="AI2" s="1" t="s">
        <v>62</v>
      </c>
      <c r="AJ2" s="2" t="s">
        <v>61</v>
      </c>
      <c r="AK2" s="85"/>
      <c r="AL2" s="87"/>
      <c r="AM2" s="1" t="s">
        <v>62</v>
      </c>
      <c r="AN2" s="2" t="s">
        <v>61</v>
      </c>
    </row>
    <row r="3" spans="1:40" ht="18" customHeight="1" x14ac:dyDescent="0.25">
      <c r="A3" s="5" t="s">
        <v>79</v>
      </c>
      <c r="B3" s="6" t="s">
        <v>79</v>
      </c>
      <c r="C3" s="5" t="s">
        <v>79</v>
      </c>
      <c r="D3" s="5" t="s">
        <v>79</v>
      </c>
      <c r="E3" s="6">
        <v>179</v>
      </c>
      <c r="F3" s="5" t="s">
        <v>80</v>
      </c>
      <c r="G3" s="9">
        <v>32.5</v>
      </c>
      <c r="H3" s="9">
        <v>5.5</v>
      </c>
      <c r="I3" s="17" t="s">
        <v>79</v>
      </c>
      <c r="J3" s="14" t="s">
        <v>79</v>
      </c>
      <c r="K3" s="5" t="s">
        <v>79</v>
      </c>
      <c r="L3" s="5" t="s">
        <v>79</v>
      </c>
      <c r="M3" s="6" t="s">
        <v>79</v>
      </c>
      <c r="N3" s="5" t="s">
        <v>79</v>
      </c>
      <c r="O3" s="5" t="s">
        <v>79</v>
      </c>
      <c r="P3" s="7" t="s">
        <v>79</v>
      </c>
      <c r="Q3" s="6">
        <v>179</v>
      </c>
      <c r="R3" s="5">
        <v>11</v>
      </c>
      <c r="S3" s="5">
        <f>R3+G3</f>
        <v>43.5</v>
      </c>
      <c r="T3" s="5">
        <v>5.5</v>
      </c>
      <c r="U3" s="6" t="s">
        <v>79</v>
      </c>
      <c r="V3" s="5" t="s">
        <v>79</v>
      </c>
      <c r="W3" s="5" t="s">
        <v>79</v>
      </c>
      <c r="X3" s="7" t="s">
        <v>79</v>
      </c>
      <c r="Y3" s="6" t="s">
        <v>79</v>
      </c>
      <c r="Z3" s="14" t="s">
        <v>79</v>
      </c>
      <c r="AA3" s="5" t="s">
        <v>79</v>
      </c>
      <c r="AB3" s="5" t="s">
        <v>79</v>
      </c>
      <c r="AC3" s="6" t="s">
        <v>79</v>
      </c>
      <c r="AD3" s="5" t="s">
        <v>79</v>
      </c>
      <c r="AE3" s="5" t="s">
        <v>79</v>
      </c>
      <c r="AF3" s="7" t="s">
        <v>79</v>
      </c>
      <c r="AG3" s="6">
        <v>179</v>
      </c>
      <c r="AH3" s="5">
        <v>6.5</v>
      </c>
      <c r="AI3" s="5">
        <f>AH3+G3</f>
        <v>39</v>
      </c>
      <c r="AJ3" s="7">
        <v>5.5</v>
      </c>
      <c r="AK3" s="6">
        <v>179</v>
      </c>
      <c r="AL3" s="14">
        <v>-3</v>
      </c>
      <c r="AM3" s="14">
        <f>AL3+G3</f>
        <v>29.5</v>
      </c>
      <c r="AN3" s="7">
        <v>5.5</v>
      </c>
    </row>
    <row r="4" spans="1:40" ht="18" customHeight="1" x14ac:dyDescent="0.25">
      <c r="A4" s="5">
        <v>170</v>
      </c>
      <c r="B4" s="6" t="s">
        <v>80</v>
      </c>
      <c r="C4" s="8">
        <v>40.9</v>
      </c>
      <c r="D4" s="8">
        <v>7.1</v>
      </c>
      <c r="E4" s="13" t="s">
        <v>79</v>
      </c>
      <c r="F4" s="14" t="s">
        <v>79</v>
      </c>
      <c r="G4" s="5" t="s">
        <v>79</v>
      </c>
      <c r="H4" s="5" t="s">
        <v>79</v>
      </c>
      <c r="I4" s="6" t="s">
        <v>79</v>
      </c>
      <c r="J4" s="14" t="s">
        <v>80</v>
      </c>
      <c r="K4" s="5" t="s">
        <v>79</v>
      </c>
      <c r="L4" s="5" t="s">
        <v>79</v>
      </c>
      <c r="M4" s="6" t="s">
        <v>79</v>
      </c>
      <c r="N4" s="5" t="s">
        <v>79</v>
      </c>
      <c r="O4" s="5" t="s">
        <v>79</v>
      </c>
      <c r="P4" s="7" t="s">
        <v>79</v>
      </c>
      <c r="Q4" s="6">
        <v>170</v>
      </c>
      <c r="R4" s="5">
        <v>8.6999999999999993</v>
      </c>
      <c r="S4" s="14">
        <f>R4+C4</f>
        <v>49.599999999999994</v>
      </c>
      <c r="T4" s="5">
        <v>7.1</v>
      </c>
      <c r="U4" s="6" t="s">
        <v>79</v>
      </c>
      <c r="V4" s="5" t="s">
        <v>79</v>
      </c>
      <c r="W4" s="5" t="s">
        <v>79</v>
      </c>
      <c r="X4" s="7" t="s">
        <v>79</v>
      </c>
      <c r="Y4" s="6" t="s">
        <v>79</v>
      </c>
      <c r="Z4" s="14" t="s">
        <v>79</v>
      </c>
      <c r="AA4" s="5" t="s">
        <v>79</v>
      </c>
      <c r="AB4" s="5" t="s">
        <v>79</v>
      </c>
      <c r="AC4" s="6" t="s">
        <v>79</v>
      </c>
      <c r="AD4" s="5" t="s">
        <v>79</v>
      </c>
      <c r="AE4" s="5" t="s">
        <v>79</v>
      </c>
      <c r="AF4" s="7" t="s">
        <v>79</v>
      </c>
      <c r="AG4" s="6" t="s">
        <v>79</v>
      </c>
      <c r="AH4" s="5" t="s">
        <v>79</v>
      </c>
      <c r="AI4" s="5" t="s">
        <v>79</v>
      </c>
      <c r="AJ4" s="7" t="s">
        <v>79</v>
      </c>
      <c r="AK4" s="6">
        <v>170</v>
      </c>
      <c r="AL4" s="14">
        <v>-5.3</v>
      </c>
      <c r="AM4" s="14">
        <f>C4+AL4</f>
        <v>35.6</v>
      </c>
      <c r="AN4" s="7">
        <v>7.1</v>
      </c>
    </row>
    <row r="5" spans="1:40" ht="18" customHeight="1" x14ac:dyDescent="0.25">
      <c r="A5" s="5">
        <v>165</v>
      </c>
      <c r="B5" s="6" t="s">
        <v>80</v>
      </c>
      <c r="C5" s="20">
        <v>39</v>
      </c>
      <c r="D5" s="20">
        <v>6.6</v>
      </c>
      <c r="E5" s="19" t="s">
        <v>79</v>
      </c>
      <c r="F5" s="14" t="s">
        <v>79</v>
      </c>
      <c r="G5" s="5" t="s">
        <v>79</v>
      </c>
      <c r="H5" s="5" t="s">
        <v>79</v>
      </c>
      <c r="I5" s="6" t="s">
        <v>79</v>
      </c>
      <c r="J5" s="14" t="s">
        <v>79</v>
      </c>
      <c r="K5" s="5" t="s">
        <v>79</v>
      </c>
      <c r="L5" s="5" t="s">
        <v>79</v>
      </c>
      <c r="M5" s="6" t="s">
        <v>79</v>
      </c>
      <c r="N5" s="14" t="s">
        <v>79</v>
      </c>
      <c r="O5" s="5" t="s">
        <v>79</v>
      </c>
      <c r="P5" s="7" t="s">
        <v>79</v>
      </c>
      <c r="Q5" s="5">
        <v>165</v>
      </c>
      <c r="R5" s="5">
        <v>8.6999999999999993</v>
      </c>
      <c r="S5" s="14">
        <f t="shared" ref="S5:S6" si="0">R5+C5</f>
        <v>47.7</v>
      </c>
      <c r="T5" s="5">
        <v>6.6</v>
      </c>
      <c r="U5" s="6" t="s">
        <v>79</v>
      </c>
      <c r="V5" s="5" t="s">
        <v>79</v>
      </c>
      <c r="W5" s="5" t="s">
        <v>79</v>
      </c>
      <c r="X5" s="7" t="s">
        <v>79</v>
      </c>
      <c r="Y5" s="6" t="s">
        <v>79</v>
      </c>
      <c r="Z5" s="14" t="s">
        <v>79</v>
      </c>
      <c r="AA5" s="5" t="s">
        <v>79</v>
      </c>
      <c r="AB5" s="5" t="s">
        <v>79</v>
      </c>
      <c r="AC5" s="6" t="s">
        <v>79</v>
      </c>
      <c r="AD5" s="5" t="s">
        <v>79</v>
      </c>
      <c r="AE5" s="5" t="s">
        <v>79</v>
      </c>
      <c r="AF5" s="7" t="s">
        <v>79</v>
      </c>
      <c r="AG5" s="6" t="s">
        <v>79</v>
      </c>
      <c r="AH5" s="5" t="s">
        <v>79</v>
      </c>
      <c r="AI5" s="5" t="s">
        <v>79</v>
      </c>
      <c r="AJ5" s="7" t="s">
        <v>79</v>
      </c>
      <c r="AK5" s="6">
        <v>165</v>
      </c>
      <c r="AL5" s="14">
        <v>-5.3</v>
      </c>
      <c r="AM5" s="18">
        <f>C5+AL5</f>
        <v>33.700000000000003</v>
      </c>
      <c r="AN5" s="7">
        <v>6.6</v>
      </c>
    </row>
    <row r="6" spans="1:40" ht="18" customHeight="1" x14ac:dyDescent="0.25">
      <c r="A6" s="5">
        <v>160</v>
      </c>
      <c r="B6" s="6" t="s">
        <v>80</v>
      </c>
      <c r="C6" s="20">
        <v>34</v>
      </c>
      <c r="D6" s="20">
        <v>3.2</v>
      </c>
      <c r="E6" s="19" t="s">
        <v>79</v>
      </c>
      <c r="F6" s="14" t="s">
        <v>79</v>
      </c>
      <c r="G6" s="5" t="s">
        <v>79</v>
      </c>
      <c r="H6" s="5" t="s">
        <v>79</v>
      </c>
      <c r="I6" s="6" t="s">
        <v>79</v>
      </c>
      <c r="J6" s="14" t="s">
        <v>79</v>
      </c>
      <c r="K6" s="5" t="s">
        <v>79</v>
      </c>
      <c r="L6" s="5" t="s">
        <v>79</v>
      </c>
      <c r="M6" s="6">
        <v>160</v>
      </c>
      <c r="N6" s="14">
        <v>4</v>
      </c>
      <c r="O6" s="14">
        <f>C6+N6</f>
        <v>38</v>
      </c>
      <c r="P6" s="7">
        <v>3.2</v>
      </c>
      <c r="Q6" s="5">
        <v>160</v>
      </c>
      <c r="R6" s="5">
        <v>8.6999999999999993</v>
      </c>
      <c r="S6" s="14">
        <f t="shared" si="0"/>
        <v>42.7</v>
      </c>
      <c r="T6" s="5">
        <v>3.2</v>
      </c>
      <c r="U6" s="6" t="s">
        <v>79</v>
      </c>
      <c r="V6" s="5" t="s">
        <v>79</v>
      </c>
      <c r="W6" s="5" t="s">
        <v>79</v>
      </c>
      <c r="X6" s="7" t="s">
        <v>79</v>
      </c>
      <c r="Y6" s="6" t="s">
        <v>79</v>
      </c>
      <c r="Z6" s="14" t="s">
        <v>79</v>
      </c>
      <c r="AA6" s="5" t="s">
        <v>79</v>
      </c>
      <c r="AB6" s="5" t="s">
        <v>79</v>
      </c>
      <c r="AC6" s="6" t="s">
        <v>79</v>
      </c>
      <c r="AD6" s="5" t="s">
        <v>79</v>
      </c>
      <c r="AE6" s="5" t="s">
        <v>79</v>
      </c>
      <c r="AF6" s="7" t="s">
        <v>79</v>
      </c>
      <c r="AG6" s="5" t="s">
        <v>79</v>
      </c>
      <c r="AH6" s="5" t="s">
        <v>79</v>
      </c>
      <c r="AI6" s="5" t="s">
        <v>79</v>
      </c>
      <c r="AJ6" s="7" t="s">
        <v>79</v>
      </c>
      <c r="AK6" s="5" t="s">
        <v>79</v>
      </c>
      <c r="AL6" s="5" t="s">
        <v>79</v>
      </c>
      <c r="AM6" s="5" t="s">
        <v>79</v>
      </c>
      <c r="AN6" s="7" t="s">
        <v>79</v>
      </c>
    </row>
    <row r="7" spans="1:40" ht="18" customHeight="1" x14ac:dyDescent="0.25">
      <c r="A7" s="5">
        <v>155</v>
      </c>
      <c r="B7" s="6" t="s">
        <v>80</v>
      </c>
      <c r="C7" s="20">
        <v>37.9</v>
      </c>
      <c r="D7" s="20">
        <v>5.0999999999999996</v>
      </c>
      <c r="E7" s="19" t="s">
        <v>79</v>
      </c>
      <c r="F7" s="14" t="s">
        <v>79</v>
      </c>
      <c r="G7" s="5" t="s">
        <v>79</v>
      </c>
      <c r="H7" s="5" t="s">
        <v>79</v>
      </c>
      <c r="I7" s="6" t="s">
        <v>79</v>
      </c>
      <c r="J7" s="14" t="s">
        <v>79</v>
      </c>
      <c r="K7" s="5" t="s">
        <v>79</v>
      </c>
      <c r="L7" s="5" t="s">
        <v>79</v>
      </c>
      <c r="M7" s="6">
        <v>155</v>
      </c>
      <c r="N7" s="14">
        <v>4</v>
      </c>
      <c r="O7" s="14">
        <f t="shared" ref="O7:O13" si="1">C7+N7</f>
        <v>41.9</v>
      </c>
      <c r="P7" s="7">
        <v>5.0999999999999996</v>
      </c>
      <c r="Q7" s="6" t="s">
        <v>80</v>
      </c>
      <c r="R7" s="5" t="s">
        <v>79</v>
      </c>
      <c r="S7" s="5" t="s">
        <v>79</v>
      </c>
      <c r="T7" s="5" t="s">
        <v>79</v>
      </c>
      <c r="U7" s="6" t="s">
        <v>79</v>
      </c>
      <c r="V7" s="5" t="s">
        <v>79</v>
      </c>
      <c r="W7" s="5" t="s">
        <v>79</v>
      </c>
      <c r="X7" s="7" t="s">
        <v>79</v>
      </c>
      <c r="Y7" s="6" t="s">
        <v>79</v>
      </c>
      <c r="Z7" s="14" t="s">
        <v>79</v>
      </c>
      <c r="AA7" s="5" t="s">
        <v>79</v>
      </c>
      <c r="AB7" s="5" t="s">
        <v>79</v>
      </c>
      <c r="AC7" s="6" t="s">
        <v>79</v>
      </c>
      <c r="AD7" s="5" t="s">
        <v>79</v>
      </c>
      <c r="AE7" s="5" t="s">
        <v>79</v>
      </c>
      <c r="AF7" s="7" t="s">
        <v>79</v>
      </c>
      <c r="AG7" s="6" t="s">
        <v>79</v>
      </c>
      <c r="AH7" s="5" t="s">
        <v>79</v>
      </c>
      <c r="AI7" s="5" t="s">
        <v>79</v>
      </c>
      <c r="AJ7" s="7" t="s">
        <v>79</v>
      </c>
      <c r="AK7" s="6" t="s">
        <v>79</v>
      </c>
      <c r="AL7" s="5" t="s">
        <v>79</v>
      </c>
      <c r="AM7" s="5" t="s">
        <v>79</v>
      </c>
      <c r="AN7" s="7" t="s">
        <v>79</v>
      </c>
    </row>
    <row r="8" spans="1:40" ht="18" customHeight="1" x14ac:dyDescent="0.25">
      <c r="A8" s="5">
        <v>153</v>
      </c>
      <c r="B8" s="6" t="s">
        <v>80</v>
      </c>
      <c r="C8" s="20">
        <v>32.5</v>
      </c>
      <c r="D8" s="20">
        <v>2.1</v>
      </c>
      <c r="E8" s="19" t="s">
        <v>79</v>
      </c>
      <c r="F8" s="14" t="s">
        <v>79</v>
      </c>
      <c r="G8" s="5" t="s">
        <v>80</v>
      </c>
      <c r="H8" s="5" t="s">
        <v>79</v>
      </c>
      <c r="I8" s="6" t="s">
        <v>79</v>
      </c>
      <c r="J8" s="14" t="s">
        <v>79</v>
      </c>
      <c r="K8" s="5" t="s">
        <v>79</v>
      </c>
      <c r="L8" s="5" t="s">
        <v>79</v>
      </c>
      <c r="M8" s="6">
        <v>153</v>
      </c>
      <c r="N8" s="14">
        <v>4</v>
      </c>
      <c r="O8" s="14">
        <f t="shared" si="1"/>
        <v>36.5</v>
      </c>
      <c r="P8" s="7">
        <v>2.1</v>
      </c>
      <c r="Q8" s="6" t="s">
        <v>79</v>
      </c>
      <c r="R8" s="5" t="s">
        <v>79</v>
      </c>
      <c r="S8" s="5" t="s">
        <v>79</v>
      </c>
      <c r="T8" s="5" t="s">
        <v>79</v>
      </c>
      <c r="U8" s="6" t="s">
        <v>79</v>
      </c>
      <c r="V8" s="5" t="s">
        <v>79</v>
      </c>
      <c r="W8" s="5" t="s">
        <v>79</v>
      </c>
      <c r="X8" s="7" t="s">
        <v>79</v>
      </c>
      <c r="Y8" s="6" t="s">
        <v>79</v>
      </c>
      <c r="Z8" s="14" t="s">
        <v>79</v>
      </c>
      <c r="AA8" s="5" t="s">
        <v>79</v>
      </c>
      <c r="AB8" s="5" t="s">
        <v>79</v>
      </c>
      <c r="AC8" s="6" t="s">
        <v>79</v>
      </c>
      <c r="AD8" s="5" t="s">
        <v>79</v>
      </c>
      <c r="AE8" s="5" t="s">
        <v>79</v>
      </c>
      <c r="AF8" s="7" t="s">
        <v>79</v>
      </c>
      <c r="AG8" s="6" t="s">
        <v>79</v>
      </c>
      <c r="AH8" s="5" t="s">
        <v>79</v>
      </c>
      <c r="AI8" s="5" t="s">
        <v>79</v>
      </c>
      <c r="AJ8" s="7" t="s">
        <v>79</v>
      </c>
      <c r="AK8" s="6" t="s">
        <v>79</v>
      </c>
      <c r="AL8" s="5" t="s">
        <v>79</v>
      </c>
      <c r="AM8" s="5" t="s">
        <v>79</v>
      </c>
      <c r="AN8" s="7" t="s">
        <v>79</v>
      </c>
    </row>
    <row r="9" spans="1:40" ht="18" customHeight="1" x14ac:dyDescent="0.25">
      <c r="A9" s="5">
        <v>147</v>
      </c>
      <c r="B9" s="6" t="s">
        <v>80</v>
      </c>
      <c r="C9" s="20">
        <v>25.6</v>
      </c>
      <c r="D9" s="20">
        <v>3.9</v>
      </c>
      <c r="E9" s="19">
        <v>147</v>
      </c>
      <c r="F9" s="14">
        <v>-2.2999999999999998</v>
      </c>
      <c r="G9" s="14">
        <f>C9+F9</f>
        <v>23.3</v>
      </c>
      <c r="H9" s="5">
        <v>3.9</v>
      </c>
      <c r="I9" s="6" t="s">
        <v>79</v>
      </c>
      <c r="J9" s="14" t="s">
        <v>79</v>
      </c>
      <c r="K9" s="5" t="s">
        <v>79</v>
      </c>
      <c r="L9" s="5" t="s">
        <v>79</v>
      </c>
      <c r="M9" s="6">
        <v>147</v>
      </c>
      <c r="N9" s="14">
        <v>4</v>
      </c>
      <c r="O9" s="14">
        <f t="shared" si="1"/>
        <v>29.6</v>
      </c>
      <c r="P9" s="7">
        <v>3.9</v>
      </c>
      <c r="Q9" s="6" t="s">
        <v>79</v>
      </c>
      <c r="R9" s="5" t="s">
        <v>79</v>
      </c>
      <c r="S9" s="5" t="s">
        <v>79</v>
      </c>
      <c r="T9" s="5" t="s">
        <v>79</v>
      </c>
      <c r="U9" s="6" t="s">
        <v>79</v>
      </c>
      <c r="V9" s="5" t="s">
        <v>79</v>
      </c>
      <c r="W9" s="5" t="s">
        <v>79</v>
      </c>
      <c r="X9" s="7" t="s">
        <v>79</v>
      </c>
      <c r="Y9" s="6" t="s">
        <v>79</v>
      </c>
      <c r="Z9" s="14" t="s">
        <v>79</v>
      </c>
      <c r="AA9" s="5" t="s">
        <v>79</v>
      </c>
      <c r="AB9" s="5" t="s">
        <v>79</v>
      </c>
      <c r="AC9" s="6" t="s">
        <v>79</v>
      </c>
      <c r="AD9" s="5" t="s">
        <v>79</v>
      </c>
      <c r="AE9" s="5" t="s">
        <v>79</v>
      </c>
      <c r="AF9" s="7" t="s">
        <v>79</v>
      </c>
      <c r="AG9" s="6" t="s">
        <v>79</v>
      </c>
      <c r="AH9" s="5" t="s">
        <v>79</v>
      </c>
      <c r="AI9" s="5" t="s">
        <v>79</v>
      </c>
      <c r="AJ9" s="7" t="s">
        <v>79</v>
      </c>
      <c r="AK9" s="6" t="s">
        <v>79</v>
      </c>
      <c r="AL9" s="5" t="s">
        <v>79</v>
      </c>
      <c r="AM9" s="5" t="s">
        <v>79</v>
      </c>
      <c r="AN9" s="7" t="s">
        <v>79</v>
      </c>
    </row>
    <row r="10" spans="1:40" ht="18" customHeight="1" x14ac:dyDescent="0.25">
      <c r="A10" s="5">
        <v>141</v>
      </c>
      <c r="B10" s="6" t="s">
        <v>80</v>
      </c>
      <c r="C10" s="20">
        <v>35.299999999999997</v>
      </c>
      <c r="D10" s="20">
        <v>3.2</v>
      </c>
      <c r="E10" s="19">
        <v>141</v>
      </c>
      <c r="F10" s="14">
        <v>-2.2999999999999998</v>
      </c>
      <c r="G10" s="14">
        <f t="shared" ref="G10:G13" si="2">C10+F10</f>
        <v>33</v>
      </c>
      <c r="H10" s="5">
        <v>3.2</v>
      </c>
      <c r="I10" s="6" t="s">
        <v>79</v>
      </c>
      <c r="J10" s="14" t="s">
        <v>79</v>
      </c>
      <c r="K10" s="5" t="s">
        <v>79</v>
      </c>
      <c r="L10" s="5" t="s">
        <v>79</v>
      </c>
      <c r="M10" s="6">
        <v>141</v>
      </c>
      <c r="N10" s="14">
        <v>4</v>
      </c>
      <c r="O10" s="14">
        <f t="shared" si="1"/>
        <v>39.299999999999997</v>
      </c>
      <c r="P10" s="7">
        <v>3.2</v>
      </c>
      <c r="Q10" s="6">
        <v>141</v>
      </c>
      <c r="R10" s="5">
        <v>8.6999999999999993</v>
      </c>
      <c r="S10" s="18">
        <f>R10+C10</f>
        <v>44</v>
      </c>
      <c r="T10" s="5">
        <v>3.2</v>
      </c>
      <c r="U10" s="6" t="s">
        <v>79</v>
      </c>
      <c r="V10" s="5" t="s">
        <v>79</v>
      </c>
      <c r="W10" s="5" t="s">
        <v>79</v>
      </c>
      <c r="X10" s="7" t="s">
        <v>79</v>
      </c>
      <c r="Y10" s="6" t="s">
        <v>79</v>
      </c>
      <c r="Z10" s="14" t="s">
        <v>79</v>
      </c>
      <c r="AA10" s="5" t="s">
        <v>79</v>
      </c>
      <c r="AB10" s="5" t="s">
        <v>79</v>
      </c>
      <c r="AC10" s="6" t="s">
        <v>79</v>
      </c>
      <c r="AD10" s="5" t="s">
        <v>79</v>
      </c>
      <c r="AE10" s="5" t="s">
        <v>79</v>
      </c>
      <c r="AF10" s="7" t="s">
        <v>79</v>
      </c>
      <c r="AG10" s="6" t="s">
        <v>79</v>
      </c>
      <c r="AH10" s="5" t="s">
        <v>79</v>
      </c>
      <c r="AI10" s="5" t="s">
        <v>79</v>
      </c>
      <c r="AJ10" s="7" t="s">
        <v>79</v>
      </c>
      <c r="AK10" s="6" t="s">
        <v>79</v>
      </c>
      <c r="AL10" s="5" t="s">
        <v>79</v>
      </c>
      <c r="AM10" s="5" t="s">
        <v>79</v>
      </c>
      <c r="AN10" s="7" t="s">
        <v>79</v>
      </c>
    </row>
    <row r="11" spans="1:40" ht="18" customHeight="1" x14ac:dyDescent="0.25">
      <c r="A11" s="5">
        <v>140</v>
      </c>
      <c r="B11" s="6" t="s">
        <v>80</v>
      </c>
      <c r="C11" s="20">
        <v>40.9</v>
      </c>
      <c r="D11" s="20">
        <v>4.3</v>
      </c>
      <c r="E11" s="19">
        <v>140</v>
      </c>
      <c r="F11" s="14">
        <v>-2.2999999999999998</v>
      </c>
      <c r="G11" s="14">
        <f t="shared" si="2"/>
        <v>38.6</v>
      </c>
      <c r="H11" s="5">
        <v>4.3</v>
      </c>
      <c r="I11" s="6" t="s">
        <v>79</v>
      </c>
      <c r="J11" s="14" t="s">
        <v>79</v>
      </c>
      <c r="K11" s="5" t="s">
        <v>79</v>
      </c>
      <c r="L11" s="5" t="s">
        <v>79</v>
      </c>
      <c r="M11" s="6">
        <v>140</v>
      </c>
      <c r="N11" s="14">
        <v>4</v>
      </c>
      <c r="O11" s="14">
        <f t="shared" si="1"/>
        <v>44.9</v>
      </c>
      <c r="P11" s="7">
        <v>4.3</v>
      </c>
      <c r="Q11" s="6">
        <v>140</v>
      </c>
      <c r="R11" s="5">
        <v>8.6999999999999993</v>
      </c>
      <c r="S11" s="18">
        <f t="shared" ref="S11:S13" si="3">R11+C11</f>
        <v>49.599999999999994</v>
      </c>
      <c r="T11" s="5">
        <v>4.3</v>
      </c>
      <c r="U11" s="6" t="s">
        <v>79</v>
      </c>
      <c r="V11" s="5" t="s">
        <v>79</v>
      </c>
      <c r="W11" s="5" t="s">
        <v>79</v>
      </c>
      <c r="X11" s="7" t="s">
        <v>79</v>
      </c>
      <c r="Y11" s="6" t="s">
        <v>79</v>
      </c>
      <c r="Z11" s="14" t="s">
        <v>79</v>
      </c>
      <c r="AA11" s="5" t="s">
        <v>79</v>
      </c>
      <c r="AB11" s="5" t="s">
        <v>79</v>
      </c>
      <c r="AC11" s="6" t="s">
        <v>79</v>
      </c>
      <c r="AD11" s="5" t="s">
        <v>79</v>
      </c>
      <c r="AE11" s="5" t="s">
        <v>79</v>
      </c>
      <c r="AF11" s="7" t="s">
        <v>79</v>
      </c>
      <c r="AG11" s="6" t="s">
        <v>79</v>
      </c>
      <c r="AH11" s="5" t="s">
        <v>79</v>
      </c>
      <c r="AI11" s="5" t="s">
        <v>79</v>
      </c>
      <c r="AJ11" s="7" t="s">
        <v>79</v>
      </c>
      <c r="AK11" s="6" t="s">
        <v>79</v>
      </c>
      <c r="AL11" s="5" t="s">
        <v>79</v>
      </c>
      <c r="AM11" s="5" t="s">
        <v>79</v>
      </c>
      <c r="AN11" s="7" t="s">
        <v>79</v>
      </c>
    </row>
    <row r="12" spans="1:40" ht="18" customHeight="1" x14ac:dyDescent="0.25">
      <c r="A12" s="5">
        <v>130</v>
      </c>
      <c r="B12" s="6" t="s">
        <v>80</v>
      </c>
      <c r="C12" s="20">
        <v>42.5</v>
      </c>
      <c r="D12" s="20">
        <v>2.2999999999999998</v>
      </c>
      <c r="E12" s="19">
        <v>130</v>
      </c>
      <c r="F12" s="14">
        <v>-2.2999999999999998</v>
      </c>
      <c r="G12" s="14">
        <f t="shared" si="2"/>
        <v>40.200000000000003</v>
      </c>
      <c r="H12" s="5">
        <v>2.2999999999999998</v>
      </c>
      <c r="I12" s="6">
        <v>130</v>
      </c>
      <c r="J12" s="14">
        <v>-5</v>
      </c>
      <c r="K12" s="18">
        <f>C12+J12</f>
        <v>37.5</v>
      </c>
      <c r="L12" s="5">
        <v>2.2999999999999998</v>
      </c>
      <c r="M12" s="6">
        <v>130</v>
      </c>
      <c r="N12" s="14">
        <v>4</v>
      </c>
      <c r="O12" s="14">
        <f t="shared" si="1"/>
        <v>46.5</v>
      </c>
      <c r="P12" s="7">
        <v>2.2999999999999998</v>
      </c>
      <c r="Q12" s="6">
        <v>130</v>
      </c>
      <c r="R12" s="5">
        <v>8.6999999999999993</v>
      </c>
      <c r="S12" s="18">
        <f t="shared" si="3"/>
        <v>51.2</v>
      </c>
      <c r="T12" s="5">
        <v>2.2999999999999998</v>
      </c>
      <c r="U12" s="6">
        <v>130</v>
      </c>
      <c r="V12" s="5">
        <v>-0.5</v>
      </c>
      <c r="W12" s="18">
        <f>V12+C12</f>
        <v>42</v>
      </c>
      <c r="X12" s="7">
        <v>2.2999999999999998</v>
      </c>
      <c r="Y12" s="6">
        <v>130</v>
      </c>
      <c r="Z12" s="14">
        <v>-5</v>
      </c>
      <c r="AA12" s="14">
        <f>Z12+C12</f>
        <v>37.5</v>
      </c>
      <c r="AB12" s="5">
        <v>2.2999999999999998</v>
      </c>
      <c r="AC12" s="6" t="s">
        <v>79</v>
      </c>
      <c r="AD12" s="5" t="s">
        <v>79</v>
      </c>
      <c r="AE12" s="5" t="s">
        <v>79</v>
      </c>
      <c r="AF12" s="7" t="s">
        <v>79</v>
      </c>
      <c r="AG12" s="6" t="s">
        <v>79</v>
      </c>
      <c r="AH12" s="5" t="s">
        <v>79</v>
      </c>
      <c r="AI12" s="5" t="s">
        <v>79</v>
      </c>
      <c r="AJ12" s="7" t="s">
        <v>79</v>
      </c>
      <c r="AK12" s="6" t="s">
        <v>79</v>
      </c>
      <c r="AL12" s="5" t="s">
        <v>79</v>
      </c>
      <c r="AM12" s="5" t="s">
        <v>79</v>
      </c>
      <c r="AN12" s="7" t="s">
        <v>79</v>
      </c>
    </row>
    <row r="13" spans="1:40" ht="18" customHeight="1" x14ac:dyDescent="0.25">
      <c r="A13" s="5">
        <v>120</v>
      </c>
      <c r="B13" s="6" t="s">
        <v>80</v>
      </c>
      <c r="C13" s="20">
        <v>41</v>
      </c>
      <c r="D13" s="20">
        <v>5.0999999999999996</v>
      </c>
      <c r="E13" s="19">
        <v>120</v>
      </c>
      <c r="F13" s="14">
        <v>-2.2999999999999998</v>
      </c>
      <c r="G13" s="14">
        <f t="shared" si="2"/>
        <v>38.700000000000003</v>
      </c>
      <c r="H13" s="5">
        <v>5.0999999999999996</v>
      </c>
      <c r="I13" s="6" t="s">
        <v>79</v>
      </c>
      <c r="J13" s="14" t="s">
        <v>79</v>
      </c>
      <c r="K13" s="5" t="s">
        <v>79</v>
      </c>
      <c r="L13" s="5" t="s">
        <v>79</v>
      </c>
      <c r="M13" s="6">
        <v>120</v>
      </c>
      <c r="N13" s="14">
        <v>4</v>
      </c>
      <c r="O13" s="14">
        <f t="shared" si="1"/>
        <v>45</v>
      </c>
      <c r="P13" s="7">
        <v>5.0999999999999996</v>
      </c>
      <c r="Q13" s="6">
        <v>120</v>
      </c>
      <c r="R13" s="5">
        <v>8.6999999999999993</v>
      </c>
      <c r="S13" s="18">
        <f t="shared" si="3"/>
        <v>49.7</v>
      </c>
      <c r="T13" s="5">
        <v>5.0999999999999996</v>
      </c>
      <c r="U13" s="6">
        <v>120</v>
      </c>
      <c r="V13" s="5">
        <v>-0.5</v>
      </c>
      <c r="W13" s="18">
        <f>V13+C13</f>
        <v>40.5</v>
      </c>
      <c r="X13" s="7">
        <v>5.0999999999999996</v>
      </c>
      <c r="Y13" s="6">
        <v>120</v>
      </c>
      <c r="Z13" s="14">
        <v>-5</v>
      </c>
      <c r="AA13" s="14">
        <f>Z13+C13</f>
        <v>36</v>
      </c>
      <c r="AB13" s="5">
        <v>5.0999999999999996</v>
      </c>
      <c r="AC13" s="6" t="s">
        <v>79</v>
      </c>
      <c r="AD13" s="5" t="s">
        <v>79</v>
      </c>
      <c r="AE13" s="5" t="s">
        <v>79</v>
      </c>
      <c r="AF13" s="7" t="s">
        <v>79</v>
      </c>
      <c r="AG13" s="6" t="s">
        <v>79</v>
      </c>
      <c r="AH13" s="5" t="s">
        <v>79</v>
      </c>
      <c r="AI13" s="5" t="s">
        <v>79</v>
      </c>
      <c r="AJ13" s="7" t="s">
        <v>79</v>
      </c>
      <c r="AK13" s="6" t="s">
        <v>79</v>
      </c>
      <c r="AL13" s="5" t="s">
        <v>79</v>
      </c>
      <c r="AM13" s="5" t="s">
        <v>79</v>
      </c>
      <c r="AN13" s="7" t="s">
        <v>79</v>
      </c>
    </row>
    <row r="14" spans="1:40" ht="18" customHeight="1" x14ac:dyDescent="0.25">
      <c r="A14" s="12">
        <v>110</v>
      </c>
      <c r="B14" s="12" t="s">
        <v>79</v>
      </c>
      <c r="C14" s="21">
        <v>41</v>
      </c>
      <c r="D14" s="21">
        <v>3.2</v>
      </c>
      <c r="E14" s="11" t="s">
        <v>79</v>
      </c>
      <c r="F14" s="12" t="s">
        <v>79</v>
      </c>
      <c r="G14" s="12" t="s">
        <v>79</v>
      </c>
      <c r="H14" s="12" t="s">
        <v>79</v>
      </c>
      <c r="I14" s="11" t="s">
        <v>79</v>
      </c>
      <c r="J14" s="12" t="s">
        <v>79</v>
      </c>
      <c r="K14" s="12" t="s">
        <v>79</v>
      </c>
      <c r="L14" s="16" t="s">
        <v>79</v>
      </c>
      <c r="M14" s="12" t="s">
        <v>79</v>
      </c>
      <c r="N14" s="12" t="s">
        <v>79</v>
      </c>
      <c r="O14" s="12" t="s">
        <v>79</v>
      </c>
      <c r="P14" s="12" t="s">
        <v>79</v>
      </c>
      <c r="Q14" s="11" t="s">
        <v>79</v>
      </c>
      <c r="R14" s="12" t="s">
        <v>79</v>
      </c>
      <c r="S14" s="12" t="s">
        <v>79</v>
      </c>
      <c r="T14" s="16" t="s">
        <v>79</v>
      </c>
      <c r="U14" s="12" t="s">
        <v>79</v>
      </c>
      <c r="V14" s="12" t="s">
        <v>79</v>
      </c>
      <c r="W14" s="12" t="s">
        <v>79</v>
      </c>
      <c r="X14" s="12" t="s">
        <v>79</v>
      </c>
      <c r="Y14" s="11">
        <v>110</v>
      </c>
      <c r="Z14" s="15">
        <v>-5</v>
      </c>
      <c r="AA14" s="15">
        <f>Z14+C14</f>
        <v>36</v>
      </c>
      <c r="AB14" s="12">
        <v>3.2</v>
      </c>
      <c r="AC14" s="11">
        <v>110</v>
      </c>
      <c r="AD14" s="12">
        <v>4.5</v>
      </c>
      <c r="AE14" s="22">
        <f>AD14+C14</f>
        <v>45.5</v>
      </c>
      <c r="AF14" s="16">
        <v>3.2</v>
      </c>
      <c r="AG14" s="11">
        <v>110</v>
      </c>
      <c r="AH14" s="12">
        <v>4.2</v>
      </c>
      <c r="AI14" s="22">
        <f>AH14+C14</f>
        <v>45.2</v>
      </c>
      <c r="AJ14" s="16">
        <v>3.2</v>
      </c>
      <c r="AK14" s="12">
        <v>110</v>
      </c>
      <c r="AL14" s="12">
        <v>-5.3</v>
      </c>
      <c r="AM14" s="22">
        <f>C14+AL14</f>
        <v>35.700000000000003</v>
      </c>
      <c r="AN14" s="16">
        <v>3.2</v>
      </c>
    </row>
    <row r="15" spans="1:40" ht="18" customHeight="1" x14ac:dyDescent="0.25">
      <c r="B15" s="79" t="s">
        <v>94</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E15" s="18"/>
      <c r="AI15" s="18"/>
      <c r="AM15" s="18"/>
    </row>
    <row r="16" spans="1:40" ht="18" customHeight="1" x14ac:dyDescent="0.25">
      <c r="B16" s="83" t="s">
        <v>95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3"/>
      <c r="AD16" s="3"/>
      <c r="AE16" s="3"/>
      <c r="AF16" s="3"/>
    </row>
    <row r="17" spans="2:32" ht="72" customHeight="1" x14ac:dyDescent="0.25">
      <c r="B17" s="82" t="s">
        <v>93</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3"/>
      <c r="AD17" s="3"/>
      <c r="AE17" s="3"/>
      <c r="AF17" s="3"/>
    </row>
    <row r="18" spans="2:32" ht="18" customHeight="1" x14ac:dyDescent="0.2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2:32" ht="18" customHeight="1" x14ac:dyDescent="0.2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2:32" ht="18" customHeight="1" x14ac:dyDescent="0.2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2:32" ht="18" customHeight="1" x14ac:dyDescent="0.2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2:32" ht="18" customHeight="1" x14ac:dyDescent="0.2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row>
    <row r="23" spans="2:32" ht="18" customHeight="1" x14ac:dyDescent="0.25">
      <c r="C23" s="8"/>
      <c r="D23" s="8"/>
    </row>
    <row r="24" spans="2:32" ht="18" customHeight="1" x14ac:dyDescent="0.25">
      <c r="C24" s="8"/>
      <c r="D24" s="8"/>
    </row>
    <row r="25" spans="2:32" ht="18" customHeight="1" x14ac:dyDescent="0.25">
      <c r="C25" s="8"/>
      <c r="D25" s="8"/>
    </row>
    <row r="26" spans="2:32" ht="18" customHeight="1" x14ac:dyDescent="0.25">
      <c r="C26" s="9"/>
      <c r="D26" s="9"/>
    </row>
    <row r="27" spans="2:32" ht="18" customHeight="1" x14ac:dyDescent="0.25"/>
    <row r="28" spans="2:32" ht="18" customHeight="1" x14ac:dyDescent="0.25"/>
    <row r="29" spans="2:32" ht="18" customHeight="1" x14ac:dyDescent="0.25"/>
    <row r="30" spans="2:32" ht="18" customHeight="1" x14ac:dyDescent="0.25"/>
  </sheetData>
  <mergeCells count="33">
    <mergeCell ref="A1:A2"/>
    <mergeCell ref="B1:B2"/>
    <mergeCell ref="C1:D1"/>
    <mergeCell ref="G1:H1"/>
    <mergeCell ref="F1:F2"/>
    <mergeCell ref="AM1:AN1"/>
    <mergeCell ref="M1:M2"/>
    <mergeCell ref="Q1:Q2"/>
    <mergeCell ref="U1:U2"/>
    <mergeCell ref="Y1:Y2"/>
    <mergeCell ref="AC1:AC2"/>
    <mergeCell ref="AG1:AG2"/>
    <mergeCell ref="AE1:AF1"/>
    <mergeCell ref="AH1:AH2"/>
    <mergeCell ref="AI1:AJ1"/>
    <mergeCell ref="AA1:AB1"/>
    <mergeCell ref="AD1:AD2"/>
    <mergeCell ref="N1:N2"/>
    <mergeCell ref="O1:P1"/>
    <mergeCell ref="R1:R2"/>
    <mergeCell ref="S1:T1"/>
    <mergeCell ref="B17:AB17"/>
    <mergeCell ref="B15:AB15"/>
    <mergeCell ref="B16:AB16"/>
    <mergeCell ref="AK1:AK2"/>
    <mergeCell ref="AL1:AL2"/>
    <mergeCell ref="V1:V2"/>
    <mergeCell ref="W1:X1"/>
    <mergeCell ref="J1:J2"/>
    <mergeCell ref="K1:L1"/>
    <mergeCell ref="E1:E2"/>
    <mergeCell ref="I1:I2"/>
    <mergeCell ref="Z1:Z2"/>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C302-59DA-4EED-9581-D7F8CD9C6DAB}">
  <dimension ref="A1:X46"/>
  <sheetViews>
    <sheetView zoomScale="60" zoomScaleNormal="60" workbookViewId="0">
      <pane xSplit="2" ySplit="1" topLeftCell="C2" activePane="bottomRight" state="frozen"/>
      <selection pane="topRight" activeCell="C1" sqref="C1"/>
      <selection pane="bottomLeft" activeCell="A2" sqref="A2"/>
      <selection pane="bottomRight" activeCell="C22" sqref="C22"/>
    </sheetView>
  </sheetViews>
  <sheetFormatPr defaultRowHeight="13.8" x14ac:dyDescent="0.25"/>
  <cols>
    <col min="1" max="1" width="16.6640625" style="5" customWidth="1"/>
    <col min="2" max="2" width="12.33203125" style="5" customWidth="1"/>
    <col min="3" max="3" width="16.77734375" style="14" customWidth="1"/>
    <col min="4" max="4" width="8.77734375" style="14" customWidth="1"/>
    <col min="5" max="5" width="20.77734375" style="18" customWidth="1"/>
    <col min="6" max="6" width="34.44140625" style="18" customWidth="1"/>
    <col min="7" max="7" width="17.44140625" style="18" customWidth="1"/>
    <col min="8" max="8" width="30.88671875" style="32" customWidth="1"/>
    <col min="9" max="9" width="42.33203125" style="14" customWidth="1"/>
    <col min="10" max="10" width="8.77734375" style="14" customWidth="1"/>
    <col min="11" max="11" width="29.33203125" style="5" customWidth="1"/>
    <col min="12" max="12" width="8.77734375" style="5" customWidth="1"/>
    <col min="13" max="13" width="16.77734375" style="5" customWidth="1"/>
    <col min="14" max="14" width="8.77734375" style="5" customWidth="1"/>
    <col min="15" max="15" width="45.77734375" style="18" customWidth="1"/>
    <col min="16" max="16" width="8.77734375" style="18" customWidth="1"/>
    <col min="17" max="17" width="45.77734375" style="18" customWidth="1"/>
    <col min="18" max="18" width="8.77734375" style="18" customWidth="1"/>
    <col min="19" max="19" width="29.6640625" style="14" customWidth="1"/>
    <col min="20" max="20" width="8.77734375" style="14" customWidth="1"/>
    <col min="21" max="21" width="29.6640625" style="14" customWidth="1"/>
    <col min="22" max="22" width="8.77734375" style="14" customWidth="1"/>
    <col min="23" max="23" width="13.44140625" style="3" customWidth="1"/>
    <col min="24" max="24" width="8.88671875" style="3" customWidth="1"/>
    <col min="25" max="16384" width="8.88671875" style="3"/>
  </cols>
  <sheetData>
    <row r="1" spans="1:24" ht="24.6" customHeight="1" x14ac:dyDescent="0.25">
      <c r="A1" s="1" t="s">
        <v>0</v>
      </c>
      <c r="B1" s="1" t="s">
        <v>1</v>
      </c>
      <c r="C1" s="28" t="s">
        <v>39</v>
      </c>
      <c r="D1" s="29" t="s">
        <v>90</v>
      </c>
      <c r="E1" s="30" t="s">
        <v>96</v>
      </c>
      <c r="F1" s="30" t="s">
        <v>461</v>
      </c>
      <c r="G1" s="30" t="s">
        <v>462</v>
      </c>
      <c r="H1" s="31" t="s">
        <v>97</v>
      </c>
      <c r="I1" s="29" t="s">
        <v>98</v>
      </c>
      <c r="J1" s="29" t="s">
        <v>50</v>
      </c>
      <c r="K1" s="1" t="s">
        <v>99</v>
      </c>
      <c r="L1" s="1" t="s">
        <v>50</v>
      </c>
      <c r="M1" s="1" t="s">
        <v>49</v>
      </c>
      <c r="N1" s="1" t="s">
        <v>50</v>
      </c>
      <c r="O1" s="30" t="s">
        <v>456</v>
      </c>
      <c r="P1" s="30" t="s">
        <v>50</v>
      </c>
      <c r="Q1" s="30" t="s">
        <v>457</v>
      </c>
      <c r="R1" s="30" t="s">
        <v>50</v>
      </c>
      <c r="S1" s="28" t="s">
        <v>458</v>
      </c>
      <c r="T1" s="29" t="s">
        <v>50</v>
      </c>
      <c r="U1" s="29" t="s">
        <v>459</v>
      </c>
      <c r="V1" s="59" t="s">
        <v>50</v>
      </c>
      <c r="W1" s="63" t="s">
        <v>463</v>
      </c>
      <c r="X1" s="63" t="s">
        <v>50</v>
      </c>
    </row>
    <row r="2" spans="1:24" ht="18" customHeight="1" x14ac:dyDescent="0.25">
      <c r="A2" s="5" t="s">
        <v>58</v>
      </c>
      <c r="B2" s="5">
        <v>120</v>
      </c>
      <c r="C2" s="59">
        <v>36</v>
      </c>
      <c r="D2" s="59">
        <v>5.0999999999999996</v>
      </c>
      <c r="E2" s="39">
        <v>31.320521798181822</v>
      </c>
      <c r="F2" s="39">
        <v>23.9205218</v>
      </c>
      <c r="G2" s="39">
        <f t="shared" ref="G2:G44" si="0">E2-F2</f>
        <v>7.3999999981818227</v>
      </c>
      <c r="H2" s="61">
        <f t="shared" ref="H2:H44" si="1">(E2-K2)/(C2-15)</f>
        <v>0.29526294277056292</v>
      </c>
      <c r="I2" s="24">
        <f t="shared" ref="I2:I44" si="2">E2-K2</f>
        <v>6.2005217981818213</v>
      </c>
      <c r="J2" s="24">
        <f t="shared" ref="J2:J44" si="3">D2*H2</f>
        <v>1.5058410081298708</v>
      </c>
      <c r="K2" s="39">
        <v>25.12</v>
      </c>
      <c r="L2" s="39">
        <f>D2*H2</f>
        <v>1.5058410081298708</v>
      </c>
      <c r="M2" s="64">
        <v>3.978485116416151</v>
      </c>
      <c r="N2" s="41">
        <v>0.72207486000589505</v>
      </c>
      <c r="O2" s="18">
        <f t="shared" ref="O2:O44" si="4">M2*3.8</f>
        <v>15.118243442381374</v>
      </c>
      <c r="P2" s="18">
        <f t="shared" ref="P2:P44" si="5">N2*3.8</f>
        <v>2.7438844680224013</v>
      </c>
      <c r="Q2" s="41">
        <f t="shared" ref="Q2:Q44" si="6">M2*5.2</f>
        <v>20.688122605363986</v>
      </c>
      <c r="R2" s="56">
        <f t="shared" ref="R2:R44" si="7">N2*5.2</f>
        <v>3.7547892720306542</v>
      </c>
      <c r="S2" s="58">
        <f t="shared" ref="S2:S44" si="8">K2-O2</f>
        <v>10.001756557618627</v>
      </c>
      <c r="T2" s="59">
        <f>SQRT(L2^2+P2^2)</f>
        <v>3.1299295703929442</v>
      </c>
      <c r="U2" s="59">
        <f t="shared" ref="U2:U44" si="9">K2-Q2</f>
        <v>4.4318773946360146</v>
      </c>
      <c r="V2" s="59">
        <f>SQRT(L2^2+R2^2)</f>
        <v>4.0454912704295971</v>
      </c>
      <c r="W2" s="65">
        <f>(S2+U2)/2</f>
        <v>7.2168169761273209</v>
      </c>
      <c r="X2" s="65">
        <f>((S2+T2)-(U2-V2))/2</f>
        <v>6.3726500019025769</v>
      </c>
    </row>
    <row r="3" spans="1:24" ht="18" customHeight="1" x14ac:dyDescent="0.25">
      <c r="A3" s="5" t="s">
        <v>58</v>
      </c>
      <c r="B3" s="5">
        <v>130</v>
      </c>
      <c r="C3" s="58">
        <v>37.5</v>
      </c>
      <c r="D3" s="59">
        <v>2.2999999999999998</v>
      </c>
      <c r="E3" s="39">
        <v>28.006740119272727</v>
      </c>
      <c r="F3" s="39">
        <v>20.8567401</v>
      </c>
      <c r="G3" s="39">
        <f t="shared" si="0"/>
        <v>7.1500000192727278</v>
      </c>
      <c r="H3" s="62">
        <f t="shared" si="1"/>
        <v>0.25807733863434346</v>
      </c>
      <c r="I3" s="14">
        <f t="shared" si="2"/>
        <v>5.8067401192727282</v>
      </c>
      <c r="J3" s="14">
        <f t="shared" si="3"/>
        <v>0.59357787885898994</v>
      </c>
      <c r="K3" s="39">
        <v>22.2</v>
      </c>
      <c r="L3" s="39">
        <f t="shared" ref="L3:L44" si="10">D3*H3</f>
        <v>0.59357787885898994</v>
      </c>
      <c r="M3" s="35">
        <v>3.9048040082522841</v>
      </c>
      <c r="N3" s="18">
        <v>0.55997642204538756</v>
      </c>
      <c r="O3" s="18">
        <f t="shared" si="4"/>
        <v>14.838255231358678</v>
      </c>
      <c r="P3" s="18">
        <f t="shared" si="5"/>
        <v>2.1279104037724728</v>
      </c>
      <c r="Q3" s="18">
        <f t="shared" si="6"/>
        <v>20.304980842911878</v>
      </c>
      <c r="R3" s="33">
        <f t="shared" si="7"/>
        <v>2.9118773946360155</v>
      </c>
      <c r="S3" s="58">
        <f t="shared" si="8"/>
        <v>7.3617447686413211</v>
      </c>
      <c r="T3" s="59">
        <f t="shared" ref="T3:T44" si="11">SQRT(L3^2+P3^2)</f>
        <v>2.2091485655686141</v>
      </c>
      <c r="U3" s="59">
        <f t="shared" si="9"/>
        <v>1.8950191570881216</v>
      </c>
      <c r="V3" s="59">
        <f t="shared" ref="V3:V44" si="12">SQRT(L3^2+R3^2)</f>
        <v>2.9717612050201758</v>
      </c>
      <c r="W3" s="65">
        <f t="shared" ref="W3:W44" si="13">(S3+U3)/2</f>
        <v>4.6283819628647214</v>
      </c>
      <c r="X3" s="65">
        <f t="shared" ref="X3:X44" si="14">((S3+T3)-(U3-V3))/2</f>
        <v>5.3238176910709942</v>
      </c>
    </row>
    <row r="4" spans="1:24" ht="18" customHeight="1" x14ac:dyDescent="0.25">
      <c r="A4" s="5" t="s">
        <v>57</v>
      </c>
      <c r="B4" s="5">
        <v>120</v>
      </c>
      <c r="C4" s="58">
        <v>40.5</v>
      </c>
      <c r="D4" s="59">
        <v>5.0999999999999996</v>
      </c>
      <c r="E4" s="39">
        <v>31.320521798181822</v>
      </c>
      <c r="F4" s="39">
        <v>23.9205218</v>
      </c>
      <c r="G4" s="39">
        <f>E4-F4</f>
        <v>7.3999999981818227</v>
      </c>
      <c r="H4" s="62">
        <f>(E4-K4)/(C4-15)</f>
        <v>0.3043341881639931</v>
      </c>
      <c r="I4" s="14">
        <f>E4-K4</f>
        <v>7.7605217981818235</v>
      </c>
      <c r="J4" s="14">
        <f>D4*H4</f>
        <v>1.5521043596363646</v>
      </c>
      <c r="K4" s="39">
        <v>23.56</v>
      </c>
      <c r="L4" s="39">
        <f>D4*H4</f>
        <v>1.5521043596363646</v>
      </c>
      <c r="M4" s="35">
        <v>3.8900677866195106</v>
      </c>
      <c r="N4" s="18">
        <v>0.54524020041261423</v>
      </c>
      <c r="O4" s="18">
        <f>M4*3.8</f>
        <v>14.78225758915414</v>
      </c>
      <c r="P4" s="18">
        <f>N4*3.8</f>
        <v>2.0719127615679338</v>
      </c>
      <c r="Q4" s="18">
        <f>M4*5.2</f>
        <v>20.228352490421457</v>
      </c>
      <c r="R4" s="33">
        <f>N4*5.2</f>
        <v>2.8352490421455943</v>
      </c>
      <c r="S4" s="58">
        <f>K4-O4</f>
        <v>8.7777424108458586</v>
      </c>
      <c r="T4" s="59">
        <f>SQRT(L4^2+P4^2)</f>
        <v>2.5887932390884894</v>
      </c>
      <c r="U4" s="59">
        <f>K4-Q4</f>
        <v>3.3316475095785414</v>
      </c>
      <c r="V4" s="59">
        <f>SQRT(L4^2+R4^2)</f>
        <v>3.2322848070969425</v>
      </c>
      <c r="W4" s="65">
        <f>(S4+U4)/2</f>
        <v>6.0546949602122</v>
      </c>
      <c r="X4" s="65">
        <f>((S4+T4)-(U4-V4))/2</f>
        <v>5.6335864737263748</v>
      </c>
    </row>
    <row r="5" spans="1:24" ht="18" customHeight="1" x14ac:dyDescent="0.25">
      <c r="A5" s="5" t="s">
        <v>57</v>
      </c>
      <c r="B5" s="5">
        <v>130</v>
      </c>
      <c r="C5" s="58">
        <v>42</v>
      </c>
      <c r="D5" s="59">
        <v>2.2999999999999998</v>
      </c>
      <c r="E5" s="39">
        <v>28.006740119272727</v>
      </c>
      <c r="F5" s="39">
        <v>20.8567401</v>
      </c>
      <c r="G5" s="39">
        <f>E5-F5</f>
        <v>7.1500000192727278</v>
      </c>
      <c r="H5" s="62">
        <f>(E5-K5)/(C5-15)</f>
        <v>0.26691630071380468</v>
      </c>
      <c r="I5" s="14">
        <f>E5-K5</f>
        <v>7.2067401192727267</v>
      </c>
      <c r="J5" s="14">
        <f>D5*H5</f>
        <v>0.61390749164175074</v>
      </c>
      <c r="K5" s="39">
        <v>20.8</v>
      </c>
      <c r="L5" s="39">
        <f>D5*H5</f>
        <v>0.61390749164175074</v>
      </c>
      <c r="M5" s="35">
        <v>3.8900677866195106</v>
      </c>
      <c r="N5" s="18">
        <v>0.47155909224874748</v>
      </c>
      <c r="O5" s="18">
        <f>M5*3.8</f>
        <v>14.78225758915414</v>
      </c>
      <c r="P5" s="18">
        <f>N5*3.8</f>
        <v>1.7919245505452404</v>
      </c>
      <c r="Q5" s="18">
        <f>M5*5.2</f>
        <v>20.228352490421457</v>
      </c>
      <c r="R5" s="33">
        <f>N5*5.2</f>
        <v>2.4521072796934869</v>
      </c>
      <c r="S5" s="58">
        <f>K5-O5</f>
        <v>6.0177424108458606</v>
      </c>
      <c r="T5" s="59">
        <f>SQRT(L5^2+P5^2)</f>
        <v>1.8941689478873389</v>
      </c>
      <c r="U5" s="59">
        <f>K5-Q5</f>
        <v>0.57164750957854338</v>
      </c>
      <c r="V5" s="59">
        <f>SQRT(L5^2+R5^2)</f>
        <v>2.5277880685333689</v>
      </c>
      <c r="W5" s="65">
        <f>(S5+U5)/2</f>
        <v>3.294694960212202</v>
      </c>
      <c r="X5" s="65">
        <f>((S5+T5)-(U5-V5))/2</f>
        <v>4.9340259588440123</v>
      </c>
    </row>
    <row r="6" spans="1:24" ht="18" customHeight="1" x14ac:dyDescent="0.25">
      <c r="A6" s="5" t="s">
        <v>59</v>
      </c>
      <c r="B6" s="5">
        <v>110</v>
      </c>
      <c r="C6" s="58">
        <v>35.700000000000003</v>
      </c>
      <c r="D6" s="59">
        <v>3.2</v>
      </c>
      <c r="E6" s="39">
        <v>27.362253792181811</v>
      </c>
      <c r="F6" s="39">
        <v>21.062253800000001</v>
      </c>
      <c r="G6" s="39">
        <f t="shared" si="0"/>
        <v>6.2999999921818102</v>
      </c>
      <c r="H6" s="62">
        <f t="shared" si="1"/>
        <v>0.24938424116820343</v>
      </c>
      <c r="I6" s="14">
        <f t="shared" si="2"/>
        <v>5.1622537921818115</v>
      </c>
      <c r="J6" s="14">
        <f t="shared" si="3"/>
        <v>0.79802957173825106</v>
      </c>
      <c r="K6" s="39">
        <v>22.2</v>
      </c>
      <c r="L6" s="39">
        <f t="shared" si="10"/>
        <v>0.79802957173825106</v>
      </c>
      <c r="M6" s="35">
        <v>4.1700559976421996</v>
      </c>
      <c r="N6" s="18">
        <v>0.39787798408488068</v>
      </c>
      <c r="O6" s="18">
        <f t="shared" si="4"/>
        <v>15.846212791040358</v>
      </c>
      <c r="P6" s="18">
        <f t="shared" si="5"/>
        <v>1.5119363395225465</v>
      </c>
      <c r="Q6" s="18">
        <f t="shared" si="6"/>
        <v>21.68429118773944</v>
      </c>
      <c r="R6" s="33">
        <f t="shared" si="7"/>
        <v>2.0689655172413794</v>
      </c>
      <c r="S6" s="58">
        <f t="shared" si="8"/>
        <v>6.3537872089596412</v>
      </c>
      <c r="T6" s="59">
        <f t="shared" si="11"/>
        <v>1.7096206281329123</v>
      </c>
      <c r="U6" s="59">
        <f t="shared" si="9"/>
        <v>0.51570881226055931</v>
      </c>
      <c r="V6" s="59">
        <f t="shared" si="12"/>
        <v>2.217536811171942</v>
      </c>
      <c r="W6" s="65">
        <f t="shared" si="13"/>
        <v>3.4347480106101003</v>
      </c>
      <c r="X6" s="65">
        <f t="shared" si="14"/>
        <v>4.8826179180019675</v>
      </c>
    </row>
    <row r="7" spans="1:24" ht="18" customHeight="1" x14ac:dyDescent="0.25">
      <c r="A7" s="5" t="s">
        <v>59</v>
      </c>
      <c r="B7" s="5">
        <v>165</v>
      </c>
      <c r="C7" s="58">
        <v>33.700000000000003</v>
      </c>
      <c r="D7" s="59">
        <v>6.6</v>
      </c>
      <c r="E7" s="39">
        <v>28.12898699727273</v>
      </c>
      <c r="F7" s="39">
        <v>21.328987000000001</v>
      </c>
      <c r="G7" s="39">
        <f t="shared" si="0"/>
        <v>6.7999999972727281</v>
      </c>
      <c r="H7" s="62">
        <f t="shared" si="1"/>
        <v>0.2391459624210015</v>
      </c>
      <c r="I7" s="14">
        <f t="shared" si="2"/>
        <v>4.4720294972727288</v>
      </c>
      <c r="J7" s="14">
        <f t="shared" si="3"/>
        <v>1.5783633519786098</v>
      </c>
      <c r="K7" s="39">
        <v>23.656957500000001</v>
      </c>
      <c r="L7" s="39">
        <f t="shared" si="10"/>
        <v>1.5783633519786098</v>
      </c>
      <c r="M7" s="35">
        <v>3.7869142351900975</v>
      </c>
      <c r="N7" s="18">
        <v>0.27998821102269378</v>
      </c>
      <c r="O7" s="18">
        <f t="shared" si="4"/>
        <v>14.39027409372237</v>
      </c>
      <c r="P7" s="18">
        <f t="shared" si="5"/>
        <v>1.0639552018862364</v>
      </c>
      <c r="Q7" s="18">
        <f t="shared" si="6"/>
        <v>19.691954022988508</v>
      </c>
      <c r="R7" s="33">
        <f t="shared" si="7"/>
        <v>1.4559386973180077</v>
      </c>
      <c r="S7" s="58">
        <f t="shared" si="8"/>
        <v>9.2666834062776307</v>
      </c>
      <c r="T7" s="59">
        <f t="shared" si="11"/>
        <v>1.9034788001157077</v>
      </c>
      <c r="U7" s="59">
        <f t="shared" si="9"/>
        <v>3.9650034770114928</v>
      </c>
      <c r="V7" s="59">
        <f t="shared" si="12"/>
        <v>2.1473212058788991</v>
      </c>
      <c r="W7" s="65">
        <f t="shared" si="13"/>
        <v>6.6158434416445617</v>
      </c>
      <c r="X7" s="65">
        <f t="shared" si="14"/>
        <v>4.676239967630373</v>
      </c>
    </row>
    <row r="8" spans="1:24" ht="18" customHeight="1" x14ac:dyDescent="0.25">
      <c r="A8" s="5" t="s">
        <v>59</v>
      </c>
      <c r="B8" s="5">
        <v>170</v>
      </c>
      <c r="C8" s="58">
        <v>35.6</v>
      </c>
      <c r="D8" s="59">
        <v>7.1</v>
      </c>
      <c r="E8" s="39">
        <v>28.718303690909092</v>
      </c>
      <c r="F8" s="39">
        <v>21.818303700000001</v>
      </c>
      <c r="G8" s="39">
        <f t="shared" si="0"/>
        <v>6.899999990909091</v>
      </c>
      <c r="H8" s="62">
        <f t="shared" si="1"/>
        <v>0.24272013402471318</v>
      </c>
      <c r="I8" s="14">
        <f t="shared" si="2"/>
        <v>5.0000347609090916</v>
      </c>
      <c r="J8" s="14">
        <f t="shared" si="3"/>
        <v>1.7233129515754635</v>
      </c>
      <c r="K8" s="39">
        <v>23.718268930000001</v>
      </c>
      <c r="L8" s="39">
        <f>D8*H8</f>
        <v>1.7233129515754635</v>
      </c>
      <c r="M8" s="35">
        <v>3.7869142351900975</v>
      </c>
      <c r="N8" s="18">
        <v>0.27998821102269378</v>
      </c>
      <c r="O8" s="18">
        <f t="shared" si="4"/>
        <v>14.39027409372237</v>
      </c>
      <c r="P8" s="18">
        <f t="shared" si="5"/>
        <v>1.0639552018862364</v>
      </c>
      <c r="Q8" s="18">
        <f t="shared" si="6"/>
        <v>19.691954022988508</v>
      </c>
      <c r="R8" s="33">
        <f t="shared" si="7"/>
        <v>1.4559386973180077</v>
      </c>
      <c r="S8" s="58">
        <f t="shared" si="8"/>
        <v>9.3279948362776306</v>
      </c>
      <c r="T8" s="59">
        <f t="shared" si="11"/>
        <v>2.0252921272469604</v>
      </c>
      <c r="U8" s="59">
        <f t="shared" si="9"/>
        <v>4.0263149070114927</v>
      </c>
      <c r="V8" s="59">
        <f t="shared" si="12"/>
        <v>2.2560064315989421</v>
      </c>
      <c r="W8" s="65">
        <f t="shared" si="13"/>
        <v>6.6771548716445617</v>
      </c>
      <c r="X8" s="65">
        <f t="shared" si="14"/>
        <v>4.7914892440560202</v>
      </c>
    </row>
    <row r="9" spans="1:24" ht="18" customHeight="1" x14ac:dyDescent="0.25">
      <c r="A9" s="5" t="s">
        <v>59</v>
      </c>
      <c r="B9" s="5">
        <v>179</v>
      </c>
      <c r="C9" s="58">
        <v>29.5</v>
      </c>
      <c r="D9" s="59">
        <v>5.5</v>
      </c>
      <c r="E9" s="39">
        <v>31.160694765454551</v>
      </c>
      <c r="F9" s="39">
        <v>24.1706948</v>
      </c>
      <c r="G9" s="39">
        <f t="shared" si="0"/>
        <v>6.989999965454551</v>
      </c>
      <c r="H9" s="62">
        <f t="shared" si="1"/>
        <v>0.31356108727272758</v>
      </c>
      <c r="I9" s="14">
        <f t="shared" si="2"/>
        <v>4.5466357654545497</v>
      </c>
      <c r="J9" s="14">
        <f t="shared" si="3"/>
        <v>1.7245859800000016</v>
      </c>
      <c r="K9" s="39">
        <v>26.614059000000001</v>
      </c>
      <c r="L9" s="39">
        <f t="shared" si="10"/>
        <v>1.7245859800000016</v>
      </c>
      <c r="M9" s="35">
        <v>3.0648393751842034</v>
      </c>
      <c r="N9" s="18">
        <v>0.64839375184202774</v>
      </c>
      <c r="O9" s="18">
        <f t="shared" si="4"/>
        <v>11.646389625699973</v>
      </c>
      <c r="P9" s="18">
        <f t="shared" si="5"/>
        <v>2.4638962569997052</v>
      </c>
      <c r="Q9" s="18">
        <f t="shared" si="6"/>
        <v>15.937164750957859</v>
      </c>
      <c r="R9" s="33">
        <f t="shared" si="7"/>
        <v>3.3716475095785445</v>
      </c>
      <c r="S9" s="58">
        <f t="shared" si="8"/>
        <v>14.967669374300028</v>
      </c>
      <c r="T9" s="59">
        <f t="shared" si="11"/>
        <v>3.0074875839593624</v>
      </c>
      <c r="U9" s="59">
        <f t="shared" si="9"/>
        <v>10.676894249042142</v>
      </c>
      <c r="V9" s="59">
        <f t="shared" si="12"/>
        <v>3.787110208491399</v>
      </c>
      <c r="W9" s="65">
        <f t="shared" si="13"/>
        <v>12.822281811671086</v>
      </c>
      <c r="X9" s="65">
        <f t="shared" si="14"/>
        <v>5.5426864588543232</v>
      </c>
    </row>
    <row r="10" spans="1:24" ht="18" customHeight="1" x14ac:dyDescent="0.25">
      <c r="A10" s="5" t="s">
        <v>54</v>
      </c>
      <c r="B10" s="5">
        <v>120</v>
      </c>
      <c r="C10" s="58">
        <v>49.7</v>
      </c>
      <c r="D10" s="59">
        <v>5.0999999999999996</v>
      </c>
      <c r="E10" s="39">
        <v>31.320521798181822</v>
      </c>
      <c r="F10" s="39">
        <v>23.9205218</v>
      </c>
      <c r="G10" s="39">
        <f t="shared" si="0"/>
        <v>7.3999999981818227</v>
      </c>
      <c r="H10" s="62">
        <f t="shared" si="1"/>
        <v>0.33776719879486511</v>
      </c>
      <c r="I10" s="14">
        <f t="shared" si="2"/>
        <v>11.720521798181821</v>
      </c>
      <c r="J10" s="14">
        <f t="shared" si="3"/>
        <v>1.7226127138538119</v>
      </c>
      <c r="K10" s="39">
        <v>19.600000000000001</v>
      </c>
      <c r="L10" s="39">
        <f t="shared" si="10"/>
        <v>1.7226127138538119</v>
      </c>
      <c r="M10" s="13">
        <v>3.7279693486590042</v>
      </c>
      <c r="N10" s="14">
        <v>0.50103153551429414</v>
      </c>
      <c r="O10" s="18">
        <f t="shared" si="4"/>
        <v>14.166283524904216</v>
      </c>
      <c r="P10" s="18">
        <f t="shared" si="5"/>
        <v>1.9039198349543176</v>
      </c>
      <c r="Q10" s="18">
        <f t="shared" si="6"/>
        <v>19.385440613026823</v>
      </c>
      <c r="R10" s="33">
        <f t="shared" si="7"/>
        <v>2.6053639846743297</v>
      </c>
      <c r="S10" s="58">
        <f t="shared" si="8"/>
        <v>5.4337164750957854</v>
      </c>
      <c r="T10" s="59">
        <f t="shared" si="11"/>
        <v>2.5675485000021463</v>
      </c>
      <c r="U10" s="59">
        <f t="shared" si="9"/>
        <v>0.21455938697317833</v>
      </c>
      <c r="V10" s="59">
        <f t="shared" si="12"/>
        <v>3.1233501332013507</v>
      </c>
      <c r="W10" s="65">
        <f t="shared" si="13"/>
        <v>2.8241379310344819</v>
      </c>
      <c r="X10" s="65">
        <f t="shared" si="14"/>
        <v>5.4550278606630522</v>
      </c>
    </row>
    <row r="11" spans="1:24" ht="18" customHeight="1" x14ac:dyDescent="0.25">
      <c r="A11" s="5" t="s">
        <v>54</v>
      </c>
      <c r="B11" s="5">
        <v>130</v>
      </c>
      <c r="C11" s="58">
        <v>51.2</v>
      </c>
      <c r="D11" s="59">
        <v>2.2999999999999998</v>
      </c>
      <c r="E11" s="39">
        <v>28.006740119272727</v>
      </c>
      <c r="F11" s="39">
        <v>20.8567401</v>
      </c>
      <c r="G11" s="39">
        <f t="shared" si="0"/>
        <v>7.1500000192727278</v>
      </c>
      <c r="H11" s="62">
        <f t="shared" si="1"/>
        <v>0.29576630163736811</v>
      </c>
      <c r="I11" s="14">
        <f t="shared" si="2"/>
        <v>10.706740119272727</v>
      </c>
      <c r="J11" s="14">
        <f t="shared" si="3"/>
        <v>0.68026249376594661</v>
      </c>
      <c r="K11" s="39">
        <v>17.3</v>
      </c>
      <c r="L11" s="39">
        <f t="shared" si="10"/>
        <v>0.68026249376594661</v>
      </c>
      <c r="M11" s="13">
        <v>3.5806071323312709</v>
      </c>
      <c r="N11" s="14">
        <v>0.6778661951075744</v>
      </c>
      <c r="O11" s="18">
        <f t="shared" si="4"/>
        <v>13.606307102858828</v>
      </c>
      <c r="P11" s="18">
        <f t="shared" si="5"/>
        <v>2.5758915414087826</v>
      </c>
      <c r="Q11" s="18">
        <f t="shared" si="6"/>
        <v>18.619157088122609</v>
      </c>
      <c r="R11" s="33">
        <f t="shared" si="7"/>
        <v>3.524904214559387</v>
      </c>
      <c r="S11" s="58">
        <f t="shared" si="8"/>
        <v>3.6936928971411724</v>
      </c>
      <c r="T11" s="59">
        <f t="shared" si="11"/>
        <v>2.6642023747316905</v>
      </c>
      <c r="U11" s="59">
        <f t="shared" si="9"/>
        <v>-1.3191570881226085</v>
      </c>
      <c r="V11" s="59">
        <f t="shared" si="12"/>
        <v>3.5899452338779754</v>
      </c>
      <c r="W11" s="65">
        <f t="shared" si="13"/>
        <v>1.187267904509282</v>
      </c>
      <c r="X11" s="65">
        <f t="shared" si="14"/>
        <v>5.6334987969367232</v>
      </c>
    </row>
    <row r="12" spans="1:24" ht="18" customHeight="1" x14ac:dyDescent="0.25">
      <c r="A12" s="5" t="s">
        <v>54</v>
      </c>
      <c r="B12" s="5">
        <v>140</v>
      </c>
      <c r="C12" s="58">
        <v>49.599999999999994</v>
      </c>
      <c r="D12" s="59">
        <v>4.3</v>
      </c>
      <c r="E12" s="39">
        <v>26.2410367181818</v>
      </c>
      <c r="F12" s="39">
        <v>19.241036699999999</v>
      </c>
      <c r="G12" s="39">
        <f t="shared" si="0"/>
        <v>7.000000018181801</v>
      </c>
      <c r="H12" s="62">
        <f t="shared" si="1"/>
        <v>0.28709812277982089</v>
      </c>
      <c r="I12" s="14">
        <f t="shared" si="2"/>
        <v>9.9335950481818003</v>
      </c>
      <c r="J12" s="14">
        <f t="shared" si="3"/>
        <v>1.2345219279532298</v>
      </c>
      <c r="K12" s="39">
        <v>16.307441669999999</v>
      </c>
      <c r="L12" s="39">
        <f t="shared" si="10"/>
        <v>1.2345219279532298</v>
      </c>
      <c r="M12" s="13">
        <v>3.5806071323312709</v>
      </c>
      <c r="N12" s="14">
        <v>0.6778661951075744</v>
      </c>
      <c r="O12" s="18">
        <f t="shared" si="4"/>
        <v>13.606307102858828</v>
      </c>
      <c r="P12" s="18">
        <f t="shared" si="5"/>
        <v>2.5758915414087826</v>
      </c>
      <c r="Q12" s="18">
        <f t="shared" si="6"/>
        <v>18.619157088122609</v>
      </c>
      <c r="R12" s="33">
        <f t="shared" si="7"/>
        <v>3.524904214559387</v>
      </c>
      <c r="S12" s="58">
        <f t="shared" si="8"/>
        <v>2.7011345671411711</v>
      </c>
      <c r="T12" s="59">
        <f t="shared" si="11"/>
        <v>2.8564421267896667</v>
      </c>
      <c r="U12" s="59">
        <f t="shared" si="9"/>
        <v>-2.3117154181226098</v>
      </c>
      <c r="V12" s="59">
        <f t="shared" si="12"/>
        <v>3.7348352189107201</v>
      </c>
      <c r="W12" s="65">
        <f t="shared" si="13"/>
        <v>0.19470957450928061</v>
      </c>
      <c r="X12" s="65">
        <f t="shared" si="14"/>
        <v>5.8020636654820841</v>
      </c>
    </row>
    <row r="13" spans="1:24" ht="18" customHeight="1" x14ac:dyDescent="0.25">
      <c r="A13" s="5" t="s">
        <v>54</v>
      </c>
      <c r="B13" s="5">
        <v>141</v>
      </c>
      <c r="C13" s="58">
        <v>44</v>
      </c>
      <c r="D13" s="59">
        <v>3.2</v>
      </c>
      <c r="E13" s="39">
        <v>25.837260667272734</v>
      </c>
      <c r="F13" s="39">
        <v>18.8472607</v>
      </c>
      <c r="G13" s="39">
        <f t="shared" si="0"/>
        <v>6.989999967272734</v>
      </c>
      <c r="H13" s="62">
        <f t="shared" si="1"/>
        <v>0.24773773507837013</v>
      </c>
      <c r="I13" s="14">
        <f t="shared" si="2"/>
        <v>7.1843943172727336</v>
      </c>
      <c r="J13" s="14">
        <f t="shared" si="3"/>
        <v>0.79276075225078446</v>
      </c>
      <c r="K13" s="39">
        <v>18.65286635</v>
      </c>
      <c r="L13" s="39">
        <f t="shared" si="10"/>
        <v>0.79276075225078446</v>
      </c>
      <c r="M13" s="13">
        <v>3.5806071323312709</v>
      </c>
      <c r="N13" s="14">
        <v>0.6778661951075744</v>
      </c>
      <c r="O13" s="18">
        <f t="shared" si="4"/>
        <v>13.606307102858828</v>
      </c>
      <c r="P13" s="18">
        <f t="shared" si="5"/>
        <v>2.5758915414087826</v>
      </c>
      <c r="Q13" s="18">
        <f t="shared" si="6"/>
        <v>18.619157088122609</v>
      </c>
      <c r="R13" s="33">
        <f t="shared" si="7"/>
        <v>3.524904214559387</v>
      </c>
      <c r="S13" s="58">
        <f t="shared" si="8"/>
        <v>5.0465592471411718</v>
      </c>
      <c r="T13" s="59">
        <f t="shared" si="11"/>
        <v>2.6951227881880526</v>
      </c>
      <c r="U13" s="59">
        <f t="shared" si="9"/>
        <v>3.3709261877390873E-2</v>
      </c>
      <c r="V13" s="59">
        <f t="shared" si="12"/>
        <v>3.6129516094362182</v>
      </c>
      <c r="W13" s="65">
        <f t="shared" si="13"/>
        <v>2.5401342545092813</v>
      </c>
      <c r="X13" s="65">
        <f t="shared" si="14"/>
        <v>5.6604621914440258</v>
      </c>
    </row>
    <row r="14" spans="1:24" ht="18" customHeight="1" x14ac:dyDescent="0.25">
      <c r="A14" s="5" t="s">
        <v>54</v>
      </c>
      <c r="B14" s="5">
        <v>160</v>
      </c>
      <c r="C14" s="58">
        <v>42.7</v>
      </c>
      <c r="D14" s="59">
        <v>3.2</v>
      </c>
      <c r="E14" s="39">
        <v>26.431524190909091</v>
      </c>
      <c r="F14" s="39">
        <v>19.7815242</v>
      </c>
      <c r="G14" s="39">
        <f t="shared" si="0"/>
        <v>6.649999990909091</v>
      </c>
      <c r="H14" s="62">
        <f t="shared" si="1"/>
        <v>0.26072772819166395</v>
      </c>
      <c r="I14" s="14">
        <f t="shared" si="2"/>
        <v>7.2221580709090922</v>
      </c>
      <c r="J14" s="14">
        <f t="shared" si="3"/>
        <v>0.83432873021332465</v>
      </c>
      <c r="K14" s="39">
        <v>19.209366119999999</v>
      </c>
      <c r="L14" s="39">
        <f t="shared" si="10"/>
        <v>0.83432873021332465</v>
      </c>
      <c r="M14" s="13">
        <v>4.4058355437665782</v>
      </c>
      <c r="N14" s="14">
        <v>0.29472443265546716</v>
      </c>
      <c r="O14" s="18">
        <f t="shared" si="4"/>
        <v>16.742175066312996</v>
      </c>
      <c r="P14" s="18">
        <f t="shared" si="5"/>
        <v>1.1199528440907751</v>
      </c>
      <c r="Q14" s="18">
        <f t="shared" si="6"/>
        <v>22.910344827586208</v>
      </c>
      <c r="R14" s="33">
        <f t="shared" si="7"/>
        <v>1.5325670498084294</v>
      </c>
      <c r="S14" s="58">
        <f t="shared" si="8"/>
        <v>2.467191053687003</v>
      </c>
      <c r="T14" s="59">
        <f t="shared" si="11"/>
        <v>1.3965667914734312</v>
      </c>
      <c r="U14" s="59">
        <f t="shared" si="9"/>
        <v>-3.7009787075862093</v>
      </c>
      <c r="V14" s="59">
        <f t="shared" si="12"/>
        <v>1.7449544957441989</v>
      </c>
      <c r="W14" s="65">
        <f t="shared" si="13"/>
        <v>-0.61689382694960315</v>
      </c>
      <c r="X14" s="65">
        <f t="shared" si="14"/>
        <v>4.6548455242454212</v>
      </c>
    </row>
    <row r="15" spans="1:24" ht="18" customHeight="1" x14ac:dyDescent="0.25">
      <c r="A15" s="5" t="s">
        <v>54</v>
      </c>
      <c r="B15" s="5">
        <v>165</v>
      </c>
      <c r="C15" s="58">
        <v>47.7</v>
      </c>
      <c r="D15" s="59">
        <v>6.6</v>
      </c>
      <c r="E15" s="39">
        <v>28.12898699727273</v>
      </c>
      <c r="F15" s="39">
        <v>21.328987000000001</v>
      </c>
      <c r="G15" s="39">
        <f t="shared" si="0"/>
        <v>6.7999999972727281</v>
      </c>
      <c r="H15" s="62">
        <f t="shared" si="1"/>
        <v>0.27832969747011405</v>
      </c>
      <c r="I15" s="14">
        <f t="shared" si="2"/>
        <v>9.1013811072727293</v>
      </c>
      <c r="J15" s="14">
        <f t="shared" si="3"/>
        <v>1.8369760033027527</v>
      </c>
      <c r="K15" s="39">
        <v>19.02760589</v>
      </c>
      <c r="L15" s="39">
        <f t="shared" si="10"/>
        <v>1.8369760033027527</v>
      </c>
      <c r="M15" s="13">
        <v>4.4058355437665782</v>
      </c>
      <c r="N15" s="14">
        <v>0.29472443265546716</v>
      </c>
      <c r="O15" s="18">
        <f t="shared" si="4"/>
        <v>16.742175066312996</v>
      </c>
      <c r="P15" s="18">
        <f t="shared" si="5"/>
        <v>1.1199528440907751</v>
      </c>
      <c r="Q15" s="18">
        <f t="shared" si="6"/>
        <v>22.910344827586208</v>
      </c>
      <c r="R15" s="33">
        <f t="shared" si="7"/>
        <v>1.5325670498084294</v>
      </c>
      <c r="S15" s="58">
        <f t="shared" si="8"/>
        <v>2.2854308236870047</v>
      </c>
      <c r="T15" s="59">
        <f t="shared" si="11"/>
        <v>2.1514588561478862</v>
      </c>
      <c r="U15" s="59">
        <f t="shared" si="9"/>
        <v>-3.8827389375862076</v>
      </c>
      <c r="V15" s="59">
        <f t="shared" si="12"/>
        <v>2.3923299519231596</v>
      </c>
      <c r="W15" s="65">
        <f t="shared" si="13"/>
        <v>-0.79865405694960145</v>
      </c>
      <c r="X15" s="65">
        <f t="shared" si="14"/>
        <v>5.355979284672129</v>
      </c>
    </row>
    <row r="16" spans="1:24" ht="18" customHeight="1" x14ac:dyDescent="0.25">
      <c r="A16" s="5" t="s">
        <v>54</v>
      </c>
      <c r="B16" s="5">
        <v>170</v>
      </c>
      <c r="C16" s="58">
        <v>49.599999999999994</v>
      </c>
      <c r="D16" s="59">
        <v>7.1</v>
      </c>
      <c r="E16" s="39">
        <v>28.718303690909092</v>
      </c>
      <c r="F16" s="39">
        <v>21.818303700000001</v>
      </c>
      <c r="G16" s="39">
        <f t="shared" si="0"/>
        <v>6.899999990909091</v>
      </c>
      <c r="H16" s="62">
        <f t="shared" si="1"/>
        <v>0.28644109887020502</v>
      </c>
      <c r="I16" s="14">
        <f t="shared" si="2"/>
        <v>9.910862020909093</v>
      </c>
      <c r="J16" s="14">
        <f t="shared" si="3"/>
        <v>2.0337318019784556</v>
      </c>
      <c r="K16" s="39">
        <v>18.807441669999999</v>
      </c>
      <c r="L16" s="39">
        <f t="shared" si="10"/>
        <v>2.0337318019784556</v>
      </c>
      <c r="M16" s="13">
        <v>4.4058355437665782</v>
      </c>
      <c r="N16" s="14">
        <v>0.29472443265546716</v>
      </c>
      <c r="O16" s="18">
        <f t="shared" si="4"/>
        <v>16.742175066312996</v>
      </c>
      <c r="P16" s="18">
        <f t="shared" si="5"/>
        <v>1.1199528440907751</v>
      </c>
      <c r="Q16" s="18">
        <f t="shared" si="6"/>
        <v>22.910344827586208</v>
      </c>
      <c r="R16" s="33">
        <f t="shared" si="7"/>
        <v>1.5325670498084294</v>
      </c>
      <c r="S16" s="58">
        <f t="shared" si="8"/>
        <v>2.0652666036870038</v>
      </c>
      <c r="T16" s="59">
        <f t="shared" si="11"/>
        <v>2.3217147575370993</v>
      </c>
      <c r="U16" s="59">
        <f t="shared" si="9"/>
        <v>-4.1029031575862085</v>
      </c>
      <c r="V16" s="59">
        <f t="shared" si="12"/>
        <v>2.5465323097375085</v>
      </c>
      <c r="W16" s="65">
        <f t="shared" si="13"/>
        <v>-1.0188182769496024</v>
      </c>
      <c r="X16" s="65">
        <f t="shared" si="14"/>
        <v>5.5182084142739107</v>
      </c>
    </row>
    <row r="17" spans="1:24" ht="18" customHeight="1" x14ac:dyDescent="0.25">
      <c r="A17" s="5" t="s">
        <v>54</v>
      </c>
      <c r="B17" s="5">
        <v>179</v>
      </c>
      <c r="C17" s="58">
        <v>41.2</v>
      </c>
      <c r="D17" s="59">
        <v>5.5</v>
      </c>
      <c r="E17" s="39">
        <v>31.160694765454551</v>
      </c>
      <c r="F17" s="39">
        <v>24.1706948</v>
      </c>
      <c r="G17" s="39">
        <f t="shared" si="0"/>
        <v>6.989999965454551</v>
      </c>
      <c r="H17" s="62">
        <f t="shared" si="1"/>
        <v>0.28888613952116599</v>
      </c>
      <c r="I17" s="14">
        <f t="shared" si="2"/>
        <v>7.5688168554545499</v>
      </c>
      <c r="J17" s="14">
        <f t="shared" si="3"/>
        <v>1.5888737673664128</v>
      </c>
      <c r="K17" s="39">
        <v>23.591877910000001</v>
      </c>
      <c r="L17" s="39">
        <f t="shared" si="10"/>
        <v>1.5888737673664128</v>
      </c>
      <c r="M17" s="13">
        <v>4.4058355437665782</v>
      </c>
      <c r="N17" s="14">
        <v>0.29472443265546716</v>
      </c>
      <c r="O17" s="18">
        <f t="shared" si="4"/>
        <v>16.742175066312996</v>
      </c>
      <c r="P17" s="18">
        <f t="shared" si="5"/>
        <v>1.1199528440907751</v>
      </c>
      <c r="Q17" s="18">
        <f t="shared" si="6"/>
        <v>22.910344827586208</v>
      </c>
      <c r="R17" s="33">
        <f t="shared" si="7"/>
        <v>1.5325670498084294</v>
      </c>
      <c r="S17" s="58">
        <f t="shared" si="8"/>
        <v>6.8497028436870053</v>
      </c>
      <c r="T17" s="59">
        <f t="shared" si="11"/>
        <v>1.9439172363071824</v>
      </c>
      <c r="U17" s="59">
        <f t="shared" si="9"/>
        <v>0.68153308241379307</v>
      </c>
      <c r="V17" s="59">
        <f t="shared" si="12"/>
        <v>2.2075510437549686</v>
      </c>
      <c r="W17" s="65">
        <f t="shared" si="13"/>
        <v>3.7656179630503992</v>
      </c>
      <c r="X17" s="65">
        <f t="shared" si="14"/>
        <v>5.1598190206676815</v>
      </c>
    </row>
    <row r="18" spans="1:24" ht="18" customHeight="1" x14ac:dyDescent="0.25">
      <c r="A18" s="34" t="s">
        <v>51</v>
      </c>
      <c r="B18" s="5">
        <v>130</v>
      </c>
      <c r="C18" s="60">
        <v>37.5</v>
      </c>
      <c r="D18" s="39">
        <v>2.2999999999999998</v>
      </c>
      <c r="E18" s="39">
        <v>28.006740119272727</v>
      </c>
      <c r="F18" s="39">
        <v>20.8567401</v>
      </c>
      <c r="G18" s="39">
        <f>E18-F18</f>
        <v>7.1500000192727278</v>
      </c>
      <c r="H18" s="62">
        <f>(E18-K18)/(C18-15)</f>
        <v>0.26252178307878782</v>
      </c>
      <c r="I18" s="14">
        <f>E18-K18</f>
        <v>5.906740119272726</v>
      </c>
      <c r="J18" s="14">
        <f>D18*H18</f>
        <v>0.60380010108121196</v>
      </c>
      <c r="K18" s="39">
        <v>22.1</v>
      </c>
      <c r="L18" s="39">
        <f>D18*H18</f>
        <v>0.60380010108121196</v>
      </c>
      <c r="M18" s="13">
        <v>3.1385204833480702</v>
      </c>
      <c r="N18" s="14">
        <v>0.57471264367816099</v>
      </c>
      <c r="O18" s="18">
        <f>M18*3.8</f>
        <v>11.926377836722667</v>
      </c>
      <c r="P18" s="18">
        <f>N18*3.8</f>
        <v>2.1839080459770117</v>
      </c>
      <c r="Q18" s="18">
        <f>M18*5.2</f>
        <v>16.320306513409967</v>
      </c>
      <c r="R18" s="33">
        <f>N18*5.2</f>
        <v>2.9885057471264371</v>
      </c>
      <c r="S18" s="58">
        <f>K18-O18</f>
        <v>10.173622163277335</v>
      </c>
      <c r="T18" s="59">
        <f>SQRT(L18^2+P18^2)</f>
        <v>2.2658395608137862</v>
      </c>
      <c r="U18" s="59">
        <f>K18-Q18</f>
        <v>5.779693486590034</v>
      </c>
      <c r="V18" s="59">
        <f>SQRT(L18^2+R18^2)</f>
        <v>3.0488917925491266</v>
      </c>
      <c r="W18" s="65">
        <f>(S18+U18)/2</f>
        <v>7.9766578249336844</v>
      </c>
      <c r="X18" s="65">
        <f>((S18+T18)-(U18-V18))/2</f>
        <v>4.8543300150251065</v>
      </c>
    </row>
    <row r="19" spans="1:24" ht="18" customHeight="1" x14ac:dyDescent="0.25">
      <c r="A19" s="5" t="s">
        <v>52</v>
      </c>
      <c r="B19" s="5">
        <v>120</v>
      </c>
      <c r="C19" s="58">
        <v>38.700000000000003</v>
      </c>
      <c r="D19" s="59">
        <v>5.0999999999999996</v>
      </c>
      <c r="E19" s="39">
        <v>31.320521798181822</v>
      </c>
      <c r="F19" s="39">
        <v>23.9205218</v>
      </c>
      <c r="G19" s="39">
        <f t="shared" si="0"/>
        <v>7.3999999981818227</v>
      </c>
      <c r="H19" s="62">
        <f t="shared" si="1"/>
        <v>0.3004439577291908</v>
      </c>
      <c r="I19" s="14">
        <f t="shared" si="2"/>
        <v>7.120521798181823</v>
      </c>
      <c r="J19" s="14">
        <f t="shared" si="3"/>
        <v>1.5322641844188729</v>
      </c>
      <c r="K19" s="39">
        <v>24.2</v>
      </c>
      <c r="L19" s="39">
        <f t="shared" si="10"/>
        <v>1.5322641844188729</v>
      </c>
      <c r="M19" s="13">
        <v>4.3468906572354804</v>
      </c>
      <c r="N19" s="14">
        <v>0.55997642204538756</v>
      </c>
      <c r="O19" s="18">
        <f t="shared" si="4"/>
        <v>16.518184497494826</v>
      </c>
      <c r="P19" s="18">
        <f t="shared" si="5"/>
        <v>2.1279104037724728</v>
      </c>
      <c r="Q19" s="18">
        <f t="shared" si="6"/>
        <v>22.603831417624498</v>
      </c>
      <c r="R19" s="33">
        <f t="shared" si="7"/>
        <v>2.9118773946360155</v>
      </c>
      <c r="S19" s="58">
        <f t="shared" si="8"/>
        <v>7.6818155025051738</v>
      </c>
      <c r="T19" s="59">
        <f t="shared" si="11"/>
        <v>2.6221815759660814</v>
      </c>
      <c r="U19" s="59">
        <f t="shared" si="9"/>
        <v>1.5961685823755012</v>
      </c>
      <c r="V19" s="59">
        <f t="shared" si="12"/>
        <v>3.290419956820871</v>
      </c>
      <c r="W19" s="65">
        <f t="shared" si="13"/>
        <v>4.6389920424403375</v>
      </c>
      <c r="X19" s="65">
        <f t="shared" si="14"/>
        <v>5.9991242264583127</v>
      </c>
    </row>
    <row r="20" spans="1:24" ht="18" customHeight="1" x14ac:dyDescent="0.25">
      <c r="A20" s="5" t="s">
        <v>52</v>
      </c>
      <c r="B20" s="5">
        <v>130</v>
      </c>
      <c r="C20" s="58">
        <v>40.200000000000003</v>
      </c>
      <c r="D20" s="59">
        <v>2.2999999999999998</v>
      </c>
      <c r="E20" s="39">
        <v>28.006740119272727</v>
      </c>
      <c r="F20" s="39">
        <v>20.8567401</v>
      </c>
      <c r="G20" s="39">
        <f t="shared" si="0"/>
        <v>7.1500000192727278</v>
      </c>
      <c r="H20" s="62">
        <f t="shared" si="1"/>
        <v>0.30741032219336212</v>
      </c>
      <c r="I20" s="14">
        <f t="shared" si="2"/>
        <v>7.7467401192727259</v>
      </c>
      <c r="J20" s="14">
        <f t="shared" si="3"/>
        <v>0.70704374104473278</v>
      </c>
      <c r="K20" s="39">
        <v>20.260000000000002</v>
      </c>
      <c r="L20" s="39">
        <f t="shared" si="10"/>
        <v>0.70704374104473278</v>
      </c>
      <c r="M20" s="13">
        <v>4.3468906572354804</v>
      </c>
      <c r="N20" s="14">
        <v>0.55997642204538756</v>
      </c>
      <c r="O20" s="18">
        <f t="shared" si="4"/>
        <v>16.518184497494826</v>
      </c>
      <c r="P20" s="18">
        <f t="shared" si="5"/>
        <v>2.1279104037724728</v>
      </c>
      <c r="Q20" s="18">
        <f t="shared" si="6"/>
        <v>22.603831417624498</v>
      </c>
      <c r="R20" s="33">
        <f t="shared" si="7"/>
        <v>2.9118773946360155</v>
      </c>
      <c r="S20" s="58">
        <f t="shared" si="8"/>
        <v>3.741815502505176</v>
      </c>
      <c r="T20" s="59">
        <f t="shared" si="11"/>
        <v>2.242300947293574</v>
      </c>
      <c r="U20" s="59">
        <f t="shared" si="9"/>
        <v>-2.3438314176244965</v>
      </c>
      <c r="V20" s="59">
        <f t="shared" si="12"/>
        <v>2.9964880799266931</v>
      </c>
      <c r="W20" s="65">
        <f t="shared" si="13"/>
        <v>0.69899204244033974</v>
      </c>
      <c r="X20" s="65">
        <f t="shared" si="14"/>
        <v>5.66221797367497</v>
      </c>
    </row>
    <row r="21" spans="1:24" ht="18" customHeight="1" x14ac:dyDescent="0.25">
      <c r="A21" s="5" t="s">
        <v>52</v>
      </c>
      <c r="B21" s="5">
        <v>140</v>
      </c>
      <c r="C21" s="58">
        <v>38.6</v>
      </c>
      <c r="D21" s="59">
        <v>4.3</v>
      </c>
      <c r="E21" s="39">
        <v>26.241036718181817</v>
      </c>
      <c r="F21" s="39">
        <v>19.241036699999999</v>
      </c>
      <c r="G21" s="39">
        <f t="shared" si="0"/>
        <v>7.0000000181818187</v>
      </c>
      <c r="H21" s="62">
        <f t="shared" si="1"/>
        <v>0.25032564187211082</v>
      </c>
      <c r="I21" s="14">
        <f t="shared" si="2"/>
        <v>5.907685148181816</v>
      </c>
      <c r="J21" s="14">
        <f t="shared" si="3"/>
        <v>1.0764002600500764</v>
      </c>
      <c r="K21" s="39">
        <v>20.333351570000001</v>
      </c>
      <c r="L21" s="39">
        <f t="shared" si="10"/>
        <v>1.0764002600500764</v>
      </c>
      <c r="M21" s="13">
        <v>3.978485116416151</v>
      </c>
      <c r="N21" s="14">
        <v>0.61892130857648109</v>
      </c>
      <c r="O21" s="18">
        <f t="shared" si="4"/>
        <v>15.118243442381374</v>
      </c>
      <c r="P21" s="18">
        <f t="shared" si="5"/>
        <v>2.3519009725906281</v>
      </c>
      <c r="Q21" s="18">
        <f t="shared" si="6"/>
        <v>20.688122605363986</v>
      </c>
      <c r="R21" s="33">
        <f t="shared" si="7"/>
        <v>3.2183908045977017</v>
      </c>
      <c r="S21" s="58">
        <f t="shared" si="8"/>
        <v>5.2151081276186275</v>
      </c>
      <c r="T21" s="59">
        <f t="shared" si="11"/>
        <v>2.5865180657997762</v>
      </c>
      <c r="U21" s="59">
        <f t="shared" si="9"/>
        <v>-0.35477103536398502</v>
      </c>
      <c r="V21" s="59">
        <f t="shared" si="12"/>
        <v>3.3936229741906971</v>
      </c>
      <c r="W21" s="65">
        <f t="shared" si="13"/>
        <v>2.4301685461273212</v>
      </c>
      <c r="X21" s="65">
        <f t="shared" si="14"/>
        <v>5.7750101014865427</v>
      </c>
    </row>
    <row r="22" spans="1:24" ht="18" customHeight="1" x14ac:dyDescent="0.25">
      <c r="A22" s="5" t="s">
        <v>52</v>
      </c>
      <c r="B22" s="5">
        <v>141</v>
      </c>
      <c r="C22" s="58">
        <v>33</v>
      </c>
      <c r="D22" s="59">
        <v>3.2</v>
      </c>
      <c r="E22" s="39">
        <v>25.837260667272734</v>
      </c>
      <c r="F22" s="39">
        <v>18.8472607</v>
      </c>
      <c r="G22" s="39">
        <f t="shared" si="0"/>
        <v>6.989999967272734</v>
      </c>
      <c r="H22" s="62">
        <f t="shared" si="1"/>
        <v>0.21256392484848519</v>
      </c>
      <c r="I22" s="14">
        <f t="shared" si="2"/>
        <v>3.8261506472727334</v>
      </c>
      <c r="J22" s="14">
        <f t="shared" si="3"/>
        <v>0.68020455951515268</v>
      </c>
      <c r="K22" s="39">
        <v>22.01111002</v>
      </c>
      <c r="L22" s="39">
        <f t="shared" si="10"/>
        <v>0.68020455951515268</v>
      </c>
      <c r="M22" s="13">
        <v>3.978485116416151</v>
      </c>
      <c r="N22" s="14">
        <v>0.61892130857648109</v>
      </c>
      <c r="O22" s="18">
        <f t="shared" si="4"/>
        <v>15.118243442381374</v>
      </c>
      <c r="P22" s="18">
        <f t="shared" si="5"/>
        <v>2.3519009725906281</v>
      </c>
      <c r="Q22" s="18">
        <f t="shared" si="6"/>
        <v>20.688122605363986</v>
      </c>
      <c r="R22" s="33">
        <f t="shared" si="7"/>
        <v>3.2183908045977017</v>
      </c>
      <c r="S22" s="58">
        <f t="shared" si="8"/>
        <v>6.8928665776186264</v>
      </c>
      <c r="T22" s="59">
        <f t="shared" si="11"/>
        <v>2.4482884690448441</v>
      </c>
      <c r="U22" s="59">
        <f t="shared" si="9"/>
        <v>1.3229874146360139</v>
      </c>
      <c r="V22" s="59">
        <f t="shared" si="12"/>
        <v>3.2894859193959536</v>
      </c>
      <c r="W22" s="65">
        <f t="shared" si="13"/>
        <v>4.1079269961273202</v>
      </c>
      <c r="X22" s="65">
        <f t="shared" si="14"/>
        <v>5.6538267757117051</v>
      </c>
    </row>
    <row r="23" spans="1:24" ht="18" customHeight="1" x14ac:dyDescent="0.25">
      <c r="A23" s="5" t="s">
        <v>52</v>
      </c>
      <c r="B23" s="5">
        <v>147</v>
      </c>
      <c r="C23" s="58">
        <v>23.3</v>
      </c>
      <c r="D23" s="59">
        <v>3.9</v>
      </c>
      <c r="E23" s="39">
        <v>26.219394496363634</v>
      </c>
      <c r="F23" s="39">
        <v>19.329394499999999</v>
      </c>
      <c r="G23" s="39">
        <f t="shared" si="0"/>
        <v>6.8899999963636347</v>
      </c>
      <c r="H23" s="62">
        <f t="shared" si="1"/>
        <v>0.38443322606790753</v>
      </c>
      <c r="I23" s="14">
        <f t="shared" si="2"/>
        <v>3.1907957763636325</v>
      </c>
      <c r="J23" s="14">
        <f t="shared" si="3"/>
        <v>1.4992895816648393</v>
      </c>
      <c r="K23" s="39">
        <v>23.028598720000002</v>
      </c>
      <c r="L23" s="39">
        <f t="shared" si="10"/>
        <v>1.4992895816648393</v>
      </c>
      <c r="M23" s="13">
        <v>3.978485116416151</v>
      </c>
      <c r="N23" s="14">
        <v>0.61892130857648109</v>
      </c>
      <c r="O23" s="18">
        <f t="shared" si="4"/>
        <v>15.118243442381374</v>
      </c>
      <c r="P23" s="18">
        <f t="shared" si="5"/>
        <v>2.3519009725906281</v>
      </c>
      <c r="Q23" s="18">
        <f t="shared" si="6"/>
        <v>20.688122605363986</v>
      </c>
      <c r="R23" s="33">
        <f t="shared" si="7"/>
        <v>3.2183908045977017</v>
      </c>
      <c r="S23" s="58">
        <f t="shared" si="8"/>
        <v>7.9103552776186277</v>
      </c>
      <c r="T23" s="59">
        <f t="shared" si="11"/>
        <v>2.789140985063586</v>
      </c>
      <c r="U23" s="59">
        <f t="shared" si="9"/>
        <v>2.3404761146360151</v>
      </c>
      <c r="V23" s="59">
        <f t="shared" si="12"/>
        <v>3.5504800549795759</v>
      </c>
      <c r="W23" s="65">
        <f t="shared" si="13"/>
        <v>5.1254156961273214</v>
      </c>
      <c r="X23" s="65">
        <f t="shared" si="14"/>
        <v>5.9547501015128876</v>
      </c>
    </row>
    <row r="24" spans="1:24" ht="18" customHeight="1" x14ac:dyDescent="0.25">
      <c r="A24" s="5" t="s">
        <v>55</v>
      </c>
      <c r="B24" s="5">
        <v>110</v>
      </c>
      <c r="C24" s="58">
        <v>45.5</v>
      </c>
      <c r="D24" s="59">
        <v>5.0999999999999996</v>
      </c>
      <c r="E24" s="39">
        <v>27.362253792181811</v>
      </c>
      <c r="F24" s="39">
        <v>21.062253800000001</v>
      </c>
      <c r="G24" s="39">
        <f t="shared" si="0"/>
        <v>6.2999999921818102</v>
      </c>
      <c r="H24" s="62">
        <f t="shared" si="1"/>
        <v>0.27089356695678063</v>
      </c>
      <c r="I24" s="14">
        <f t="shared" si="2"/>
        <v>8.2622537921818093</v>
      </c>
      <c r="J24" s="14">
        <f t="shared" si="3"/>
        <v>1.381557191479581</v>
      </c>
      <c r="K24" s="39">
        <v>19.100000000000001</v>
      </c>
      <c r="L24" s="39">
        <f t="shared" si="10"/>
        <v>1.381557191479581</v>
      </c>
      <c r="M24" s="13">
        <v>2.2838196286472146</v>
      </c>
      <c r="N24" s="14">
        <v>0.64839375184202774</v>
      </c>
      <c r="O24" s="18">
        <f t="shared" si="4"/>
        <v>8.6785145888594144</v>
      </c>
      <c r="P24" s="18">
        <f t="shared" si="5"/>
        <v>2.4638962569997052</v>
      </c>
      <c r="Q24" s="18">
        <f t="shared" si="6"/>
        <v>11.875862068965516</v>
      </c>
      <c r="R24" s="33">
        <f t="shared" si="7"/>
        <v>3.3716475095785445</v>
      </c>
      <c r="S24" s="58">
        <f t="shared" si="8"/>
        <v>10.421485411140587</v>
      </c>
      <c r="T24" s="59">
        <f t="shared" si="11"/>
        <v>2.8247982297123637</v>
      </c>
      <c r="U24" s="59">
        <f t="shared" si="9"/>
        <v>7.2241379310344858</v>
      </c>
      <c r="V24" s="59">
        <f t="shared" si="12"/>
        <v>3.643721614253228</v>
      </c>
      <c r="W24" s="65">
        <f t="shared" si="13"/>
        <v>8.8228116710875355</v>
      </c>
      <c r="X24" s="65">
        <f t="shared" si="14"/>
        <v>4.8329336620358472</v>
      </c>
    </row>
    <row r="25" spans="1:24" ht="18" customHeight="1" x14ac:dyDescent="0.25">
      <c r="A25" s="5" t="s">
        <v>53</v>
      </c>
      <c r="B25" s="5">
        <v>120</v>
      </c>
      <c r="C25" s="58">
        <v>45</v>
      </c>
      <c r="D25" s="59">
        <v>5.0999999999999996</v>
      </c>
      <c r="E25" s="39">
        <v>31.320521798181822</v>
      </c>
      <c r="F25" s="39">
        <v>23.9205218</v>
      </c>
      <c r="G25" s="39">
        <f t="shared" si="0"/>
        <v>7.3999999981818227</v>
      </c>
      <c r="H25" s="62">
        <f t="shared" si="1"/>
        <v>0.32068405993939408</v>
      </c>
      <c r="I25" s="14">
        <f t="shared" si="2"/>
        <v>9.620521798181823</v>
      </c>
      <c r="J25" s="14">
        <f t="shared" si="3"/>
        <v>1.6354887056909098</v>
      </c>
      <c r="K25" s="39">
        <v>21.7</v>
      </c>
      <c r="L25" s="39">
        <f t="shared" si="10"/>
        <v>1.6354887056909098</v>
      </c>
      <c r="M25" s="13">
        <v>2.7406424992631888</v>
      </c>
      <c r="N25" s="14">
        <v>0.412614205717654</v>
      </c>
      <c r="O25" s="18">
        <f t="shared" si="4"/>
        <v>10.414441497200118</v>
      </c>
      <c r="P25" s="18">
        <f t="shared" si="5"/>
        <v>1.5679339817270852</v>
      </c>
      <c r="Q25" s="18">
        <f t="shared" si="6"/>
        <v>14.251340996168583</v>
      </c>
      <c r="R25" s="33">
        <f t="shared" si="7"/>
        <v>2.1455938697318011</v>
      </c>
      <c r="S25" s="58">
        <f t="shared" si="8"/>
        <v>11.285558502799882</v>
      </c>
      <c r="T25" s="59">
        <f t="shared" si="11"/>
        <v>2.2656655263955177</v>
      </c>
      <c r="U25" s="59">
        <f t="shared" si="9"/>
        <v>7.4486590038314162</v>
      </c>
      <c r="V25" s="59">
        <f t="shared" si="12"/>
        <v>2.6978503220662953</v>
      </c>
      <c r="W25" s="65">
        <f t="shared" si="13"/>
        <v>9.3671087533156481</v>
      </c>
      <c r="X25" s="65">
        <f t="shared" si="14"/>
        <v>4.4002076737151388</v>
      </c>
    </row>
    <row r="26" spans="1:24" ht="18" customHeight="1" x14ac:dyDescent="0.25">
      <c r="A26" s="5" t="s">
        <v>53</v>
      </c>
      <c r="B26" s="5">
        <v>130</v>
      </c>
      <c r="C26" s="58">
        <v>46.5</v>
      </c>
      <c r="D26" s="59">
        <v>2.2999999999999998</v>
      </c>
      <c r="E26" s="39">
        <v>28.006740119272727</v>
      </c>
      <c r="F26" s="39">
        <v>20.8567401</v>
      </c>
      <c r="G26" s="39">
        <f t="shared" si="0"/>
        <v>7.1500000192727278</v>
      </c>
      <c r="H26" s="62">
        <f t="shared" si="1"/>
        <v>0.27799174981818181</v>
      </c>
      <c r="I26" s="14">
        <f t="shared" si="2"/>
        <v>8.7567401192727274</v>
      </c>
      <c r="J26" s="14">
        <f t="shared" si="3"/>
        <v>0.63938102458181811</v>
      </c>
      <c r="K26" s="39">
        <v>19.25</v>
      </c>
      <c r="L26" s="39">
        <f t="shared" si="10"/>
        <v>0.63938102458181811</v>
      </c>
      <c r="M26" s="13">
        <v>2.7259062776304153</v>
      </c>
      <c r="N26" s="14">
        <v>0.39787798408488068</v>
      </c>
      <c r="O26" s="18">
        <f t="shared" si="4"/>
        <v>10.358443854995578</v>
      </c>
      <c r="P26" s="18">
        <f t="shared" si="5"/>
        <v>1.5119363395225465</v>
      </c>
      <c r="Q26" s="18">
        <f t="shared" si="6"/>
        <v>14.174712643678159</v>
      </c>
      <c r="R26" s="33">
        <f t="shared" si="7"/>
        <v>2.0689655172413794</v>
      </c>
      <c r="S26" s="58">
        <f t="shared" si="8"/>
        <v>8.8915561450044223</v>
      </c>
      <c r="T26" s="59">
        <f t="shared" si="11"/>
        <v>1.641572291848316</v>
      </c>
      <c r="U26" s="59">
        <f t="shared" si="9"/>
        <v>5.0752873563218408</v>
      </c>
      <c r="V26" s="59">
        <f t="shared" si="12"/>
        <v>2.1655083482012221</v>
      </c>
      <c r="W26" s="65">
        <f t="shared" si="13"/>
        <v>6.9834217506631315</v>
      </c>
      <c r="X26" s="65">
        <f t="shared" si="14"/>
        <v>3.8116747143660596</v>
      </c>
    </row>
    <row r="27" spans="1:24" ht="18" customHeight="1" x14ac:dyDescent="0.25">
      <c r="A27" s="5" t="s">
        <v>53</v>
      </c>
      <c r="B27" s="5">
        <v>140</v>
      </c>
      <c r="C27" s="58">
        <v>44.9</v>
      </c>
      <c r="D27" s="59">
        <v>4.3</v>
      </c>
      <c r="E27" s="39">
        <v>26.241036718181817</v>
      </c>
      <c r="F27" s="39">
        <v>19.241036699999999</v>
      </c>
      <c r="G27" s="39">
        <f t="shared" si="0"/>
        <v>7.0000000181818187</v>
      </c>
      <c r="H27" s="62">
        <f t="shared" si="1"/>
        <v>0.26604403940407423</v>
      </c>
      <c r="I27" s="14">
        <f t="shared" si="2"/>
        <v>7.9547167781818189</v>
      </c>
      <c r="J27" s="14">
        <f t="shared" si="3"/>
        <v>1.1439893694375192</v>
      </c>
      <c r="K27" s="39">
        <v>18.286319939999998</v>
      </c>
      <c r="L27" s="39">
        <f t="shared" si="10"/>
        <v>1.1439893694375192</v>
      </c>
      <c r="M27" s="13">
        <v>2.7259062776304153</v>
      </c>
      <c r="N27" s="14">
        <v>0.39787798408488068</v>
      </c>
      <c r="O27" s="18">
        <f t="shared" si="4"/>
        <v>10.358443854995578</v>
      </c>
      <c r="P27" s="18">
        <f t="shared" si="5"/>
        <v>1.5119363395225465</v>
      </c>
      <c r="Q27" s="18">
        <f t="shared" si="6"/>
        <v>14.174712643678159</v>
      </c>
      <c r="R27" s="33">
        <f t="shared" si="7"/>
        <v>2.0689655172413794</v>
      </c>
      <c r="S27" s="58">
        <f t="shared" si="8"/>
        <v>7.9278760850044208</v>
      </c>
      <c r="T27" s="59">
        <f t="shared" si="11"/>
        <v>1.89595969686987</v>
      </c>
      <c r="U27" s="59">
        <f t="shared" si="9"/>
        <v>4.1116072963218393</v>
      </c>
      <c r="V27" s="59">
        <f t="shared" si="12"/>
        <v>2.364176387015136</v>
      </c>
      <c r="W27" s="65">
        <f t="shared" si="13"/>
        <v>6.01974169066313</v>
      </c>
      <c r="X27" s="65">
        <f t="shared" si="14"/>
        <v>4.0382024362837932</v>
      </c>
    </row>
    <row r="28" spans="1:24" ht="18" customHeight="1" x14ac:dyDescent="0.25">
      <c r="A28" s="5" t="s">
        <v>53</v>
      </c>
      <c r="B28" s="5">
        <v>141</v>
      </c>
      <c r="C28" s="58">
        <v>39.299999999999997</v>
      </c>
      <c r="D28" s="59">
        <v>3.2</v>
      </c>
      <c r="E28" s="39">
        <v>25.837260667272734</v>
      </c>
      <c r="F28" s="39">
        <v>18.8472607</v>
      </c>
      <c r="G28" s="39">
        <f t="shared" si="0"/>
        <v>6.989999967272734</v>
      </c>
      <c r="H28" s="62">
        <f t="shared" si="1"/>
        <v>0.22649831676019477</v>
      </c>
      <c r="I28" s="14">
        <f t="shared" si="2"/>
        <v>5.5039090972727323</v>
      </c>
      <c r="J28" s="14">
        <f t="shared" si="3"/>
        <v>0.72479461363262332</v>
      </c>
      <c r="K28" s="39">
        <v>20.333351570000001</v>
      </c>
      <c r="L28" s="39">
        <f t="shared" si="10"/>
        <v>0.72479461363262332</v>
      </c>
      <c r="M28" s="13">
        <v>3.0353669319186563</v>
      </c>
      <c r="N28" s="14">
        <v>0.66312997347480107</v>
      </c>
      <c r="O28" s="18">
        <f t="shared" si="4"/>
        <v>11.534394341290893</v>
      </c>
      <c r="P28" s="18">
        <f t="shared" si="5"/>
        <v>2.5198938992042441</v>
      </c>
      <c r="Q28" s="18">
        <f t="shared" si="6"/>
        <v>15.783908045977013</v>
      </c>
      <c r="R28" s="33">
        <f t="shared" si="7"/>
        <v>3.4482758620689657</v>
      </c>
      <c r="S28" s="58">
        <f t="shared" si="8"/>
        <v>8.7989572287091082</v>
      </c>
      <c r="T28" s="59">
        <f t="shared" si="11"/>
        <v>2.6220588275623475</v>
      </c>
      <c r="U28" s="59">
        <f t="shared" si="9"/>
        <v>4.5494435240229887</v>
      </c>
      <c r="V28" s="59">
        <f t="shared" si="12"/>
        <v>3.5236250726884002</v>
      </c>
      <c r="W28" s="65">
        <f t="shared" si="13"/>
        <v>6.6742003763660485</v>
      </c>
      <c r="X28" s="65">
        <f t="shared" si="14"/>
        <v>5.1975988024684332</v>
      </c>
    </row>
    <row r="29" spans="1:24" ht="18" customHeight="1" x14ac:dyDescent="0.25">
      <c r="A29" s="5" t="s">
        <v>53</v>
      </c>
      <c r="B29" s="5">
        <v>147</v>
      </c>
      <c r="C29" s="58">
        <v>29.6</v>
      </c>
      <c r="D29" s="59">
        <v>3.9</v>
      </c>
      <c r="E29" s="39">
        <v>26.219394496363634</v>
      </c>
      <c r="F29" s="39">
        <v>19.329394499999999</v>
      </c>
      <c r="G29" s="39">
        <f t="shared" si="0"/>
        <v>6.8899999963636347</v>
      </c>
      <c r="H29" s="62">
        <f t="shared" si="1"/>
        <v>0.30858462303860512</v>
      </c>
      <c r="I29" s="14">
        <f t="shared" si="2"/>
        <v>4.5053354963636352</v>
      </c>
      <c r="J29" s="14">
        <f t="shared" si="3"/>
        <v>1.2034800298505599</v>
      </c>
      <c r="K29" s="39">
        <v>21.714058999999999</v>
      </c>
      <c r="L29" s="39">
        <f t="shared" si="10"/>
        <v>1.2034800298505599</v>
      </c>
      <c r="M29" s="13">
        <v>3.0353669319186563</v>
      </c>
      <c r="N29" s="14">
        <v>0.66312997347480107</v>
      </c>
      <c r="O29" s="18">
        <f t="shared" si="4"/>
        <v>11.534394341290893</v>
      </c>
      <c r="P29" s="18">
        <f t="shared" si="5"/>
        <v>2.5198938992042441</v>
      </c>
      <c r="Q29" s="18">
        <f t="shared" si="6"/>
        <v>15.783908045977013</v>
      </c>
      <c r="R29" s="33">
        <f t="shared" si="7"/>
        <v>3.4482758620689657</v>
      </c>
      <c r="S29" s="58">
        <f t="shared" si="8"/>
        <v>10.179664658709106</v>
      </c>
      <c r="T29" s="59">
        <f t="shared" si="11"/>
        <v>2.7925310106596619</v>
      </c>
      <c r="U29" s="59">
        <f t="shared" si="9"/>
        <v>5.9301509540229862</v>
      </c>
      <c r="V29" s="59">
        <f t="shared" si="12"/>
        <v>3.6522555500918297</v>
      </c>
      <c r="W29" s="65">
        <f t="shared" si="13"/>
        <v>8.054907806366046</v>
      </c>
      <c r="X29" s="65">
        <f t="shared" si="14"/>
        <v>5.3471501327188058</v>
      </c>
    </row>
    <row r="30" spans="1:24" ht="18" customHeight="1" x14ac:dyDescent="0.25">
      <c r="A30" s="5" t="s">
        <v>53</v>
      </c>
      <c r="B30" s="5">
        <v>153</v>
      </c>
      <c r="C30" s="58">
        <v>36.5</v>
      </c>
      <c r="D30" s="59">
        <v>2.1</v>
      </c>
      <c r="E30" s="39">
        <v>27.467278756909092</v>
      </c>
      <c r="F30" s="39">
        <v>20.727278800000001</v>
      </c>
      <c r="G30" s="39">
        <f t="shared" si="0"/>
        <v>6.7399999569090916</v>
      </c>
      <c r="H30" s="62">
        <f t="shared" si="1"/>
        <v>0.20156690590274848</v>
      </c>
      <c r="I30" s="14">
        <f t="shared" si="2"/>
        <v>4.3336884769090922</v>
      </c>
      <c r="J30" s="14">
        <f t="shared" si="3"/>
        <v>0.42329050239577182</v>
      </c>
      <c r="K30" s="39">
        <v>23.13359028</v>
      </c>
      <c r="L30" s="39">
        <f t="shared" si="10"/>
        <v>0.42329050239577182</v>
      </c>
      <c r="M30" s="13">
        <v>3.0353669319186563</v>
      </c>
      <c r="N30" s="14">
        <v>0.66312997347480107</v>
      </c>
      <c r="O30" s="18">
        <f t="shared" si="4"/>
        <v>11.534394341290893</v>
      </c>
      <c r="P30" s="18">
        <f t="shared" si="5"/>
        <v>2.5198938992042441</v>
      </c>
      <c r="Q30" s="18">
        <f t="shared" si="6"/>
        <v>15.783908045977013</v>
      </c>
      <c r="R30" s="33">
        <f t="shared" si="7"/>
        <v>3.4482758620689657</v>
      </c>
      <c r="S30" s="58">
        <f t="shared" si="8"/>
        <v>11.599195938709107</v>
      </c>
      <c r="T30" s="59">
        <f t="shared" si="11"/>
        <v>2.555198644462938</v>
      </c>
      <c r="U30" s="59">
        <f t="shared" si="9"/>
        <v>7.3496822340229873</v>
      </c>
      <c r="V30" s="59">
        <f t="shared" si="12"/>
        <v>3.4741590738401622</v>
      </c>
      <c r="W30" s="65">
        <f t="shared" si="13"/>
        <v>9.474439086366047</v>
      </c>
      <c r="X30" s="65">
        <f t="shared" si="14"/>
        <v>5.1394357114946105</v>
      </c>
    </row>
    <row r="31" spans="1:24" ht="18" customHeight="1" x14ac:dyDescent="0.25">
      <c r="A31" s="5" t="s">
        <v>53</v>
      </c>
      <c r="B31" s="5">
        <v>155</v>
      </c>
      <c r="C31" s="58">
        <v>41.9</v>
      </c>
      <c r="D31" s="59">
        <v>5.0999999999999996</v>
      </c>
      <c r="E31" s="39">
        <v>28.368005687272731</v>
      </c>
      <c r="F31" s="39">
        <v>21.668005699999998</v>
      </c>
      <c r="G31" s="39">
        <f t="shared" si="0"/>
        <v>6.6999999872727329</v>
      </c>
      <c r="H31" s="62">
        <f t="shared" si="1"/>
        <v>0.25324454264954399</v>
      </c>
      <c r="I31" s="14">
        <f t="shared" si="2"/>
        <v>6.8122781972727324</v>
      </c>
      <c r="J31" s="14">
        <f t="shared" si="3"/>
        <v>1.2915471675126742</v>
      </c>
      <c r="K31" s="39">
        <v>21.555727489999999</v>
      </c>
      <c r="L31" s="39">
        <f t="shared" si="10"/>
        <v>1.2915471675126742</v>
      </c>
      <c r="M31" s="13">
        <v>3.0353669319186563</v>
      </c>
      <c r="N31" s="14">
        <v>0.66312997347480107</v>
      </c>
      <c r="O31" s="18">
        <f t="shared" si="4"/>
        <v>11.534394341290893</v>
      </c>
      <c r="P31" s="18">
        <f t="shared" si="5"/>
        <v>2.5198938992042441</v>
      </c>
      <c r="Q31" s="18">
        <f t="shared" si="6"/>
        <v>15.783908045977013</v>
      </c>
      <c r="R31" s="33">
        <f t="shared" si="7"/>
        <v>3.4482758620689657</v>
      </c>
      <c r="S31" s="58">
        <f t="shared" si="8"/>
        <v>10.021333148709106</v>
      </c>
      <c r="T31" s="59">
        <f t="shared" si="11"/>
        <v>2.8316001393482062</v>
      </c>
      <c r="U31" s="59">
        <f t="shared" si="9"/>
        <v>5.7718194440229862</v>
      </c>
      <c r="V31" s="59">
        <f t="shared" si="12"/>
        <v>3.6822140767257787</v>
      </c>
      <c r="W31" s="65">
        <f t="shared" si="13"/>
        <v>7.896576296366046</v>
      </c>
      <c r="X31" s="65">
        <f t="shared" si="14"/>
        <v>5.3816639603800525</v>
      </c>
    </row>
    <row r="32" spans="1:24" ht="18" customHeight="1" x14ac:dyDescent="0.25">
      <c r="A32" s="5" t="s">
        <v>53</v>
      </c>
      <c r="B32" s="5">
        <v>160</v>
      </c>
      <c r="C32" s="58">
        <v>38</v>
      </c>
      <c r="D32" s="59">
        <v>3.2</v>
      </c>
      <c r="E32" s="39">
        <v>26.431524190909091</v>
      </c>
      <c r="F32" s="39">
        <v>19.7815242</v>
      </c>
      <c r="G32" s="39">
        <f t="shared" si="0"/>
        <v>6.649999990909091</v>
      </c>
      <c r="H32" s="62">
        <f t="shared" si="1"/>
        <v>0.24316950351778652</v>
      </c>
      <c r="I32" s="14">
        <f t="shared" si="2"/>
        <v>5.5928985809090896</v>
      </c>
      <c r="J32" s="14">
        <f t="shared" si="3"/>
        <v>0.77814241125691685</v>
      </c>
      <c r="K32" s="39">
        <v>20.838625610000001</v>
      </c>
      <c r="L32" s="39">
        <f t="shared" si="10"/>
        <v>0.77814241125691685</v>
      </c>
      <c r="M32" s="13">
        <v>3.0353669319186563</v>
      </c>
      <c r="N32" s="14">
        <v>0.66312997347480107</v>
      </c>
      <c r="O32" s="18">
        <f t="shared" si="4"/>
        <v>11.534394341290893</v>
      </c>
      <c r="P32" s="18">
        <f t="shared" si="5"/>
        <v>2.5198938992042441</v>
      </c>
      <c r="Q32" s="18">
        <f t="shared" si="6"/>
        <v>15.783908045977013</v>
      </c>
      <c r="R32" s="33">
        <f t="shared" si="7"/>
        <v>3.4482758620689657</v>
      </c>
      <c r="S32" s="58">
        <f t="shared" si="8"/>
        <v>9.304231268709108</v>
      </c>
      <c r="T32" s="59">
        <f t="shared" si="11"/>
        <v>2.6373037131592367</v>
      </c>
      <c r="U32" s="59">
        <f t="shared" si="9"/>
        <v>5.0547175640229884</v>
      </c>
      <c r="V32" s="59">
        <f t="shared" si="12"/>
        <v>3.5349840216221908</v>
      </c>
      <c r="W32" s="65">
        <f t="shared" si="13"/>
        <v>7.1794744163660482</v>
      </c>
      <c r="X32" s="65">
        <f t="shared" si="14"/>
        <v>5.2109007197337736</v>
      </c>
    </row>
    <row r="33" spans="1:24" ht="18" customHeight="1" x14ac:dyDescent="0.25">
      <c r="A33" s="5" t="s">
        <v>480</v>
      </c>
      <c r="B33" s="5">
        <v>120</v>
      </c>
      <c r="C33" s="58">
        <v>41</v>
      </c>
      <c r="D33" s="59">
        <v>5.0999999999999996</v>
      </c>
      <c r="E33" s="39">
        <v>31.320521798181822</v>
      </c>
      <c r="F33" s="39">
        <v>23.9205218</v>
      </c>
      <c r="G33" s="39">
        <f t="shared" si="0"/>
        <v>7.3999999981818227</v>
      </c>
      <c r="H33" s="62">
        <f t="shared" si="1"/>
        <v>0.30848160762237775</v>
      </c>
      <c r="I33" s="14">
        <f t="shared" si="2"/>
        <v>8.0205217981818215</v>
      </c>
      <c r="J33" s="14">
        <f t="shared" si="3"/>
        <v>1.5732561988741265</v>
      </c>
      <c r="K33" s="39">
        <v>23.3</v>
      </c>
      <c r="L33" s="39">
        <f t="shared" si="10"/>
        <v>1.5732561988741265</v>
      </c>
      <c r="M33" s="13">
        <v>4.4058355437665782</v>
      </c>
      <c r="N33" s="14">
        <v>0.39787798408488068</v>
      </c>
      <c r="O33" s="18">
        <f t="shared" si="4"/>
        <v>16.742175066312996</v>
      </c>
      <c r="P33" s="18">
        <f t="shared" si="5"/>
        <v>1.5119363395225465</v>
      </c>
      <c r="Q33" s="18">
        <f t="shared" si="6"/>
        <v>22.910344827586208</v>
      </c>
      <c r="R33" s="33">
        <f t="shared" si="7"/>
        <v>2.0689655172413794</v>
      </c>
      <c r="S33" s="58">
        <f t="shared" si="8"/>
        <v>6.5578249336870051</v>
      </c>
      <c r="T33" s="59">
        <f t="shared" si="11"/>
        <v>2.1819914211711975</v>
      </c>
      <c r="U33" s="59">
        <f t="shared" si="9"/>
        <v>0.38965517241379288</v>
      </c>
      <c r="V33" s="59">
        <f t="shared" si="12"/>
        <v>2.5991832137865454</v>
      </c>
      <c r="W33" s="65">
        <f t="shared" si="13"/>
        <v>3.473740053050399</v>
      </c>
      <c r="X33" s="65">
        <f t="shared" si="14"/>
        <v>5.4746721981154778</v>
      </c>
    </row>
    <row r="34" spans="1:24" ht="18" customHeight="1" x14ac:dyDescent="0.25">
      <c r="A34" s="5" t="s">
        <v>480</v>
      </c>
      <c r="B34" s="5">
        <v>130</v>
      </c>
      <c r="C34" s="58">
        <v>42.5</v>
      </c>
      <c r="D34" s="59">
        <v>2.2999999999999998</v>
      </c>
      <c r="E34" s="39">
        <v>28.006740119272727</v>
      </c>
      <c r="F34" s="39">
        <v>20.8567401</v>
      </c>
      <c r="G34" s="39">
        <f t="shared" si="0"/>
        <v>7.1500000192727278</v>
      </c>
      <c r="H34" s="62">
        <f t="shared" si="1"/>
        <v>0.2875178225190082</v>
      </c>
      <c r="I34" s="14">
        <f t="shared" si="2"/>
        <v>7.906740119272726</v>
      </c>
      <c r="J34" s="14">
        <f t="shared" si="3"/>
        <v>0.66129099179371886</v>
      </c>
      <c r="K34" s="39">
        <v>20.100000000000001</v>
      </c>
      <c r="L34" s="39">
        <f t="shared" si="10"/>
        <v>0.66129099179371886</v>
      </c>
      <c r="M34" s="13">
        <v>4.2879457707043915</v>
      </c>
      <c r="N34" s="14">
        <v>0.5305039787798409</v>
      </c>
      <c r="O34" s="18">
        <f t="shared" si="4"/>
        <v>16.294193928676687</v>
      </c>
      <c r="P34" s="18">
        <f t="shared" si="5"/>
        <v>2.0159151193633953</v>
      </c>
      <c r="Q34" s="18">
        <f t="shared" si="6"/>
        <v>22.297318007662838</v>
      </c>
      <c r="R34" s="33">
        <f t="shared" si="7"/>
        <v>2.7586206896551726</v>
      </c>
      <c r="S34" s="58">
        <f t="shared" si="8"/>
        <v>3.8058060713233139</v>
      </c>
      <c r="T34" s="59">
        <f t="shared" si="11"/>
        <v>2.1216077734363279</v>
      </c>
      <c r="U34" s="59">
        <f t="shared" si="9"/>
        <v>-2.1973180076628367</v>
      </c>
      <c r="V34" s="59">
        <f t="shared" si="12"/>
        <v>2.8367752616696831</v>
      </c>
      <c r="W34" s="65">
        <f t="shared" si="13"/>
        <v>0.80424403183023863</v>
      </c>
      <c r="X34" s="65">
        <f t="shared" si="14"/>
        <v>5.4807535570460804</v>
      </c>
    </row>
    <row r="35" spans="1:24" ht="18" customHeight="1" x14ac:dyDescent="0.25">
      <c r="A35" s="5" t="s">
        <v>480</v>
      </c>
      <c r="B35" s="5">
        <v>140</v>
      </c>
      <c r="C35" s="58">
        <v>40.9</v>
      </c>
      <c r="D35" s="59">
        <v>4.3</v>
      </c>
      <c r="E35" s="39">
        <v>26.241036718181817</v>
      </c>
      <c r="F35" s="39">
        <v>19.241036699999999</v>
      </c>
      <c r="G35" s="39">
        <f t="shared" si="0"/>
        <v>7.0000000181818187</v>
      </c>
      <c r="H35" s="62">
        <f t="shared" si="1"/>
        <v>0.25286327444717449</v>
      </c>
      <c r="I35" s="14">
        <f t="shared" si="2"/>
        <v>6.5491588081818186</v>
      </c>
      <c r="J35" s="14">
        <f t="shared" si="3"/>
        <v>1.0873120801228502</v>
      </c>
      <c r="K35" s="39">
        <v>19.691877909999999</v>
      </c>
      <c r="L35" s="39">
        <f t="shared" si="10"/>
        <v>1.0873120801228502</v>
      </c>
      <c r="M35" s="13">
        <v>4.2879457707043915</v>
      </c>
      <c r="N35" s="14">
        <v>0.5305039787798409</v>
      </c>
      <c r="O35" s="18">
        <f t="shared" si="4"/>
        <v>16.294193928676687</v>
      </c>
      <c r="P35" s="18">
        <f t="shared" si="5"/>
        <v>2.0159151193633953</v>
      </c>
      <c r="Q35" s="18">
        <f t="shared" si="6"/>
        <v>22.297318007662838</v>
      </c>
      <c r="R35" s="33">
        <f t="shared" si="7"/>
        <v>2.7586206896551726</v>
      </c>
      <c r="S35" s="58">
        <f t="shared" si="8"/>
        <v>3.3976839813233113</v>
      </c>
      <c r="T35" s="59">
        <f t="shared" si="11"/>
        <v>2.290450027409245</v>
      </c>
      <c r="U35" s="59">
        <f t="shared" si="9"/>
        <v>-2.6054400976628393</v>
      </c>
      <c r="V35" s="59">
        <f t="shared" si="12"/>
        <v>2.9651704283185238</v>
      </c>
      <c r="W35" s="65">
        <f t="shared" si="13"/>
        <v>0.39612194183023597</v>
      </c>
      <c r="X35" s="65">
        <f t="shared" si="14"/>
        <v>5.6293722673569597</v>
      </c>
    </row>
    <row r="36" spans="1:24" ht="18" customHeight="1" x14ac:dyDescent="0.25">
      <c r="A36" s="5" t="s">
        <v>480</v>
      </c>
      <c r="B36" s="5">
        <v>141</v>
      </c>
      <c r="C36" s="58">
        <v>35.299999999999997</v>
      </c>
      <c r="D36" s="59">
        <v>3.2</v>
      </c>
      <c r="E36" s="39">
        <v>25.837260667272734</v>
      </c>
      <c r="F36" s="39">
        <v>18.8472607</v>
      </c>
      <c r="G36" s="39">
        <f t="shared" si="0"/>
        <v>6.989999967272734</v>
      </c>
      <c r="H36" s="62">
        <f t="shared" si="1"/>
        <v>0.21401756489028242</v>
      </c>
      <c r="I36" s="14">
        <f t="shared" si="2"/>
        <v>4.3445565672727327</v>
      </c>
      <c r="J36" s="14">
        <f t="shared" si="3"/>
        <v>0.68485620764890376</v>
      </c>
      <c r="K36" s="39">
        <v>21.492704100000001</v>
      </c>
      <c r="L36" s="39">
        <f t="shared" si="10"/>
        <v>0.68485620764890376</v>
      </c>
      <c r="M36" s="13">
        <v>4.2879457707043915</v>
      </c>
      <c r="N36" s="14">
        <v>0.5305039787798409</v>
      </c>
      <c r="O36" s="18">
        <f t="shared" si="4"/>
        <v>16.294193928676687</v>
      </c>
      <c r="P36" s="18">
        <f t="shared" si="5"/>
        <v>2.0159151193633953</v>
      </c>
      <c r="Q36" s="18">
        <f t="shared" si="6"/>
        <v>22.297318007662838</v>
      </c>
      <c r="R36" s="33">
        <f t="shared" si="7"/>
        <v>2.7586206896551726</v>
      </c>
      <c r="S36" s="58">
        <f t="shared" si="8"/>
        <v>5.1985101713233135</v>
      </c>
      <c r="T36" s="59">
        <f t="shared" si="11"/>
        <v>2.1290706408273943</v>
      </c>
      <c r="U36" s="59">
        <f t="shared" si="9"/>
        <v>-0.80461390766283714</v>
      </c>
      <c r="V36" s="59">
        <f t="shared" si="12"/>
        <v>2.8423610141128832</v>
      </c>
      <c r="W36" s="65">
        <f t="shared" si="13"/>
        <v>2.1969481318302382</v>
      </c>
      <c r="X36" s="65">
        <f t="shared" si="14"/>
        <v>5.4872778669632138</v>
      </c>
    </row>
    <row r="37" spans="1:24" ht="18" customHeight="1" x14ac:dyDescent="0.25">
      <c r="A37" s="5" t="s">
        <v>480</v>
      </c>
      <c r="B37" s="5">
        <v>147</v>
      </c>
      <c r="C37" s="58">
        <v>25.6</v>
      </c>
      <c r="D37" s="59">
        <v>3.9</v>
      </c>
      <c r="E37" s="39">
        <v>26.219394496363634</v>
      </c>
      <c r="F37" s="39">
        <v>19.329394499999999</v>
      </c>
      <c r="G37" s="39">
        <f t="shared" si="0"/>
        <v>6.8899999963636347</v>
      </c>
      <c r="H37" s="62">
        <f t="shared" si="1"/>
        <v>0.34917151569468236</v>
      </c>
      <c r="I37" s="14">
        <f t="shared" si="2"/>
        <v>3.7012180663636336</v>
      </c>
      <c r="J37" s="14">
        <f t="shared" si="3"/>
        <v>1.3617689112092612</v>
      </c>
      <c r="K37" s="39">
        <v>22.51817643</v>
      </c>
      <c r="L37" s="39">
        <f t="shared" si="10"/>
        <v>1.3617689112092612</v>
      </c>
      <c r="M37" s="13">
        <v>3.9490126731506048</v>
      </c>
      <c r="N37" s="14">
        <v>0.51576775714706757</v>
      </c>
      <c r="O37" s="18">
        <f t="shared" si="4"/>
        <v>15.006248157972298</v>
      </c>
      <c r="P37" s="18">
        <f t="shared" si="5"/>
        <v>1.9599174771588568</v>
      </c>
      <c r="Q37" s="18">
        <f t="shared" si="6"/>
        <v>20.534865900383146</v>
      </c>
      <c r="R37" s="33">
        <f t="shared" si="7"/>
        <v>2.6819923371647514</v>
      </c>
      <c r="S37" s="58">
        <f t="shared" si="8"/>
        <v>7.5119282720277027</v>
      </c>
      <c r="T37" s="59">
        <f t="shared" si="11"/>
        <v>2.3865647036711146</v>
      </c>
      <c r="U37" s="59">
        <f t="shared" si="9"/>
        <v>1.9833105296168547</v>
      </c>
      <c r="V37" s="59">
        <f t="shared" si="12"/>
        <v>3.007905827007638</v>
      </c>
      <c r="W37" s="65">
        <f t="shared" si="13"/>
        <v>4.7476194008222787</v>
      </c>
      <c r="X37" s="65">
        <f t="shared" si="14"/>
        <v>5.4615441365448003</v>
      </c>
    </row>
    <row r="38" spans="1:24" ht="18" customHeight="1" x14ac:dyDescent="0.25">
      <c r="A38" s="5" t="s">
        <v>480</v>
      </c>
      <c r="B38" s="5">
        <v>153</v>
      </c>
      <c r="C38" s="58">
        <v>32.5</v>
      </c>
      <c r="D38" s="59">
        <v>2.1</v>
      </c>
      <c r="E38" s="39">
        <v>27.467278756909092</v>
      </c>
      <c r="F38" s="39">
        <v>20.727278800000001</v>
      </c>
      <c r="G38" s="39">
        <f t="shared" si="0"/>
        <v>6.7399999569090916</v>
      </c>
      <c r="H38" s="62">
        <f t="shared" si="1"/>
        <v>0.18606678496623386</v>
      </c>
      <c r="I38" s="14">
        <f t="shared" si="2"/>
        <v>3.2561687369090926</v>
      </c>
      <c r="J38" s="14">
        <f t="shared" si="3"/>
        <v>0.39074024842909111</v>
      </c>
      <c r="K38" s="39">
        <v>24.21111002</v>
      </c>
      <c r="L38" s="39">
        <f t="shared" si="10"/>
        <v>0.39074024842909111</v>
      </c>
      <c r="M38" s="13">
        <v>3.9490126731506048</v>
      </c>
      <c r="N38" s="14">
        <v>0.51576775714706757</v>
      </c>
      <c r="O38" s="18">
        <f t="shared" si="4"/>
        <v>15.006248157972298</v>
      </c>
      <c r="P38" s="18">
        <f t="shared" si="5"/>
        <v>1.9599174771588568</v>
      </c>
      <c r="Q38" s="18">
        <f t="shared" si="6"/>
        <v>20.534865900383146</v>
      </c>
      <c r="R38" s="33">
        <f t="shared" si="7"/>
        <v>2.6819923371647514</v>
      </c>
      <c r="S38" s="58">
        <f t="shared" si="8"/>
        <v>9.2048618620277018</v>
      </c>
      <c r="T38" s="59">
        <f t="shared" si="11"/>
        <v>1.9984880432504883</v>
      </c>
      <c r="U38" s="59">
        <f t="shared" si="9"/>
        <v>3.6762441196168538</v>
      </c>
      <c r="V38" s="59">
        <f t="shared" si="12"/>
        <v>2.7103064104179944</v>
      </c>
      <c r="W38" s="65">
        <f t="shared" si="13"/>
        <v>6.4405529908222778</v>
      </c>
      <c r="X38" s="65">
        <f t="shared" si="14"/>
        <v>5.1187060980396648</v>
      </c>
    </row>
    <row r="39" spans="1:24" ht="18" customHeight="1" x14ac:dyDescent="0.25">
      <c r="A39" s="5" t="s">
        <v>480</v>
      </c>
      <c r="B39" s="5">
        <v>155</v>
      </c>
      <c r="C39" s="58">
        <v>37.9</v>
      </c>
      <c r="D39" s="59">
        <v>5.0999999999999996</v>
      </c>
      <c r="E39" s="39">
        <v>28.368005687272731</v>
      </c>
      <c r="F39" s="39">
        <v>21.668005699999998</v>
      </c>
      <c r="G39" s="39">
        <f t="shared" si="0"/>
        <v>6.6999999872727329</v>
      </c>
      <c r="H39" s="62">
        <f t="shared" si="1"/>
        <v>0.24145764529575242</v>
      </c>
      <c r="I39" s="14">
        <f t="shared" si="2"/>
        <v>5.5293800772727302</v>
      </c>
      <c r="J39" s="14">
        <f t="shared" si="3"/>
        <v>1.2314339910083372</v>
      </c>
      <c r="K39" s="39">
        <v>22.838625610000001</v>
      </c>
      <c r="L39" s="39">
        <f t="shared" si="10"/>
        <v>1.2314339910083372</v>
      </c>
      <c r="M39" s="13">
        <v>3.9490126731506048</v>
      </c>
      <c r="N39" s="14">
        <v>0.51576775714706757</v>
      </c>
      <c r="O39" s="18">
        <f t="shared" si="4"/>
        <v>15.006248157972298</v>
      </c>
      <c r="P39" s="18">
        <f t="shared" si="5"/>
        <v>1.9599174771588568</v>
      </c>
      <c r="Q39" s="18">
        <f t="shared" si="6"/>
        <v>20.534865900383146</v>
      </c>
      <c r="R39" s="33">
        <f t="shared" si="7"/>
        <v>2.6819923371647514</v>
      </c>
      <c r="S39" s="58">
        <f t="shared" si="8"/>
        <v>7.8323774520277034</v>
      </c>
      <c r="T39" s="59">
        <f t="shared" si="11"/>
        <v>2.3146719403586027</v>
      </c>
      <c r="U39" s="59">
        <f t="shared" si="9"/>
        <v>2.3037597096168554</v>
      </c>
      <c r="V39" s="59">
        <f t="shared" si="12"/>
        <v>2.9511883319810628</v>
      </c>
      <c r="W39" s="65">
        <f t="shared" si="13"/>
        <v>5.0680685808222794</v>
      </c>
      <c r="X39" s="65">
        <f t="shared" si="14"/>
        <v>5.3972390073752567</v>
      </c>
    </row>
    <row r="40" spans="1:24" ht="18" customHeight="1" x14ac:dyDescent="0.25">
      <c r="A40" s="5" t="s">
        <v>480</v>
      </c>
      <c r="B40" s="5">
        <v>160</v>
      </c>
      <c r="C40" s="58">
        <v>34</v>
      </c>
      <c r="D40" s="59">
        <v>3.2</v>
      </c>
      <c r="E40" s="39">
        <v>26.431524190909091</v>
      </c>
      <c r="F40" s="39">
        <v>19.7815242</v>
      </c>
      <c r="G40" s="39">
        <f t="shared" si="0"/>
        <v>6.649999990909091</v>
      </c>
      <c r="H40" s="62">
        <f t="shared" si="1"/>
        <v>0.23550351004784681</v>
      </c>
      <c r="I40" s="14">
        <f t="shared" si="2"/>
        <v>4.4745666909090893</v>
      </c>
      <c r="J40" s="14">
        <f t="shared" si="3"/>
        <v>0.75361123215310988</v>
      </c>
      <c r="K40" s="39">
        <v>21.956957500000001</v>
      </c>
      <c r="L40" s="39">
        <f t="shared" si="10"/>
        <v>0.75361123215310988</v>
      </c>
      <c r="M40" s="13">
        <v>4.3616268788682584</v>
      </c>
      <c r="N40" s="14">
        <v>0.55997642204538756</v>
      </c>
      <c r="O40" s="18">
        <f t="shared" si="4"/>
        <v>16.574182139699381</v>
      </c>
      <c r="P40" s="18">
        <f t="shared" si="5"/>
        <v>2.1279104037724728</v>
      </c>
      <c r="Q40" s="18">
        <f t="shared" si="6"/>
        <v>22.680459770114943</v>
      </c>
      <c r="R40" s="33">
        <f t="shared" si="7"/>
        <v>2.9118773946360155</v>
      </c>
      <c r="S40" s="58">
        <f t="shared" si="8"/>
        <v>5.3827753603006201</v>
      </c>
      <c r="T40" s="59">
        <f t="shared" si="11"/>
        <v>2.2574172356280213</v>
      </c>
      <c r="U40" s="59">
        <f t="shared" si="9"/>
        <v>-0.72350227011494184</v>
      </c>
      <c r="V40" s="59">
        <f t="shared" si="12"/>
        <v>3.0078164589315546</v>
      </c>
      <c r="W40" s="65">
        <f t="shared" si="13"/>
        <v>2.3296365450928391</v>
      </c>
      <c r="X40" s="65">
        <f t="shared" si="14"/>
        <v>5.6857556624875691</v>
      </c>
    </row>
    <row r="41" spans="1:24" ht="18" customHeight="1" x14ac:dyDescent="0.25">
      <c r="A41" s="5" t="s">
        <v>480</v>
      </c>
      <c r="B41" s="5">
        <v>165</v>
      </c>
      <c r="C41" s="58">
        <v>39</v>
      </c>
      <c r="D41" s="59">
        <v>6.6</v>
      </c>
      <c r="E41" s="39">
        <v>28.12898699727273</v>
      </c>
      <c r="F41" s="39">
        <v>21.328987000000001</v>
      </c>
      <c r="G41" s="39">
        <f t="shared" si="0"/>
        <v>6.7999999972727281</v>
      </c>
      <c r="H41" s="62">
        <f t="shared" si="1"/>
        <v>0.24565147613636373</v>
      </c>
      <c r="I41" s="14">
        <f t="shared" si="2"/>
        <v>5.8956354272727296</v>
      </c>
      <c r="J41" s="14">
        <f t="shared" si="3"/>
        <v>1.6212997425000006</v>
      </c>
      <c r="K41" s="39">
        <v>22.23335157</v>
      </c>
      <c r="L41" s="39">
        <f t="shared" si="10"/>
        <v>1.6212997425000006</v>
      </c>
      <c r="M41" s="13">
        <v>4.3616268788682584</v>
      </c>
      <c r="N41" s="14">
        <v>0.55997642204538756</v>
      </c>
      <c r="O41" s="18">
        <f t="shared" si="4"/>
        <v>16.574182139699381</v>
      </c>
      <c r="P41" s="18">
        <f t="shared" si="5"/>
        <v>2.1279104037724728</v>
      </c>
      <c r="Q41" s="18">
        <f t="shared" si="6"/>
        <v>22.680459770114943</v>
      </c>
      <c r="R41" s="33">
        <f t="shared" si="7"/>
        <v>2.9118773946360155</v>
      </c>
      <c r="S41" s="58">
        <f t="shared" si="8"/>
        <v>5.6591694303006186</v>
      </c>
      <c r="T41" s="59">
        <f t="shared" si="11"/>
        <v>2.6751851415394965</v>
      </c>
      <c r="U41" s="59">
        <f t="shared" si="9"/>
        <v>-0.44710820011494334</v>
      </c>
      <c r="V41" s="59">
        <f t="shared" si="12"/>
        <v>3.3328130485256438</v>
      </c>
      <c r="W41" s="65">
        <f t="shared" si="13"/>
        <v>2.6060306150928376</v>
      </c>
      <c r="X41" s="65">
        <f t="shared" si="14"/>
        <v>6.0571379102403515</v>
      </c>
    </row>
    <row r="42" spans="1:24" ht="18" customHeight="1" x14ac:dyDescent="0.25">
      <c r="A42" s="5" t="s">
        <v>480</v>
      </c>
      <c r="B42" s="5">
        <v>170</v>
      </c>
      <c r="C42" s="58">
        <v>40.9</v>
      </c>
      <c r="D42" s="59">
        <v>7.1</v>
      </c>
      <c r="E42" s="39">
        <v>28.718303690909092</v>
      </c>
      <c r="F42" s="39">
        <v>21.818303700000001</v>
      </c>
      <c r="G42" s="39">
        <f t="shared" si="0"/>
        <v>6.899999990909091</v>
      </c>
      <c r="H42" s="62">
        <f t="shared" si="1"/>
        <v>0.25198555138645151</v>
      </c>
      <c r="I42" s="14">
        <f t="shared" si="2"/>
        <v>6.5264257809090935</v>
      </c>
      <c r="J42" s="14">
        <f t="shared" si="3"/>
        <v>1.7890974148438057</v>
      </c>
      <c r="K42" s="39">
        <v>22.191877909999999</v>
      </c>
      <c r="L42" s="39">
        <f t="shared" si="10"/>
        <v>1.7890974148438057</v>
      </c>
      <c r="M42" s="13">
        <v>4.3616268788682584</v>
      </c>
      <c r="N42" s="14">
        <v>0.55997642204538756</v>
      </c>
      <c r="O42" s="18">
        <f t="shared" si="4"/>
        <v>16.574182139699381</v>
      </c>
      <c r="P42" s="18">
        <f t="shared" si="5"/>
        <v>2.1279104037724728</v>
      </c>
      <c r="Q42" s="18">
        <f t="shared" si="6"/>
        <v>22.680459770114943</v>
      </c>
      <c r="R42" s="33">
        <f t="shared" si="7"/>
        <v>2.9118773946360155</v>
      </c>
      <c r="S42" s="58">
        <f t="shared" si="8"/>
        <v>5.6176957703006174</v>
      </c>
      <c r="T42" s="59">
        <f t="shared" si="11"/>
        <v>2.7800849350845231</v>
      </c>
      <c r="U42" s="59">
        <f t="shared" si="9"/>
        <v>-0.48858186011494453</v>
      </c>
      <c r="V42" s="59">
        <f t="shared" si="12"/>
        <v>3.4175867979018495</v>
      </c>
      <c r="W42" s="65">
        <f t="shared" si="13"/>
        <v>2.5645569550928364</v>
      </c>
      <c r="X42" s="65">
        <f t="shared" si="14"/>
        <v>6.1519746817009677</v>
      </c>
    </row>
    <row r="43" spans="1:24" ht="18" customHeight="1" x14ac:dyDescent="0.25">
      <c r="A43" s="5" t="s">
        <v>56</v>
      </c>
      <c r="B43" s="5">
        <v>110</v>
      </c>
      <c r="C43" s="58">
        <v>45.2</v>
      </c>
      <c r="D43" s="59">
        <v>5.0999999999999996</v>
      </c>
      <c r="E43" s="39">
        <v>27.362253792181811</v>
      </c>
      <c r="F43" s="39">
        <v>21.062253800000001</v>
      </c>
      <c r="G43" s="39">
        <f t="shared" si="0"/>
        <v>6.2999999921818102</v>
      </c>
      <c r="H43" s="62">
        <f t="shared" si="1"/>
        <v>0.27027330437688113</v>
      </c>
      <c r="I43" s="14">
        <f t="shared" si="2"/>
        <v>8.1622537921818115</v>
      </c>
      <c r="J43" s="14">
        <f t="shared" si="3"/>
        <v>1.3783938523220938</v>
      </c>
      <c r="K43" s="39">
        <v>19.2</v>
      </c>
      <c r="L43" s="39">
        <f t="shared" si="10"/>
        <v>1.3783938523220938</v>
      </c>
      <c r="M43" s="35">
        <v>3.3890362511052166</v>
      </c>
      <c r="N43" s="18">
        <v>0.76628352490421459</v>
      </c>
      <c r="O43" s="18">
        <f t="shared" si="4"/>
        <v>12.878337754199823</v>
      </c>
      <c r="P43" s="18">
        <f t="shared" si="5"/>
        <v>2.9118773946360155</v>
      </c>
      <c r="Q43" s="18">
        <f t="shared" si="6"/>
        <v>17.622988505747127</v>
      </c>
      <c r="R43" s="33">
        <f t="shared" si="7"/>
        <v>3.984674329501916</v>
      </c>
      <c r="S43" s="58">
        <f t="shared" si="8"/>
        <v>6.3216622458001765</v>
      </c>
      <c r="T43" s="59">
        <f t="shared" si="11"/>
        <v>3.2216454760745434</v>
      </c>
      <c r="U43" s="59">
        <f t="shared" si="9"/>
        <v>1.5770114942528721</v>
      </c>
      <c r="V43" s="59">
        <f t="shared" si="12"/>
        <v>4.2163490278095912</v>
      </c>
      <c r="W43" s="65">
        <f t="shared" si="13"/>
        <v>3.9493368700265243</v>
      </c>
      <c r="X43" s="65">
        <f t="shared" si="14"/>
        <v>6.0913226277157193</v>
      </c>
    </row>
    <row r="44" spans="1:24" ht="18" customHeight="1" x14ac:dyDescent="0.25">
      <c r="A44" s="12" t="s">
        <v>56</v>
      </c>
      <c r="B44" s="12">
        <v>179</v>
      </c>
      <c r="C44" s="28">
        <v>36.700000000000003</v>
      </c>
      <c r="D44" s="29">
        <v>5.5</v>
      </c>
      <c r="E44" s="39">
        <v>31.160694765454551</v>
      </c>
      <c r="F44" s="39">
        <v>24.1706948</v>
      </c>
      <c r="G44" s="39">
        <f t="shared" si="0"/>
        <v>6.989999965454551</v>
      </c>
      <c r="H44" s="62">
        <f t="shared" si="1"/>
        <v>0.29157163527440327</v>
      </c>
      <c r="I44" s="14">
        <f t="shared" si="2"/>
        <v>6.3271044854545515</v>
      </c>
      <c r="J44" s="14">
        <f t="shared" si="3"/>
        <v>1.603643994009218</v>
      </c>
      <c r="K44" s="39">
        <v>24.833590279999999</v>
      </c>
      <c r="L44" s="39">
        <f t="shared" si="10"/>
        <v>1.603643994009218</v>
      </c>
      <c r="M44" s="23">
        <v>3.0501031535514298</v>
      </c>
      <c r="N44" s="15">
        <v>0.69260241674034784</v>
      </c>
      <c r="O44" s="18">
        <f t="shared" si="4"/>
        <v>11.590391983495433</v>
      </c>
      <c r="P44" s="18">
        <f t="shared" si="5"/>
        <v>2.6318891836133216</v>
      </c>
      <c r="Q44" s="22">
        <f t="shared" si="6"/>
        <v>15.860536398467435</v>
      </c>
      <c r="R44" s="57">
        <f t="shared" si="7"/>
        <v>3.6015325670498091</v>
      </c>
      <c r="S44" s="58">
        <f t="shared" si="8"/>
        <v>13.243198296504566</v>
      </c>
      <c r="T44" s="59">
        <f t="shared" si="11"/>
        <v>3.0819660501606165</v>
      </c>
      <c r="U44" s="59">
        <f t="shared" si="9"/>
        <v>8.9730538815325644</v>
      </c>
      <c r="V44" s="29">
        <f t="shared" si="12"/>
        <v>3.9424244940191593</v>
      </c>
      <c r="W44" s="66">
        <f t="shared" si="13"/>
        <v>11.108126089018565</v>
      </c>
      <c r="X44" s="66">
        <f t="shared" si="14"/>
        <v>5.6472674795758886</v>
      </c>
    </row>
    <row r="45" spans="1:24" ht="18" customHeight="1" x14ac:dyDescent="0.25">
      <c r="A45" s="25"/>
      <c r="B45" s="25"/>
      <c r="C45" s="90" t="s">
        <v>460</v>
      </c>
      <c r="D45" s="90"/>
      <c r="E45" s="90"/>
      <c r="F45" s="90"/>
      <c r="G45" s="90"/>
      <c r="H45" s="90"/>
      <c r="I45" s="90"/>
      <c r="J45" s="90"/>
      <c r="K45" s="90"/>
      <c r="L45" s="55"/>
      <c r="M45" s="25"/>
      <c r="N45" s="25"/>
      <c r="O45" s="25"/>
      <c r="P45" s="25"/>
      <c r="Q45" s="25"/>
      <c r="R45" s="25"/>
      <c r="S45" s="25"/>
      <c r="T45" s="25"/>
      <c r="U45" s="25"/>
      <c r="V45" s="36"/>
    </row>
    <row r="46" spans="1:24" x14ac:dyDescent="0.25">
      <c r="A46" s="36"/>
      <c r="B46" s="36"/>
      <c r="C46" s="36"/>
      <c r="D46" s="36"/>
      <c r="E46" s="36"/>
      <c r="F46" s="36"/>
      <c r="G46" s="36"/>
      <c r="H46" s="36"/>
      <c r="I46" s="36"/>
      <c r="J46" s="36"/>
      <c r="K46" s="36"/>
      <c r="L46" s="36"/>
      <c r="M46" s="36"/>
      <c r="N46" s="36"/>
      <c r="O46" s="36"/>
      <c r="P46" s="36"/>
      <c r="Q46" s="36"/>
      <c r="R46" s="36"/>
      <c r="S46" s="36"/>
      <c r="T46" s="36"/>
      <c r="U46" s="36"/>
      <c r="V46" s="36"/>
    </row>
  </sheetData>
  <sortState xmlns:xlrd2="http://schemas.microsoft.com/office/spreadsheetml/2017/richdata2" ref="A2:U44">
    <sortCondition ref="A2:A44"/>
  </sortState>
  <mergeCells count="1">
    <mergeCell ref="C45:K45"/>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Published MAT Data</vt:lpstr>
      <vt:lpstr>Present-Day Elevation</vt:lpstr>
      <vt:lpstr>Present Day MAT Data</vt:lpstr>
      <vt:lpstr>Present Day Latitude</vt:lpstr>
      <vt:lpstr>Paleo-Latitude Estimation</vt:lpstr>
      <vt:lpstr>MAT Data This 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2025-01-08T09:29:25Z</dcterms:modified>
</cp:coreProperties>
</file>