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02bfc8801b81a34/Documents/school bullshit/ise dr toye/Gel Doc/"/>
    </mc:Choice>
  </mc:AlternateContent>
  <xr:revisionPtr revIDLastSave="2" documentId="14_{FF837419-E197-4A07-A218-E052B272FA6A}" xr6:coauthVersionLast="47" xr6:coauthVersionMax="47" xr10:uidLastSave="{4B10C3E1-C899-41AD-B21A-B71A5012D056}"/>
  <bookViews>
    <workbookView xWindow="-108" yWindow="-108" windowWidth="23256" windowHeight="13176" xr2:uid="{539CAB52-FC40-4DE3-A3DD-41328B23BE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" i="1" l="1"/>
  <c r="U2" i="1"/>
  <c r="W2" i="1"/>
  <c r="Y2" i="1"/>
  <c r="AA2" i="1"/>
  <c r="AC2" i="1"/>
  <c r="AD2" i="1"/>
  <c r="AF2" i="1"/>
  <c r="AH2" i="1"/>
  <c r="AJ2" i="1"/>
  <c r="AL2" i="1"/>
  <c r="AN2" i="1"/>
  <c r="AP2" i="1"/>
  <c r="AR2" i="1"/>
  <c r="AT2" i="1"/>
  <c r="AU2" i="1"/>
  <c r="AW2" i="1"/>
  <c r="AY2" i="1"/>
  <c r="BA2" i="1"/>
  <c r="BC2" i="1"/>
  <c r="BE2" i="1"/>
  <c r="BG2" i="1"/>
  <c r="BI2" i="1"/>
  <c r="BK2" i="1"/>
  <c r="BL2" i="1"/>
  <c r="BN2" i="1"/>
  <c r="BP2" i="1"/>
  <c r="BR2" i="1"/>
  <c r="BT2" i="1"/>
  <c r="BV2" i="1"/>
  <c r="BX2" i="1"/>
  <c r="BZ2" i="1"/>
  <c r="CB2" i="1"/>
  <c r="CC2" i="1"/>
  <c r="CE2" i="1"/>
  <c r="CG2" i="1"/>
  <c r="S3" i="1"/>
  <c r="U3" i="1"/>
  <c r="W3" i="1"/>
  <c r="Y3" i="1"/>
  <c r="AA3" i="1"/>
  <c r="AC3" i="1"/>
  <c r="AD3" i="1"/>
  <c r="AF3" i="1"/>
  <c r="AH3" i="1"/>
  <c r="AJ3" i="1"/>
  <c r="AL3" i="1"/>
  <c r="AN3" i="1"/>
  <c r="AP3" i="1"/>
  <c r="AR3" i="1"/>
  <c r="AT3" i="1"/>
  <c r="AU3" i="1"/>
  <c r="AW3" i="1"/>
  <c r="AY3" i="1"/>
  <c r="BA3" i="1"/>
  <c r="BC3" i="1"/>
  <c r="BE3" i="1"/>
  <c r="BG3" i="1"/>
  <c r="BI3" i="1"/>
  <c r="BK3" i="1"/>
  <c r="BL3" i="1"/>
  <c r="BN3" i="1"/>
  <c r="BP3" i="1"/>
  <c r="BR3" i="1"/>
  <c r="BT3" i="1"/>
  <c r="BV3" i="1"/>
  <c r="BX3" i="1"/>
  <c r="BZ3" i="1"/>
  <c r="CB3" i="1"/>
  <c r="CC3" i="1"/>
  <c r="CE3" i="1"/>
  <c r="CG3" i="1"/>
  <c r="S4" i="1"/>
  <c r="U4" i="1"/>
  <c r="W4" i="1"/>
  <c r="Y4" i="1"/>
  <c r="AA4" i="1"/>
  <c r="AC4" i="1"/>
  <c r="AD4" i="1"/>
  <c r="AF4" i="1"/>
  <c r="AH4" i="1"/>
  <c r="AJ4" i="1"/>
  <c r="AL4" i="1"/>
  <c r="AN4" i="1"/>
  <c r="AP4" i="1"/>
  <c r="AR4" i="1"/>
  <c r="AT4" i="1"/>
  <c r="AU4" i="1"/>
  <c r="AW4" i="1"/>
  <c r="AY4" i="1"/>
  <c r="BA4" i="1"/>
  <c r="BC4" i="1"/>
  <c r="BE4" i="1"/>
  <c r="BG4" i="1"/>
  <c r="BI4" i="1"/>
  <c r="BK4" i="1"/>
  <c r="BL4" i="1"/>
  <c r="BN4" i="1"/>
  <c r="BP4" i="1"/>
  <c r="BR4" i="1"/>
  <c r="BT4" i="1"/>
  <c r="BV4" i="1"/>
  <c r="BX4" i="1"/>
  <c r="BZ4" i="1"/>
  <c r="CB4" i="1"/>
  <c r="S5" i="1"/>
  <c r="U5" i="1"/>
  <c r="W5" i="1"/>
  <c r="Y5" i="1"/>
  <c r="AA5" i="1"/>
  <c r="AC5" i="1"/>
  <c r="AD5" i="1"/>
  <c r="AF5" i="1"/>
  <c r="AH5" i="1"/>
  <c r="AJ5" i="1"/>
  <c r="AL5" i="1"/>
  <c r="AN5" i="1"/>
  <c r="AP5" i="1"/>
  <c r="AR5" i="1"/>
  <c r="AT5" i="1"/>
  <c r="AU5" i="1"/>
  <c r="AW5" i="1"/>
  <c r="AY5" i="1"/>
  <c r="BA5" i="1"/>
  <c r="BC5" i="1"/>
  <c r="BE5" i="1"/>
  <c r="BG5" i="1"/>
  <c r="BI5" i="1"/>
  <c r="BK5" i="1"/>
  <c r="BL5" i="1"/>
  <c r="BN5" i="1"/>
  <c r="BP5" i="1"/>
  <c r="BR5" i="1"/>
  <c r="BT5" i="1"/>
  <c r="BV5" i="1"/>
  <c r="BX5" i="1"/>
  <c r="BZ5" i="1"/>
  <c r="CB5" i="1"/>
  <c r="CS3" i="1"/>
  <c r="CS7" i="1"/>
  <c r="CS8" i="1"/>
  <c r="CS9" i="1"/>
  <c r="CS10" i="1"/>
  <c r="CS11" i="1"/>
  <c r="CS12" i="1"/>
  <c r="CS13" i="1"/>
  <c r="CS14" i="1"/>
  <c r="CS15" i="1"/>
  <c r="CS16" i="1"/>
  <c r="CS17" i="1"/>
  <c r="CS19" i="1"/>
  <c r="CS21" i="1"/>
  <c r="CS23" i="1"/>
  <c r="CS24" i="1"/>
  <c r="CS25" i="1"/>
  <c r="CS26" i="1"/>
  <c r="CS27" i="1"/>
  <c r="CS28" i="1"/>
  <c r="CS29" i="1"/>
  <c r="CS31" i="1"/>
  <c r="CS32" i="1"/>
  <c r="CS33" i="1"/>
  <c r="CS34" i="1"/>
  <c r="CS35" i="1"/>
  <c r="CS36" i="1"/>
  <c r="CS38" i="1"/>
  <c r="CS39" i="1"/>
  <c r="CS40" i="1"/>
  <c r="CS41" i="1"/>
  <c r="CS42" i="1"/>
  <c r="CS43" i="1"/>
  <c r="CS44" i="1"/>
  <c r="CS45" i="1"/>
  <c r="CS47" i="1"/>
  <c r="CS48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S67" i="1"/>
  <c r="CS68" i="1"/>
  <c r="CS69" i="1"/>
  <c r="CS70" i="1"/>
  <c r="CS71" i="1"/>
  <c r="CS72" i="1"/>
  <c r="CS74" i="1"/>
  <c r="CS75" i="1"/>
  <c r="CS76" i="1"/>
  <c r="CS77" i="1"/>
  <c r="CS78" i="1"/>
  <c r="CS79" i="1"/>
  <c r="CS80" i="1"/>
  <c r="CS81" i="1"/>
  <c r="CS82" i="1"/>
  <c r="CS83" i="1"/>
  <c r="CS84" i="1"/>
  <c r="CS86" i="1"/>
  <c r="CS87" i="1"/>
  <c r="CS88" i="1"/>
  <c r="CS89" i="1"/>
  <c r="CS90" i="1"/>
  <c r="CS91" i="1"/>
  <c r="CS92" i="1"/>
  <c r="CS93" i="1"/>
  <c r="CS94" i="1"/>
  <c r="CS95" i="1"/>
  <c r="CS96" i="1"/>
  <c r="CS97" i="1"/>
  <c r="CS98" i="1"/>
  <c r="CS99" i="1"/>
  <c r="CS100" i="1"/>
  <c r="CS101" i="1"/>
  <c r="CS102" i="1"/>
  <c r="CS103" i="1"/>
  <c r="CS104" i="1"/>
  <c r="CS105" i="1"/>
  <c r="CS106" i="1"/>
  <c r="CS107" i="1"/>
  <c r="CS108" i="1"/>
  <c r="CS109" i="1"/>
  <c r="CS110" i="1"/>
  <c r="CS111" i="1"/>
  <c r="CS112" i="1"/>
  <c r="CS113" i="1"/>
  <c r="CS114" i="1"/>
  <c r="CS115" i="1"/>
  <c r="CS116" i="1"/>
  <c r="CS117" i="1"/>
  <c r="CS118" i="1"/>
  <c r="CS119" i="1"/>
  <c r="CS120" i="1"/>
  <c r="CS121" i="1"/>
  <c r="CS122" i="1"/>
  <c r="CS124" i="1"/>
  <c r="CS125" i="1"/>
  <c r="CS126" i="1"/>
  <c r="CS127" i="1"/>
  <c r="CS128" i="1"/>
  <c r="CS129" i="1"/>
  <c r="CS130" i="1"/>
  <c r="CS131" i="1"/>
  <c r="CS132" i="1"/>
  <c r="CS133" i="1"/>
  <c r="CS134" i="1"/>
  <c r="CS135" i="1"/>
  <c r="CS136" i="1"/>
  <c r="CS137" i="1"/>
  <c r="CS138" i="1"/>
  <c r="CS139" i="1"/>
  <c r="CS140" i="1"/>
  <c r="CS141" i="1"/>
  <c r="CS142" i="1"/>
  <c r="CS143" i="1"/>
  <c r="CS144" i="1"/>
  <c r="CS145" i="1"/>
  <c r="CS146" i="1"/>
  <c r="CS147" i="1"/>
  <c r="CS148" i="1"/>
  <c r="CS149" i="1"/>
  <c r="CS150" i="1"/>
  <c r="CS151" i="1"/>
  <c r="CS2" i="1"/>
  <c r="CQ3" i="1"/>
  <c r="CQ7" i="1"/>
  <c r="CQ8" i="1"/>
  <c r="CQ9" i="1"/>
  <c r="CQ10" i="1"/>
  <c r="CQ11" i="1"/>
  <c r="CQ12" i="1"/>
  <c r="CQ13" i="1"/>
  <c r="CQ15" i="1"/>
  <c r="CQ16" i="1"/>
  <c r="CQ17" i="1"/>
  <c r="CQ19" i="1"/>
  <c r="CQ21" i="1"/>
  <c r="CQ24" i="1"/>
  <c r="CQ25" i="1"/>
  <c r="CQ26" i="1"/>
  <c r="CQ27" i="1"/>
  <c r="CQ28" i="1"/>
  <c r="CQ29" i="1"/>
  <c r="CQ31" i="1"/>
  <c r="CQ33" i="1"/>
  <c r="CQ34" i="1"/>
  <c r="CQ35" i="1"/>
  <c r="CQ36" i="1"/>
  <c r="CQ38" i="1"/>
  <c r="CQ39" i="1"/>
  <c r="CQ40" i="1"/>
  <c r="CQ41" i="1"/>
  <c r="CQ42" i="1"/>
  <c r="CQ43" i="1"/>
  <c r="CQ44" i="1"/>
  <c r="CQ45" i="1"/>
  <c r="CQ47" i="1"/>
  <c r="CQ50" i="1"/>
  <c r="CQ51" i="1"/>
  <c r="CQ52" i="1"/>
  <c r="CQ53" i="1"/>
  <c r="CQ54" i="1"/>
  <c r="CQ55" i="1"/>
  <c r="CQ56" i="1"/>
  <c r="CQ58" i="1"/>
  <c r="CQ59" i="1"/>
  <c r="CQ60" i="1"/>
  <c r="CQ61" i="1"/>
  <c r="CQ62" i="1"/>
  <c r="CQ63" i="1"/>
  <c r="CQ64" i="1"/>
  <c r="CQ65" i="1"/>
  <c r="CQ66" i="1"/>
  <c r="CQ67" i="1"/>
  <c r="CQ68" i="1"/>
  <c r="CQ69" i="1"/>
  <c r="CQ70" i="1"/>
  <c r="CQ71" i="1"/>
  <c r="CQ72" i="1"/>
  <c r="CQ74" i="1"/>
  <c r="CQ75" i="1"/>
  <c r="CQ76" i="1"/>
  <c r="CQ77" i="1"/>
  <c r="CQ78" i="1"/>
  <c r="CQ80" i="1"/>
  <c r="CQ81" i="1"/>
  <c r="CQ82" i="1"/>
  <c r="CQ83" i="1"/>
  <c r="CQ84" i="1"/>
  <c r="CQ86" i="1"/>
  <c r="CQ87" i="1"/>
  <c r="CQ88" i="1"/>
  <c r="CQ89" i="1"/>
  <c r="CQ90" i="1"/>
  <c r="CQ91" i="1"/>
  <c r="CQ92" i="1"/>
  <c r="CQ93" i="1"/>
  <c r="CQ94" i="1"/>
  <c r="CQ95" i="1"/>
  <c r="CQ96" i="1"/>
  <c r="CQ97" i="1"/>
  <c r="CQ98" i="1"/>
  <c r="CQ99" i="1"/>
  <c r="CQ100" i="1"/>
  <c r="CQ101" i="1"/>
  <c r="CQ102" i="1"/>
  <c r="CQ103" i="1"/>
  <c r="CQ104" i="1"/>
  <c r="CQ105" i="1"/>
  <c r="CQ106" i="1"/>
  <c r="CQ107" i="1"/>
  <c r="CQ108" i="1"/>
  <c r="CQ109" i="1"/>
  <c r="CQ110" i="1"/>
  <c r="CQ111" i="1"/>
  <c r="CQ112" i="1"/>
  <c r="CQ113" i="1"/>
  <c r="CQ114" i="1"/>
  <c r="CQ115" i="1"/>
  <c r="CQ116" i="1"/>
  <c r="CQ117" i="1"/>
  <c r="CQ118" i="1"/>
  <c r="CQ119" i="1"/>
  <c r="CQ120" i="1"/>
  <c r="CQ121" i="1"/>
  <c r="CQ122" i="1"/>
  <c r="CQ124" i="1"/>
  <c r="CQ125" i="1"/>
  <c r="CQ126" i="1"/>
  <c r="CQ127" i="1"/>
  <c r="CQ128" i="1"/>
  <c r="CQ129" i="1"/>
  <c r="CQ130" i="1"/>
  <c r="CQ131" i="1"/>
  <c r="CQ132" i="1"/>
  <c r="CQ133" i="1"/>
  <c r="CQ134" i="1"/>
  <c r="CQ135" i="1"/>
  <c r="CQ136" i="1"/>
  <c r="CQ137" i="1"/>
  <c r="CQ138" i="1"/>
  <c r="CQ139" i="1"/>
  <c r="CQ140" i="1"/>
  <c r="CQ141" i="1"/>
  <c r="CQ142" i="1"/>
  <c r="CQ143" i="1"/>
  <c r="CQ144" i="1"/>
  <c r="CQ145" i="1"/>
  <c r="CQ146" i="1"/>
  <c r="CQ147" i="1"/>
  <c r="CQ148" i="1"/>
  <c r="CQ149" i="1"/>
  <c r="CQ150" i="1"/>
  <c r="CQ151" i="1"/>
  <c r="CQ2" i="1"/>
  <c r="CO3" i="1"/>
  <c r="CO7" i="1"/>
  <c r="CO8" i="1"/>
  <c r="CO9" i="1"/>
  <c r="CO10" i="1"/>
  <c r="CO11" i="1"/>
  <c r="CO12" i="1"/>
  <c r="CO13" i="1"/>
  <c r="CO14" i="1"/>
  <c r="CO15" i="1"/>
  <c r="CO16" i="1"/>
  <c r="CO17" i="1"/>
  <c r="CO19" i="1"/>
  <c r="CO21" i="1"/>
  <c r="CO23" i="1"/>
  <c r="CO24" i="1"/>
  <c r="CO25" i="1"/>
  <c r="CO26" i="1"/>
  <c r="CO27" i="1"/>
  <c r="CO28" i="1"/>
  <c r="CO29" i="1"/>
  <c r="CO31" i="1"/>
  <c r="CO32" i="1"/>
  <c r="CO33" i="1"/>
  <c r="CO34" i="1"/>
  <c r="CO35" i="1"/>
  <c r="CO36" i="1"/>
  <c r="CO38" i="1"/>
  <c r="CO39" i="1"/>
  <c r="CO40" i="1"/>
  <c r="CO41" i="1"/>
  <c r="CO42" i="1"/>
  <c r="CO43" i="1"/>
  <c r="CO44" i="1"/>
  <c r="CO45" i="1"/>
  <c r="CO47" i="1"/>
  <c r="CO48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O67" i="1"/>
  <c r="CO68" i="1"/>
  <c r="CO69" i="1"/>
  <c r="CO70" i="1"/>
  <c r="CO71" i="1"/>
  <c r="CO72" i="1"/>
  <c r="CO74" i="1"/>
  <c r="CO75" i="1"/>
  <c r="CO76" i="1"/>
  <c r="CO77" i="1"/>
  <c r="CO78" i="1"/>
  <c r="CO79" i="1"/>
  <c r="CO80" i="1"/>
  <c r="CO81" i="1"/>
  <c r="CO82" i="1"/>
  <c r="CO83" i="1"/>
  <c r="CO84" i="1"/>
  <c r="CO86" i="1"/>
  <c r="CO87" i="1"/>
  <c r="CO88" i="1"/>
  <c r="CO89" i="1"/>
  <c r="CO90" i="1"/>
  <c r="CO91" i="1"/>
  <c r="CO92" i="1"/>
  <c r="CO93" i="1"/>
  <c r="CO94" i="1"/>
  <c r="CO95" i="1"/>
  <c r="CO96" i="1"/>
  <c r="CO97" i="1"/>
  <c r="CO98" i="1"/>
  <c r="CO99" i="1"/>
  <c r="CO100" i="1"/>
  <c r="CO101" i="1"/>
  <c r="CO102" i="1"/>
  <c r="CO103" i="1"/>
  <c r="CO104" i="1"/>
  <c r="CO105" i="1"/>
  <c r="CO106" i="1"/>
  <c r="CO107" i="1"/>
  <c r="CO108" i="1"/>
  <c r="CO109" i="1"/>
  <c r="CO110" i="1"/>
  <c r="CO111" i="1"/>
  <c r="CO112" i="1"/>
  <c r="CO113" i="1"/>
  <c r="CO114" i="1"/>
  <c r="CO115" i="1"/>
  <c r="CO116" i="1"/>
  <c r="CO117" i="1"/>
  <c r="CO118" i="1"/>
  <c r="CO119" i="1"/>
  <c r="CO120" i="1"/>
  <c r="CO121" i="1"/>
  <c r="CO122" i="1"/>
  <c r="CO124" i="1"/>
  <c r="CO125" i="1"/>
  <c r="CO126" i="1"/>
  <c r="CO127" i="1"/>
  <c r="CO128" i="1"/>
  <c r="CO129" i="1"/>
  <c r="CO130" i="1"/>
  <c r="CO131" i="1"/>
  <c r="CO132" i="1"/>
  <c r="CO133" i="1"/>
  <c r="CO134" i="1"/>
  <c r="CO135" i="1"/>
  <c r="CO136" i="1"/>
  <c r="CO137" i="1"/>
  <c r="CO138" i="1"/>
  <c r="CO139" i="1"/>
  <c r="CO140" i="1"/>
  <c r="CO141" i="1"/>
  <c r="CO142" i="1"/>
  <c r="CO143" i="1"/>
  <c r="CO144" i="1"/>
  <c r="CO145" i="1"/>
  <c r="CO146" i="1"/>
  <c r="CO147" i="1"/>
  <c r="CO148" i="1"/>
  <c r="CO149" i="1"/>
  <c r="CO150" i="1"/>
  <c r="CO151" i="1"/>
  <c r="CO2" i="1"/>
  <c r="CM3" i="1"/>
  <c r="CM7" i="1"/>
  <c r="CM8" i="1"/>
  <c r="CM9" i="1"/>
  <c r="CM10" i="1"/>
  <c r="CM11" i="1"/>
  <c r="CM12" i="1"/>
  <c r="CM13" i="1"/>
  <c r="CM14" i="1"/>
  <c r="CM15" i="1"/>
  <c r="CM16" i="1"/>
  <c r="CM17" i="1"/>
  <c r="CM19" i="1"/>
  <c r="CM21" i="1"/>
  <c r="CM23" i="1"/>
  <c r="CM24" i="1"/>
  <c r="CM25" i="1"/>
  <c r="CM26" i="1"/>
  <c r="CM27" i="1"/>
  <c r="CM28" i="1"/>
  <c r="CM29" i="1"/>
  <c r="CM31" i="1"/>
  <c r="CM32" i="1"/>
  <c r="CM33" i="1"/>
  <c r="CM34" i="1"/>
  <c r="CM35" i="1"/>
  <c r="CM36" i="1"/>
  <c r="CM38" i="1"/>
  <c r="CM39" i="1"/>
  <c r="CM40" i="1"/>
  <c r="CM41" i="1"/>
  <c r="CM42" i="1"/>
  <c r="CM43" i="1"/>
  <c r="CM44" i="1"/>
  <c r="CM45" i="1"/>
  <c r="CM47" i="1"/>
  <c r="CM48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M62" i="1"/>
  <c r="CM63" i="1"/>
  <c r="CM64" i="1"/>
  <c r="CM65" i="1"/>
  <c r="CM66" i="1"/>
  <c r="CM67" i="1"/>
  <c r="CM68" i="1"/>
  <c r="CM69" i="1"/>
  <c r="CM70" i="1"/>
  <c r="CM71" i="1"/>
  <c r="CM72" i="1"/>
  <c r="CM74" i="1"/>
  <c r="CM75" i="1"/>
  <c r="CM76" i="1"/>
  <c r="CM77" i="1"/>
  <c r="CM78" i="1"/>
  <c r="CM79" i="1"/>
  <c r="CM80" i="1"/>
  <c r="CM81" i="1"/>
  <c r="CM82" i="1"/>
  <c r="CM83" i="1"/>
  <c r="CM84" i="1"/>
  <c r="CM86" i="1"/>
  <c r="CM87" i="1"/>
  <c r="CM88" i="1"/>
  <c r="CM89" i="1"/>
  <c r="CM90" i="1"/>
  <c r="CM91" i="1"/>
  <c r="CM93" i="1"/>
  <c r="CM94" i="1"/>
  <c r="CM95" i="1"/>
  <c r="CM96" i="1"/>
  <c r="CM97" i="1"/>
  <c r="CM98" i="1"/>
  <c r="CM99" i="1"/>
  <c r="CM100" i="1"/>
  <c r="CM101" i="1"/>
  <c r="CM102" i="1"/>
  <c r="CM103" i="1"/>
  <c r="CM104" i="1"/>
  <c r="CM105" i="1"/>
  <c r="CM106" i="1"/>
  <c r="CM107" i="1"/>
  <c r="CM108" i="1"/>
  <c r="CM109" i="1"/>
  <c r="CM110" i="1"/>
  <c r="CM111" i="1"/>
  <c r="CM112" i="1"/>
  <c r="CM113" i="1"/>
  <c r="CM114" i="1"/>
  <c r="CM115" i="1"/>
  <c r="CM116" i="1"/>
  <c r="CM117" i="1"/>
  <c r="CM118" i="1"/>
  <c r="CM119" i="1"/>
  <c r="CM120" i="1"/>
  <c r="CM121" i="1"/>
  <c r="CM122" i="1"/>
  <c r="CM124" i="1"/>
  <c r="CM125" i="1"/>
  <c r="CM126" i="1"/>
  <c r="CM127" i="1"/>
  <c r="CM128" i="1"/>
  <c r="CM129" i="1"/>
  <c r="CM130" i="1"/>
  <c r="CM131" i="1"/>
  <c r="CM132" i="1"/>
  <c r="CM133" i="1"/>
  <c r="CM134" i="1"/>
  <c r="CM135" i="1"/>
  <c r="CM136" i="1"/>
  <c r="CM137" i="1"/>
  <c r="CM138" i="1"/>
  <c r="CM139" i="1"/>
  <c r="CM140" i="1"/>
  <c r="CM141" i="1"/>
  <c r="CM142" i="1"/>
  <c r="CM143" i="1"/>
  <c r="CM144" i="1"/>
  <c r="CM145" i="1"/>
  <c r="CM146" i="1"/>
  <c r="CM147" i="1"/>
  <c r="CM148" i="1"/>
  <c r="CM149" i="1"/>
  <c r="CM150" i="1"/>
  <c r="CM151" i="1"/>
  <c r="CM2" i="1"/>
  <c r="CK3" i="1"/>
  <c r="CK7" i="1"/>
  <c r="CK8" i="1"/>
  <c r="CK9" i="1"/>
  <c r="CK10" i="1"/>
  <c r="CK11" i="1"/>
  <c r="CK12" i="1"/>
  <c r="CK13" i="1"/>
  <c r="CK14" i="1"/>
  <c r="CK15" i="1"/>
  <c r="CK16" i="1"/>
  <c r="CK17" i="1"/>
  <c r="CK19" i="1"/>
  <c r="CK21" i="1"/>
  <c r="CK23" i="1"/>
  <c r="CK24" i="1"/>
  <c r="CK25" i="1"/>
  <c r="CK26" i="1"/>
  <c r="CK27" i="1"/>
  <c r="CK28" i="1"/>
  <c r="CK29" i="1"/>
  <c r="CK31" i="1"/>
  <c r="CK32" i="1"/>
  <c r="CK33" i="1"/>
  <c r="CK34" i="1"/>
  <c r="CK35" i="1"/>
  <c r="CK36" i="1"/>
  <c r="CK38" i="1"/>
  <c r="CK39" i="1"/>
  <c r="CK40" i="1"/>
  <c r="CK41" i="1"/>
  <c r="CK42" i="1"/>
  <c r="CK43" i="1"/>
  <c r="CK44" i="1"/>
  <c r="CK45" i="1"/>
  <c r="CK47" i="1"/>
  <c r="CK48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K70" i="1"/>
  <c r="CK71" i="1"/>
  <c r="CK72" i="1"/>
  <c r="CK74" i="1"/>
  <c r="CK75" i="1"/>
  <c r="CK76" i="1"/>
  <c r="CK77" i="1"/>
  <c r="CK78" i="1"/>
  <c r="CK79" i="1"/>
  <c r="CK80" i="1"/>
  <c r="CK81" i="1"/>
  <c r="CK82" i="1"/>
  <c r="CK83" i="1"/>
  <c r="CK84" i="1"/>
  <c r="CK86" i="1"/>
  <c r="CK87" i="1"/>
  <c r="CK88" i="1"/>
  <c r="CK89" i="1"/>
  <c r="CK90" i="1"/>
  <c r="CK91" i="1"/>
  <c r="CK92" i="1"/>
  <c r="CK93" i="1"/>
  <c r="CK94" i="1"/>
  <c r="CK95" i="1"/>
  <c r="CK96" i="1"/>
  <c r="CK97" i="1"/>
  <c r="CK98" i="1"/>
  <c r="CK99" i="1"/>
  <c r="CK100" i="1"/>
  <c r="CK101" i="1"/>
  <c r="CK102" i="1"/>
  <c r="CK103" i="1"/>
  <c r="CK104" i="1"/>
  <c r="CK105" i="1"/>
  <c r="CK106" i="1"/>
  <c r="CK107" i="1"/>
  <c r="CK108" i="1"/>
  <c r="CK109" i="1"/>
  <c r="CK110" i="1"/>
  <c r="CK111" i="1"/>
  <c r="CK112" i="1"/>
  <c r="CK113" i="1"/>
  <c r="CK114" i="1"/>
  <c r="CK115" i="1"/>
  <c r="CK116" i="1"/>
  <c r="CK117" i="1"/>
  <c r="CK118" i="1"/>
  <c r="CK119" i="1"/>
  <c r="CK120" i="1"/>
  <c r="CK121" i="1"/>
  <c r="CK122" i="1"/>
  <c r="CK124" i="1"/>
  <c r="CK125" i="1"/>
  <c r="CK126" i="1"/>
  <c r="CK127" i="1"/>
  <c r="CK128" i="1"/>
  <c r="CK129" i="1"/>
  <c r="CK130" i="1"/>
  <c r="CK131" i="1"/>
  <c r="CK132" i="1"/>
  <c r="CK133" i="1"/>
  <c r="CK134" i="1"/>
  <c r="CK135" i="1"/>
  <c r="CK136" i="1"/>
  <c r="CK137" i="1"/>
  <c r="CK138" i="1"/>
  <c r="CK139" i="1"/>
  <c r="CK140" i="1"/>
  <c r="CK141" i="1"/>
  <c r="CK142" i="1"/>
  <c r="CK143" i="1"/>
  <c r="CK144" i="1"/>
  <c r="CK145" i="1"/>
  <c r="CK146" i="1"/>
  <c r="CK147" i="1"/>
  <c r="CK148" i="1"/>
  <c r="CK149" i="1"/>
  <c r="CK150" i="1"/>
  <c r="CK151" i="1"/>
  <c r="CK2" i="1"/>
  <c r="CI3" i="1"/>
  <c r="CI7" i="1"/>
  <c r="CI8" i="1"/>
  <c r="CI9" i="1"/>
  <c r="CI10" i="1"/>
  <c r="CI11" i="1"/>
  <c r="CI12" i="1"/>
  <c r="CI13" i="1"/>
  <c r="CI14" i="1"/>
  <c r="CI15" i="1"/>
  <c r="CI16" i="1"/>
  <c r="CI17" i="1"/>
  <c r="CI19" i="1"/>
  <c r="CI21" i="1"/>
  <c r="CI23" i="1"/>
  <c r="CI24" i="1"/>
  <c r="CI25" i="1"/>
  <c r="CI26" i="1"/>
  <c r="CI27" i="1"/>
  <c r="CI28" i="1"/>
  <c r="CI29" i="1"/>
  <c r="CI31" i="1"/>
  <c r="CI32" i="1"/>
  <c r="CI33" i="1"/>
  <c r="CI34" i="1"/>
  <c r="CI35" i="1"/>
  <c r="CI36" i="1"/>
  <c r="CI38" i="1"/>
  <c r="CI39" i="1"/>
  <c r="CI40" i="1"/>
  <c r="CI41" i="1"/>
  <c r="CI42" i="1"/>
  <c r="CI43" i="1"/>
  <c r="CI44" i="1"/>
  <c r="CI45" i="1"/>
  <c r="CI47" i="1"/>
  <c r="CI48" i="1"/>
  <c r="CI50" i="1"/>
  <c r="CI51" i="1"/>
  <c r="CI52" i="1"/>
  <c r="CI53" i="1"/>
  <c r="CI54" i="1"/>
  <c r="CI55" i="1"/>
  <c r="CI56" i="1"/>
  <c r="CI58" i="1"/>
  <c r="CI59" i="1"/>
  <c r="CI60" i="1"/>
  <c r="CI61" i="1"/>
  <c r="CI62" i="1"/>
  <c r="CI64" i="1"/>
  <c r="CI65" i="1"/>
  <c r="CI66" i="1"/>
  <c r="CI67" i="1"/>
  <c r="CI68" i="1"/>
  <c r="CI69" i="1"/>
  <c r="CI70" i="1"/>
  <c r="CI71" i="1"/>
  <c r="CI72" i="1"/>
  <c r="CI74" i="1"/>
  <c r="CI75" i="1"/>
  <c r="CI76" i="1"/>
  <c r="CI77" i="1"/>
  <c r="CI78" i="1"/>
  <c r="CI79" i="1"/>
  <c r="CI80" i="1"/>
  <c r="CI81" i="1"/>
  <c r="CI82" i="1"/>
  <c r="CI83" i="1"/>
  <c r="CI84" i="1"/>
  <c r="CI86" i="1"/>
  <c r="CI87" i="1"/>
  <c r="CI88" i="1"/>
  <c r="CI89" i="1"/>
  <c r="CI90" i="1"/>
  <c r="CI91" i="1"/>
  <c r="CI92" i="1"/>
  <c r="CI93" i="1"/>
  <c r="CI94" i="1"/>
  <c r="CI95" i="1"/>
  <c r="CI96" i="1"/>
  <c r="CI97" i="1"/>
  <c r="CI98" i="1"/>
  <c r="CI99" i="1"/>
  <c r="CI100" i="1"/>
  <c r="CI101" i="1"/>
  <c r="CI102" i="1"/>
  <c r="CI103" i="1"/>
  <c r="CI104" i="1"/>
  <c r="CI105" i="1"/>
  <c r="CI106" i="1"/>
  <c r="CI107" i="1"/>
  <c r="CI108" i="1"/>
  <c r="CI109" i="1"/>
  <c r="CI110" i="1"/>
  <c r="CI111" i="1"/>
  <c r="CI112" i="1"/>
  <c r="CI113" i="1"/>
  <c r="CI114" i="1"/>
  <c r="CI115" i="1"/>
  <c r="CI116" i="1"/>
  <c r="CI117" i="1"/>
  <c r="CI118" i="1"/>
  <c r="CI119" i="1"/>
  <c r="CI120" i="1"/>
  <c r="CI121" i="1"/>
  <c r="CI122" i="1"/>
  <c r="CI124" i="1"/>
  <c r="CI125" i="1"/>
  <c r="CI126" i="1"/>
  <c r="CI127" i="1"/>
  <c r="CI128" i="1"/>
  <c r="CI129" i="1"/>
  <c r="CI130" i="1"/>
  <c r="CI131" i="1"/>
  <c r="CI132" i="1"/>
  <c r="CI133" i="1"/>
  <c r="CI134" i="1"/>
  <c r="CI135" i="1"/>
  <c r="CI136" i="1"/>
  <c r="CI137" i="1"/>
  <c r="CI138" i="1"/>
  <c r="CI139" i="1"/>
  <c r="CI140" i="1"/>
  <c r="CI141" i="1"/>
  <c r="CI142" i="1"/>
  <c r="CI143" i="1"/>
  <c r="CI144" i="1"/>
  <c r="CI145" i="1"/>
  <c r="CI146" i="1"/>
  <c r="CI147" i="1"/>
  <c r="CI148" i="1"/>
  <c r="CI149" i="1"/>
  <c r="CI150" i="1"/>
  <c r="CI151" i="1"/>
  <c r="CI2" i="1"/>
  <c r="CG7" i="1"/>
  <c r="CG8" i="1"/>
  <c r="CG9" i="1"/>
  <c r="CG10" i="1"/>
  <c r="CG11" i="1"/>
  <c r="CG12" i="1"/>
  <c r="CG13" i="1"/>
  <c r="CG14" i="1"/>
  <c r="CG15" i="1"/>
  <c r="CG16" i="1"/>
  <c r="CG17" i="1"/>
  <c r="CG19" i="1"/>
  <c r="CG21" i="1"/>
  <c r="CG23" i="1"/>
  <c r="CG24" i="1"/>
  <c r="CG25" i="1"/>
  <c r="CG26" i="1"/>
  <c r="CG27" i="1"/>
  <c r="CG28" i="1"/>
  <c r="CG29" i="1"/>
  <c r="CG31" i="1"/>
  <c r="CG32" i="1"/>
  <c r="CG33" i="1"/>
  <c r="CG34" i="1"/>
  <c r="CG35" i="1"/>
  <c r="CG36" i="1"/>
  <c r="CG38" i="1"/>
  <c r="CG39" i="1"/>
  <c r="CG40" i="1"/>
  <c r="CG41" i="1"/>
  <c r="CG42" i="1"/>
  <c r="CG43" i="1"/>
  <c r="CG44" i="1"/>
  <c r="CG45" i="1"/>
  <c r="CG47" i="1"/>
  <c r="CG48" i="1"/>
  <c r="CG50" i="1"/>
  <c r="CG51" i="1"/>
  <c r="CG52" i="1"/>
  <c r="CG53" i="1"/>
  <c r="CG54" i="1"/>
  <c r="CG55" i="1"/>
  <c r="CG56" i="1"/>
  <c r="CG57" i="1"/>
  <c r="CG59" i="1"/>
  <c r="CG60" i="1"/>
  <c r="CG61" i="1"/>
  <c r="CG62" i="1"/>
  <c r="CG63" i="1"/>
  <c r="CG64" i="1"/>
  <c r="CG65" i="1"/>
  <c r="CG66" i="1"/>
  <c r="CG67" i="1"/>
  <c r="CG68" i="1"/>
  <c r="CG69" i="1"/>
  <c r="CG70" i="1"/>
  <c r="CG71" i="1"/>
  <c r="CG72" i="1"/>
  <c r="CG74" i="1"/>
  <c r="CG75" i="1"/>
  <c r="CG76" i="1"/>
  <c r="CG77" i="1"/>
  <c r="CG78" i="1"/>
  <c r="CG79" i="1"/>
  <c r="CG80" i="1"/>
  <c r="CG81" i="1"/>
  <c r="CG82" i="1"/>
  <c r="CG83" i="1"/>
  <c r="CG84" i="1"/>
  <c r="CG86" i="1"/>
  <c r="CG87" i="1"/>
  <c r="CG88" i="1"/>
  <c r="CG89" i="1"/>
  <c r="CG90" i="1"/>
  <c r="CG91" i="1"/>
  <c r="CG92" i="1"/>
  <c r="CG93" i="1"/>
  <c r="CG94" i="1"/>
  <c r="CG95" i="1"/>
  <c r="CG96" i="1"/>
  <c r="CG97" i="1"/>
  <c r="CG98" i="1"/>
  <c r="CG99" i="1"/>
  <c r="CG100" i="1"/>
  <c r="CG101" i="1"/>
  <c r="CG102" i="1"/>
  <c r="CG103" i="1"/>
  <c r="CG104" i="1"/>
  <c r="CG105" i="1"/>
  <c r="CG106" i="1"/>
  <c r="CG107" i="1"/>
  <c r="CG108" i="1"/>
  <c r="CG109" i="1"/>
  <c r="CG110" i="1"/>
  <c r="CG111" i="1"/>
  <c r="CG112" i="1"/>
  <c r="CG113" i="1"/>
  <c r="CG114" i="1"/>
  <c r="CG115" i="1"/>
  <c r="CG116" i="1"/>
  <c r="CG117" i="1"/>
  <c r="CG118" i="1"/>
  <c r="CG119" i="1"/>
  <c r="CG120" i="1"/>
  <c r="CG121" i="1"/>
  <c r="CG122" i="1"/>
  <c r="CG124" i="1"/>
  <c r="CG125" i="1"/>
  <c r="CG126" i="1"/>
  <c r="CG127" i="1"/>
  <c r="CG128" i="1"/>
  <c r="CG129" i="1"/>
  <c r="CG130" i="1"/>
  <c r="CG131" i="1"/>
  <c r="CG132" i="1"/>
  <c r="CG133" i="1"/>
  <c r="CG134" i="1"/>
  <c r="CG135" i="1"/>
  <c r="CG136" i="1"/>
  <c r="CG137" i="1"/>
  <c r="CG138" i="1"/>
  <c r="CG139" i="1"/>
  <c r="CG140" i="1"/>
  <c r="CG141" i="1"/>
  <c r="CG142" i="1"/>
  <c r="CG143" i="1"/>
  <c r="CG144" i="1"/>
  <c r="CG145" i="1"/>
  <c r="CG146" i="1"/>
  <c r="CG147" i="1"/>
  <c r="CG148" i="1"/>
  <c r="CG149" i="1"/>
  <c r="CG150" i="1"/>
  <c r="CG151" i="1"/>
  <c r="CE7" i="1"/>
  <c r="CE8" i="1"/>
  <c r="CE9" i="1"/>
  <c r="CE10" i="1"/>
  <c r="CE11" i="1"/>
  <c r="CE12" i="1"/>
  <c r="CE13" i="1"/>
  <c r="CE14" i="1"/>
  <c r="CE15" i="1"/>
  <c r="CE16" i="1"/>
  <c r="CE17" i="1"/>
  <c r="CE19" i="1"/>
  <c r="CE21" i="1"/>
  <c r="CE23" i="1"/>
  <c r="CE24" i="1"/>
  <c r="CE25" i="1"/>
  <c r="CE26" i="1"/>
  <c r="CE27" i="1"/>
  <c r="CE28" i="1"/>
  <c r="CE29" i="1"/>
  <c r="CE31" i="1"/>
  <c r="CE32" i="1"/>
  <c r="CE33" i="1"/>
  <c r="CE34" i="1"/>
  <c r="CE35" i="1"/>
  <c r="CE36" i="1"/>
  <c r="CE38" i="1"/>
  <c r="CE39" i="1"/>
  <c r="CE40" i="1"/>
  <c r="CE41" i="1"/>
  <c r="CE42" i="1"/>
  <c r="CE43" i="1"/>
  <c r="CE44" i="1"/>
  <c r="CE45" i="1"/>
  <c r="CE47" i="1"/>
  <c r="CE48" i="1"/>
  <c r="CE50" i="1"/>
  <c r="CE51" i="1"/>
  <c r="CE52" i="1"/>
  <c r="CE53" i="1"/>
  <c r="CE54" i="1"/>
  <c r="CE55" i="1"/>
  <c r="CE56" i="1"/>
  <c r="CE57" i="1"/>
  <c r="CE58" i="1"/>
  <c r="CE59" i="1"/>
  <c r="CE60" i="1"/>
  <c r="CE61" i="1"/>
  <c r="CE62" i="1"/>
  <c r="CE63" i="1"/>
  <c r="CE64" i="1"/>
  <c r="CE65" i="1"/>
  <c r="CE66" i="1"/>
  <c r="CE67" i="1"/>
  <c r="CE68" i="1"/>
  <c r="CE69" i="1"/>
  <c r="CE70" i="1"/>
  <c r="CE71" i="1"/>
  <c r="CE72" i="1"/>
  <c r="CE74" i="1"/>
  <c r="CE75" i="1"/>
  <c r="CE76" i="1"/>
  <c r="CE77" i="1"/>
  <c r="CE78" i="1"/>
  <c r="CE79" i="1"/>
  <c r="CE80" i="1"/>
  <c r="CE81" i="1"/>
  <c r="CE82" i="1"/>
  <c r="CE83" i="1"/>
  <c r="CE84" i="1"/>
  <c r="CE86" i="1"/>
  <c r="CE87" i="1"/>
  <c r="CE88" i="1"/>
  <c r="CE89" i="1"/>
  <c r="CE90" i="1"/>
  <c r="CE91" i="1"/>
  <c r="CE92" i="1"/>
  <c r="CE93" i="1"/>
  <c r="CE94" i="1"/>
  <c r="CE95" i="1"/>
  <c r="CE96" i="1"/>
  <c r="CE97" i="1"/>
  <c r="CE98" i="1"/>
  <c r="CE99" i="1"/>
  <c r="CE100" i="1"/>
  <c r="CE101" i="1"/>
  <c r="CE102" i="1"/>
  <c r="CE103" i="1"/>
  <c r="CE104" i="1"/>
  <c r="CE105" i="1"/>
  <c r="CE106" i="1"/>
  <c r="CE107" i="1"/>
  <c r="CE108" i="1"/>
  <c r="CE109" i="1"/>
  <c r="CE110" i="1"/>
  <c r="CE111" i="1"/>
  <c r="CE112" i="1"/>
  <c r="CE113" i="1"/>
  <c r="CE114" i="1"/>
  <c r="CE115" i="1"/>
  <c r="CE116" i="1"/>
  <c r="CE117" i="1"/>
  <c r="CE118" i="1"/>
  <c r="CE119" i="1"/>
  <c r="CE120" i="1"/>
  <c r="CE121" i="1"/>
  <c r="CE122" i="1"/>
  <c r="CE124" i="1"/>
  <c r="CE125" i="1"/>
  <c r="CE126" i="1"/>
  <c r="CE127" i="1"/>
  <c r="CE128" i="1"/>
  <c r="CE129" i="1"/>
  <c r="CE130" i="1"/>
  <c r="CE131" i="1"/>
  <c r="CE132" i="1"/>
  <c r="CE133" i="1"/>
  <c r="CE134" i="1"/>
  <c r="CE135" i="1"/>
  <c r="CE136" i="1"/>
  <c r="CE137" i="1"/>
  <c r="CE138" i="1"/>
  <c r="CE139" i="1"/>
  <c r="CE140" i="1"/>
  <c r="CE141" i="1"/>
  <c r="CE142" i="1"/>
  <c r="CE143" i="1"/>
  <c r="CE144" i="1"/>
  <c r="CE145" i="1"/>
  <c r="CE146" i="1"/>
  <c r="CE147" i="1"/>
  <c r="CE148" i="1"/>
  <c r="CE149" i="1"/>
  <c r="CE150" i="1"/>
  <c r="CE151" i="1"/>
  <c r="CC7" i="1"/>
  <c r="CC8" i="1"/>
  <c r="CC9" i="1"/>
  <c r="CC10" i="1"/>
  <c r="CC11" i="1"/>
  <c r="CC12" i="1"/>
  <c r="CC13" i="1"/>
  <c r="CC14" i="1"/>
  <c r="CC15" i="1"/>
  <c r="CC16" i="1"/>
  <c r="CC17" i="1"/>
  <c r="CC19" i="1"/>
  <c r="CC21" i="1"/>
  <c r="CC23" i="1"/>
  <c r="CC24" i="1"/>
  <c r="CC25" i="1"/>
  <c r="CC26" i="1"/>
  <c r="CC27" i="1"/>
  <c r="CC28" i="1"/>
  <c r="CC29" i="1"/>
  <c r="CC31" i="1"/>
  <c r="CC32" i="1"/>
  <c r="CC33" i="1"/>
  <c r="CC34" i="1"/>
  <c r="CC35" i="1"/>
  <c r="CC36" i="1"/>
  <c r="CC38" i="1"/>
  <c r="CC39" i="1"/>
  <c r="CC40" i="1"/>
  <c r="CC41" i="1"/>
  <c r="CC42" i="1"/>
  <c r="CC43" i="1"/>
  <c r="CC44" i="1"/>
  <c r="CC45" i="1"/>
  <c r="CC47" i="1"/>
  <c r="CC48" i="1"/>
  <c r="CC50" i="1"/>
  <c r="CC51" i="1"/>
  <c r="CC52" i="1"/>
  <c r="CC53" i="1"/>
  <c r="CC54" i="1"/>
  <c r="CC55" i="1"/>
  <c r="CC56" i="1"/>
  <c r="CC57" i="1"/>
  <c r="CC58" i="1"/>
  <c r="CC59" i="1"/>
  <c r="CC60" i="1"/>
  <c r="CC61" i="1"/>
  <c r="CC62" i="1"/>
  <c r="CC63" i="1"/>
  <c r="CC64" i="1"/>
  <c r="CC65" i="1"/>
  <c r="CC66" i="1"/>
  <c r="CC67" i="1"/>
  <c r="CC68" i="1"/>
  <c r="CC69" i="1"/>
  <c r="CC70" i="1"/>
  <c r="CC71" i="1"/>
  <c r="CC72" i="1"/>
  <c r="CC74" i="1"/>
  <c r="CC75" i="1"/>
  <c r="CC76" i="1"/>
  <c r="CC77" i="1"/>
  <c r="CC78" i="1"/>
  <c r="CC79" i="1"/>
  <c r="CC80" i="1"/>
  <c r="CC81" i="1"/>
  <c r="CC82" i="1"/>
  <c r="CC83" i="1"/>
  <c r="CC84" i="1"/>
  <c r="CC86" i="1"/>
  <c r="CC87" i="1"/>
  <c r="CC88" i="1"/>
  <c r="CC89" i="1"/>
  <c r="CC90" i="1"/>
  <c r="CC91" i="1"/>
  <c r="CC92" i="1"/>
  <c r="CC93" i="1"/>
  <c r="CC94" i="1"/>
  <c r="CC95" i="1"/>
  <c r="CC96" i="1"/>
  <c r="CC97" i="1"/>
  <c r="CC98" i="1"/>
  <c r="CC99" i="1"/>
  <c r="CC100" i="1"/>
  <c r="CC101" i="1"/>
  <c r="CC102" i="1"/>
  <c r="CC103" i="1"/>
  <c r="CC104" i="1"/>
  <c r="CC105" i="1"/>
  <c r="CC106" i="1"/>
  <c r="CC107" i="1"/>
  <c r="CC108" i="1"/>
  <c r="CC109" i="1"/>
  <c r="CC110" i="1"/>
  <c r="CC111" i="1"/>
  <c r="CC112" i="1"/>
  <c r="CC113" i="1"/>
  <c r="CC114" i="1"/>
  <c r="CC115" i="1"/>
  <c r="CC116" i="1"/>
  <c r="CC117" i="1"/>
  <c r="CC118" i="1"/>
  <c r="CC119" i="1"/>
  <c r="CC120" i="1"/>
  <c r="CC121" i="1"/>
  <c r="CC122" i="1"/>
  <c r="CC124" i="1"/>
  <c r="CC125" i="1"/>
  <c r="CC126" i="1"/>
  <c r="CC127" i="1"/>
  <c r="CC128" i="1"/>
  <c r="CC129" i="1"/>
  <c r="CC130" i="1"/>
  <c r="CC131" i="1"/>
  <c r="CC132" i="1"/>
  <c r="CC133" i="1"/>
  <c r="CC134" i="1"/>
  <c r="CC135" i="1"/>
  <c r="CC136" i="1"/>
  <c r="CC137" i="1"/>
  <c r="CC138" i="1"/>
  <c r="CC139" i="1"/>
  <c r="CC140" i="1"/>
  <c r="CC141" i="1"/>
  <c r="CC142" i="1"/>
  <c r="CC143" i="1"/>
  <c r="CC144" i="1"/>
  <c r="CC145" i="1"/>
  <c r="CC146" i="1"/>
  <c r="CC147" i="1"/>
  <c r="CC148" i="1"/>
  <c r="CC149" i="1"/>
  <c r="CC150" i="1"/>
  <c r="CC151" i="1"/>
  <c r="CB6" i="1"/>
  <c r="CB7" i="1"/>
  <c r="CB8" i="1"/>
  <c r="CB9" i="1"/>
  <c r="CB10" i="1"/>
  <c r="CB11" i="1"/>
  <c r="CB12" i="1"/>
  <c r="CB13" i="1"/>
  <c r="CB14" i="1"/>
  <c r="CB15" i="1"/>
  <c r="CB16" i="1"/>
  <c r="CB17" i="1"/>
  <c r="CB18" i="1"/>
  <c r="CB19" i="1"/>
  <c r="CB20" i="1"/>
  <c r="CB21" i="1"/>
  <c r="CB22" i="1"/>
  <c r="CB23" i="1"/>
  <c r="CB24" i="1"/>
  <c r="CB25" i="1"/>
  <c r="CB26" i="1"/>
  <c r="CB27" i="1"/>
  <c r="CB28" i="1"/>
  <c r="CB29" i="1"/>
  <c r="CB30" i="1"/>
  <c r="CB31" i="1"/>
  <c r="CB32" i="1"/>
  <c r="CB33" i="1"/>
  <c r="CB34" i="1"/>
  <c r="CB35" i="1"/>
  <c r="CB36" i="1"/>
  <c r="CB37" i="1"/>
  <c r="CB38" i="1"/>
  <c r="CB39" i="1"/>
  <c r="CB40" i="1"/>
  <c r="CB41" i="1"/>
  <c r="CB42" i="1"/>
  <c r="CB43" i="1"/>
  <c r="CB44" i="1"/>
  <c r="CB45" i="1"/>
  <c r="CB47" i="1"/>
  <c r="CB48" i="1"/>
  <c r="CB49" i="1"/>
  <c r="CB50" i="1"/>
  <c r="CB51" i="1"/>
  <c r="CB52" i="1"/>
  <c r="CB53" i="1"/>
  <c r="CB54" i="1"/>
  <c r="CB55" i="1"/>
  <c r="CB56" i="1"/>
  <c r="CB57" i="1"/>
  <c r="CB58" i="1"/>
  <c r="CB59" i="1"/>
  <c r="CB60" i="1"/>
  <c r="CB61" i="1"/>
  <c r="CB65" i="1"/>
  <c r="CB66" i="1"/>
  <c r="CB67" i="1"/>
  <c r="CB68" i="1"/>
  <c r="CB69" i="1"/>
  <c r="CB70" i="1"/>
  <c r="CB71" i="1"/>
  <c r="CB72" i="1"/>
  <c r="CB73" i="1"/>
  <c r="CB74" i="1"/>
  <c r="CB75" i="1"/>
  <c r="CB76" i="1"/>
  <c r="CB77" i="1"/>
  <c r="CB78" i="1"/>
  <c r="CB79" i="1"/>
  <c r="CB80" i="1"/>
  <c r="CB81" i="1"/>
  <c r="CB82" i="1"/>
  <c r="CB83" i="1"/>
  <c r="CB84" i="1"/>
  <c r="CB85" i="1"/>
  <c r="CB86" i="1"/>
  <c r="CB87" i="1"/>
  <c r="CB88" i="1"/>
  <c r="CB89" i="1"/>
  <c r="CB90" i="1"/>
  <c r="CB91" i="1"/>
  <c r="CB92" i="1"/>
  <c r="CB93" i="1"/>
  <c r="CB94" i="1"/>
  <c r="CB95" i="1"/>
  <c r="CB96" i="1"/>
  <c r="CB97" i="1"/>
  <c r="CB98" i="1"/>
  <c r="CB99" i="1"/>
  <c r="CB100" i="1"/>
  <c r="CB101" i="1"/>
  <c r="CB102" i="1"/>
  <c r="CB103" i="1"/>
  <c r="CB104" i="1"/>
  <c r="CB105" i="1"/>
  <c r="CB106" i="1"/>
  <c r="CB107" i="1"/>
  <c r="CB108" i="1"/>
  <c r="CB109" i="1"/>
  <c r="CB110" i="1"/>
  <c r="CB111" i="1"/>
  <c r="CB112" i="1"/>
  <c r="CB113" i="1"/>
  <c r="CB114" i="1"/>
  <c r="CB115" i="1"/>
  <c r="CB116" i="1"/>
  <c r="CB117" i="1"/>
  <c r="CB118" i="1"/>
  <c r="CB119" i="1"/>
  <c r="CB120" i="1"/>
  <c r="CB121" i="1"/>
  <c r="CB122" i="1"/>
  <c r="CB124" i="1"/>
  <c r="CB125" i="1"/>
  <c r="CB126" i="1"/>
  <c r="CB127" i="1"/>
  <c r="CB128" i="1"/>
  <c r="CB129" i="1"/>
  <c r="CB130" i="1"/>
  <c r="CB131" i="1"/>
  <c r="CB132" i="1"/>
  <c r="CB133" i="1"/>
  <c r="CB134" i="1"/>
  <c r="CB135" i="1"/>
  <c r="CB136" i="1"/>
  <c r="CB137" i="1"/>
  <c r="CB138" i="1"/>
  <c r="CB139" i="1"/>
  <c r="CB140" i="1"/>
  <c r="CB141" i="1"/>
  <c r="CB142" i="1"/>
  <c r="CB143" i="1"/>
  <c r="CB144" i="1"/>
  <c r="CB145" i="1"/>
  <c r="CB146" i="1"/>
  <c r="CB147" i="1"/>
  <c r="CB148" i="1"/>
  <c r="CB149" i="1"/>
  <c r="CB150" i="1"/>
  <c r="CB151" i="1"/>
  <c r="BZ6" i="1"/>
  <c r="BZ7" i="1"/>
  <c r="BZ8" i="1"/>
  <c r="BZ9" i="1"/>
  <c r="BZ10" i="1"/>
  <c r="BZ11" i="1"/>
  <c r="BZ12" i="1"/>
  <c r="BZ13" i="1"/>
  <c r="BZ15" i="1"/>
  <c r="BZ16" i="1"/>
  <c r="BZ17" i="1"/>
  <c r="BZ18" i="1"/>
  <c r="BZ19" i="1"/>
  <c r="BZ20" i="1"/>
  <c r="BZ21" i="1"/>
  <c r="BZ22" i="1"/>
  <c r="BZ24" i="1"/>
  <c r="BZ25" i="1"/>
  <c r="BZ26" i="1"/>
  <c r="BZ27" i="1"/>
  <c r="BZ28" i="1"/>
  <c r="BZ29" i="1"/>
  <c r="BZ30" i="1"/>
  <c r="BZ31" i="1"/>
  <c r="BZ33" i="1"/>
  <c r="BZ34" i="1"/>
  <c r="BZ35" i="1"/>
  <c r="BZ36" i="1"/>
  <c r="BZ37" i="1"/>
  <c r="BZ38" i="1"/>
  <c r="BZ39" i="1"/>
  <c r="BZ40" i="1"/>
  <c r="BZ41" i="1"/>
  <c r="BZ42" i="1"/>
  <c r="BZ43" i="1"/>
  <c r="BZ44" i="1"/>
  <c r="BZ45" i="1"/>
  <c r="BZ47" i="1"/>
  <c r="BZ49" i="1"/>
  <c r="BZ50" i="1"/>
  <c r="BZ51" i="1"/>
  <c r="BZ52" i="1"/>
  <c r="BZ53" i="1"/>
  <c r="BZ54" i="1"/>
  <c r="BZ55" i="1"/>
  <c r="BZ56" i="1"/>
  <c r="BZ58" i="1"/>
  <c r="BZ59" i="1"/>
  <c r="BZ60" i="1"/>
  <c r="BZ62" i="1"/>
  <c r="BZ63" i="1"/>
  <c r="BZ64" i="1"/>
  <c r="BZ65" i="1"/>
  <c r="BZ66" i="1"/>
  <c r="BZ67" i="1"/>
  <c r="BZ68" i="1"/>
  <c r="BZ69" i="1"/>
  <c r="BZ70" i="1"/>
  <c r="BZ71" i="1"/>
  <c r="BZ72" i="1"/>
  <c r="BZ73" i="1"/>
  <c r="BZ74" i="1"/>
  <c r="BZ75" i="1"/>
  <c r="BZ76" i="1"/>
  <c r="BZ77" i="1"/>
  <c r="BZ78" i="1"/>
  <c r="BZ80" i="1"/>
  <c r="BZ81" i="1"/>
  <c r="BZ82" i="1"/>
  <c r="BZ83" i="1"/>
  <c r="BZ84" i="1"/>
  <c r="BZ85" i="1"/>
  <c r="BZ86" i="1"/>
  <c r="BZ87" i="1"/>
  <c r="BZ88" i="1"/>
  <c r="BZ89" i="1"/>
  <c r="BZ90" i="1"/>
  <c r="BZ91" i="1"/>
  <c r="BZ92" i="1"/>
  <c r="BZ93" i="1"/>
  <c r="BZ94" i="1"/>
  <c r="BZ95" i="1"/>
  <c r="BZ96" i="1"/>
  <c r="BZ97" i="1"/>
  <c r="BZ98" i="1"/>
  <c r="BZ99" i="1"/>
  <c r="BZ100" i="1"/>
  <c r="BZ101" i="1"/>
  <c r="BZ102" i="1"/>
  <c r="BZ103" i="1"/>
  <c r="BZ104" i="1"/>
  <c r="BZ105" i="1"/>
  <c r="BZ106" i="1"/>
  <c r="BZ107" i="1"/>
  <c r="BZ108" i="1"/>
  <c r="BZ109" i="1"/>
  <c r="BZ110" i="1"/>
  <c r="BZ111" i="1"/>
  <c r="BZ112" i="1"/>
  <c r="BZ113" i="1"/>
  <c r="BZ114" i="1"/>
  <c r="BZ115" i="1"/>
  <c r="BZ116" i="1"/>
  <c r="BZ117" i="1"/>
  <c r="BZ118" i="1"/>
  <c r="BZ119" i="1"/>
  <c r="BZ120" i="1"/>
  <c r="BZ121" i="1"/>
  <c r="BZ122" i="1"/>
  <c r="BZ124" i="1"/>
  <c r="BZ125" i="1"/>
  <c r="BZ126" i="1"/>
  <c r="BZ127" i="1"/>
  <c r="BZ128" i="1"/>
  <c r="BZ129" i="1"/>
  <c r="BZ130" i="1"/>
  <c r="BZ131" i="1"/>
  <c r="BZ132" i="1"/>
  <c r="BZ133" i="1"/>
  <c r="BZ134" i="1"/>
  <c r="BZ135" i="1"/>
  <c r="BZ136" i="1"/>
  <c r="BZ137" i="1"/>
  <c r="BZ138" i="1"/>
  <c r="BZ139" i="1"/>
  <c r="BZ140" i="1"/>
  <c r="BZ141" i="1"/>
  <c r="BZ142" i="1"/>
  <c r="BZ143" i="1"/>
  <c r="BZ144" i="1"/>
  <c r="BZ145" i="1"/>
  <c r="BZ146" i="1"/>
  <c r="BZ147" i="1"/>
  <c r="BZ148" i="1"/>
  <c r="BZ149" i="1"/>
  <c r="BZ150" i="1"/>
  <c r="BZ151" i="1"/>
  <c r="BX6" i="1"/>
  <c r="BX7" i="1"/>
  <c r="BX8" i="1"/>
  <c r="BX9" i="1"/>
  <c r="BX10" i="1"/>
  <c r="BX11" i="1"/>
  <c r="BX12" i="1"/>
  <c r="BX13" i="1"/>
  <c r="BX14" i="1"/>
  <c r="BX15" i="1"/>
  <c r="BX16" i="1"/>
  <c r="BX17" i="1"/>
  <c r="BX18" i="1"/>
  <c r="BX19" i="1"/>
  <c r="BX20" i="1"/>
  <c r="BX21" i="1"/>
  <c r="BX22" i="1"/>
  <c r="BX23" i="1"/>
  <c r="BX24" i="1"/>
  <c r="BX25" i="1"/>
  <c r="BX26" i="1"/>
  <c r="BX27" i="1"/>
  <c r="BX28" i="1"/>
  <c r="BX29" i="1"/>
  <c r="BX30" i="1"/>
  <c r="BX31" i="1"/>
  <c r="BX32" i="1"/>
  <c r="BX33" i="1"/>
  <c r="BX34" i="1"/>
  <c r="BX35" i="1"/>
  <c r="BX36" i="1"/>
  <c r="BX37" i="1"/>
  <c r="BX38" i="1"/>
  <c r="BX39" i="1"/>
  <c r="BX40" i="1"/>
  <c r="BX41" i="1"/>
  <c r="BX42" i="1"/>
  <c r="BX43" i="1"/>
  <c r="BX44" i="1"/>
  <c r="BX45" i="1"/>
  <c r="BX47" i="1"/>
  <c r="BX48" i="1"/>
  <c r="BX49" i="1"/>
  <c r="BX50" i="1"/>
  <c r="BX51" i="1"/>
  <c r="BX52" i="1"/>
  <c r="BX53" i="1"/>
  <c r="BX54" i="1"/>
  <c r="BX55" i="1"/>
  <c r="BX56" i="1"/>
  <c r="BX57" i="1"/>
  <c r="BX58" i="1"/>
  <c r="BX59" i="1"/>
  <c r="BX60" i="1"/>
  <c r="BX61" i="1"/>
  <c r="BX62" i="1"/>
  <c r="BX63" i="1"/>
  <c r="BX64" i="1"/>
  <c r="BX65" i="1"/>
  <c r="BX66" i="1"/>
  <c r="BX67" i="1"/>
  <c r="BX68" i="1"/>
  <c r="BX69" i="1"/>
  <c r="BX70" i="1"/>
  <c r="BX71" i="1"/>
  <c r="BX72" i="1"/>
  <c r="BX73" i="1"/>
  <c r="BX74" i="1"/>
  <c r="BX75" i="1"/>
  <c r="BX76" i="1"/>
  <c r="BX77" i="1"/>
  <c r="BX78" i="1"/>
  <c r="BX79" i="1"/>
  <c r="BX80" i="1"/>
  <c r="BX81" i="1"/>
  <c r="BX82" i="1"/>
  <c r="BX83" i="1"/>
  <c r="BX84" i="1"/>
  <c r="BX85" i="1"/>
  <c r="BX86" i="1"/>
  <c r="BX87" i="1"/>
  <c r="BX88" i="1"/>
  <c r="BX89" i="1"/>
  <c r="BX90" i="1"/>
  <c r="BX91" i="1"/>
  <c r="BX92" i="1"/>
  <c r="BX93" i="1"/>
  <c r="BX94" i="1"/>
  <c r="BX95" i="1"/>
  <c r="BX96" i="1"/>
  <c r="BX97" i="1"/>
  <c r="BX98" i="1"/>
  <c r="BX99" i="1"/>
  <c r="BX100" i="1"/>
  <c r="BX101" i="1"/>
  <c r="BX102" i="1"/>
  <c r="BX103" i="1"/>
  <c r="BX104" i="1"/>
  <c r="BX105" i="1"/>
  <c r="BX106" i="1"/>
  <c r="BX107" i="1"/>
  <c r="BX108" i="1"/>
  <c r="BX109" i="1"/>
  <c r="BX110" i="1"/>
  <c r="BX111" i="1"/>
  <c r="BX112" i="1"/>
  <c r="BX113" i="1"/>
  <c r="BX114" i="1"/>
  <c r="BX115" i="1"/>
  <c r="BX116" i="1"/>
  <c r="BX117" i="1"/>
  <c r="BX118" i="1"/>
  <c r="BX119" i="1"/>
  <c r="BX120" i="1"/>
  <c r="BX121" i="1"/>
  <c r="BX122" i="1"/>
  <c r="BX124" i="1"/>
  <c r="BX125" i="1"/>
  <c r="BX126" i="1"/>
  <c r="BX127" i="1"/>
  <c r="BX128" i="1"/>
  <c r="BX129" i="1"/>
  <c r="BX130" i="1"/>
  <c r="BX131" i="1"/>
  <c r="BX132" i="1"/>
  <c r="BX133" i="1"/>
  <c r="BX134" i="1"/>
  <c r="BX135" i="1"/>
  <c r="BX136" i="1"/>
  <c r="BX137" i="1"/>
  <c r="BX138" i="1"/>
  <c r="BX139" i="1"/>
  <c r="BX140" i="1"/>
  <c r="BX141" i="1"/>
  <c r="BX142" i="1"/>
  <c r="BX143" i="1"/>
  <c r="BX144" i="1"/>
  <c r="BX145" i="1"/>
  <c r="BX146" i="1"/>
  <c r="BX147" i="1"/>
  <c r="BX148" i="1"/>
  <c r="BX149" i="1"/>
  <c r="BX150" i="1"/>
  <c r="BX151" i="1"/>
  <c r="BV6" i="1"/>
  <c r="BV7" i="1"/>
  <c r="BV8" i="1"/>
  <c r="BV9" i="1"/>
  <c r="BV10" i="1"/>
  <c r="BV11" i="1"/>
  <c r="BV12" i="1"/>
  <c r="BV13" i="1"/>
  <c r="BV14" i="1"/>
  <c r="BV15" i="1"/>
  <c r="BV16" i="1"/>
  <c r="BV17" i="1"/>
  <c r="BV18" i="1"/>
  <c r="BV19" i="1"/>
  <c r="BV20" i="1"/>
  <c r="BV21" i="1"/>
  <c r="BV22" i="1"/>
  <c r="BV23" i="1"/>
  <c r="BV24" i="1"/>
  <c r="BV25" i="1"/>
  <c r="BV26" i="1"/>
  <c r="BV27" i="1"/>
  <c r="BV28" i="1"/>
  <c r="BV29" i="1"/>
  <c r="BV30" i="1"/>
  <c r="BV31" i="1"/>
  <c r="BV32" i="1"/>
  <c r="BV33" i="1"/>
  <c r="BV34" i="1"/>
  <c r="BV35" i="1"/>
  <c r="BV36" i="1"/>
  <c r="BV37" i="1"/>
  <c r="BV38" i="1"/>
  <c r="BV39" i="1"/>
  <c r="BV40" i="1"/>
  <c r="BV41" i="1"/>
  <c r="BV42" i="1"/>
  <c r="BV43" i="1"/>
  <c r="BV44" i="1"/>
  <c r="BV45" i="1"/>
  <c r="BV47" i="1"/>
  <c r="BV48" i="1"/>
  <c r="BV49" i="1"/>
  <c r="BV50" i="1"/>
  <c r="BV51" i="1"/>
  <c r="BV52" i="1"/>
  <c r="BV53" i="1"/>
  <c r="BV54" i="1"/>
  <c r="BV55" i="1"/>
  <c r="BV56" i="1"/>
  <c r="BV57" i="1"/>
  <c r="BV58" i="1"/>
  <c r="BV59" i="1"/>
  <c r="BV60" i="1"/>
  <c r="BV61" i="1"/>
  <c r="BV62" i="1"/>
  <c r="BV63" i="1"/>
  <c r="BV64" i="1"/>
  <c r="BV65" i="1"/>
  <c r="BV66" i="1"/>
  <c r="BV67" i="1"/>
  <c r="BV68" i="1"/>
  <c r="BV69" i="1"/>
  <c r="BV70" i="1"/>
  <c r="BV71" i="1"/>
  <c r="BV72" i="1"/>
  <c r="BV73" i="1"/>
  <c r="BV74" i="1"/>
  <c r="BV75" i="1"/>
  <c r="BV76" i="1"/>
  <c r="BV77" i="1"/>
  <c r="BV78" i="1"/>
  <c r="BV79" i="1"/>
  <c r="BV80" i="1"/>
  <c r="BV81" i="1"/>
  <c r="BV82" i="1"/>
  <c r="BV83" i="1"/>
  <c r="BV84" i="1"/>
  <c r="BV85" i="1"/>
  <c r="BV86" i="1"/>
  <c r="BV87" i="1"/>
  <c r="BV88" i="1"/>
  <c r="BV89" i="1"/>
  <c r="BV90" i="1"/>
  <c r="BV91" i="1"/>
  <c r="BV93" i="1"/>
  <c r="BV94" i="1"/>
  <c r="BV95" i="1"/>
  <c r="BV96" i="1"/>
  <c r="BV97" i="1"/>
  <c r="BV98" i="1"/>
  <c r="BV99" i="1"/>
  <c r="BV100" i="1"/>
  <c r="BV101" i="1"/>
  <c r="BV102" i="1"/>
  <c r="BV103" i="1"/>
  <c r="BV104" i="1"/>
  <c r="BV105" i="1"/>
  <c r="BV106" i="1"/>
  <c r="BV107" i="1"/>
  <c r="BV108" i="1"/>
  <c r="BV109" i="1"/>
  <c r="BV110" i="1"/>
  <c r="BV111" i="1"/>
  <c r="BV112" i="1"/>
  <c r="BV113" i="1"/>
  <c r="BV114" i="1"/>
  <c r="BV115" i="1"/>
  <c r="BV116" i="1"/>
  <c r="BV117" i="1"/>
  <c r="BV118" i="1"/>
  <c r="BV119" i="1"/>
  <c r="BV120" i="1"/>
  <c r="BV121" i="1"/>
  <c r="BV122" i="1"/>
  <c r="BV124" i="1"/>
  <c r="BV125" i="1"/>
  <c r="BV126" i="1"/>
  <c r="BV127" i="1"/>
  <c r="BV128" i="1"/>
  <c r="BV129" i="1"/>
  <c r="BV130" i="1"/>
  <c r="BV131" i="1"/>
  <c r="BV132" i="1"/>
  <c r="BV133" i="1"/>
  <c r="BV134" i="1"/>
  <c r="BV135" i="1"/>
  <c r="BV136" i="1"/>
  <c r="BV137" i="1"/>
  <c r="BV138" i="1"/>
  <c r="BV139" i="1"/>
  <c r="BV140" i="1"/>
  <c r="BV141" i="1"/>
  <c r="BV142" i="1"/>
  <c r="BV143" i="1"/>
  <c r="BV144" i="1"/>
  <c r="BV145" i="1"/>
  <c r="BV146" i="1"/>
  <c r="BV147" i="1"/>
  <c r="BV148" i="1"/>
  <c r="BV149" i="1"/>
  <c r="BV150" i="1"/>
  <c r="BV151" i="1"/>
  <c r="BT6" i="1"/>
  <c r="BT7" i="1"/>
  <c r="BT8" i="1"/>
  <c r="BT9" i="1"/>
  <c r="BT10" i="1"/>
  <c r="BT11" i="1"/>
  <c r="BT12" i="1"/>
  <c r="BT13" i="1"/>
  <c r="BT14" i="1"/>
  <c r="BT15" i="1"/>
  <c r="BT16" i="1"/>
  <c r="BT17" i="1"/>
  <c r="BT18" i="1"/>
  <c r="BT19" i="1"/>
  <c r="BT20" i="1"/>
  <c r="BT21" i="1"/>
  <c r="BT22" i="1"/>
  <c r="BT23" i="1"/>
  <c r="BT24" i="1"/>
  <c r="BT25" i="1"/>
  <c r="BT26" i="1"/>
  <c r="BT27" i="1"/>
  <c r="BT28" i="1"/>
  <c r="BT29" i="1"/>
  <c r="BT30" i="1"/>
  <c r="BT31" i="1"/>
  <c r="BT32" i="1"/>
  <c r="BT33" i="1"/>
  <c r="BT34" i="1"/>
  <c r="BT35" i="1"/>
  <c r="BT36" i="1"/>
  <c r="BT37" i="1"/>
  <c r="BT38" i="1"/>
  <c r="BT39" i="1"/>
  <c r="BT40" i="1"/>
  <c r="BT41" i="1"/>
  <c r="BT42" i="1"/>
  <c r="BT43" i="1"/>
  <c r="BT44" i="1"/>
  <c r="BT45" i="1"/>
  <c r="BT47" i="1"/>
  <c r="BT48" i="1"/>
  <c r="BT49" i="1"/>
  <c r="BT50" i="1"/>
  <c r="BT51" i="1"/>
  <c r="BT52" i="1"/>
  <c r="BT53" i="1"/>
  <c r="BT54" i="1"/>
  <c r="BT55" i="1"/>
  <c r="BT56" i="1"/>
  <c r="BT57" i="1"/>
  <c r="BT58" i="1"/>
  <c r="BT59" i="1"/>
  <c r="BT60" i="1"/>
  <c r="BT61" i="1"/>
  <c r="BT62" i="1"/>
  <c r="BT63" i="1"/>
  <c r="BT64" i="1"/>
  <c r="BT65" i="1"/>
  <c r="BT66" i="1"/>
  <c r="BT67" i="1"/>
  <c r="BT68" i="1"/>
  <c r="BT69" i="1"/>
  <c r="BT70" i="1"/>
  <c r="BT71" i="1"/>
  <c r="BT72" i="1"/>
  <c r="BT73" i="1"/>
  <c r="BT74" i="1"/>
  <c r="BT75" i="1"/>
  <c r="BT76" i="1"/>
  <c r="BT77" i="1"/>
  <c r="BT78" i="1"/>
  <c r="BT79" i="1"/>
  <c r="BT80" i="1"/>
  <c r="BT81" i="1"/>
  <c r="BT82" i="1"/>
  <c r="BT83" i="1"/>
  <c r="BT84" i="1"/>
  <c r="BT85" i="1"/>
  <c r="BT86" i="1"/>
  <c r="BT87" i="1"/>
  <c r="BT88" i="1"/>
  <c r="BT89" i="1"/>
  <c r="BT90" i="1"/>
  <c r="BT91" i="1"/>
  <c r="BT92" i="1"/>
  <c r="BT93" i="1"/>
  <c r="BT94" i="1"/>
  <c r="BT95" i="1"/>
  <c r="BT96" i="1"/>
  <c r="BT97" i="1"/>
  <c r="BT98" i="1"/>
  <c r="BT99" i="1"/>
  <c r="BT100" i="1"/>
  <c r="BT101" i="1"/>
  <c r="BT102" i="1"/>
  <c r="BT103" i="1"/>
  <c r="BT104" i="1"/>
  <c r="BT105" i="1"/>
  <c r="BT106" i="1"/>
  <c r="BT107" i="1"/>
  <c r="BT108" i="1"/>
  <c r="BT109" i="1"/>
  <c r="BT110" i="1"/>
  <c r="BT111" i="1"/>
  <c r="BT112" i="1"/>
  <c r="BT113" i="1"/>
  <c r="BT114" i="1"/>
  <c r="BT115" i="1"/>
  <c r="BT116" i="1"/>
  <c r="BT117" i="1"/>
  <c r="BT118" i="1"/>
  <c r="BT119" i="1"/>
  <c r="BT120" i="1"/>
  <c r="BT121" i="1"/>
  <c r="BT122" i="1"/>
  <c r="BT124" i="1"/>
  <c r="BT125" i="1"/>
  <c r="BT126" i="1"/>
  <c r="BT127" i="1"/>
  <c r="BT128" i="1"/>
  <c r="BT129" i="1"/>
  <c r="BT130" i="1"/>
  <c r="BT131" i="1"/>
  <c r="BT132" i="1"/>
  <c r="BT133" i="1"/>
  <c r="BT134" i="1"/>
  <c r="BT135" i="1"/>
  <c r="BT136" i="1"/>
  <c r="BT137" i="1"/>
  <c r="BT138" i="1"/>
  <c r="BT139" i="1"/>
  <c r="BT140" i="1"/>
  <c r="BT141" i="1"/>
  <c r="BT142" i="1"/>
  <c r="BT143" i="1"/>
  <c r="BT144" i="1"/>
  <c r="BT145" i="1"/>
  <c r="BT146" i="1"/>
  <c r="BT147" i="1"/>
  <c r="BT148" i="1"/>
  <c r="BT149" i="1"/>
  <c r="BT150" i="1"/>
  <c r="BT151" i="1"/>
  <c r="BR6" i="1"/>
  <c r="BR7" i="1"/>
  <c r="BR8" i="1"/>
  <c r="BR9" i="1"/>
  <c r="BR10" i="1"/>
  <c r="BR11" i="1"/>
  <c r="BR12" i="1"/>
  <c r="BR13" i="1"/>
  <c r="BR14" i="1"/>
  <c r="BR15" i="1"/>
  <c r="BR16" i="1"/>
  <c r="BR17" i="1"/>
  <c r="BR18" i="1"/>
  <c r="BR19" i="1"/>
  <c r="BR20" i="1"/>
  <c r="BR21" i="1"/>
  <c r="BR22" i="1"/>
  <c r="BR23" i="1"/>
  <c r="BR24" i="1"/>
  <c r="BR25" i="1"/>
  <c r="BR26" i="1"/>
  <c r="BR27" i="1"/>
  <c r="BR28" i="1"/>
  <c r="BR29" i="1"/>
  <c r="BR30" i="1"/>
  <c r="BR31" i="1"/>
  <c r="BR32" i="1"/>
  <c r="BR33" i="1"/>
  <c r="BR34" i="1"/>
  <c r="BR35" i="1"/>
  <c r="BR36" i="1"/>
  <c r="BR37" i="1"/>
  <c r="BR38" i="1"/>
  <c r="BR39" i="1"/>
  <c r="BR40" i="1"/>
  <c r="BR41" i="1"/>
  <c r="BR42" i="1"/>
  <c r="BR43" i="1"/>
  <c r="BR44" i="1"/>
  <c r="BR45" i="1"/>
  <c r="BR47" i="1"/>
  <c r="BR48" i="1"/>
  <c r="BR49" i="1"/>
  <c r="BR50" i="1"/>
  <c r="BR51" i="1"/>
  <c r="BR52" i="1"/>
  <c r="BR53" i="1"/>
  <c r="BR54" i="1"/>
  <c r="BR55" i="1"/>
  <c r="BR56" i="1"/>
  <c r="BR58" i="1"/>
  <c r="BR59" i="1"/>
  <c r="BR60" i="1"/>
  <c r="BR61" i="1"/>
  <c r="BR62" i="1"/>
  <c r="BR64" i="1"/>
  <c r="BR65" i="1"/>
  <c r="BR66" i="1"/>
  <c r="BR67" i="1"/>
  <c r="BR68" i="1"/>
  <c r="BR69" i="1"/>
  <c r="BR70" i="1"/>
  <c r="BR71" i="1"/>
  <c r="BR72" i="1"/>
  <c r="BR73" i="1"/>
  <c r="BR74" i="1"/>
  <c r="BR75" i="1"/>
  <c r="BR76" i="1"/>
  <c r="BR77" i="1"/>
  <c r="BR78" i="1"/>
  <c r="BR79" i="1"/>
  <c r="BR80" i="1"/>
  <c r="BR81" i="1"/>
  <c r="BR82" i="1"/>
  <c r="BR83" i="1"/>
  <c r="BR84" i="1"/>
  <c r="BR85" i="1"/>
  <c r="BR86" i="1"/>
  <c r="BR87" i="1"/>
  <c r="BR88" i="1"/>
  <c r="BR89" i="1"/>
  <c r="BR90" i="1"/>
  <c r="BR91" i="1"/>
  <c r="BR92" i="1"/>
  <c r="BR93" i="1"/>
  <c r="BR94" i="1"/>
  <c r="BR95" i="1"/>
  <c r="BR96" i="1"/>
  <c r="BR97" i="1"/>
  <c r="BR98" i="1"/>
  <c r="BR99" i="1"/>
  <c r="BR100" i="1"/>
  <c r="BR101" i="1"/>
  <c r="BR102" i="1"/>
  <c r="BR103" i="1"/>
  <c r="BR104" i="1"/>
  <c r="BR105" i="1"/>
  <c r="BR106" i="1"/>
  <c r="BR107" i="1"/>
  <c r="BR108" i="1"/>
  <c r="BR109" i="1"/>
  <c r="BR110" i="1"/>
  <c r="BR111" i="1"/>
  <c r="BR112" i="1"/>
  <c r="BR113" i="1"/>
  <c r="BR114" i="1"/>
  <c r="BR115" i="1"/>
  <c r="BR116" i="1"/>
  <c r="BR117" i="1"/>
  <c r="BR118" i="1"/>
  <c r="BR119" i="1"/>
  <c r="BR120" i="1"/>
  <c r="BR121" i="1"/>
  <c r="BR122" i="1"/>
  <c r="BR124" i="1"/>
  <c r="BR125" i="1"/>
  <c r="BR126" i="1"/>
  <c r="BR127" i="1"/>
  <c r="BR128" i="1"/>
  <c r="BR129" i="1"/>
  <c r="BR130" i="1"/>
  <c r="BR131" i="1"/>
  <c r="BR132" i="1"/>
  <c r="BR133" i="1"/>
  <c r="BR134" i="1"/>
  <c r="BR135" i="1"/>
  <c r="BR136" i="1"/>
  <c r="BR137" i="1"/>
  <c r="BR138" i="1"/>
  <c r="BR139" i="1"/>
  <c r="BR140" i="1"/>
  <c r="BR141" i="1"/>
  <c r="BR142" i="1"/>
  <c r="BR143" i="1"/>
  <c r="BR144" i="1"/>
  <c r="BR145" i="1"/>
  <c r="BR146" i="1"/>
  <c r="BR147" i="1"/>
  <c r="BR148" i="1"/>
  <c r="BR149" i="1"/>
  <c r="BR150" i="1"/>
  <c r="BR151" i="1"/>
  <c r="BP6" i="1"/>
  <c r="BP7" i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P37" i="1"/>
  <c r="BP38" i="1"/>
  <c r="BP39" i="1"/>
  <c r="BP40" i="1"/>
  <c r="BP41" i="1"/>
  <c r="BP42" i="1"/>
  <c r="BP43" i="1"/>
  <c r="BP44" i="1"/>
  <c r="BP45" i="1"/>
  <c r="BP47" i="1"/>
  <c r="BP48" i="1"/>
  <c r="BP49" i="1"/>
  <c r="BP50" i="1"/>
  <c r="BP51" i="1"/>
  <c r="BP52" i="1"/>
  <c r="BP53" i="1"/>
  <c r="BP54" i="1"/>
  <c r="BP55" i="1"/>
  <c r="BP56" i="1"/>
  <c r="BP57" i="1"/>
  <c r="BP59" i="1"/>
  <c r="BP60" i="1"/>
  <c r="BP61" i="1"/>
  <c r="BP62" i="1"/>
  <c r="BP63" i="1"/>
  <c r="BP64" i="1"/>
  <c r="BP65" i="1"/>
  <c r="BP66" i="1"/>
  <c r="BP67" i="1"/>
  <c r="BP68" i="1"/>
  <c r="BP69" i="1"/>
  <c r="BP70" i="1"/>
  <c r="BP71" i="1"/>
  <c r="BP72" i="1"/>
  <c r="BP73" i="1"/>
  <c r="BP74" i="1"/>
  <c r="BP75" i="1"/>
  <c r="BP76" i="1"/>
  <c r="BP77" i="1"/>
  <c r="BP78" i="1"/>
  <c r="BP79" i="1"/>
  <c r="BP80" i="1"/>
  <c r="BP81" i="1"/>
  <c r="BP82" i="1"/>
  <c r="BP83" i="1"/>
  <c r="BP84" i="1"/>
  <c r="BP85" i="1"/>
  <c r="BP86" i="1"/>
  <c r="BP87" i="1"/>
  <c r="BP88" i="1"/>
  <c r="BP89" i="1"/>
  <c r="BP90" i="1"/>
  <c r="BP91" i="1"/>
  <c r="BP92" i="1"/>
  <c r="BP93" i="1"/>
  <c r="BP94" i="1"/>
  <c r="BP95" i="1"/>
  <c r="BP96" i="1"/>
  <c r="BP97" i="1"/>
  <c r="BP98" i="1"/>
  <c r="BP99" i="1"/>
  <c r="BP100" i="1"/>
  <c r="BP101" i="1"/>
  <c r="BP102" i="1"/>
  <c r="BP103" i="1"/>
  <c r="BP104" i="1"/>
  <c r="BP105" i="1"/>
  <c r="BP106" i="1"/>
  <c r="BP107" i="1"/>
  <c r="BP108" i="1"/>
  <c r="BP109" i="1"/>
  <c r="BP110" i="1"/>
  <c r="BP111" i="1"/>
  <c r="BP112" i="1"/>
  <c r="BP113" i="1"/>
  <c r="BP114" i="1"/>
  <c r="BP115" i="1"/>
  <c r="BP116" i="1"/>
  <c r="BP117" i="1"/>
  <c r="BP118" i="1"/>
  <c r="BP119" i="1"/>
  <c r="BP120" i="1"/>
  <c r="BP121" i="1"/>
  <c r="BP122" i="1"/>
  <c r="BP124" i="1"/>
  <c r="BP125" i="1"/>
  <c r="BP126" i="1"/>
  <c r="BP127" i="1"/>
  <c r="BP128" i="1"/>
  <c r="BP129" i="1"/>
  <c r="BP130" i="1"/>
  <c r="BP131" i="1"/>
  <c r="BP132" i="1"/>
  <c r="BP133" i="1"/>
  <c r="BP134" i="1"/>
  <c r="BP135" i="1"/>
  <c r="BP136" i="1"/>
  <c r="BP137" i="1"/>
  <c r="BP138" i="1"/>
  <c r="BP139" i="1"/>
  <c r="BP140" i="1"/>
  <c r="BP141" i="1"/>
  <c r="BP142" i="1"/>
  <c r="BP143" i="1"/>
  <c r="BP144" i="1"/>
  <c r="BP145" i="1"/>
  <c r="BP146" i="1"/>
  <c r="BP147" i="1"/>
  <c r="BP148" i="1"/>
  <c r="BP149" i="1"/>
  <c r="BP150" i="1"/>
  <c r="BP151" i="1"/>
  <c r="BN6" i="1"/>
  <c r="BN7" i="1"/>
  <c r="BN8" i="1"/>
  <c r="BN9" i="1"/>
  <c r="BN10" i="1"/>
  <c r="BN11" i="1"/>
  <c r="BN12" i="1"/>
  <c r="BN13" i="1"/>
  <c r="BN14" i="1"/>
  <c r="BN15" i="1"/>
  <c r="BN16" i="1"/>
  <c r="BN17" i="1"/>
  <c r="BN18" i="1"/>
  <c r="BN19" i="1"/>
  <c r="BN20" i="1"/>
  <c r="BN21" i="1"/>
  <c r="BN22" i="1"/>
  <c r="BN23" i="1"/>
  <c r="BN24" i="1"/>
  <c r="BN25" i="1"/>
  <c r="BN26" i="1"/>
  <c r="BN27" i="1"/>
  <c r="BN28" i="1"/>
  <c r="BN29" i="1"/>
  <c r="BN30" i="1"/>
  <c r="BN31" i="1"/>
  <c r="BN32" i="1"/>
  <c r="BN33" i="1"/>
  <c r="BN34" i="1"/>
  <c r="BN35" i="1"/>
  <c r="BN36" i="1"/>
  <c r="BN37" i="1"/>
  <c r="BN38" i="1"/>
  <c r="BN39" i="1"/>
  <c r="BN40" i="1"/>
  <c r="BN41" i="1"/>
  <c r="BN42" i="1"/>
  <c r="BN43" i="1"/>
  <c r="BN44" i="1"/>
  <c r="BN45" i="1"/>
  <c r="BN47" i="1"/>
  <c r="BN48" i="1"/>
  <c r="BN49" i="1"/>
  <c r="BN50" i="1"/>
  <c r="BN51" i="1"/>
  <c r="BN52" i="1"/>
  <c r="BN53" i="1"/>
  <c r="BN54" i="1"/>
  <c r="BN55" i="1"/>
  <c r="BN56" i="1"/>
  <c r="BN57" i="1"/>
  <c r="BN58" i="1"/>
  <c r="BN60" i="1"/>
  <c r="BN61" i="1"/>
  <c r="BN62" i="1"/>
  <c r="BN63" i="1"/>
  <c r="BN66" i="1"/>
  <c r="BN67" i="1"/>
  <c r="BN71" i="1"/>
  <c r="BN72" i="1"/>
  <c r="BN73" i="1"/>
  <c r="BN75" i="1"/>
  <c r="BN76" i="1"/>
  <c r="BN84" i="1"/>
  <c r="BN87" i="1"/>
  <c r="BN90" i="1"/>
  <c r="BN100" i="1"/>
  <c r="BN101" i="1"/>
  <c r="BN127" i="1"/>
  <c r="BL6" i="1"/>
  <c r="BL7" i="1"/>
  <c r="BL8" i="1"/>
  <c r="BL9" i="1"/>
  <c r="BL10" i="1"/>
  <c r="BL11" i="1"/>
  <c r="BL12" i="1"/>
  <c r="BL13" i="1"/>
  <c r="BL14" i="1"/>
  <c r="BL15" i="1"/>
  <c r="BL16" i="1"/>
  <c r="BL17" i="1"/>
  <c r="BL18" i="1"/>
  <c r="BL19" i="1"/>
  <c r="BL20" i="1"/>
  <c r="BL21" i="1"/>
  <c r="BL22" i="1"/>
  <c r="BL23" i="1"/>
  <c r="BL24" i="1"/>
  <c r="BL25" i="1"/>
  <c r="BL26" i="1"/>
  <c r="BL27" i="1"/>
  <c r="BL28" i="1"/>
  <c r="BL29" i="1"/>
  <c r="BL30" i="1"/>
  <c r="BL31" i="1"/>
  <c r="BL32" i="1"/>
  <c r="BL33" i="1"/>
  <c r="BL34" i="1"/>
  <c r="BL35" i="1"/>
  <c r="BL36" i="1"/>
  <c r="BL37" i="1"/>
  <c r="BL38" i="1"/>
  <c r="BL39" i="1"/>
  <c r="BL40" i="1"/>
  <c r="BL41" i="1"/>
  <c r="BL42" i="1"/>
  <c r="BL43" i="1"/>
  <c r="BL44" i="1"/>
  <c r="BL45" i="1"/>
  <c r="BL47" i="1"/>
  <c r="BL48" i="1"/>
  <c r="BL49" i="1"/>
  <c r="BL50" i="1"/>
  <c r="BL51" i="1"/>
  <c r="BL52" i="1"/>
  <c r="BL53" i="1"/>
  <c r="BL54" i="1"/>
  <c r="BL55" i="1"/>
  <c r="BL56" i="1"/>
  <c r="BL57" i="1"/>
  <c r="BL58" i="1"/>
  <c r="BL59" i="1"/>
  <c r="BL60" i="1"/>
  <c r="BL61" i="1"/>
  <c r="BL62" i="1"/>
  <c r="BL63" i="1"/>
  <c r="BL64" i="1"/>
  <c r="BL65" i="1"/>
  <c r="BL66" i="1"/>
  <c r="BL67" i="1"/>
  <c r="BL68" i="1"/>
  <c r="BL69" i="1"/>
  <c r="BL70" i="1"/>
  <c r="BL71" i="1"/>
  <c r="BL72" i="1"/>
  <c r="BL73" i="1"/>
  <c r="BL74" i="1"/>
  <c r="BL75" i="1"/>
  <c r="BL76" i="1"/>
  <c r="BL77" i="1"/>
  <c r="BL78" i="1"/>
  <c r="BL79" i="1"/>
  <c r="BL80" i="1"/>
  <c r="BL81" i="1"/>
  <c r="BL82" i="1"/>
  <c r="BL83" i="1"/>
  <c r="BL84" i="1"/>
  <c r="BL85" i="1"/>
  <c r="BL86" i="1"/>
  <c r="BL87" i="1"/>
  <c r="BL88" i="1"/>
  <c r="BL89" i="1"/>
  <c r="BL90" i="1"/>
  <c r="BL91" i="1"/>
  <c r="BL93" i="1"/>
  <c r="BL94" i="1"/>
  <c r="BL95" i="1"/>
  <c r="BL96" i="1"/>
  <c r="BL97" i="1"/>
  <c r="BL98" i="1"/>
  <c r="BL99" i="1"/>
  <c r="BL100" i="1"/>
  <c r="BL101" i="1"/>
  <c r="BL102" i="1"/>
  <c r="BL103" i="1"/>
  <c r="BL104" i="1"/>
  <c r="BL105" i="1"/>
  <c r="BL106" i="1"/>
  <c r="BL107" i="1"/>
  <c r="BL108" i="1"/>
  <c r="BL109" i="1"/>
  <c r="BL110" i="1"/>
  <c r="BL111" i="1"/>
  <c r="BL112" i="1"/>
  <c r="BL113" i="1"/>
  <c r="BL114" i="1"/>
  <c r="BL115" i="1"/>
  <c r="BL116" i="1"/>
  <c r="BL117" i="1"/>
  <c r="BL118" i="1"/>
  <c r="BL119" i="1"/>
  <c r="BL120" i="1"/>
  <c r="BL121" i="1"/>
  <c r="BL122" i="1"/>
  <c r="BL124" i="1"/>
  <c r="BL125" i="1"/>
  <c r="BL126" i="1"/>
  <c r="BL127" i="1"/>
  <c r="BL128" i="1"/>
  <c r="BL129" i="1"/>
  <c r="BL130" i="1"/>
  <c r="BL131" i="1"/>
  <c r="BL132" i="1"/>
  <c r="BL133" i="1"/>
  <c r="BL134" i="1"/>
  <c r="BL135" i="1"/>
  <c r="BL136" i="1"/>
  <c r="BL137" i="1"/>
  <c r="BL138" i="1"/>
  <c r="BL139" i="1"/>
  <c r="BL140" i="1"/>
  <c r="BL141" i="1"/>
  <c r="BL142" i="1"/>
  <c r="BL143" i="1"/>
  <c r="BL144" i="1"/>
  <c r="BL145" i="1"/>
  <c r="BL146" i="1"/>
  <c r="BL147" i="1"/>
  <c r="BL148" i="1"/>
  <c r="BL149" i="1"/>
  <c r="BL150" i="1"/>
  <c r="BL151" i="1"/>
  <c r="BK6" i="1"/>
  <c r="BK7" i="1"/>
  <c r="BK8" i="1"/>
  <c r="BK9" i="1"/>
  <c r="BK10" i="1"/>
  <c r="BK11" i="1"/>
  <c r="BK12" i="1"/>
  <c r="BK13" i="1"/>
  <c r="BK14" i="1"/>
  <c r="BK15" i="1"/>
  <c r="BK16" i="1"/>
  <c r="BK17" i="1"/>
  <c r="BK18" i="1"/>
  <c r="BK19" i="1"/>
  <c r="BK20" i="1"/>
  <c r="BK21" i="1"/>
  <c r="BK22" i="1"/>
  <c r="BK23" i="1"/>
  <c r="BK24" i="1"/>
  <c r="BK25" i="1"/>
  <c r="BK26" i="1"/>
  <c r="BK27" i="1"/>
  <c r="BK28" i="1"/>
  <c r="BK29" i="1"/>
  <c r="BK30" i="1"/>
  <c r="BK31" i="1"/>
  <c r="BK32" i="1"/>
  <c r="BK33" i="1"/>
  <c r="BK34" i="1"/>
  <c r="BK35" i="1"/>
  <c r="BK36" i="1"/>
  <c r="BK37" i="1"/>
  <c r="BK38" i="1"/>
  <c r="BK39" i="1"/>
  <c r="BK40" i="1"/>
  <c r="BK41" i="1"/>
  <c r="BK42" i="1"/>
  <c r="BK43" i="1"/>
  <c r="BK44" i="1"/>
  <c r="BK45" i="1"/>
  <c r="BK47" i="1"/>
  <c r="BK48" i="1"/>
  <c r="BK49" i="1"/>
  <c r="BK50" i="1"/>
  <c r="BK51" i="1"/>
  <c r="BK52" i="1"/>
  <c r="BK53" i="1"/>
  <c r="BK54" i="1"/>
  <c r="BK55" i="1"/>
  <c r="BK56" i="1"/>
  <c r="BK57" i="1"/>
  <c r="BK58" i="1"/>
  <c r="BK59" i="1"/>
  <c r="BK60" i="1"/>
  <c r="BK61" i="1"/>
  <c r="BK62" i="1"/>
  <c r="BK63" i="1"/>
  <c r="BK64" i="1"/>
  <c r="BK65" i="1"/>
  <c r="BK66" i="1"/>
  <c r="BK67" i="1"/>
  <c r="BK68" i="1"/>
  <c r="BK69" i="1"/>
  <c r="BK70" i="1"/>
  <c r="BK71" i="1"/>
  <c r="BK72" i="1"/>
  <c r="BK73" i="1"/>
  <c r="BK74" i="1"/>
  <c r="BK75" i="1"/>
  <c r="BK76" i="1"/>
  <c r="BK77" i="1"/>
  <c r="BK78" i="1"/>
  <c r="BK79" i="1"/>
  <c r="BK80" i="1"/>
  <c r="BK81" i="1"/>
  <c r="BK82" i="1"/>
  <c r="BK83" i="1"/>
  <c r="BK84" i="1"/>
  <c r="BK85" i="1"/>
  <c r="BK86" i="1"/>
  <c r="BK87" i="1"/>
  <c r="BK88" i="1"/>
  <c r="BK89" i="1"/>
  <c r="BK90" i="1"/>
  <c r="BK91" i="1"/>
  <c r="BK92" i="1"/>
  <c r="BK93" i="1"/>
  <c r="BK94" i="1"/>
  <c r="BK95" i="1"/>
  <c r="BK96" i="1"/>
  <c r="BK97" i="1"/>
  <c r="BK98" i="1"/>
  <c r="BK99" i="1"/>
  <c r="BK100" i="1"/>
  <c r="BK101" i="1"/>
  <c r="BK102" i="1"/>
  <c r="BK103" i="1"/>
  <c r="BK104" i="1"/>
  <c r="BK105" i="1"/>
  <c r="BK106" i="1"/>
  <c r="BK107" i="1"/>
  <c r="BK108" i="1"/>
  <c r="BK109" i="1"/>
  <c r="BK110" i="1"/>
  <c r="BK111" i="1"/>
  <c r="BK112" i="1"/>
  <c r="BK113" i="1"/>
  <c r="BK114" i="1"/>
  <c r="BK115" i="1"/>
  <c r="BK116" i="1"/>
  <c r="BK117" i="1"/>
  <c r="BK118" i="1"/>
  <c r="BK119" i="1"/>
  <c r="BK120" i="1"/>
  <c r="BK121" i="1"/>
  <c r="BK122" i="1"/>
  <c r="BK124" i="1"/>
  <c r="BK125" i="1"/>
  <c r="BK126" i="1"/>
  <c r="BK127" i="1"/>
  <c r="BK128" i="1"/>
  <c r="BK129" i="1"/>
  <c r="BK130" i="1"/>
  <c r="BK131" i="1"/>
  <c r="BK132" i="1"/>
  <c r="BK133" i="1"/>
  <c r="BK134" i="1"/>
  <c r="BK135" i="1"/>
  <c r="BK136" i="1"/>
  <c r="BK137" i="1"/>
  <c r="BK138" i="1"/>
  <c r="BK139" i="1"/>
  <c r="BK140" i="1"/>
  <c r="BK141" i="1"/>
  <c r="BK142" i="1"/>
  <c r="BK143" i="1"/>
  <c r="BK144" i="1"/>
  <c r="BK145" i="1"/>
  <c r="BK146" i="1"/>
  <c r="BK147" i="1"/>
  <c r="BK148" i="1"/>
  <c r="BK149" i="1"/>
  <c r="BK150" i="1"/>
  <c r="BK151" i="1"/>
  <c r="BI6" i="1"/>
  <c r="BI7" i="1"/>
  <c r="BI8" i="1"/>
  <c r="BI9" i="1"/>
  <c r="BI10" i="1"/>
  <c r="BI11" i="1"/>
  <c r="BI12" i="1"/>
  <c r="BI13" i="1"/>
  <c r="BI14" i="1"/>
  <c r="BI15" i="1"/>
  <c r="BI16" i="1"/>
  <c r="BI17" i="1"/>
  <c r="BI18" i="1"/>
  <c r="BI19" i="1"/>
  <c r="BI20" i="1"/>
  <c r="BI21" i="1"/>
  <c r="BI22" i="1"/>
  <c r="BI23" i="1"/>
  <c r="BI24" i="1"/>
  <c r="BI25" i="1"/>
  <c r="BI26" i="1"/>
  <c r="BI27" i="1"/>
  <c r="BI28" i="1"/>
  <c r="BI29" i="1"/>
  <c r="BI30" i="1"/>
  <c r="BI31" i="1"/>
  <c r="BI32" i="1"/>
  <c r="BI33" i="1"/>
  <c r="BI34" i="1"/>
  <c r="BI35" i="1"/>
  <c r="BI36" i="1"/>
  <c r="BI37" i="1"/>
  <c r="BI38" i="1"/>
  <c r="BI39" i="1"/>
  <c r="BI40" i="1"/>
  <c r="BI41" i="1"/>
  <c r="BI42" i="1"/>
  <c r="BI43" i="1"/>
  <c r="BI44" i="1"/>
  <c r="BI45" i="1"/>
  <c r="BI47" i="1"/>
  <c r="BI48" i="1"/>
  <c r="BI49" i="1"/>
  <c r="BI50" i="1"/>
  <c r="BI51" i="1"/>
  <c r="BI52" i="1"/>
  <c r="BI53" i="1"/>
  <c r="BI54" i="1"/>
  <c r="BI55" i="1"/>
  <c r="BI56" i="1"/>
  <c r="BI57" i="1"/>
  <c r="BI58" i="1"/>
  <c r="BI59" i="1"/>
  <c r="BI60" i="1"/>
  <c r="BI61" i="1"/>
  <c r="BI62" i="1"/>
  <c r="BI63" i="1"/>
  <c r="BI64" i="1"/>
  <c r="BI65" i="1"/>
  <c r="BI66" i="1"/>
  <c r="BI67" i="1"/>
  <c r="BI68" i="1"/>
  <c r="BI69" i="1"/>
  <c r="BI70" i="1"/>
  <c r="BI71" i="1"/>
  <c r="BI72" i="1"/>
  <c r="BI73" i="1"/>
  <c r="BI74" i="1"/>
  <c r="BI75" i="1"/>
  <c r="BI76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BI94" i="1"/>
  <c r="BI95" i="1"/>
  <c r="BI96" i="1"/>
  <c r="BI97" i="1"/>
  <c r="BI98" i="1"/>
  <c r="BI99" i="1"/>
  <c r="BI100" i="1"/>
  <c r="BI101" i="1"/>
  <c r="BI102" i="1"/>
  <c r="BI103" i="1"/>
  <c r="BI104" i="1"/>
  <c r="BI105" i="1"/>
  <c r="BI106" i="1"/>
  <c r="BI107" i="1"/>
  <c r="BI108" i="1"/>
  <c r="BI109" i="1"/>
  <c r="BI110" i="1"/>
  <c r="BI111" i="1"/>
  <c r="BI112" i="1"/>
  <c r="BI113" i="1"/>
  <c r="BI114" i="1"/>
  <c r="BI115" i="1"/>
  <c r="BI116" i="1"/>
  <c r="BI117" i="1"/>
  <c r="BI118" i="1"/>
  <c r="BI119" i="1"/>
  <c r="BI120" i="1"/>
  <c r="BI121" i="1"/>
  <c r="BI122" i="1"/>
  <c r="BI124" i="1"/>
  <c r="BI125" i="1"/>
  <c r="BI126" i="1"/>
  <c r="BI127" i="1"/>
  <c r="BI128" i="1"/>
  <c r="BI129" i="1"/>
  <c r="BI130" i="1"/>
  <c r="BI131" i="1"/>
  <c r="BI132" i="1"/>
  <c r="BI133" i="1"/>
  <c r="BI134" i="1"/>
  <c r="BI135" i="1"/>
  <c r="BI136" i="1"/>
  <c r="BI137" i="1"/>
  <c r="BI138" i="1"/>
  <c r="BI139" i="1"/>
  <c r="BI140" i="1"/>
  <c r="BI141" i="1"/>
  <c r="BI142" i="1"/>
  <c r="BI143" i="1"/>
  <c r="BI144" i="1"/>
  <c r="BI145" i="1"/>
  <c r="BI146" i="1"/>
  <c r="BI147" i="1"/>
  <c r="BI148" i="1"/>
  <c r="BI149" i="1"/>
  <c r="BI150" i="1"/>
  <c r="BI151" i="1"/>
  <c r="BG6" i="1"/>
  <c r="BG7" i="1"/>
  <c r="BG8" i="1"/>
  <c r="BG9" i="1"/>
  <c r="BG10" i="1"/>
  <c r="BG11" i="1"/>
  <c r="BG12" i="1"/>
  <c r="BG13" i="1"/>
  <c r="BG14" i="1"/>
  <c r="BG15" i="1"/>
  <c r="BG16" i="1"/>
  <c r="BG17" i="1"/>
  <c r="BG18" i="1"/>
  <c r="BG19" i="1"/>
  <c r="BG20" i="1"/>
  <c r="BG21" i="1"/>
  <c r="BG22" i="1"/>
  <c r="BG23" i="1"/>
  <c r="BG24" i="1"/>
  <c r="BG25" i="1"/>
  <c r="BG26" i="1"/>
  <c r="BG27" i="1"/>
  <c r="BG28" i="1"/>
  <c r="BG29" i="1"/>
  <c r="BG30" i="1"/>
  <c r="BG31" i="1"/>
  <c r="BG32" i="1"/>
  <c r="BG33" i="1"/>
  <c r="BG34" i="1"/>
  <c r="BG35" i="1"/>
  <c r="BG36" i="1"/>
  <c r="BG37" i="1"/>
  <c r="BG38" i="1"/>
  <c r="BG39" i="1"/>
  <c r="BG40" i="1"/>
  <c r="BG41" i="1"/>
  <c r="BG42" i="1"/>
  <c r="BG43" i="1"/>
  <c r="BG44" i="1"/>
  <c r="BG45" i="1"/>
  <c r="BG47" i="1"/>
  <c r="BG48" i="1"/>
  <c r="BG49" i="1"/>
  <c r="BG50" i="1"/>
  <c r="BG51" i="1"/>
  <c r="BG52" i="1"/>
  <c r="BG53" i="1"/>
  <c r="BG54" i="1"/>
  <c r="BG55" i="1"/>
  <c r="BG56" i="1"/>
  <c r="BG57" i="1"/>
  <c r="BG58" i="1"/>
  <c r="BG59" i="1"/>
  <c r="BG60" i="1"/>
  <c r="BG61" i="1"/>
  <c r="BG62" i="1"/>
  <c r="BG63" i="1"/>
  <c r="BG64" i="1"/>
  <c r="BG65" i="1"/>
  <c r="BG66" i="1"/>
  <c r="BG67" i="1"/>
  <c r="BG68" i="1"/>
  <c r="BG69" i="1"/>
  <c r="BG70" i="1"/>
  <c r="BG71" i="1"/>
  <c r="BG72" i="1"/>
  <c r="BG73" i="1"/>
  <c r="BG74" i="1"/>
  <c r="BG75" i="1"/>
  <c r="BG76" i="1"/>
  <c r="BG77" i="1"/>
  <c r="BG78" i="1"/>
  <c r="BG79" i="1"/>
  <c r="BG80" i="1"/>
  <c r="BG81" i="1"/>
  <c r="BG82" i="1"/>
  <c r="BG83" i="1"/>
  <c r="BG84" i="1"/>
  <c r="BG85" i="1"/>
  <c r="BG86" i="1"/>
  <c r="BG87" i="1"/>
  <c r="BG88" i="1"/>
  <c r="BG89" i="1"/>
  <c r="BG90" i="1"/>
  <c r="BG91" i="1"/>
  <c r="BG92" i="1"/>
  <c r="BG93" i="1"/>
  <c r="BG94" i="1"/>
  <c r="BG95" i="1"/>
  <c r="BG96" i="1"/>
  <c r="BG97" i="1"/>
  <c r="BG98" i="1"/>
  <c r="BG99" i="1"/>
  <c r="BG100" i="1"/>
  <c r="BG101" i="1"/>
  <c r="BG102" i="1"/>
  <c r="BG103" i="1"/>
  <c r="BG104" i="1"/>
  <c r="BG105" i="1"/>
  <c r="BG106" i="1"/>
  <c r="BG107" i="1"/>
  <c r="BG108" i="1"/>
  <c r="BG109" i="1"/>
  <c r="BG110" i="1"/>
  <c r="BG111" i="1"/>
  <c r="BG112" i="1"/>
  <c r="BG113" i="1"/>
  <c r="BG114" i="1"/>
  <c r="BG115" i="1"/>
  <c r="BG116" i="1"/>
  <c r="BG117" i="1"/>
  <c r="BG118" i="1"/>
  <c r="BG119" i="1"/>
  <c r="BG120" i="1"/>
  <c r="BG121" i="1"/>
  <c r="BG122" i="1"/>
  <c r="BG124" i="1"/>
  <c r="BG125" i="1"/>
  <c r="BG126" i="1"/>
  <c r="BG127" i="1"/>
  <c r="BG128" i="1"/>
  <c r="BG129" i="1"/>
  <c r="BG130" i="1"/>
  <c r="BG131" i="1"/>
  <c r="BG132" i="1"/>
  <c r="BG133" i="1"/>
  <c r="BG134" i="1"/>
  <c r="BG135" i="1"/>
  <c r="BG136" i="1"/>
  <c r="BG137" i="1"/>
  <c r="BG138" i="1"/>
  <c r="BG139" i="1"/>
  <c r="BG140" i="1"/>
  <c r="BG141" i="1"/>
  <c r="BG142" i="1"/>
  <c r="BG143" i="1"/>
  <c r="BG144" i="1"/>
  <c r="BG145" i="1"/>
  <c r="BG146" i="1"/>
  <c r="BG147" i="1"/>
  <c r="BG148" i="1"/>
  <c r="BG149" i="1"/>
  <c r="BG150" i="1"/>
  <c r="BG151" i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C6" i="1"/>
  <c r="BC7" i="1"/>
  <c r="BC8" i="1"/>
  <c r="BC9" i="1"/>
  <c r="BC10" i="1"/>
  <c r="BC11" i="1"/>
  <c r="BC12" i="1"/>
  <c r="BC13" i="1"/>
  <c r="BC14" i="1"/>
  <c r="BC15" i="1"/>
  <c r="BC16" i="1"/>
  <c r="BC17" i="1"/>
  <c r="BC18" i="1"/>
  <c r="BC19" i="1"/>
  <c r="BC20" i="1"/>
  <c r="BC21" i="1"/>
  <c r="BC22" i="1"/>
  <c r="BC23" i="1"/>
  <c r="BC24" i="1"/>
  <c r="BC25" i="1"/>
  <c r="BC26" i="1"/>
  <c r="BC27" i="1"/>
  <c r="BC28" i="1"/>
  <c r="BC29" i="1"/>
  <c r="BC30" i="1"/>
  <c r="BC31" i="1"/>
  <c r="BC32" i="1"/>
  <c r="BC33" i="1"/>
  <c r="BC34" i="1"/>
  <c r="BC35" i="1"/>
  <c r="BC36" i="1"/>
  <c r="BC37" i="1"/>
  <c r="BC38" i="1"/>
  <c r="BC39" i="1"/>
  <c r="BC40" i="1"/>
  <c r="BC41" i="1"/>
  <c r="BC42" i="1"/>
  <c r="BC43" i="1"/>
  <c r="BC44" i="1"/>
  <c r="BC45" i="1"/>
  <c r="BC47" i="1"/>
  <c r="BC48" i="1"/>
  <c r="BC49" i="1"/>
  <c r="BC50" i="1"/>
  <c r="BC51" i="1"/>
  <c r="BC52" i="1"/>
  <c r="BC53" i="1"/>
  <c r="BC54" i="1"/>
  <c r="BC55" i="1"/>
  <c r="BC56" i="1"/>
  <c r="BC57" i="1"/>
  <c r="BC58" i="1"/>
  <c r="BC59" i="1"/>
  <c r="BC60" i="1"/>
  <c r="BC61" i="1"/>
  <c r="BC62" i="1"/>
  <c r="BC63" i="1"/>
  <c r="BC64" i="1"/>
  <c r="BC65" i="1"/>
  <c r="BC66" i="1"/>
  <c r="BC67" i="1"/>
  <c r="BC68" i="1"/>
  <c r="BC69" i="1"/>
  <c r="BC70" i="1"/>
  <c r="BC71" i="1"/>
  <c r="BC72" i="1"/>
  <c r="BC73" i="1"/>
  <c r="BC74" i="1"/>
  <c r="BC75" i="1"/>
  <c r="BC76" i="1"/>
  <c r="BC77" i="1"/>
  <c r="BC78" i="1"/>
  <c r="BC79" i="1"/>
  <c r="BC80" i="1"/>
  <c r="BC81" i="1"/>
  <c r="BC82" i="1"/>
  <c r="BC83" i="1"/>
  <c r="BC84" i="1"/>
  <c r="BC85" i="1"/>
  <c r="BC86" i="1"/>
  <c r="BC87" i="1"/>
  <c r="BC88" i="1"/>
  <c r="BC89" i="1"/>
  <c r="BC90" i="1"/>
  <c r="BC91" i="1"/>
  <c r="BC92" i="1"/>
  <c r="BC93" i="1"/>
  <c r="BC94" i="1"/>
  <c r="BC95" i="1"/>
  <c r="BC96" i="1"/>
  <c r="BC97" i="1"/>
  <c r="BC98" i="1"/>
  <c r="BC99" i="1"/>
  <c r="BC100" i="1"/>
  <c r="BC101" i="1"/>
  <c r="BC102" i="1"/>
  <c r="BC103" i="1"/>
  <c r="BC104" i="1"/>
  <c r="BC105" i="1"/>
  <c r="BC106" i="1"/>
  <c r="BC107" i="1"/>
  <c r="BC108" i="1"/>
  <c r="BC109" i="1"/>
  <c r="BC110" i="1"/>
  <c r="BC111" i="1"/>
  <c r="BC112" i="1"/>
  <c r="BC113" i="1"/>
  <c r="BC114" i="1"/>
  <c r="BC115" i="1"/>
  <c r="BC116" i="1"/>
  <c r="BC117" i="1"/>
  <c r="BC118" i="1"/>
  <c r="BC119" i="1"/>
  <c r="BC120" i="1"/>
  <c r="BC121" i="1"/>
  <c r="BC122" i="1"/>
  <c r="BC124" i="1"/>
  <c r="BC125" i="1"/>
  <c r="BC126" i="1"/>
  <c r="BC127" i="1"/>
  <c r="BC128" i="1"/>
  <c r="BC129" i="1"/>
  <c r="BC130" i="1"/>
  <c r="BC131" i="1"/>
  <c r="BC132" i="1"/>
  <c r="BC133" i="1"/>
  <c r="BC134" i="1"/>
  <c r="BC135" i="1"/>
  <c r="BC136" i="1"/>
  <c r="BC137" i="1"/>
  <c r="BC138" i="1"/>
  <c r="BC139" i="1"/>
  <c r="BC140" i="1"/>
  <c r="BC141" i="1"/>
  <c r="BC142" i="1"/>
  <c r="BC143" i="1"/>
  <c r="BC144" i="1"/>
  <c r="BC145" i="1"/>
  <c r="BC146" i="1"/>
  <c r="BC147" i="1"/>
  <c r="BC148" i="1"/>
  <c r="BC149" i="1"/>
  <c r="BC150" i="1"/>
  <c r="BC151" i="1"/>
  <c r="BA6" i="1"/>
  <c r="BA7" i="1"/>
  <c r="BA8" i="1"/>
  <c r="BA9" i="1"/>
  <c r="BA10" i="1"/>
  <c r="BA11" i="1"/>
  <c r="BA12" i="1"/>
  <c r="BA13" i="1"/>
  <c r="BA14" i="1"/>
  <c r="BA15" i="1"/>
  <c r="BA16" i="1"/>
  <c r="BA17" i="1"/>
  <c r="BA18" i="1"/>
  <c r="BA19" i="1"/>
  <c r="BA20" i="1"/>
  <c r="BA21" i="1"/>
  <c r="BA22" i="1"/>
  <c r="BA23" i="1"/>
  <c r="BA24" i="1"/>
  <c r="BA25" i="1"/>
  <c r="BA26" i="1"/>
  <c r="BA27" i="1"/>
  <c r="BA28" i="1"/>
  <c r="BA29" i="1"/>
  <c r="BA30" i="1"/>
  <c r="BA31" i="1"/>
  <c r="BA32" i="1"/>
  <c r="BA33" i="1"/>
  <c r="BA34" i="1"/>
  <c r="BA35" i="1"/>
  <c r="BA36" i="1"/>
  <c r="BA37" i="1"/>
  <c r="BA38" i="1"/>
  <c r="BA39" i="1"/>
  <c r="BA40" i="1"/>
  <c r="BA41" i="1"/>
  <c r="BA42" i="1"/>
  <c r="BA43" i="1"/>
  <c r="BA44" i="1"/>
  <c r="BA45" i="1"/>
  <c r="BA47" i="1"/>
  <c r="BA48" i="1"/>
  <c r="BA49" i="1"/>
  <c r="BA50" i="1"/>
  <c r="BA51" i="1"/>
  <c r="BA52" i="1"/>
  <c r="BA53" i="1"/>
  <c r="BA54" i="1"/>
  <c r="BA55" i="1"/>
  <c r="BA56" i="1"/>
  <c r="BA57" i="1"/>
  <c r="BA58" i="1"/>
  <c r="BA59" i="1"/>
  <c r="BA60" i="1"/>
  <c r="BA61" i="1"/>
  <c r="BA62" i="1"/>
  <c r="BA63" i="1"/>
  <c r="BA64" i="1"/>
  <c r="BA65" i="1"/>
  <c r="BA66" i="1"/>
  <c r="BA67" i="1"/>
  <c r="BA68" i="1"/>
  <c r="BA69" i="1"/>
  <c r="BA70" i="1"/>
  <c r="BA71" i="1"/>
  <c r="BA72" i="1"/>
  <c r="BA73" i="1"/>
  <c r="BA74" i="1"/>
  <c r="BA75" i="1"/>
  <c r="BA76" i="1"/>
  <c r="BA77" i="1"/>
  <c r="BA78" i="1"/>
  <c r="BA79" i="1"/>
  <c r="BA80" i="1"/>
  <c r="BA81" i="1"/>
  <c r="BA82" i="1"/>
  <c r="BA83" i="1"/>
  <c r="BA84" i="1"/>
  <c r="BA85" i="1"/>
  <c r="BA86" i="1"/>
  <c r="BA87" i="1"/>
  <c r="BA88" i="1"/>
  <c r="BA89" i="1"/>
  <c r="BA90" i="1"/>
  <c r="BA91" i="1"/>
  <c r="BA92" i="1"/>
  <c r="BA93" i="1"/>
  <c r="BA94" i="1"/>
  <c r="BA95" i="1"/>
  <c r="BA96" i="1"/>
  <c r="BA97" i="1"/>
  <c r="BA98" i="1"/>
  <c r="BA99" i="1"/>
  <c r="BA100" i="1"/>
  <c r="BA101" i="1"/>
  <c r="BA102" i="1"/>
  <c r="BA103" i="1"/>
  <c r="BA104" i="1"/>
  <c r="BA105" i="1"/>
  <c r="BA106" i="1"/>
  <c r="BA107" i="1"/>
  <c r="BA108" i="1"/>
  <c r="BA109" i="1"/>
  <c r="BA110" i="1"/>
  <c r="BA111" i="1"/>
  <c r="BA112" i="1"/>
  <c r="BA113" i="1"/>
  <c r="BA114" i="1"/>
  <c r="BA115" i="1"/>
  <c r="BA116" i="1"/>
  <c r="BA117" i="1"/>
  <c r="BA118" i="1"/>
  <c r="BA119" i="1"/>
  <c r="BA120" i="1"/>
  <c r="BA121" i="1"/>
  <c r="BA122" i="1"/>
  <c r="BA124" i="1"/>
  <c r="BA125" i="1"/>
  <c r="BA126" i="1"/>
  <c r="BA127" i="1"/>
  <c r="BA128" i="1"/>
  <c r="BA129" i="1"/>
  <c r="BA130" i="1"/>
  <c r="BA131" i="1"/>
  <c r="BA132" i="1"/>
  <c r="BA133" i="1"/>
  <c r="BA134" i="1"/>
  <c r="BA135" i="1"/>
  <c r="BA136" i="1"/>
  <c r="BA137" i="1"/>
  <c r="BA138" i="1"/>
  <c r="BA139" i="1"/>
  <c r="BA140" i="1"/>
  <c r="BA141" i="1"/>
  <c r="BA142" i="1"/>
  <c r="BA143" i="1"/>
  <c r="BA144" i="1"/>
  <c r="BA145" i="1"/>
  <c r="BA146" i="1"/>
  <c r="BA147" i="1"/>
  <c r="BA148" i="1"/>
  <c r="BA149" i="1"/>
  <c r="BA150" i="1"/>
  <c r="BA151" i="1"/>
  <c r="AY6" i="1"/>
  <c r="AY7" i="1"/>
  <c r="AY8" i="1"/>
  <c r="AY9" i="1"/>
  <c r="AY10" i="1"/>
  <c r="AY11" i="1"/>
  <c r="AY12" i="1"/>
  <c r="AY13" i="1"/>
  <c r="AY14" i="1"/>
  <c r="AY15" i="1"/>
  <c r="AY16" i="1"/>
  <c r="AY17" i="1"/>
  <c r="AY18" i="1"/>
  <c r="AY19" i="1"/>
  <c r="AY20" i="1"/>
  <c r="AY21" i="1"/>
  <c r="AY22" i="1"/>
  <c r="AY23" i="1"/>
  <c r="AY24" i="1"/>
  <c r="AY25" i="1"/>
  <c r="AY26" i="1"/>
  <c r="AY27" i="1"/>
  <c r="AY28" i="1"/>
  <c r="AY29" i="1"/>
  <c r="AY30" i="1"/>
  <c r="AY31" i="1"/>
  <c r="AY32" i="1"/>
  <c r="AY33" i="1"/>
  <c r="AY34" i="1"/>
  <c r="AY35" i="1"/>
  <c r="AY36" i="1"/>
  <c r="AY37" i="1"/>
  <c r="AY38" i="1"/>
  <c r="AY39" i="1"/>
  <c r="AY40" i="1"/>
  <c r="AY41" i="1"/>
  <c r="AY42" i="1"/>
  <c r="AY43" i="1"/>
  <c r="AY44" i="1"/>
  <c r="AY45" i="1"/>
  <c r="AY47" i="1"/>
  <c r="AY48" i="1"/>
  <c r="AY49" i="1"/>
  <c r="AY50" i="1"/>
  <c r="AY51" i="1"/>
  <c r="AY52" i="1"/>
  <c r="AY53" i="1"/>
  <c r="AY54" i="1"/>
  <c r="AY55" i="1"/>
  <c r="AY56" i="1"/>
  <c r="AY57" i="1"/>
  <c r="AY58" i="1"/>
  <c r="AY59" i="1"/>
  <c r="AY60" i="1"/>
  <c r="AY61" i="1"/>
  <c r="AY62" i="1"/>
  <c r="AY63" i="1"/>
  <c r="AY64" i="1"/>
  <c r="AY65" i="1"/>
  <c r="AY66" i="1"/>
  <c r="AY67" i="1"/>
  <c r="AY68" i="1"/>
  <c r="AY69" i="1"/>
  <c r="AY70" i="1"/>
  <c r="AY71" i="1"/>
  <c r="AY72" i="1"/>
  <c r="AY73" i="1"/>
  <c r="AY74" i="1"/>
  <c r="AY75" i="1"/>
  <c r="AY76" i="1"/>
  <c r="AY77" i="1"/>
  <c r="AY78" i="1"/>
  <c r="AY79" i="1"/>
  <c r="AY80" i="1"/>
  <c r="AY81" i="1"/>
  <c r="AY82" i="1"/>
  <c r="AY83" i="1"/>
  <c r="AY84" i="1"/>
  <c r="AY85" i="1"/>
  <c r="AY86" i="1"/>
  <c r="AY87" i="1"/>
  <c r="AY88" i="1"/>
  <c r="AY89" i="1"/>
  <c r="AY90" i="1"/>
  <c r="AY91" i="1"/>
  <c r="AY92" i="1"/>
  <c r="AY93" i="1"/>
  <c r="AY94" i="1"/>
  <c r="AY95" i="1"/>
  <c r="AY96" i="1"/>
  <c r="AY97" i="1"/>
  <c r="AY98" i="1"/>
  <c r="AY99" i="1"/>
  <c r="AY100" i="1"/>
  <c r="AY101" i="1"/>
  <c r="AY102" i="1"/>
  <c r="AY103" i="1"/>
  <c r="AY104" i="1"/>
  <c r="AY105" i="1"/>
  <c r="AY106" i="1"/>
  <c r="AY107" i="1"/>
  <c r="AY108" i="1"/>
  <c r="AY109" i="1"/>
  <c r="AY110" i="1"/>
  <c r="AY111" i="1"/>
  <c r="AY112" i="1"/>
  <c r="AY113" i="1"/>
  <c r="AY114" i="1"/>
  <c r="AY115" i="1"/>
  <c r="AY116" i="1"/>
  <c r="AY117" i="1"/>
  <c r="AY118" i="1"/>
  <c r="AY119" i="1"/>
  <c r="AY120" i="1"/>
  <c r="AY121" i="1"/>
  <c r="AY122" i="1"/>
  <c r="AY124" i="1"/>
  <c r="AY125" i="1"/>
  <c r="AY126" i="1"/>
  <c r="AY127" i="1"/>
  <c r="AY128" i="1"/>
  <c r="AY129" i="1"/>
  <c r="AY130" i="1"/>
  <c r="AY131" i="1"/>
  <c r="AY132" i="1"/>
  <c r="AY133" i="1"/>
  <c r="AY134" i="1"/>
  <c r="AY135" i="1"/>
  <c r="AY136" i="1"/>
  <c r="AY137" i="1"/>
  <c r="AY138" i="1"/>
  <c r="AY139" i="1"/>
  <c r="AY140" i="1"/>
  <c r="AY141" i="1"/>
  <c r="AY142" i="1"/>
  <c r="AY143" i="1"/>
  <c r="AY144" i="1"/>
  <c r="AY145" i="1"/>
  <c r="AY146" i="1"/>
  <c r="AY147" i="1"/>
  <c r="AY148" i="1"/>
  <c r="AY149" i="1"/>
  <c r="AY150" i="1"/>
  <c r="AY151" i="1"/>
  <c r="AW6" i="1"/>
  <c r="AW7" i="1"/>
  <c r="AW8" i="1"/>
  <c r="AW9" i="1"/>
  <c r="AW10" i="1"/>
  <c r="AW11" i="1"/>
  <c r="AW12" i="1"/>
  <c r="AW13" i="1"/>
  <c r="AW14" i="1"/>
  <c r="AW15" i="1"/>
  <c r="AW16" i="1"/>
  <c r="AW17" i="1"/>
  <c r="AW18" i="1"/>
  <c r="AW19" i="1"/>
  <c r="AW20" i="1"/>
  <c r="AW21" i="1"/>
  <c r="AW22" i="1"/>
  <c r="AW23" i="1"/>
  <c r="AW24" i="1"/>
  <c r="AW25" i="1"/>
  <c r="AW26" i="1"/>
  <c r="AW27" i="1"/>
  <c r="AW28" i="1"/>
  <c r="AW29" i="1"/>
  <c r="AW30" i="1"/>
  <c r="AW31" i="1"/>
  <c r="AW32" i="1"/>
  <c r="AW33" i="1"/>
  <c r="AW34" i="1"/>
  <c r="AW35" i="1"/>
  <c r="AW36" i="1"/>
  <c r="AW37" i="1"/>
  <c r="AW38" i="1"/>
  <c r="AW39" i="1"/>
  <c r="AW40" i="1"/>
  <c r="AW41" i="1"/>
  <c r="AW42" i="1"/>
  <c r="AW43" i="1"/>
  <c r="AW44" i="1"/>
  <c r="AW45" i="1"/>
  <c r="AW47" i="1"/>
  <c r="AW48" i="1"/>
  <c r="AW49" i="1"/>
  <c r="AW50" i="1"/>
  <c r="AW51" i="1"/>
  <c r="AW52" i="1"/>
  <c r="AW53" i="1"/>
  <c r="AW54" i="1"/>
  <c r="AW55" i="1"/>
  <c r="AW56" i="1"/>
  <c r="AW57" i="1"/>
  <c r="AW58" i="1"/>
  <c r="AW60" i="1"/>
  <c r="AW61" i="1"/>
  <c r="AW62" i="1"/>
  <c r="AW63" i="1"/>
  <c r="AW66" i="1"/>
  <c r="AW67" i="1"/>
  <c r="AW71" i="1"/>
  <c r="AW72" i="1"/>
  <c r="AW73" i="1"/>
  <c r="AW75" i="1"/>
  <c r="AW76" i="1"/>
  <c r="AW84" i="1"/>
  <c r="AW87" i="1"/>
  <c r="AW90" i="1"/>
  <c r="AW100" i="1"/>
  <c r="AW101" i="1"/>
  <c r="AW127" i="1"/>
  <c r="AU6" i="1"/>
  <c r="AU7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U41" i="1"/>
  <c r="AU42" i="1"/>
  <c r="AU43" i="1"/>
  <c r="AU44" i="1"/>
  <c r="AU45" i="1"/>
  <c r="AU47" i="1"/>
  <c r="AU48" i="1"/>
  <c r="AU49" i="1"/>
  <c r="AU50" i="1"/>
  <c r="AU51" i="1"/>
  <c r="AU52" i="1"/>
  <c r="AU53" i="1"/>
  <c r="AU54" i="1"/>
  <c r="AU55" i="1"/>
  <c r="AU56" i="1"/>
  <c r="AU57" i="1"/>
  <c r="AU58" i="1"/>
  <c r="AU60" i="1"/>
  <c r="AU61" i="1"/>
  <c r="AU62" i="1"/>
  <c r="AU63" i="1"/>
  <c r="AU66" i="1"/>
  <c r="AU67" i="1"/>
  <c r="AU71" i="1"/>
  <c r="AU72" i="1"/>
  <c r="AU73" i="1"/>
  <c r="AU75" i="1"/>
  <c r="AU76" i="1"/>
  <c r="AU84" i="1"/>
  <c r="AU87" i="1"/>
  <c r="AU90" i="1"/>
  <c r="AU100" i="1"/>
  <c r="AU101" i="1"/>
  <c r="AU127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R6" i="1"/>
  <c r="AR7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5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R74" i="1"/>
  <c r="AR75" i="1"/>
  <c r="AR76" i="1"/>
  <c r="AR77" i="1"/>
  <c r="AR78" i="1"/>
  <c r="AR79" i="1"/>
  <c r="AR80" i="1"/>
  <c r="AR81" i="1"/>
  <c r="AR82" i="1"/>
  <c r="AR83" i="1"/>
  <c r="AR84" i="1"/>
  <c r="AR85" i="1"/>
  <c r="AR86" i="1"/>
  <c r="AR87" i="1"/>
  <c r="AR88" i="1"/>
  <c r="AR89" i="1"/>
  <c r="AR90" i="1"/>
  <c r="AR91" i="1"/>
  <c r="AR92" i="1"/>
  <c r="AR93" i="1"/>
  <c r="AR94" i="1"/>
  <c r="AR95" i="1"/>
  <c r="AR96" i="1"/>
  <c r="AR97" i="1"/>
  <c r="AR98" i="1"/>
  <c r="AR99" i="1"/>
  <c r="AR100" i="1"/>
  <c r="AR101" i="1"/>
  <c r="AR102" i="1"/>
  <c r="AR103" i="1"/>
  <c r="AR104" i="1"/>
  <c r="AR105" i="1"/>
  <c r="AR106" i="1"/>
  <c r="AR107" i="1"/>
  <c r="AR108" i="1"/>
  <c r="AR109" i="1"/>
  <c r="AR110" i="1"/>
  <c r="AR111" i="1"/>
  <c r="AR112" i="1"/>
  <c r="AR113" i="1"/>
  <c r="AR114" i="1"/>
  <c r="AR115" i="1"/>
  <c r="AR116" i="1"/>
  <c r="AR117" i="1"/>
  <c r="AR118" i="1"/>
  <c r="AR119" i="1"/>
  <c r="AR120" i="1"/>
  <c r="AR121" i="1"/>
  <c r="AR122" i="1"/>
  <c r="AR124" i="1"/>
  <c r="AR125" i="1"/>
  <c r="AR126" i="1"/>
  <c r="AR127" i="1"/>
  <c r="AR128" i="1"/>
  <c r="AR129" i="1"/>
  <c r="AR130" i="1"/>
  <c r="AR131" i="1"/>
  <c r="AR132" i="1"/>
  <c r="AR133" i="1"/>
  <c r="AR134" i="1"/>
  <c r="AR135" i="1"/>
  <c r="AR136" i="1"/>
  <c r="AR137" i="1"/>
  <c r="AR138" i="1"/>
  <c r="AR139" i="1"/>
  <c r="AR140" i="1"/>
  <c r="AR141" i="1"/>
  <c r="AR142" i="1"/>
  <c r="AR143" i="1"/>
  <c r="AR144" i="1"/>
  <c r="AR145" i="1"/>
  <c r="AR146" i="1"/>
  <c r="AR147" i="1"/>
  <c r="AR148" i="1"/>
  <c r="AR149" i="1"/>
  <c r="AR150" i="1"/>
  <c r="AR151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115" i="1"/>
  <c r="AN116" i="1"/>
  <c r="AN117" i="1"/>
  <c r="AN118" i="1"/>
  <c r="AN119" i="1"/>
  <c r="AN120" i="1"/>
  <c r="AN121" i="1"/>
  <c r="AN122" i="1"/>
  <c r="AN124" i="1"/>
  <c r="AN125" i="1"/>
  <c r="AN126" i="1"/>
  <c r="AN127" i="1"/>
  <c r="AN128" i="1"/>
  <c r="AN129" i="1"/>
  <c r="AN130" i="1"/>
  <c r="AN131" i="1"/>
  <c r="AN132" i="1"/>
  <c r="AN133" i="1"/>
  <c r="AN134" i="1"/>
  <c r="AN135" i="1"/>
  <c r="AN136" i="1"/>
  <c r="AN137" i="1"/>
  <c r="AN138" i="1"/>
  <c r="AN139" i="1"/>
  <c r="AN140" i="1"/>
  <c r="AN141" i="1"/>
  <c r="AN142" i="1"/>
  <c r="AN143" i="1"/>
  <c r="AN144" i="1"/>
  <c r="AN145" i="1"/>
  <c r="AN146" i="1"/>
  <c r="AN147" i="1"/>
  <c r="AN148" i="1"/>
  <c r="AN149" i="1"/>
  <c r="AN150" i="1"/>
  <c r="AN151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6" i="1"/>
  <c r="AJ87" i="1"/>
  <c r="AJ88" i="1"/>
  <c r="AJ89" i="1"/>
  <c r="AJ90" i="1"/>
  <c r="AJ91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120" i="1"/>
  <c r="AJ121" i="1"/>
  <c r="AJ122" i="1"/>
  <c r="AJ124" i="1"/>
  <c r="AJ125" i="1"/>
  <c r="AJ126" i="1"/>
  <c r="AJ127" i="1"/>
  <c r="AJ128" i="1"/>
  <c r="AJ129" i="1"/>
  <c r="AJ130" i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J146" i="1"/>
  <c r="AJ147" i="1"/>
  <c r="AJ148" i="1"/>
  <c r="AJ149" i="1"/>
  <c r="AJ150" i="1"/>
  <c r="AJ151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2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2" i="1"/>
  <c r="AV151" i="1"/>
  <c r="AU151" i="1" s="1"/>
  <c r="AV150" i="1"/>
  <c r="AU150" i="1" s="1"/>
  <c r="AV149" i="1"/>
  <c r="AU149" i="1" s="1"/>
  <c r="AV148" i="1"/>
  <c r="AU148" i="1" s="1"/>
  <c r="AV147" i="1"/>
  <c r="AU147" i="1" s="1"/>
  <c r="AV146" i="1"/>
  <c r="AU146" i="1" s="1"/>
  <c r="AV145" i="1"/>
  <c r="AU145" i="1" s="1"/>
  <c r="AV144" i="1"/>
  <c r="AU144" i="1" s="1"/>
  <c r="AV143" i="1"/>
  <c r="AU143" i="1" s="1"/>
  <c r="AV142" i="1"/>
  <c r="AU142" i="1" s="1"/>
  <c r="AV141" i="1"/>
  <c r="AU141" i="1" s="1"/>
  <c r="AV140" i="1"/>
  <c r="AU140" i="1" s="1"/>
  <c r="AV139" i="1"/>
  <c r="AU139" i="1" s="1"/>
  <c r="AV138" i="1"/>
  <c r="AU138" i="1" s="1"/>
  <c r="AV137" i="1"/>
  <c r="AU137" i="1" s="1"/>
  <c r="AV136" i="1"/>
  <c r="AU136" i="1" s="1"/>
  <c r="AV135" i="1"/>
  <c r="AU135" i="1" s="1"/>
  <c r="AV134" i="1"/>
  <c r="AU134" i="1" s="1"/>
  <c r="AV133" i="1"/>
  <c r="AU133" i="1" s="1"/>
  <c r="AV132" i="1"/>
  <c r="AU132" i="1" s="1"/>
  <c r="AV131" i="1"/>
  <c r="AU131" i="1" s="1"/>
  <c r="AV130" i="1"/>
  <c r="AU130" i="1" s="1"/>
  <c r="AV129" i="1"/>
  <c r="AU129" i="1" s="1"/>
  <c r="AV128" i="1"/>
  <c r="AU128" i="1" s="1"/>
  <c r="AV126" i="1"/>
  <c r="AU126" i="1" s="1"/>
  <c r="AV125" i="1"/>
  <c r="AU125" i="1" s="1"/>
  <c r="AV124" i="1"/>
  <c r="AU124" i="1" s="1"/>
  <c r="AV122" i="1"/>
  <c r="AW122" i="1" s="1"/>
  <c r="AV121" i="1"/>
  <c r="AU121" i="1" s="1"/>
  <c r="AV120" i="1"/>
  <c r="AU120" i="1" s="1"/>
  <c r="AV119" i="1"/>
  <c r="AU119" i="1" s="1"/>
  <c r="AV118" i="1"/>
  <c r="AU118" i="1" s="1"/>
  <c r="AV117" i="1"/>
  <c r="AU117" i="1" s="1"/>
  <c r="AV116" i="1"/>
  <c r="AU116" i="1" s="1"/>
  <c r="AV115" i="1"/>
  <c r="AU115" i="1" s="1"/>
  <c r="AV114" i="1"/>
  <c r="AU114" i="1" s="1"/>
  <c r="AV113" i="1"/>
  <c r="AU113" i="1" s="1"/>
  <c r="AV112" i="1"/>
  <c r="AU112" i="1" s="1"/>
  <c r="AV111" i="1"/>
  <c r="AU111" i="1" s="1"/>
  <c r="AV110" i="1"/>
  <c r="AU110" i="1" s="1"/>
  <c r="AV109" i="1"/>
  <c r="AU109" i="1" s="1"/>
  <c r="AV108" i="1"/>
  <c r="AU108" i="1" s="1"/>
  <c r="AV107" i="1"/>
  <c r="AU107" i="1" s="1"/>
  <c r="AV106" i="1"/>
  <c r="AU106" i="1" s="1"/>
  <c r="AV105" i="1"/>
  <c r="AU105" i="1" s="1"/>
  <c r="AV104" i="1"/>
  <c r="AU104" i="1" s="1"/>
  <c r="AV103" i="1"/>
  <c r="AU103" i="1" s="1"/>
  <c r="AV102" i="1"/>
  <c r="AU102" i="1" s="1"/>
  <c r="AV99" i="1"/>
  <c r="AU99" i="1" s="1"/>
  <c r="AV98" i="1"/>
  <c r="AU98" i="1" s="1"/>
  <c r="AV97" i="1"/>
  <c r="AU97" i="1" s="1"/>
  <c r="AV96" i="1"/>
  <c r="AU96" i="1" s="1"/>
  <c r="AV95" i="1"/>
  <c r="AU95" i="1" s="1"/>
  <c r="AV94" i="1"/>
  <c r="AU94" i="1" s="1"/>
  <c r="AV93" i="1"/>
  <c r="AU93" i="1" s="1"/>
  <c r="BL92" i="1"/>
  <c r="AV92" i="1"/>
  <c r="AU92" i="1" s="1"/>
  <c r="AV91" i="1"/>
  <c r="AU91" i="1" s="1"/>
  <c r="AV89" i="1"/>
  <c r="AU89" i="1" s="1"/>
  <c r="AV88" i="1"/>
  <c r="AU88" i="1" s="1"/>
  <c r="AV86" i="1"/>
  <c r="AU86" i="1" s="1"/>
  <c r="AV85" i="1"/>
  <c r="AU85" i="1" s="1"/>
  <c r="AV83" i="1"/>
  <c r="AU83" i="1" s="1"/>
  <c r="AV82" i="1"/>
  <c r="AU82" i="1" s="1"/>
  <c r="AV81" i="1"/>
  <c r="AU81" i="1" s="1"/>
  <c r="AV80" i="1"/>
  <c r="AU80" i="1" s="1"/>
  <c r="BZ79" i="1"/>
  <c r="AV79" i="1"/>
  <c r="AU79" i="1" s="1"/>
  <c r="AV78" i="1"/>
  <c r="AU78" i="1" s="1"/>
  <c r="AV77" i="1"/>
  <c r="AU77" i="1" s="1"/>
  <c r="AV74" i="1"/>
  <c r="AW74" i="1" s="1"/>
  <c r="AV70" i="1"/>
  <c r="AU70" i="1" s="1"/>
  <c r="AV69" i="1"/>
  <c r="AU69" i="1" s="1"/>
  <c r="AV68" i="1"/>
  <c r="AU68" i="1" s="1"/>
  <c r="AV65" i="1"/>
  <c r="AU65" i="1" s="1"/>
  <c r="CB64" i="1"/>
  <c r="AV64" i="1"/>
  <c r="AU64" i="1" s="1"/>
  <c r="CB63" i="1"/>
  <c r="BR63" i="1"/>
  <c r="CB62" i="1"/>
  <c r="BZ61" i="1"/>
  <c r="AV59" i="1"/>
  <c r="AU59" i="1" s="1"/>
  <c r="BP58" i="1"/>
  <c r="BZ57" i="1"/>
  <c r="BR57" i="1"/>
  <c r="BZ48" i="1"/>
  <c r="BZ32" i="1"/>
  <c r="BZ23" i="1"/>
  <c r="BZ14" i="1"/>
  <c r="CQ14" i="1" l="1"/>
  <c r="CQ48" i="1"/>
  <c r="CQ23" i="1"/>
  <c r="CQ57" i="1"/>
  <c r="CQ32" i="1"/>
  <c r="CQ79" i="1"/>
  <c r="CM92" i="1"/>
  <c r="CI57" i="1"/>
  <c r="CI63" i="1"/>
  <c r="CG58" i="1"/>
  <c r="BV92" i="1"/>
  <c r="BN121" i="1"/>
  <c r="BN109" i="1"/>
  <c r="BN97" i="1"/>
  <c r="BN96" i="1"/>
  <c r="BN144" i="1"/>
  <c r="BN85" i="1"/>
  <c r="BN132" i="1"/>
  <c r="BN120" i="1"/>
  <c r="BN146" i="1"/>
  <c r="BN134" i="1"/>
  <c r="BN122" i="1"/>
  <c r="BN110" i="1"/>
  <c r="BN98" i="1"/>
  <c r="BN86" i="1"/>
  <c r="BN74" i="1"/>
  <c r="BN143" i="1"/>
  <c r="BN131" i="1"/>
  <c r="BN119" i="1"/>
  <c r="BN107" i="1"/>
  <c r="BN95" i="1"/>
  <c r="BN83" i="1"/>
  <c r="BN59" i="1"/>
  <c r="BN133" i="1"/>
  <c r="BN142" i="1"/>
  <c r="BN130" i="1"/>
  <c r="BN118" i="1"/>
  <c r="BN106" i="1"/>
  <c r="BN94" i="1"/>
  <c r="BN82" i="1"/>
  <c r="BN70" i="1"/>
  <c r="BN145" i="1"/>
  <c r="BN141" i="1"/>
  <c r="BN129" i="1"/>
  <c r="BN117" i="1"/>
  <c r="BN105" i="1"/>
  <c r="BN93" i="1"/>
  <c r="BN81" i="1"/>
  <c r="BN69" i="1"/>
  <c r="BN140" i="1"/>
  <c r="BN128" i="1"/>
  <c r="BN116" i="1"/>
  <c r="BN104" i="1"/>
  <c r="BN92" i="1"/>
  <c r="BN80" i="1"/>
  <c r="BN68" i="1"/>
  <c r="BN151" i="1"/>
  <c r="BN139" i="1"/>
  <c r="BN115" i="1"/>
  <c r="BN103" i="1"/>
  <c r="BN91" i="1"/>
  <c r="BN79" i="1"/>
  <c r="BN108" i="1"/>
  <c r="BN150" i="1"/>
  <c r="BN138" i="1"/>
  <c r="BN126" i="1"/>
  <c r="BN114" i="1"/>
  <c r="BN102" i="1"/>
  <c r="BN78" i="1"/>
  <c r="BN149" i="1"/>
  <c r="BN137" i="1"/>
  <c r="BN125" i="1"/>
  <c r="BN113" i="1"/>
  <c r="BN89" i="1"/>
  <c r="BN77" i="1"/>
  <c r="BN65" i="1"/>
  <c r="BN148" i="1"/>
  <c r="BN136" i="1"/>
  <c r="BN124" i="1"/>
  <c r="BN112" i="1"/>
  <c r="BN88" i="1"/>
  <c r="BN64" i="1"/>
  <c r="BN147" i="1"/>
  <c r="BN135" i="1"/>
  <c r="BN111" i="1"/>
  <c r="BN99" i="1"/>
  <c r="AW95" i="1"/>
  <c r="AW145" i="1"/>
  <c r="AW134" i="1"/>
  <c r="AW146" i="1"/>
  <c r="AW143" i="1"/>
  <c r="AW98" i="1"/>
  <c r="AW133" i="1"/>
  <c r="AU74" i="1"/>
  <c r="AW131" i="1"/>
  <c r="AW86" i="1"/>
  <c r="AW85" i="1"/>
  <c r="AW121" i="1"/>
  <c r="AW119" i="1"/>
  <c r="AW59" i="1"/>
  <c r="AW109" i="1"/>
  <c r="AW107" i="1"/>
  <c r="AW97" i="1"/>
  <c r="AU122" i="1"/>
  <c r="AW144" i="1"/>
  <c r="AW132" i="1"/>
  <c r="AW120" i="1"/>
  <c r="AW108" i="1"/>
  <c r="AW96" i="1"/>
  <c r="AW142" i="1"/>
  <c r="AW130" i="1"/>
  <c r="AW118" i="1"/>
  <c r="AW106" i="1"/>
  <c r="AW94" i="1"/>
  <c r="AW82" i="1"/>
  <c r="AW70" i="1"/>
  <c r="AW141" i="1"/>
  <c r="AW129" i="1"/>
  <c r="AW117" i="1"/>
  <c r="AW105" i="1"/>
  <c r="AW93" i="1"/>
  <c r="AW81" i="1"/>
  <c r="AW69" i="1"/>
  <c r="AW140" i="1"/>
  <c r="AW128" i="1"/>
  <c r="AW116" i="1"/>
  <c r="AW104" i="1"/>
  <c r="AW92" i="1"/>
  <c r="AW80" i="1"/>
  <c r="AW68" i="1"/>
  <c r="AW151" i="1"/>
  <c r="AW139" i="1"/>
  <c r="AW115" i="1"/>
  <c r="AW103" i="1"/>
  <c r="AW91" i="1"/>
  <c r="AW79" i="1"/>
  <c r="AW110" i="1"/>
  <c r="AW150" i="1"/>
  <c r="AW138" i="1"/>
  <c r="AW126" i="1"/>
  <c r="AW114" i="1"/>
  <c r="AW102" i="1"/>
  <c r="AW78" i="1"/>
  <c r="AW149" i="1"/>
  <c r="AW137" i="1"/>
  <c r="AW125" i="1"/>
  <c r="AW113" i="1"/>
  <c r="AW89" i="1"/>
  <c r="AW77" i="1"/>
  <c r="AW65" i="1"/>
  <c r="AW83" i="1"/>
  <c r="AW148" i="1"/>
  <c r="AW136" i="1"/>
  <c r="AW124" i="1"/>
  <c r="AW112" i="1"/>
  <c r="AW88" i="1"/>
  <c r="AW64" i="1"/>
  <c r="AW147" i="1"/>
  <c r="AW135" i="1"/>
  <c r="AW111" i="1"/>
  <c r="AW99" i="1"/>
</calcChain>
</file>

<file path=xl/sharedStrings.xml><?xml version="1.0" encoding="utf-8"?>
<sst xmlns="http://schemas.openxmlformats.org/spreadsheetml/2006/main" count="419" uniqueCount="124">
  <si>
    <t>uid</t>
  </si>
  <si>
    <t>BREED</t>
  </si>
  <si>
    <t>Ross 308</t>
  </si>
  <si>
    <t>Arbor Acre</t>
  </si>
  <si>
    <t>Noiler</t>
  </si>
  <si>
    <t>BW_wk1</t>
  </si>
  <si>
    <t>TL_wk1</t>
  </si>
  <si>
    <t>WL_wk1</t>
  </si>
  <si>
    <t>SL_wk1</t>
  </si>
  <si>
    <t>BL_wk1</t>
  </si>
  <si>
    <t>DL_wk1</t>
  </si>
  <si>
    <t>KL_wk1</t>
  </si>
  <si>
    <t>BG_wk1</t>
  </si>
  <si>
    <t>BW_wk2</t>
  </si>
  <si>
    <t>TL_wk2</t>
  </si>
  <si>
    <t>WL_wk2</t>
  </si>
  <si>
    <t>SL_wk2</t>
  </si>
  <si>
    <t>BL_wk2</t>
  </si>
  <si>
    <t>DL_wk2</t>
  </si>
  <si>
    <t>KL_wk2</t>
  </si>
  <si>
    <t>BG_wk2</t>
  </si>
  <si>
    <t>BW_wk3</t>
  </si>
  <si>
    <t>TL_wk3</t>
  </si>
  <si>
    <t>WL_wk3</t>
  </si>
  <si>
    <t>SL_wk3</t>
  </si>
  <si>
    <t>BL_wk3</t>
  </si>
  <si>
    <t>DL_wk3</t>
  </si>
  <si>
    <t>KL_wk3</t>
  </si>
  <si>
    <t>BG_wk3</t>
  </si>
  <si>
    <t>BW_wk4</t>
  </si>
  <si>
    <t>TL_wk4</t>
  </si>
  <si>
    <t>WL_wk4</t>
  </si>
  <si>
    <t>SL_wk4</t>
  </si>
  <si>
    <t>BL_wk4</t>
  </si>
  <si>
    <t>DL_wk4</t>
  </si>
  <si>
    <t>KL_wk4</t>
  </si>
  <si>
    <t>BG_wk4</t>
  </si>
  <si>
    <t>BW_wk5</t>
  </si>
  <si>
    <t>TL_wk5</t>
  </si>
  <si>
    <t>WL_wk5</t>
  </si>
  <si>
    <t>SL_wk5</t>
  </si>
  <si>
    <t>BL_wk5</t>
  </si>
  <si>
    <t>DL_wk5</t>
  </si>
  <si>
    <t>KL_wk5</t>
  </si>
  <si>
    <t>BG_wk5</t>
  </si>
  <si>
    <t>BW_wk6</t>
  </si>
  <si>
    <t>TL_wk6</t>
  </si>
  <si>
    <t>WL_wk6</t>
  </si>
  <si>
    <t>SL_wk6</t>
  </si>
  <si>
    <t>BL_wk6</t>
  </si>
  <si>
    <t>DL_wk6</t>
  </si>
  <si>
    <t>KL_wk6</t>
  </si>
  <si>
    <t>BG_wk6</t>
  </si>
  <si>
    <t>TC</t>
  </si>
  <si>
    <t>LDL</t>
  </si>
  <si>
    <t>HDL</t>
  </si>
  <si>
    <t>GLUCOSE</t>
  </si>
  <si>
    <t>HB</t>
  </si>
  <si>
    <t>PCV</t>
  </si>
  <si>
    <t>RBC</t>
  </si>
  <si>
    <t>MCV</t>
  </si>
  <si>
    <t>MCH</t>
  </si>
  <si>
    <t>MCHC</t>
  </si>
  <si>
    <t>WBC</t>
  </si>
  <si>
    <t>PLTS</t>
  </si>
  <si>
    <t>NEUT</t>
  </si>
  <si>
    <t>LYM</t>
  </si>
  <si>
    <t>EOS</t>
  </si>
  <si>
    <t>MON</t>
  </si>
  <si>
    <t>BAS</t>
  </si>
  <si>
    <t>HETERO</t>
  </si>
  <si>
    <t>Trygly</t>
  </si>
  <si>
    <t>BMI_wk1</t>
  </si>
  <si>
    <t>BM1_wk2</t>
  </si>
  <si>
    <t>BWGR_w2</t>
  </si>
  <si>
    <t>TLGR_wk2</t>
  </si>
  <si>
    <t>WLGR_wk2</t>
  </si>
  <si>
    <t>BLGR_wk2</t>
  </si>
  <si>
    <t>DLGR_wk2</t>
  </si>
  <si>
    <t>KLGR_wk2</t>
  </si>
  <si>
    <t>BGGR_wk2</t>
  </si>
  <si>
    <t>BMI_wk3</t>
  </si>
  <si>
    <t>BWGR_wk3</t>
  </si>
  <si>
    <t>TLGR_wk3</t>
  </si>
  <si>
    <t>WLGR_wk3</t>
  </si>
  <si>
    <t>SLGR_wk3</t>
  </si>
  <si>
    <t>BLGR_wk3</t>
  </si>
  <si>
    <t>DLGR_wk3</t>
  </si>
  <si>
    <t>KLGR_wk3</t>
  </si>
  <si>
    <t>BGGR_wk3</t>
  </si>
  <si>
    <t>BMI_wk4</t>
  </si>
  <si>
    <t>BWGR_wk4</t>
  </si>
  <si>
    <t>SLGR_wk2</t>
  </si>
  <si>
    <t>TLGR_wk4</t>
  </si>
  <si>
    <t>WLGR_wk4</t>
  </si>
  <si>
    <t>SLGR_wk4</t>
  </si>
  <si>
    <t>BLGR_wk4</t>
  </si>
  <si>
    <t>DLGR_wk4</t>
  </si>
  <si>
    <t>KLGR_wk4</t>
  </si>
  <si>
    <t>BGGR_wk4</t>
  </si>
  <si>
    <t>BMI_wk5</t>
  </si>
  <si>
    <t>BWGR_wk5</t>
  </si>
  <si>
    <t>TLGR_wk5</t>
  </si>
  <si>
    <t>WLGR_wk5</t>
  </si>
  <si>
    <t>SLGR_wk5</t>
  </si>
  <si>
    <t>BLGR_wk5</t>
  </si>
  <si>
    <t>DLGR_wk5</t>
  </si>
  <si>
    <t>KLGR_wk5</t>
  </si>
  <si>
    <t>BGGR_wk5</t>
  </si>
  <si>
    <t>BMI_wk6</t>
  </si>
  <si>
    <t>BWGR_wk6</t>
  </si>
  <si>
    <t>TLGR_wk6</t>
  </si>
  <si>
    <t>WLGR_wk6</t>
  </si>
  <si>
    <t>SLGR_wk6</t>
  </si>
  <si>
    <t>BLGR_wk6</t>
  </si>
  <si>
    <t>DLGR_wk6</t>
  </si>
  <si>
    <t>KLGR_wk6</t>
  </si>
  <si>
    <t>BGGR_wk6</t>
  </si>
  <si>
    <t>H/L ratio</t>
  </si>
  <si>
    <t>GenomeExon40</t>
  </si>
  <si>
    <t>GenomeCode</t>
  </si>
  <si>
    <t>A</t>
  </si>
  <si>
    <t>G</t>
  </si>
  <si>
    <t>BREEDCODE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</si>
</sst>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erminal"/>
      <family val="3"/>
      <charset val="255"/>
    </font>
    <font>
      <b/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5" fillId="2" borderId="0" xfId="0" applyFont="1" applyFill="1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vertical="center" wrapText="1"/>
    </xf>
    <xf numFmtId="0" fontId="1" fillId="2" borderId="0" xfId="0" applyFont="1" applyFill="1"/>
    <xf numFmtId="0" fontId="7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center" vertical="top"/>
    </xf>
    <xf numFmtId="1" fontId="3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1DDB6-3ABB-4D8B-B5EA-60D9B4CF2817}">
  <dimension ref="A1:DO151"/>
  <sheetViews>
    <sheetView tabSelected="1" zoomScale="62" workbookViewId="0">
      <selection activeCell="A2" sqref="A2:Q5"/>
    </sheetView>
  </sheetViews>
  <sheetFormatPr defaultRowHeight="14.4" x14ac:dyDescent="0.3"/>
  <cols>
    <col min="4" max="4" width="11.5546875" bestFit="1" customWidth="1"/>
    <col min="15" max="15" width="9.6640625" bestFit="1" customWidth="1"/>
    <col min="64" max="75" width="9" bestFit="1" customWidth="1"/>
    <col min="76" max="76" width="9.44140625" bestFit="1" customWidth="1"/>
    <col min="77" max="92" width="9" bestFit="1" customWidth="1"/>
    <col min="93" max="93" width="9.44140625" bestFit="1" customWidth="1"/>
    <col min="94" max="108" width="9" bestFit="1" customWidth="1"/>
  </cols>
  <sheetData>
    <row r="1" spans="1:119" x14ac:dyDescent="0.3">
      <c r="A1" s="1" t="s">
        <v>0</v>
      </c>
      <c r="B1" s="1" t="s">
        <v>1</v>
      </c>
      <c r="C1" s="1" t="s">
        <v>123</v>
      </c>
      <c r="D1" s="1" t="s">
        <v>72</v>
      </c>
      <c r="E1" s="6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73</v>
      </c>
      <c r="N1" s="6" t="s">
        <v>13</v>
      </c>
      <c r="O1" s="1" t="s">
        <v>74</v>
      </c>
      <c r="P1" s="1" t="s">
        <v>14</v>
      </c>
      <c r="Q1" s="1" t="s">
        <v>75</v>
      </c>
      <c r="R1" s="1" t="s">
        <v>15</v>
      </c>
      <c r="S1" s="1" t="s">
        <v>76</v>
      </c>
      <c r="T1" s="1" t="s">
        <v>16</v>
      </c>
      <c r="U1" s="1" t="s">
        <v>92</v>
      </c>
      <c r="V1" s="1" t="s">
        <v>17</v>
      </c>
      <c r="W1" s="1" t="s">
        <v>77</v>
      </c>
      <c r="X1" s="1" t="s">
        <v>18</v>
      </c>
      <c r="Y1" s="1" t="s">
        <v>78</v>
      </c>
      <c r="Z1" s="1" t="s">
        <v>19</v>
      </c>
      <c r="AA1" s="1" t="s">
        <v>79</v>
      </c>
      <c r="AB1" s="1" t="s">
        <v>20</v>
      </c>
      <c r="AC1" s="1" t="s">
        <v>80</v>
      </c>
      <c r="AD1" s="1" t="s">
        <v>81</v>
      </c>
      <c r="AE1" s="6" t="s">
        <v>21</v>
      </c>
      <c r="AF1" s="1" t="s">
        <v>82</v>
      </c>
      <c r="AG1" s="1" t="s">
        <v>22</v>
      </c>
      <c r="AH1" s="1" t="s">
        <v>83</v>
      </c>
      <c r="AI1" s="1" t="s">
        <v>23</v>
      </c>
      <c r="AJ1" s="1" t="s">
        <v>84</v>
      </c>
      <c r="AK1" s="1" t="s">
        <v>24</v>
      </c>
      <c r="AL1" s="1" t="s">
        <v>85</v>
      </c>
      <c r="AM1" s="1" t="s">
        <v>25</v>
      </c>
      <c r="AN1" s="1" t="s">
        <v>86</v>
      </c>
      <c r="AO1" s="1" t="s">
        <v>26</v>
      </c>
      <c r="AP1" s="1" t="s">
        <v>87</v>
      </c>
      <c r="AQ1" s="1" t="s">
        <v>27</v>
      </c>
      <c r="AR1" s="1" t="s">
        <v>88</v>
      </c>
      <c r="AS1" s="1" t="s">
        <v>28</v>
      </c>
      <c r="AT1" s="1" t="s">
        <v>89</v>
      </c>
      <c r="AU1" s="1" t="s">
        <v>90</v>
      </c>
      <c r="AV1" s="6" t="s">
        <v>29</v>
      </c>
      <c r="AW1" s="1" t="s">
        <v>91</v>
      </c>
      <c r="AX1" s="1" t="s">
        <v>30</v>
      </c>
      <c r="AY1" s="1" t="s">
        <v>93</v>
      </c>
      <c r="AZ1" s="1" t="s">
        <v>31</v>
      </c>
      <c r="BA1" s="1" t="s">
        <v>94</v>
      </c>
      <c r="BB1" s="1" t="s">
        <v>32</v>
      </c>
      <c r="BC1" s="1" t="s">
        <v>95</v>
      </c>
      <c r="BD1" s="1" t="s">
        <v>33</v>
      </c>
      <c r="BE1" s="1" t="s">
        <v>96</v>
      </c>
      <c r="BF1" s="1" t="s">
        <v>34</v>
      </c>
      <c r="BG1" s="1" t="s">
        <v>97</v>
      </c>
      <c r="BH1" s="1" t="s">
        <v>35</v>
      </c>
      <c r="BI1" s="1" t="s">
        <v>98</v>
      </c>
      <c r="BJ1" s="1" t="s">
        <v>36</v>
      </c>
      <c r="BK1" s="1" t="s">
        <v>99</v>
      </c>
      <c r="BL1" s="1" t="s">
        <v>100</v>
      </c>
      <c r="BM1" s="6" t="s">
        <v>37</v>
      </c>
      <c r="BN1" s="1" t="s">
        <v>101</v>
      </c>
      <c r="BO1" s="1" t="s">
        <v>38</v>
      </c>
      <c r="BP1" s="1" t="s">
        <v>102</v>
      </c>
      <c r="BQ1" s="1" t="s">
        <v>39</v>
      </c>
      <c r="BR1" s="1" t="s">
        <v>103</v>
      </c>
      <c r="BS1" s="1" t="s">
        <v>40</v>
      </c>
      <c r="BT1" s="1" t="s">
        <v>104</v>
      </c>
      <c r="BU1" s="1" t="s">
        <v>41</v>
      </c>
      <c r="BV1" s="1" t="s">
        <v>105</v>
      </c>
      <c r="BW1" s="1" t="s">
        <v>42</v>
      </c>
      <c r="BX1" s="1" t="s">
        <v>106</v>
      </c>
      <c r="BY1" s="1" t="s">
        <v>43</v>
      </c>
      <c r="BZ1" s="1" t="s">
        <v>107</v>
      </c>
      <c r="CA1" s="1" t="s">
        <v>44</v>
      </c>
      <c r="CB1" s="1" t="s">
        <v>108</v>
      </c>
      <c r="CC1" s="1" t="s">
        <v>109</v>
      </c>
      <c r="CD1" s="6" t="s">
        <v>45</v>
      </c>
      <c r="CE1" s="1" t="s">
        <v>110</v>
      </c>
      <c r="CF1" s="1" t="s">
        <v>46</v>
      </c>
      <c r="CG1" s="1" t="s">
        <v>111</v>
      </c>
      <c r="CH1" s="1" t="s">
        <v>47</v>
      </c>
      <c r="CI1" s="1" t="s">
        <v>112</v>
      </c>
      <c r="CJ1" s="1" t="s">
        <v>48</v>
      </c>
      <c r="CK1" s="1" t="s">
        <v>113</v>
      </c>
      <c r="CL1" s="1" t="s">
        <v>49</v>
      </c>
      <c r="CM1" s="1" t="s">
        <v>114</v>
      </c>
      <c r="CN1" s="1" t="s">
        <v>50</v>
      </c>
      <c r="CO1" s="1" t="s">
        <v>115</v>
      </c>
      <c r="CP1" s="1" t="s">
        <v>51</v>
      </c>
      <c r="CQ1" s="1" t="s">
        <v>116</v>
      </c>
      <c r="CR1" s="1" t="s">
        <v>52</v>
      </c>
      <c r="CS1" s="1" t="s">
        <v>117</v>
      </c>
      <c r="CT1" s="11" t="s">
        <v>53</v>
      </c>
      <c r="CU1" s="11" t="s">
        <v>54</v>
      </c>
      <c r="CV1" s="11" t="s">
        <v>55</v>
      </c>
      <c r="CW1" s="11" t="s">
        <v>56</v>
      </c>
      <c r="CX1" s="11" t="s">
        <v>57</v>
      </c>
      <c r="CY1" s="11" t="s">
        <v>58</v>
      </c>
      <c r="CZ1" s="11" t="s">
        <v>59</v>
      </c>
      <c r="DA1" s="11" t="s">
        <v>60</v>
      </c>
      <c r="DB1" s="11" t="s">
        <v>61</v>
      </c>
      <c r="DC1" s="11" t="s">
        <v>62</v>
      </c>
      <c r="DD1" s="11" t="s">
        <v>63</v>
      </c>
      <c r="DE1" s="11" t="s">
        <v>64</v>
      </c>
      <c r="DF1" s="11" t="s">
        <v>65</v>
      </c>
      <c r="DG1" s="11" t="s">
        <v>66</v>
      </c>
      <c r="DH1" s="11" t="s">
        <v>67</v>
      </c>
      <c r="DI1" s="11" t="s">
        <v>68</v>
      </c>
      <c r="DJ1" s="11" t="s">
        <v>69</v>
      </c>
      <c r="DK1" s="11" t="s">
        <v>70</v>
      </c>
      <c r="DL1" s="19" t="s">
        <v>71</v>
      </c>
      <c r="DM1" s="11" t="s">
        <v>118</v>
      </c>
      <c r="DN1" s="11" t="s">
        <v>119</v>
      </c>
      <c r="DO1" s="11" t="s">
        <v>120</v>
      </c>
    </row>
    <row r="2" spans="1:119" x14ac:dyDescent="0.3">
      <c r="A2" s="2">
        <v>1</v>
      </c>
      <c r="B2" s="3" t="s">
        <v>2</v>
      </c>
      <c r="C2" s="3">
        <v>1</v>
      </c>
      <c r="D2" s="21">
        <f>E2/I2</f>
        <v>8.7368421052631575</v>
      </c>
      <c r="E2" s="7">
        <v>166</v>
      </c>
      <c r="F2" s="3">
        <v>5.5</v>
      </c>
      <c r="G2" s="3">
        <v>9</v>
      </c>
      <c r="H2" s="3">
        <v>4.5</v>
      </c>
      <c r="I2" s="3">
        <v>19</v>
      </c>
      <c r="J2" s="3">
        <v>4.5</v>
      </c>
      <c r="K2" s="3">
        <v>5.5</v>
      </c>
      <c r="L2" s="3">
        <v>14.5</v>
      </c>
      <c r="M2" s="21">
        <f t="shared" ref="M2:M33" si="0">N2/V2</f>
        <v>19.866666666666667</v>
      </c>
      <c r="N2" s="7">
        <v>447</v>
      </c>
      <c r="O2" s="21">
        <f t="shared" ref="O2:O33" si="1">(N2-E2)/N2*100</f>
        <v>62.86353467561522</v>
      </c>
      <c r="P2" s="3">
        <v>7.8</v>
      </c>
      <c r="Q2" s="21">
        <f t="shared" ref="Q2:Q33" si="2">(P2-F2)/P2*100</f>
        <v>29.487179487179489</v>
      </c>
      <c r="R2" s="3">
        <v>13</v>
      </c>
      <c r="S2" s="21">
        <f t="shared" ref="S2:S33" si="3">(R2-G2)/R2*100</f>
        <v>30.76923076923077</v>
      </c>
      <c r="T2" s="3">
        <v>4.5999999999999996</v>
      </c>
      <c r="U2" s="21">
        <f t="shared" ref="U2:U33" si="4">(T2-H2)/T2*100</f>
        <v>2.1739130434782532</v>
      </c>
      <c r="V2" s="3">
        <v>22.5</v>
      </c>
      <c r="W2" s="21">
        <f t="shared" ref="W2:W33" si="5">(V2-I2)/V2*100</f>
        <v>15.555555555555555</v>
      </c>
      <c r="X2" s="3">
        <v>5.4</v>
      </c>
      <c r="Y2" s="21">
        <f t="shared" ref="Y2:Y33" si="6">(X2-J2)/X2*100</f>
        <v>16.666666666666671</v>
      </c>
      <c r="Z2" s="3">
        <v>9</v>
      </c>
      <c r="AA2" s="21">
        <f t="shared" ref="AA2:AA33" si="7">(Z2-K2)/Z2*100</f>
        <v>38.888888888888893</v>
      </c>
      <c r="AB2" s="3">
        <v>20</v>
      </c>
      <c r="AC2" s="21">
        <f t="shared" ref="AC2:AC33" si="8">(AB2-L2)/AB2*100</f>
        <v>27.500000000000004</v>
      </c>
      <c r="AD2" s="21">
        <f>AE2/AM2</f>
        <v>33.571428571428569</v>
      </c>
      <c r="AE2" s="7">
        <v>940</v>
      </c>
      <c r="AF2" s="21">
        <f>(AE2-N2)/AE2*100</f>
        <v>52.446808510638299</v>
      </c>
      <c r="AG2" s="3">
        <v>10</v>
      </c>
      <c r="AH2" s="21">
        <f>(AG2-P2)/AG2*100</f>
        <v>22.000000000000004</v>
      </c>
      <c r="AI2" s="3">
        <v>17</v>
      </c>
      <c r="AJ2" s="21">
        <f>(AI2-R2)/AI2*100</f>
        <v>23.52941176470588</v>
      </c>
      <c r="AK2" s="3">
        <v>5.8</v>
      </c>
      <c r="AL2" s="21">
        <f>(AK2-T2)/AK2*100</f>
        <v>20.689655172413797</v>
      </c>
      <c r="AM2" s="3">
        <v>28</v>
      </c>
      <c r="AN2" s="21">
        <f>(AM2-V2)/AM2*100</f>
        <v>19.642857142857142</v>
      </c>
      <c r="AO2" s="3">
        <v>7</v>
      </c>
      <c r="AP2" s="21">
        <f>(AO2-X2)/AO2*100</f>
        <v>22.857142857142851</v>
      </c>
      <c r="AQ2" s="3">
        <v>12</v>
      </c>
      <c r="AR2" s="22">
        <f>(AQ2-Z2)/AQ2*100</f>
        <v>25</v>
      </c>
      <c r="AS2" s="3">
        <v>25</v>
      </c>
      <c r="AT2" s="21">
        <f>(AS2-AB2)/AS2*100</f>
        <v>20</v>
      </c>
      <c r="AU2" s="21">
        <f>AV2/BD2</f>
        <v>45.483870967741936</v>
      </c>
      <c r="AV2" s="7">
        <v>1410</v>
      </c>
      <c r="AW2" s="21">
        <f>(AV2-AE2)/AV2*100</f>
        <v>33.333333333333329</v>
      </c>
      <c r="AX2" s="3">
        <v>12.5</v>
      </c>
      <c r="AY2" s="22">
        <f>(AX2-AG2)/AX2*100</f>
        <v>20</v>
      </c>
      <c r="AZ2" s="3">
        <v>18.5</v>
      </c>
      <c r="BA2" s="21">
        <f>(AZ2-AI2)/AZ2*100</f>
        <v>8.1081081081081088</v>
      </c>
      <c r="BB2" s="3">
        <v>7</v>
      </c>
      <c r="BC2" s="21">
        <f>(BB2-AK2)/BB2*100</f>
        <v>17.142857142857146</v>
      </c>
      <c r="BD2" s="3">
        <v>31</v>
      </c>
      <c r="BE2" s="21">
        <f>(BD2-AM2)/BD2*100</f>
        <v>9.67741935483871</v>
      </c>
      <c r="BF2" s="3">
        <v>8.9</v>
      </c>
      <c r="BG2" s="21">
        <f>(BF2-AO2)/BF2*100</f>
        <v>21.348314606741575</v>
      </c>
      <c r="BH2" s="3">
        <v>13.7</v>
      </c>
      <c r="BI2" s="21">
        <f>(BH2-AQ2)/BH2*100</f>
        <v>12.408759124087588</v>
      </c>
      <c r="BJ2" s="3">
        <v>29.5</v>
      </c>
      <c r="BK2" s="21">
        <f>(BJ2-AS2)/BJ2*100</f>
        <v>15.254237288135593</v>
      </c>
      <c r="BL2" s="21">
        <f>BM2/BU2</f>
        <v>58.507462686567166</v>
      </c>
      <c r="BM2" s="7">
        <v>1960</v>
      </c>
      <c r="BN2" s="21">
        <f>(BM2-AV2)/BM2*100</f>
        <v>28.061224489795915</v>
      </c>
      <c r="BO2" s="3">
        <v>13</v>
      </c>
      <c r="BP2" s="21">
        <f>(BO2-AX2)/BO2*100</f>
        <v>3.8461538461538463</v>
      </c>
      <c r="BQ2" s="3">
        <v>20.5</v>
      </c>
      <c r="BR2" s="21">
        <f>(BQ2-AZ2)/BQ2*100</f>
        <v>9.7560975609756095</v>
      </c>
      <c r="BS2" s="3">
        <v>8.5</v>
      </c>
      <c r="BT2" s="21">
        <f>(BS2-BB2)/BS2*100</f>
        <v>17.647058823529413</v>
      </c>
      <c r="BU2" s="3">
        <v>33.5</v>
      </c>
      <c r="BV2" s="21">
        <f>(BU2-BD2)/BU2*100</f>
        <v>7.4626865671641784</v>
      </c>
      <c r="BW2" s="3">
        <v>9.9</v>
      </c>
      <c r="BX2" s="21">
        <f>(BW2-BF2)/BW2*100</f>
        <v>10.1010101010101</v>
      </c>
      <c r="BY2" s="3">
        <v>14.9</v>
      </c>
      <c r="BZ2" s="21">
        <f>(BY2-BH2)/BY2*100</f>
        <v>8.0536912751677914</v>
      </c>
      <c r="CA2" s="3">
        <v>33.5</v>
      </c>
      <c r="CB2" s="21">
        <f>(CA2-BJ2)/CA2*100</f>
        <v>11.940298507462686</v>
      </c>
      <c r="CC2" s="21">
        <f>CD2/CL2</f>
        <v>69.722222222222229</v>
      </c>
      <c r="CD2" s="7">
        <v>2510</v>
      </c>
      <c r="CE2" s="21">
        <f>(CD2-BM2)/CD2*100</f>
        <v>21.91235059760956</v>
      </c>
      <c r="CF2" s="3">
        <v>13.5</v>
      </c>
      <c r="CG2" s="21">
        <f>(CF2-BO2)/CF2*100</f>
        <v>3.7037037037037033</v>
      </c>
      <c r="CH2" s="3">
        <v>22</v>
      </c>
      <c r="CI2" s="21">
        <f>(CH2-BQ2)/CH2*100</f>
        <v>6.8181818181818175</v>
      </c>
      <c r="CJ2" s="3">
        <v>9.5</v>
      </c>
      <c r="CK2" s="21">
        <f>(CJ2-BS2)/CJ2*100</f>
        <v>10.526315789473683</v>
      </c>
      <c r="CL2" s="3">
        <v>36</v>
      </c>
      <c r="CM2" s="21">
        <f>(CL2-BU2)/CL2*100</f>
        <v>6.9444444444444446</v>
      </c>
      <c r="CN2" s="3">
        <v>11</v>
      </c>
      <c r="CO2" s="21">
        <f>(CN2-BW2)/CN2*100</f>
        <v>9.9999999999999964</v>
      </c>
      <c r="CP2" s="3">
        <v>16</v>
      </c>
      <c r="CQ2" s="21">
        <f>(CP2-BY2)/CP2*100</f>
        <v>6.8749999999999982</v>
      </c>
      <c r="CR2" s="3">
        <v>37</v>
      </c>
      <c r="CS2" s="21">
        <f>(CR2-CA2)/CR2*100</f>
        <v>9.4594594594594597</v>
      </c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N2" t="s">
        <v>121</v>
      </c>
      <c r="DO2">
        <v>1</v>
      </c>
    </row>
    <row r="3" spans="1:119" x14ac:dyDescent="0.3">
      <c r="A3" s="3">
        <v>2</v>
      </c>
      <c r="B3" s="3" t="s">
        <v>2</v>
      </c>
      <c r="C3" s="3">
        <v>1</v>
      </c>
      <c r="D3" s="21">
        <f t="shared" ref="D3:D66" si="9">E3/I3</f>
        <v>9.5789473684210531</v>
      </c>
      <c r="E3" s="7">
        <v>182</v>
      </c>
      <c r="F3" s="3">
        <v>6</v>
      </c>
      <c r="G3" s="3">
        <v>8.5</v>
      </c>
      <c r="H3" s="3">
        <v>4</v>
      </c>
      <c r="I3" s="3">
        <v>19</v>
      </c>
      <c r="J3" s="3">
        <v>4.5</v>
      </c>
      <c r="K3" s="3">
        <v>6.5</v>
      </c>
      <c r="L3" s="3">
        <v>16</v>
      </c>
      <c r="M3" s="21">
        <f t="shared" si="0"/>
        <v>23.2</v>
      </c>
      <c r="N3" s="7">
        <v>580</v>
      </c>
      <c r="O3" s="21">
        <f t="shared" si="1"/>
        <v>68.620689655172413</v>
      </c>
      <c r="P3" s="3">
        <v>8.5</v>
      </c>
      <c r="Q3" s="21">
        <f t="shared" si="2"/>
        <v>29.411764705882355</v>
      </c>
      <c r="R3" s="3">
        <v>13</v>
      </c>
      <c r="S3" s="21">
        <f t="shared" si="3"/>
        <v>34.615384615384613</v>
      </c>
      <c r="T3" s="3">
        <v>5</v>
      </c>
      <c r="U3" s="21">
        <f t="shared" si="4"/>
        <v>20</v>
      </c>
      <c r="V3" s="3">
        <v>25</v>
      </c>
      <c r="W3" s="21">
        <f t="shared" si="5"/>
        <v>24</v>
      </c>
      <c r="X3" s="3">
        <v>6.1</v>
      </c>
      <c r="Y3" s="21">
        <f t="shared" si="6"/>
        <v>26.229508196721309</v>
      </c>
      <c r="Z3" s="3">
        <v>9.8000000000000007</v>
      </c>
      <c r="AA3" s="21">
        <f t="shared" si="7"/>
        <v>33.673469387755105</v>
      </c>
      <c r="AB3" s="3">
        <v>22.7</v>
      </c>
      <c r="AC3" s="21">
        <f t="shared" si="8"/>
        <v>29.515418502202639</v>
      </c>
      <c r="AD3" s="21">
        <f t="shared" ref="AD3:AD66" si="10">AE3/AM3</f>
        <v>41.03448275862069</v>
      </c>
      <c r="AE3" s="7">
        <v>1190</v>
      </c>
      <c r="AF3" s="21">
        <f t="shared" ref="AF3:AF66" si="11">(AE3-N3)/AE3*100</f>
        <v>51.260504201680668</v>
      </c>
      <c r="AG3" s="3">
        <v>10.6</v>
      </c>
      <c r="AH3" s="21">
        <f t="shared" ref="AH3:AH66" si="12">(AG3-P3)/AG3*100</f>
        <v>19.811320754716981</v>
      </c>
      <c r="AI3" s="3">
        <v>16</v>
      </c>
      <c r="AJ3" s="21">
        <f t="shared" ref="AJ3:AJ66" si="13">(AI3-R3)/AI3*100</f>
        <v>18.75</v>
      </c>
      <c r="AK3" s="3">
        <v>6</v>
      </c>
      <c r="AL3" s="21">
        <f t="shared" ref="AL3:AL66" si="14">(AK3-T3)/AK3*100</f>
        <v>16.666666666666664</v>
      </c>
      <c r="AM3" s="3">
        <v>29</v>
      </c>
      <c r="AN3" s="21">
        <f t="shared" ref="AN3:AN66" si="15">(AM3-V3)/AM3*100</f>
        <v>13.793103448275861</v>
      </c>
      <c r="AO3" s="3">
        <v>8</v>
      </c>
      <c r="AP3" s="21">
        <f t="shared" ref="AP3:AP66" si="16">(AO3-X3)/AO3*100</f>
        <v>23.750000000000004</v>
      </c>
      <c r="AQ3" s="3">
        <v>13.5</v>
      </c>
      <c r="AR3" s="22">
        <f t="shared" ref="AR3:AR66" si="17">(AQ3-Z3)/AQ3*100</f>
        <v>27.407407407407401</v>
      </c>
      <c r="AS3" s="3">
        <v>27.5</v>
      </c>
      <c r="AT3" s="21">
        <f t="shared" ref="AT3:AT66" si="18">(AS3-AB3)/AS3*100</f>
        <v>17.454545454545457</v>
      </c>
      <c r="AU3" s="21">
        <f t="shared" ref="AU3:AU66" si="19">AV3/BD3</f>
        <v>58.787878787878789</v>
      </c>
      <c r="AV3" s="7">
        <v>1940</v>
      </c>
      <c r="AW3" s="21">
        <f t="shared" ref="AW3:AW66" si="20">(AV3-AE3)/AV3*100</f>
        <v>38.659793814432994</v>
      </c>
      <c r="AX3" s="3">
        <v>13</v>
      </c>
      <c r="AY3" s="22">
        <f t="shared" ref="AY3:AY66" si="21">(AX3-AG3)/AX3*100</f>
        <v>18.461538461538467</v>
      </c>
      <c r="AZ3" s="3">
        <v>19</v>
      </c>
      <c r="BA3" s="21">
        <f t="shared" ref="BA3:BA66" si="22">(AZ3-AI3)/AZ3*100</f>
        <v>15.789473684210526</v>
      </c>
      <c r="BB3" s="3">
        <v>8</v>
      </c>
      <c r="BC3" s="21">
        <f t="shared" ref="BC3:BC66" si="23">(BB3-AK3)/BB3*100</f>
        <v>25</v>
      </c>
      <c r="BD3" s="3">
        <v>33</v>
      </c>
      <c r="BE3" s="21">
        <f t="shared" ref="BE3:BE66" si="24">(BD3-AM3)/BD3*100</f>
        <v>12.121212121212121</v>
      </c>
      <c r="BF3" s="3">
        <v>9.6999999999999993</v>
      </c>
      <c r="BG3" s="21">
        <f t="shared" ref="BG3:BG66" si="25">(BF3-AO3)/BF3*100</f>
        <v>17.525773195876283</v>
      </c>
      <c r="BH3" s="3">
        <v>16</v>
      </c>
      <c r="BI3" s="21">
        <f t="shared" ref="BI3:BI66" si="26">(BH3-AQ3)/BH3*100</f>
        <v>15.625</v>
      </c>
      <c r="BJ3" s="3">
        <v>34</v>
      </c>
      <c r="BK3" s="21">
        <f t="shared" ref="BK3:BK66" si="27">(BJ3-AS3)/BJ3*100</f>
        <v>19.117647058823529</v>
      </c>
      <c r="BL3" s="21">
        <f t="shared" ref="BL3:BL66" si="28">BM3/BU3</f>
        <v>76.619718309859152</v>
      </c>
      <c r="BM3" s="7">
        <v>2720</v>
      </c>
      <c r="BN3" s="21">
        <f t="shared" ref="BN3:BN66" si="29">(BM3-AV3)/BM3*100</f>
        <v>28.676470588235293</v>
      </c>
      <c r="BO3" s="3">
        <v>13.8</v>
      </c>
      <c r="BP3" s="21">
        <f t="shared" ref="BP3:BP66" si="30">(BO3-AX3)/BO3*100</f>
        <v>5.7971014492753676</v>
      </c>
      <c r="BQ3" s="3">
        <v>21.3</v>
      </c>
      <c r="BR3" s="21">
        <f t="shared" ref="BR3:BR66" si="31">(BQ3-AZ3)/BQ3*100</f>
        <v>10.798122065727704</v>
      </c>
      <c r="BS3" s="3">
        <v>9</v>
      </c>
      <c r="BT3" s="21">
        <f t="shared" ref="BT3:BT66" si="32">(BS3-BB3)/BS3*100</f>
        <v>11.111111111111111</v>
      </c>
      <c r="BU3" s="3">
        <v>35.5</v>
      </c>
      <c r="BV3" s="21">
        <f t="shared" ref="BV3:BV66" si="33">(BU3-BD3)/BU3*100</f>
        <v>7.042253521126761</v>
      </c>
      <c r="BW3" s="3">
        <v>10.4</v>
      </c>
      <c r="BX3" s="21">
        <f t="shared" ref="BX3:BX66" si="34">(BW3-BF3)/BW3*100</f>
        <v>6.7307692307692406</v>
      </c>
      <c r="BY3" s="3">
        <v>17</v>
      </c>
      <c r="BZ3" s="21">
        <f t="shared" ref="BZ3:BZ66" si="35">(BY3-BH3)/BY3*100</f>
        <v>5.8823529411764701</v>
      </c>
      <c r="CA3" s="3">
        <v>38</v>
      </c>
      <c r="CB3" s="21">
        <f t="shared" ref="CB3:CB66" si="36">(CA3-BJ3)/CA3*100</f>
        <v>10.526315789473683</v>
      </c>
      <c r="CC3" s="21">
        <f>CD3/CL3</f>
        <v>92.131578947368425</v>
      </c>
      <c r="CD3" s="7">
        <v>3501</v>
      </c>
      <c r="CE3" s="21">
        <f t="shared" ref="CE3:CE66" si="37">(CD3-BM3)/CD3*100</f>
        <v>22.307912025135675</v>
      </c>
      <c r="CF3" s="3">
        <v>14.5</v>
      </c>
      <c r="CG3" s="21">
        <f t="shared" ref="CG3:CG66" si="38">(CF3-BO3)/CF3*100</f>
        <v>4.8275862068965472</v>
      </c>
      <c r="CH3" s="3">
        <v>23.5</v>
      </c>
      <c r="CI3" s="21">
        <f t="shared" ref="CI3:CI66" si="39">(CH3-BQ3)/CH3*100</f>
        <v>9.3617021276595711</v>
      </c>
      <c r="CJ3" s="3">
        <v>10</v>
      </c>
      <c r="CK3" s="21">
        <f t="shared" ref="CK3:CK66" si="40">(CJ3-BS3)/CJ3*100</f>
        <v>10</v>
      </c>
      <c r="CL3" s="3">
        <v>38</v>
      </c>
      <c r="CM3" s="21">
        <f t="shared" ref="CM3:CM66" si="41">(CL3-BU3)/CL3*100</f>
        <v>6.5789473684210522</v>
      </c>
      <c r="CN3" s="3">
        <v>11</v>
      </c>
      <c r="CO3" s="21">
        <f t="shared" ref="CO3:CO66" si="42">(CN3-BW3)/CN3*100</f>
        <v>5.4545454545454515</v>
      </c>
      <c r="CP3" s="3">
        <v>18</v>
      </c>
      <c r="CQ3" s="21">
        <f t="shared" ref="CQ3:CQ66" si="43">(CP3-BY3)/CP3*100</f>
        <v>5.5555555555555554</v>
      </c>
      <c r="CR3" s="3">
        <v>42</v>
      </c>
      <c r="CS3" s="21">
        <f t="shared" ref="CS3:CS66" si="44">(CR3-CA3)/CR3*100</f>
        <v>9.5238095238095237</v>
      </c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N3" t="s">
        <v>121</v>
      </c>
      <c r="DO3">
        <v>1</v>
      </c>
    </row>
    <row r="4" spans="1:119" x14ac:dyDescent="0.3">
      <c r="A4" s="2">
        <v>3</v>
      </c>
      <c r="B4" s="3" t="s">
        <v>2</v>
      </c>
      <c r="C4" s="3">
        <v>1</v>
      </c>
      <c r="D4" s="21">
        <f t="shared" si="9"/>
        <v>9.4285714285714288</v>
      </c>
      <c r="E4" s="3">
        <v>198</v>
      </c>
      <c r="F4" s="3">
        <v>6.3</v>
      </c>
      <c r="G4" s="3">
        <v>9.5</v>
      </c>
      <c r="H4" s="3">
        <v>4.5</v>
      </c>
      <c r="I4" s="3">
        <v>21</v>
      </c>
      <c r="J4" s="3">
        <v>4.5</v>
      </c>
      <c r="K4" s="3">
        <v>6.5</v>
      </c>
      <c r="L4" s="3">
        <v>15</v>
      </c>
      <c r="M4" s="21">
        <f t="shared" si="0"/>
        <v>23.333333333333332</v>
      </c>
      <c r="N4" s="3">
        <v>560</v>
      </c>
      <c r="O4" s="21">
        <f t="shared" si="1"/>
        <v>64.642857142857153</v>
      </c>
      <c r="P4" s="3">
        <v>8.8000000000000007</v>
      </c>
      <c r="Q4" s="21">
        <f t="shared" si="2"/>
        <v>28.409090909090917</v>
      </c>
      <c r="R4" s="3">
        <v>13</v>
      </c>
      <c r="S4" s="21">
        <f t="shared" si="3"/>
        <v>26.923076923076923</v>
      </c>
      <c r="T4" s="3">
        <v>5</v>
      </c>
      <c r="U4" s="21">
        <f t="shared" si="4"/>
        <v>10</v>
      </c>
      <c r="V4" s="3">
        <v>24</v>
      </c>
      <c r="W4" s="21">
        <f t="shared" si="5"/>
        <v>12.5</v>
      </c>
      <c r="X4" s="3">
        <v>5.7</v>
      </c>
      <c r="Y4" s="21">
        <f t="shared" si="6"/>
        <v>21.05263157894737</v>
      </c>
      <c r="Z4" s="3">
        <v>9.5</v>
      </c>
      <c r="AA4" s="21">
        <f t="shared" si="7"/>
        <v>31.578947368421051</v>
      </c>
      <c r="AB4" s="3">
        <v>21.7</v>
      </c>
      <c r="AC4" s="21">
        <f t="shared" si="8"/>
        <v>30.875576036866359</v>
      </c>
      <c r="AD4" s="21">
        <f t="shared" si="10"/>
        <v>42.830188679245282</v>
      </c>
      <c r="AE4" s="7">
        <v>1135</v>
      </c>
      <c r="AF4" s="21">
        <f t="shared" si="11"/>
        <v>50.660792951541858</v>
      </c>
      <c r="AG4" s="3">
        <v>10.7</v>
      </c>
      <c r="AH4" s="21">
        <f t="shared" si="12"/>
        <v>17.75700934579438</v>
      </c>
      <c r="AI4" s="3">
        <v>17</v>
      </c>
      <c r="AJ4" s="21">
        <f t="shared" si="13"/>
        <v>23.52941176470588</v>
      </c>
      <c r="AK4" s="3">
        <v>6</v>
      </c>
      <c r="AL4" s="21">
        <f t="shared" si="14"/>
        <v>16.666666666666664</v>
      </c>
      <c r="AM4" s="3">
        <v>26.5</v>
      </c>
      <c r="AN4" s="21">
        <f t="shared" si="15"/>
        <v>9.433962264150944</v>
      </c>
      <c r="AO4" s="3">
        <v>7.5</v>
      </c>
      <c r="AP4" s="21">
        <f t="shared" si="16"/>
        <v>23.999999999999996</v>
      </c>
      <c r="AQ4" s="3">
        <v>12.5</v>
      </c>
      <c r="AR4" s="22">
        <f t="shared" si="17"/>
        <v>24</v>
      </c>
      <c r="AS4" s="3">
        <v>26.5</v>
      </c>
      <c r="AT4" s="21">
        <f t="shared" si="18"/>
        <v>18.113207547169814</v>
      </c>
      <c r="AU4" s="21">
        <f t="shared" si="19"/>
        <v>56.363636363636367</v>
      </c>
      <c r="AV4" s="3">
        <v>1860</v>
      </c>
      <c r="AW4" s="21">
        <f t="shared" si="20"/>
        <v>38.978494623655912</v>
      </c>
      <c r="AX4" s="3">
        <v>12.7</v>
      </c>
      <c r="AY4" s="22">
        <f t="shared" si="21"/>
        <v>15.748031496062993</v>
      </c>
      <c r="AZ4" s="3">
        <v>20</v>
      </c>
      <c r="BA4" s="21">
        <f t="shared" si="22"/>
        <v>15</v>
      </c>
      <c r="BB4" s="3">
        <v>7.7</v>
      </c>
      <c r="BC4" s="21">
        <f t="shared" si="23"/>
        <v>22.077922077922079</v>
      </c>
      <c r="BD4" s="3">
        <v>33</v>
      </c>
      <c r="BE4" s="21">
        <f t="shared" si="24"/>
        <v>19.696969696969695</v>
      </c>
      <c r="BF4" s="3">
        <v>9.6999999999999993</v>
      </c>
      <c r="BG4" s="21">
        <f t="shared" si="25"/>
        <v>22.680412371134015</v>
      </c>
      <c r="BH4" s="3">
        <v>15</v>
      </c>
      <c r="BI4" s="21">
        <f t="shared" si="26"/>
        <v>16.666666666666664</v>
      </c>
      <c r="BJ4" s="3">
        <v>32.6</v>
      </c>
      <c r="BK4" s="21">
        <f t="shared" si="27"/>
        <v>18.711656441717793</v>
      </c>
      <c r="BL4" s="21">
        <f t="shared" si="28"/>
        <v>70.285714285714292</v>
      </c>
      <c r="BM4" s="3">
        <v>2460</v>
      </c>
      <c r="BN4" s="21">
        <f t="shared" si="29"/>
        <v>24.390243902439025</v>
      </c>
      <c r="BO4" s="3">
        <v>13.4</v>
      </c>
      <c r="BP4" s="21">
        <f t="shared" si="30"/>
        <v>5.2238805970149338</v>
      </c>
      <c r="BQ4" s="3">
        <v>21.3</v>
      </c>
      <c r="BR4" s="21">
        <f t="shared" si="31"/>
        <v>6.1032863849765295</v>
      </c>
      <c r="BS4" s="3">
        <v>9</v>
      </c>
      <c r="BT4" s="21">
        <f t="shared" si="32"/>
        <v>14.444444444444443</v>
      </c>
      <c r="BU4" s="3">
        <v>35</v>
      </c>
      <c r="BV4" s="21">
        <f t="shared" si="33"/>
        <v>5.7142857142857144</v>
      </c>
      <c r="BW4" s="3">
        <v>10.7</v>
      </c>
      <c r="BX4" s="21">
        <f t="shared" si="34"/>
        <v>9.3457943925233664</v>
      </c>
      <c r="BY4" s="3">
        <v>17</v>
      </c>
      <c r="BZ4" s="21">
        <f t="shared" si="35"/>
        <v>11.76470588235294</v>
      </c>
      <c r="CA4" s="3">
        <v>37</v>
      </c>
      <c r="CB4" s="21">
        <f t="shared" si="36"/>
        <v>11.891891891891888</v>
      </c>
      <c r="CC4" s="21"/>
      <c r="CD4" s="3"/>
      <c r="CE4" s="21"/>
      <c r="CF4" s="3"/>
      <c r="CG4" s="21"/>
      <c r="CH4" s="3"/>
      <c r="CI4" s="21"/>
      <c r="CJ4" s="3"/>
      <c r="CK4" s="21"/>
      <c r="CL4" s="3"/>
      <c r="CM4" s="21"/>
      <c r="CN4" s="3"/>
      <c r="CO4" s="21"/>
      <c r="CP4" s="3"/>
      <c r="CQ4" s="21"/>
      <c r="CR4" s="3"/>
      <c r="CS4" s="21"/>
      <c r="CT4" s="12">
        <v>24.856249999999999</v>
      </c>
      <c r="CU4" s="12">
        <v>16.109200000000001</v>
      </c>
      <c r="CV4" s="12">
        <v>7.0240309999999999</v>
      </c>
      <c r="CW4" s="12">
        <v>67.716539999999995</v>
      </c>
      <c r="CX4" s="12">
        <v>6.6</v>
      </c>
      <c r="CY4" s="12">
        <v>20</v>
      </c>
      <c r="CZ4" s="12">
        <v>3.3</v>
      </c>
      <c r="DA4" s="12">
        <v>60.6</v>
      </c>
      <c r="DB4" s="12">
        <v>20</v>
      </c>
      <c r="DC4" s="12">
        <v>33</v>
      </c>
      <c r="DD4" s="12">
        <v>3</v>
      </c>
      <c r="DE4" s="12"/>
      <c r="DF4" s="12"/>
      <c r="DG4" s="12">
        <v>80</v>
      </c>
      <c r="DH4" s="12">
        <v>1</v>
      </c>
      <c r="DI4" s="12">
        <v>1</v>
      </c>
      <c r="DJ4" s="13">
        <v>8</v>
      </c>
      <c r="DK4" s="4">
        <v>40</v>
      </c>
      <c r="DL4" s="20">
        <v>3.7906339999999998</v>
      </c>
      <c r="DM4">
        <v>0.5</v>
      </c>
      <c r="DN4" t="s">
        <v>121</v>
      </c>
      <c r="DO4">
        <v>1</v>
      </c>
    </row>
    <row r="5" spans="1:119" x14ac:dyDescent="0.3">
      <c r="A5" s="3">
        <v>4</v>
      </c>
      <c r="B5" s="3" t="s">
        <v>2</v>
      </c>
      <c r="C5" s="3">
        <v>1</v>
      </c>
      <c r="D5" s="21">
        <f t="shared" si="9"/>
        <v>8.6842105263157894</v>
      </c>
      <c r="E5" s="3">
        <v>165</v>
      </c>
      <c r="F5" s="3">
        <v>5.5</v>
      </c>
      <c r="G5" s="3">
        <v>8.5</v>
      </c>
      <c r="H5" s="3">
        <v>4</v>
      </c>
      <c r="I5" s="3">
        <v>19</v>
      </c>
      <c r="J5" s="3">
        <v>4.0999999999999996</v>
      </c>
      <c r="K5" s="3">
        <v>6.2</v>
      </c>
      <c r="L5" s="3">
        <v>15.5</v>
      </c>
      <c r="M5" s="21">
        <f t="shared" si="0"/>
        <v>21.991150442477874</v>
      </c>
      <c r="N5" s="3">
        <v>497</v>
      </c>
      <c r="O5" s="21">
        <f t="shared" si="1"/>
        <v>66.800804828973853</v>
      </c>
      <c r="P5" s="3">
        <v>8.5</v>
      </c>
      <c r="Q5" s="21">
        <f t="shared" si="2"/>
        <v>35.294117647058826</v>
      </c>
      <c r="R5" s="3">
        <v>12</v>
      </c>
      <c r="S5" s="21">
        <f t="shared" si="3"/>
        <v>29.166666666666668</v>
      </c>
      <c r="T5" s="3">
        <v>5</v>
      </c>
      <c r="U5" s="21">
        <f t="shared" si="4"/>
        <v>20</v>
      </c>
      <c r="V5" s="3">
        <v>22.6</v>
      </c>
      <c r="W5" s="21">
        <f t="shared" si="5"/>
        <v>15.929203539823014</v>
      </c>
      <c r="X5" s="3">
        <v>5.7</v>
      </c>
      <c r="Y5" s="21">
        <f t="shared" si="6"/>
        <v>28.0701754385965</v>
      </c>
      <c r="Z5" s="3">
        <v>9.5</v>
      </c>
      <c r="AA5" s="21">
        <f t="shared" si="7"/>
        <v>34.736842105263158</v>
      </c>
      <c r="AB5" s="3">
        <v>21</v>
      </c>
      <c r="AC5" s="21">
        <f t="shared" si="8"/>
        <v>26.190476190476193</v>
      </c>
      <c r="AD5" s="21">
        <f t="shared" si="10"/>
        <v>35.517241379310342</v>
      </c>
      <c r="AE5" s="7">
        <v>1030</v>
      </c>
      <c r="AF5" s="21">
        <f t="shared" si="11"/>
        <v>51.747572815533985</v>
      </c>
      <c r="AG5" s="3">
        <v>10.5</v>
      </c>
      <c r="AH5" s="21">
        <f t="shared" si="12"/>
        <v>19.047619047619047</v>
      </c>
      <c r="AI5" s="3">
        <v>15</v>
      </c>
      <c r="AJ5" s="21">
        <f t="shared" si="13"/>
        <v>20</v>
      </c>
      <c r="AK5" s="3">
        <v>6</v>
      </c>
      <c r="AL5" s="21">
        <f t="shared" si="14"/>
        <v>16.666666666666664</v>
      </c>
      <c r="AM5" s="3">
        <v>29</v>
      </c>
      <c r="AN5" s="21">
        <f t="shared" si="15"/>
        <v>22.068965517241374</v>
      </c>
      <c r="AO5" s="3">
        <v>7</v>
      </c>
      <c r="AP5" s="21">
        <f t="shared" si="16"/>
        <v>18.571428571428569</v>
      </c>
      <c r="AQ5" s="3">
        <v>12</v>
      </c>
      <c r="AR5" s="22">
        <f t="shared" si="17"/>
        <v>20.833333333333336</v>
      </c>
      <c r="AS5" s="3">
        <v>26.7</v>
      </c>
      <c r="AT5" s="21">
        <f t="shared" si="18"/>
        <v>21.348314606741571</v>
      </c>
      <c r="AU5" s="21">
        <f t="shared" si="19"/>
        <v>52.5</v>
      </c>
      <c r="AV5" s="3">
        <v>1680</v>
      </c>
      <c r="AW5" s="21">
        <f t="shared" si="20"/>
        <v>38.69047619047619</v>
      </c>
      <c r="AX5" s="3">
        <v>11.9</v>
      </c>
      <c r="AY5" s="22">
        <f t="shared" si="21"/>
        <v>11.764705882352944</v>
      </c>
      <c r="AZ5" s="3">
        <v>20</v>
      </c>
      <c r="BA5" s="21">
        <f t="shared" si="22"/>
        <v>25</v>
      </c>
      <c r="BB5" s="3">
        <v>7.6</v>
      </c>
      <c r="BC5" s="21">
        <f t="shared" si="23"/>
        <v>21.052631578947363</v>
      </c>
      <c r="BD5" s="3">
        <v>32</v>
      </c>
      <c r="BE5" s="21">
        <f t="shared" si="24"/>
        <v>9.375</v>
      </c>
      <c r="BF5" s="3">
        <v>10</v>
      </c>
      <c r="BG5" s="21">
        <f t="shared" si="25"/>
        <v>30</v>
      </c>
      <c r="BH5" s="3">
        <v>15</v>
      </c>
      <c r="BI5" s="21">
        <f t="shared" si="26"/>
        <v>20</v>
      </c>
      <c r="BJ5" s="3">
        <v>32</v>
      </c>
      <c r="BK5" s="21">
        <f t="shared" si="27"/>
        <v>16.562500000000004</v>
      </c>
      <c r="BL5" s="21">
        <f t="shared" si="28"/>
        <v>65.507246376811594</v>
      </c>
      <c r="BM5" s="3">
        <v>2260</v>
      </c>
      <c r="BN5" s="21">
        <f t="shared" si="29"/>
        <v>25.663716814159294</v>
      </c>
      <c r="BO5" s="3">
        <v>13</v>
      </c>
      <c r="BP5" s="21">
        <f t="shared" si="30"/>
        <v>8.4615384615384599</v>
      </c>
      <c r="BQ5" s="3">
        <v>21</v>
      </c>
      <c r="BR5" s="21">
        <f t="shared" si="31"/>
        <v>4.7619047619047619</v>
      </c>
      <c r="BS5" s="3">
        <v>9</v>
      </c>
      <c r="BT5" s="21">
        <f t="shared" si="32"/>
        <v>15.555555555555559</v>
      </c>
      <c r="BU5" s="3">
        <v>34.5</v>
      </c>
      <c r="BV5" s="21">
        <f t="shared" si="33"/>
        <v>7.2463768115942031</v>
      </c>
      <c r="BW5" s="3">
        <v>11</v>
      </c>
      <c r="BX5" s="21">
        <f t="shared" si="34"/>
        <v>9.0909090909090917</v>
      </c>
      <c r="BY5" s="3">
        <v>17</v>
      </c>
      <c r="BZ5" s="21">
        <f t="shared" si="35"/>
        <v>11.76470588235294</v>
      </c>
      <c r="CA5" s="3">
        <v>37</v>
      </c>
      <c r="CB5" s="21">
        <f t="shared" si="36"/>
        <v>13.513513513513514</v>
      </c>
      <c r="CC5" s="21"/>
      <c r="CD5" s="3"/>
      <c r="CE5" s="21"/>
      <c r="CF5" s="3"/>
      <c r="CG5" s="21"/>
      <c r="CH5" s="3"/>
      <c r="CI5" s="21"/>
      <c r="CJ5" s="3"/>
      <c r="CK5" s="21"/>
      <c r="CL5" s="3"/>
      <c r="CM5" s="21"/>
      <c r="CN5" s="3"/>
      <c r="CO5" s="21"/>
      <c r="CP5" s="3"/>
      <c r="CQ5" s="21"/>
      <c r="CR5" s="3"/>
      <c r="CS5" s="21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N5" t="s">
        <v>121</v>
      </c>
      <c r="DO5">
        <v>1</v>
      </c>
    </row>
    <row r="6" spans="1:119" x14ac:dyDescent="0.3">
      <c r="A6" s="2">
        <v>5</v>
      </c>
      <c r="B6" s="3" t="s">
        <v>2</v>
      </c>
      <c r="C6" s="3">
        <v>1</v>
      </c>
      <c r="D6" s="21">
        <f t="shared" si="9"/>
        <v>10.604395604395604</v>
      </c>
      <c r="E6" s="3">
        <v>193</v>
      </c>
      <c r="F6" s="3">
        <v>6.5</v>
      </c>
      <c r="G6" s="3">
        <v>8.5</v>
      </c>
      <c r="H6" s="3">
        <v>4.7</v>
      </c>
      <c r="I6" s="3">
        <v>18.2</v>
      </c>
      <c r="J6" s="3">
        <v>4.5</v>
      </c>
      <c r="K6" s="3">
        <v>7.2</v>
      </c>
      <c r="L6" s="3">
        <v>15.5</v>
      </c>
      <c r="M6" s="21">
        <f t="shared" si="0"/>
        <v>24.553191489361701</v>
      </c>
      <c r="N6" s="3">
        <v>577</v>
      </c>
      <c r="O6" s="21">
        <f t="shared" si="1"/>
        <v>66.551126516464478</v>
      </c>
      <c r="P6" s="3">
        <v>8.5</v>
      </c>
      <c r="Q6" s="21">
        <f t="shared" si="2"/>
        <v>23.52941176470588</v>
      </c>
      <c r="R6" s="3">
        <v>13.7</v>
      </c>
      <c r="S6" s="21">
        <f t="shared" si="3"/>
        <v>37.956204379562038</v>
      </c>
      <c r="T6" s="3">
        <v>4.9000000000000004</v>
      </c>
      <c r="U6" s="21">
        <f t="shared" si="4"/>
        <v>4.0816326530612272</v>
      </c>
      <c r="V6" s="3">
        <v>23.5</v>
      </c>
      <c r="W6" s="21">
        <f t="shared" si="5"/>
        <v>22.553191489361705</v>
      </c>
      <c r="X6" s="3">
        <v>6</v>
      </c>
      <c r="Y6" s="21">
        <f t="shared" si="6"/>
        <v>25</v>
      </c>
      <c r="Z6" s="3">
        <v>10</v>
      </c>
      <c r="AA6" s="21">
        <f t="shared" si="7"/>
        <v>27.999999999999996</v>
      </c>
      <c r="AB6" s="3">
        <v>22</v>
      </c>
      <c r="AC6" s="21">
        <f t="shared" si="8"/>
        <v>29.545454545454547</v>
      </c>
      <c r="AD6" s="21">
        <f t="shared" si="10"/>
        <v>44.385964912280699</v>
      </c>
      <c r="AE6" s="7">
        <v>1265</v>
      </c>
      <c r="AF6" s="21">
        <f t="shared" si="11"/>
        <v>54.387351778656125</v>
      </c>
      <c r="AG6" s="3">
        <v>10.5</v>
      </c>
      <c r="AH6" s="21">
        <f t="shared" si="12"/>
        <v>19.047619047619047</v>
      </c>
      <c r="AI6" s="3">
        <v>17.5</v>
      </c>
      <c r="AJ6" s="21">
        <f t="shared" si="13"/>
        <v>21.714285714285719</v>
      </c>
      <c r="AK6" s="3">
        <v>6</v>
      </c>
      <c r="AL6" s="21">
        <f t="shared" si="14"/>
        <v>18.333333333333325</v>
      </c>
      <c r="AM6" s="3">
        <v>28.5</v>
      </c>
      <c r="AN6" s="21">
        <f t="shared" si="15"/>
        <v>17.543859649122805</v>
      </c>
      <c r="AO6" s="3">
        <v>7.9</v>
      </c>
      <c r="AP6" s="21">
        <f t="shared" si="16"/>
        <v>24.050632911392409</v>
      </c>
      <c r="AQ6" s="3">
        <v>13.5</v>
      </c>
      <c r="AR6" s="22">
        <f t="shared" si="17"/>
        <v>25.925925925925924</v>
      </c>
      <c r="AS6" s="3">
        <v>27.5</v>
      </c>
      <c r="AT6" s="21">
        <f t="shared" si="18"/>
        <v>20</v>
      </c>
      <c r="AU6" s="21">
        <f t="shared" si="19"/>
        <v>59.411764705882355</v>
      </c>
      <c r="AV6" s="3">
        <v>2020</v>
      </c>
      <c r="AW6" s="21">
        <f t="shared" si="20"/>
        <v>37.376237623762378</v>
      </c>
      <c r="AX6" s="3">
        <v>13</v>
      </c>
      <c r="AY6" s="22">
        <f t="shared" si="21"/>
        <v>19.230769230769234</v>
      </c>
      <c r="AZ6" s="3">
        <v>21</v>
      </c>
      <c r="BA6" s="21">
        <f t="shared" si="22"/>
        <v>16.666666666666664</v>
      </c>
      <c r="BB6" s="3">
        <v>8</v>
      </c>
      <c r="BC6" s="21">
        <f t="shared" si="23"/>
        <v>25</v>
      </c>
      <c r="BD6" s="3">
        <v>34</v>
      </c>
      <c r="BE6" s="21">
        <f t="shared" si="24"/>
        <v>16.176470588235293</v>
      </c>
      <c r="BF6" s="3">
        <v>10.5</v>
      </c>
      <c r="BG6" s="21">
        <f t="shared" si="25"/>
        <v>24.761904761904756</v>
      </c>
      <c r="BH6" s="3">
        <v>16.5</v>
      </c>
      <c r="BI6" s="21">
        <f t="shared" si="26"/>
        <v>18.181818181818183</v>
      </c>
      <c r="BJ6" s="3">
        <v>33.700000000000003</v>
      </c>
      <c r="BK6" s="21">
        <f t="shared" si="27"/>
        <v>18.397626112759653</v>
      </c>
      <c r="BL6" s="21">
        <f t="shared" si="28"/>
        <v>76.666666666666671</v>
      </c>
      <c r="BM6" s="3">
        <v>2760</v>
      </c>
      <c r="BN6" s="21">
        <f t="shared" si="29"/>
        <v>26.811594202898554</v>
      </c>
      <c r="BO6" s="3">
        <v>13.7</v>
      </c>
      <c r="BP6" s="21">
        <f t="shared" si="30"/>
        <v>5.1094890510948856</v>
      </c>
      <c r="BQ6" s="3">
        <v>22.5</v>
      </c>
      <c r="BR6" s="21">
        <f t="shared" si="31"/>
        <v>6.666666666666667</v>
      </c>
      <c r="BS6" s="3">
        <v>9</v>
      </c>
      <c r="BT6" s="21">
        <f t="shared" si="32"/>
        <v>11.111111111111111</v>
      </c>
      <c r="BU6" s="3">
        <v>36</v>
      </c>
      <c r="BV6" s="21">
        <f t="shared" si="33"/>
        <v>5.5555555555555554</v>
      </c>
      <c r="BW6" s="3">
        <v>11.3</v>
      </c>
      <c r="BX6" s="21">
        <f t="shared" si="34"/>
        <v>7.0796460176991207</v>
      </c>
      <c r="BY6" s="3">
        <v>17.8</v>
      </c>
      <c r="BZ6" s="21">
        <f t="shared" si="35"/>
        <v>7.303370786516858</v>
      </c>
      <c r="CA6" s="3">
        <v>37</v>
      </c>
      <c r="CB6" s="21">
        <f t="shared" si="36"/>
        <v>8.9189189189189104</v>
      </c>
      <c r="CC6" s="21"/>
      <c r="CD6" s="3"/>
      <c r="CE6" s="21"/>
      <c r="CF6" s="3"/>
      <c r="CG6" s="21"/>
      <c r="CH6" s="3"/>
      <c r="CI6" s="21"/>
      <c r="CJ6" s="3"/>
      <c r="CK6" s="21"/>
      <c r="CL6" s="3"/>
      <c r="CM6" s="21"/>
      <c r="CN6" s="3"/>
      <c r="CO6" s="21"/>
      <c r="CP6" s="3"/>
      <c r="CQ6" s="21"/>
      <c r="CR6" s="3"/>
      <c r="CS6" s="21"/>
      <c r="CT6" s="14">
        <v>19.090630000000001</v>
      </c>
      <c r="CU6" s="14">
        <v>10.473800000000001</v>
      </c>
      <c r="CV6" s="14">
        <v>6.9207359999999998</v>
      </c>
      <c r="CW6" s="14">
        <v>64.25197</v>
      </c>
      <c r="CX6" s="14">
        <v>8.3000000000000007</v>
      </c>
      <c r="CY6" s="14">
        <v>25</v>
      </c>
      <c r="CZ6" s="14">
        <v>4</v>
      </c>
      <c r="DA6" s="14">
        <v>62.5</v>
      </c>
      <c r="DB6" s="14">
        <v>20.7</v>
      </c>
      <c r="DC6" s="14">
        <v>33.200000000000003</v>
      </c>
      <c r="DD6" s="14">
        <v>2.1</v>
      </c>
      <c r="DE6" s="14"/>
      <c r="DF6" s="14"/>
      <c r="DG6" s="14">
        <v>80</v>
      </c>
      <c r="DH6" s="14"/>
      <c r="DI6" s="14"/>
      <c r="DJ6" s="14"/>
      <c r="DK6" s="14">
        <v>20</v>
      </c>
      <c r="DL6" s="20">
        <v>3.7314050000000001</v>
      </c>
      <c r="DM6">
        <v>0.25</v>
      </c>
      <c r="DN6" t="s">
        <v>121</v>
      </c>
      <c r="DO6">
        <v>1</v>
      </c>
    </row>
    <row r="7" spans="1:119" x14ac:dyDescent="0.3">
      <c r="A7" s="3">
        <v>6</v>
      </c>
      <c r="B7" s="3" t="s">
        <v>2</v>
      </c>
      <c r="C7" s="3">
        <v>1</v>
      </c>
      <c r="D7" s="21">
        <f t="shared" si="9"/>
        <v>10</v>
      </c>
      <c r="E7" s="3">
        <v>180</v>
      </c>
      <c r="F7" s="3">
        <v>6</v>
      </c>
      <c r="G7" s="3">
        <v>9</v>
      </c>
      <c r="H7" s="3">
        <v>4.3</v>
      </c>
      <c r="I7" s="3">
        <v>18</v>
      </c>
      <c r="J7" s="3">
        <v>4.5</v>
      </c>
      <c r="K7" s="3">
        <v>7</v>
      </c>
      <c r="L7" s="3">
        <v>16</v>
      </c>
      <c r="M7" s="21">
        <f t="shared" si="0"/>
        <v>23.904761904761905</v>
      </c>
      <c r="N7" s="3">
        <v>502</v>
      </c>
      <c r="O7" s="21">
        <f t="shared" si="1"/>
        <v>64.143426294820713</v>
      </c>
      <c r="P7" s="3">
        <v>7.8</v>
      </c>
      <c r="Q7" s="21">
        <f t="shared" si="2"/>
        <v>23.076923076923077</v>
      </c>
      <c r="R7" s="3">
        <v>12</v>
      </c>
      <c r="S7" s="21">
        <f t="shared" si="3"/>
        <v>25</v>
      </c>
      <c r="T7" s="3">
        <v>5</v>
      </c>
      <c r="U7" s="21">
        <f t="shared" si="4"/>
        <v>14.000000000000004</v>
      </c>
      <c r="V7" s="3">
        <v>21</v>
      </c>
      <c r="W7" s="21">
        <f t="shared" si="5"/>
        <v>14.285714285714285</v>
      </c>
      <c r="X7" s="3">
        <v>6</v>
      </c>
      <c r="Y7" s="21">
        <f t="shared" si="6"/>
        <v>25</v>
      </c>
      <c r="Z7" s="3">
        <v>9</v>
      </c>
      <c r="AA7" s="21">
        <f t="shared" si="7"/>
        <v>22.222222222222221</v>
      </c>
      <c r="AB7" s="3">
        <v>20.3</v>
      </c>
      <c r="AC7" s="21">
        <f t="shared" si="8"/>
        <v>21.182266009852217</v>
      </c>
      <c r="AD7" s="21">
        <f t="shared" si="10"/>
        <v>37.964285714285715</v>
      </c>
      <c r="AE7" s="7">
        <v>1063</v>
      </c>
      <c r="AF7" s="21">
        <f t="shared" si="11"/>
        <v>52.775164628410167</v>
      </c>
      <c r="AG7" s="3">
        <v>10.1</v>
      </c>
      <c r="AH7" s="21">
        <f t="shared" si="12"/>
        <v>22.772277227722771</v>
      </c>
      <c r="AI7" s="3">
        <v>16.5</v>
      </c>
      <c r="AJ7" s="21">
        <f t="shared" si="13"/>
        <v>27.27272727272727</v>
      </c>
      <c r="AK7" s="3">
        <v>5.7</v>
      </c>
      <c r="AL7" s="21">
        <f t="shared" si="14"/>
        <v>12.280701754385968</v>
      </c>
      <c r="AM7" s="3">
        <v>28</v>
      </c>
      <c r="AN7" s="21">
        <f t="shared" si="15"/>
        <v>25</v>
      </c>
      <c r="AO7" s="3">
        <v>8.1</v>
      </c>
      <c r="AP7" s="21">
        <f t="shared" si="16"/>
        <v>25.925925925925924</v>
      </c>
      <c r="AQ7" s="3">
        <v>13</v>
      </c>
      <c r="AR7" s="22">
        <f t="shared" si="17"/>
        <v>30.76923076923077</v>
      </c>
      <c r="AS7" s="3">
        <v>26.5</v>
      </c>
      <c r="AT7" s="21">
        <f t="shared" si="18"/>
        <v>23.396226415094336</v>
      </c>
      <c r="AU7" s="21">
        <f t="shared" si="19"/>
        <v>53.25</v>
      </c>
      <c r="AV7" s="3">
        <v>1704</v>
      </c>
      <c r="AW7" s="21">
        <f t="shared" si="20"/>
        <v>37.617370892018783</v>
      </c>
      <c r="AX7" s="3">
        <v>12.5</v>
      </c>
      <c r="AY7" s="22">
        <f t="shared" si="21"/>
        <v>19.200000000000003</v>
      </c>
      <c r="AZ7" s="3">
        <v>19</v>
      </c>
      <c r="BA7" s="21">
        <f t="shared" si="22"/>
        <v>13.157894736842104</v>
      </c>
      <c r="BB7" s="3">
        <v>7.7</v>
      </c>
      <c r="BC7" s="21">
        <f t="shared" si="23"/>
        <v>25.97402597402597</v>
      </c>
      <c r="BD7" s="3">
        <v>32</v>
      </c>
      <c r="BE7" s="21">
        <f t="shared" si="24"/>
        <v>12.5</v>
      </c>
      <c r="BF7" s="3">
        <v>9.4</v>
      </c>
      <c r="BG7" s="21">
        <f t="shared" si="25"/>
        <v>13.829787234042559</v>
      </c>
      <c r="BH7" s="3">
        <v>15</v>
      </c>
      <c r="BI7" s="21">
        <f t="shared" si="26"/>
        <v>13.333333333333334</v>
      </c>
      <c r="BJ7" s="3">
        <v>32</v>
      </c>
      <c r="BK7" s="21">
        <f t="shared" si="27"/>
        <v>17.1875</v>
      </c>
      <c r="BL7" s="21">
        <f t="shared" si="28"/>
        <v>69.859154929577471</v>
      </c>
      <c r="BM7" s="3">
        <v>2480</v>
      </c>
      <c r="BN7" s="21">
        <f t="shared" si="29"/>
        <v>31.290322580645164</v>
      </c>
      <c r="BO7" s="3">
        <v>13.5</v>
      </c>
      <c r="BP7" s="21">
        <f t="shared" si="30"/>
        <v>7.4074074074074066</v>
      </c>
      <c r="BQ7" s="3">
        <v>20.5</v>
      </c>
      <c r="BR7" s="21">
        <f t="shared" si="31"/>
        <v>7.3170731707317067</v>
      </c>
      <c r="BS7" s="3">
        <v>8.9</v>
      </c>
      <c r="BT7" s="21">
        <f t="shared" si="32"/>
        <v>13.483146067415733</v>
      </c>
      <c r="BU7" s="3">
        <v>35.5</v>
      </c>
      <c r="BV7" s="21">
        <f t="shared" si="33"/>
        <v>9.8591549295774641</v>
      </c>
      <c r="BW7" s="3">
        <v>10.5</v>
      </c>
      <c r="BX7" s="21">
        <f t="shared" si="34"/>
        <v>10.476190476190473</v>
      </c>
      <c r="BY7" s="3">
        <v>16.8</v>
      </c>
      <c r="BZ7" s="21">
        <f t="shared" si="35"/>
        <v>10.714285714285717</v>
      </c>
      <c r="CA7" s="3">
        <v>37</v>
      </c>
      <c r="CB7" s="21">
        <f t="shared" si="36"/>
        <v>13.513513513513514</v>
      </c>
      <c r="CC7" s="21">
        <f t="shared" ref="CC7:CC17" si="45">CD7/CL7</f>
        <v>83.333333333333329</v>
      </c>
      <c r="CD7" s="3">
        <v>3250</v>
      </c>
      <c r="CE7" s="21">
        <f t="shared" si="37"/>
        <v>23.692307692307693</v>
      </c>
      <c r="CF7" s="3">
        <v>14.5</v>
      </c>
      <c r="CG7" s="21">
        <f t="shared" si="38"/>
        <v>6.8965517241379306</v>
      </c>
      <c r="CH7" s="3">
        <v>22</v>
      </c>
      <c r="CI7" s="21">
        <f t="shared" si="39"/>
        <v>6.8181818181818175</v>
      </c>
      <c r="CJ7" s="3">
        <v>10</v>
      </c>
      <c r="CK7" s="21">
        <f t="shared" si="40"/>
        <v>10.999999999999996</v>
      </c>
      <c r="CL7" s="3">
        <v>39</v>
      </c>
      <c r="CM7" s="21">
        <f t="shared" si="41"/>
        <v>8.9743589743589745</v>
      </c>
      <c r="CN7" s="3">
        <v>11.5</v>
      </c>
      <c r="CO7" s="21">
        <f t="shared" si="42"/>
        <v>8.695652173913043</v>
      </c>
      <c r="CP7" s="3">
        <v>18.5</v>
      </c>
      <c r="CQ7" s="21">
        <f t="shared" si="43"/>
        <v>9.1891891891891859</v>
      </c>
      <c r="CR7" s="3">
        <v>42</v>
      </c>
      <c r="CS7" s="21">
        <f t="shared" si="44"/>
        <v>11.904761904761903</v>
      </c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N7" t="s">
        <v>121</v>
      </c>
      <c r="DO7">
        <v>1</v>
      </c>
    </row>
    <row r="8" spans="1:119" x14ac:dyDescent="0.3">
      <c r="A8" s="2">
        <v>7</v>
      </c>
      <c r="B8" s="3" t="s">
        <v>2</v>
      </c>
      <c r="C8" s="3">
        <v>1</v>
      </c>
      <c r="D8" s="21">
        <f t="shared" si="9"/>
        <v>9.6999999999999993</v>
      </c>
      <c r="E8" s="3">
        <v>194</v>
      </c>
      <c r="F8" s="3">
        <v>5.5</v>
      </c>
      <c r="G8" s="3">
        <v>8.5</v>
      </c>
      <c r="H8" s="3">
        <v>5</v>
      </c>
      <c r="I8" s="3">
        <v>20</v>
      </c>
      <c r="J8" s="3">
        <v>4.5</v>
      </c>
      <c r="K8" s="3">
        <v>6</v>
      </c>
      <c r="L8" s="3">
        <v>16</v>
      </c>
      <c r="M8" s="21">
        <f t="shared" si="0"/>
        <v>23.404255319148938</v>
      </c>
      <c r="N8" s="3">
        <v>550</v>
      </c>
      <c r="O8" s="21">
        <f t="shared" si="1"/>
        <v>64.72727272727272</v>
      </c>
      <c r="P8" s="3">
        <v>8.5</v>
      </c>
      <c r="Q8" s="21">
        <f t="shared" si="2"/>
        <v>35.294117647058826</v>
      </c>
      <c r="R8" s="3">
        <v>12.9</v>
      </c>
      <c r="S8" s="21">
        <f t="shared" si="3"/>
        <v>34.108527131782942</v>
      </c>
      <c r="T8" s="3">
        <v>5.0999999999999996</v>
      </c>
      <c r="U8" s="21">
        <f t="shared" si="4"/>
        <v>1.9607843137254832</v>
      </c>
      <c r="V8" s="3">
        <v>23.5</v>
      </c>
      <c r="W8" s="21">
        <f t="shared" si="5"/>
        <v>14.893617021276595</v>
      </c>
      <c r="X8" s="3">
        <v>5.8</v>
      </c>
      <c r="Y8" s="21">
        <f t="shared" si="6"/>
        <v>22.413793103448274</v>
      </c>
      <c r="Z8" s="3">
        <v>9</v>
      </c>
      <c r="AA8" s="21">
        <f t="shared" si="7"/>
        <v>33.333333333333329</v>
      </c>
      <c r="AB8" s="3">
        <v>21.5</v>
      </c>
      <c r="AC8" s="21">
        <f t="shared" si="8"/>
        <v>25.581395348837212</v>
      </c>
      <c r="AD8" s="21">
        <f t="shared" si="10"/>
        <v>39.756097560975611</v>
      </c>
      <c r="AE8" s="7">
        <v>1141</v>
      </c>
      <c r="AF8" s="21">
        <f t="shared" si="11"/>
        <v>51.796669588080633</v>
      </c>
      <c r="AG8" s="3">
        <v>11</v>
      </c>
      <c r="AH8" s="21">
        <f t="shared" si="12"/>
        <v>22.727272727272727</v>
      </c>
      <c r="AI8" s="3">
        <v>16</v>
      </c>
      <c r="AJ8" s="21">
        <f t="shared" si="13"/>
        <v>19.374999999999996</v>
      </c>
      <c r="AK8" s="3">
        <v>6.1</v>
      </c>
      <c r="AL8" s="21">
        <f t="shared" si="14"/>
        <v>16.393442622950822</v>
      </c>
      <c r="AM8" s="3">
        <v>28.7</v>
      </c>
      <c r="AN8" s="21">
        <f t="shared" si="15"/>
        <v>18.118466898954701</v>
      </c>
      <c r="AO8" s="3">
        <v>8.1999999999999993</v>
      </c>
      <c r="AP8" s="21">
        <f t="shared" si="16"/>
        <v>29.268292682926827</v>
      </c>
      <c r="AQ8" s="3">
        <v>13</v>
      </c>
      <c r="AR8" s="22">
        <f t="shared" si="17"/>
        <v>30.76923076923077</v>
      </c>
      <c r="AS8" s="3">
        <v>27.5</v>
      </c>
      <c r="AT8" s="21">
        <f t="shared" si="18"/>
        <v>21.818181818181817</v>
      </c>
      <c r="AU8" s="21">
        <f t="shared" si="19"/>
        <v>57.8125</v>
      </c>
      <c r="AV8" s="3">
        <v>1850</v>
      </c>
      <c r="AW8" s="21">
        <f t="shared" si="20"/>
        <v>38.32432432432433</v>
      </c>
      <c r="AX8" s="3">
        <v>12.6</v>
      </c>
      <c r="AY8" s="22">
        <f t="shared" si="21"/>
        <v>12.698412698412694</v>
      </c>
      <c r="AZ8" s="3">
        <v>18.7</v>
      </c>
      <c r="BA8" s="21">
        <f t="shared" si="22"/>
        <v>14.438502673796789</v>
      </c>
      <c r="BB8" s="3">
        <v>7.5</v>
      </c>
      <c r="BC8" s="21">
        <f t="shared" si="23"/>
        <v>18.666666666666671</v>
      </c>
      <c r="BD8" s="3">
        <v>32</v>
      </c>
      <c r="BE8" s="21">
        <f t="shared" si="24"/>
        <v>10.312500000000002</v>
      </c>
      <c r="BF8" s="3">
        <v>9.5</v>
      </c>
      <c r="BG8" s="21">
        <f t="shared" si="25"/>
        <v>13.684210526315796</v>
      </c>
      <c r="BH8" s="3">
        <v>15</v>
      </c>
      <c r="BI8" s="21">
        <f t="shared" si="26"/>
        <v>13.333333333333334</v>
      </c>
      <c r="BJ8" s="3">
        <v>33</v>
      </c>
      <c r="BK8" s="21">
        <f t="shared" si="27"/>
        <v>16.666666666666664</v>
      </c>
      <c r="BL8" s="21">
        <f t="shared" si="28"/>
        <v>70.285714285714292</v>
      </c>
      <c r="BM8" s="3">
        <v>2460</v>
      </c>
      <c r="BN8" s="21">
        <f t="shared" si="29"/>
        <v>24.796747967479675</v>
      </c>
      <c r="BO8" s="3">
        <v>13.3</v>
      </c>
      <c r="BP8" s="21">
        <f t="shared" si="30"/>
        <v>5.2631578947368505</v>
      </c>
      <c r="BQ8" s="3">
        <v>20.399999999999999</v>
      </c>
      <c r="BR8" s="21">
        <f t="shared" si="31"/>
        <v>8.3333333333333304</v>
      </c>
      <c r="BS8" s="3">
        <v>8.8000000000000007</v>
      </c>
      <c r="BT8" s="21">
        <f t="shared" si="32"/>
        <v>14.772727272727279</v>
      </c>
      <c r="BU8" s="3">
        <v>35</v>
      </c>
      <c r="BV8" s="21">
        <f t="shared" si="33"/>
        <v>8.5714285714285712</v>
      </c>
      <c r="BW8" s="3">
        <v>10.4</v>
      </c>
      <c r="BX8" s="21">
        <f t="shared" si="34"/>
        <v>8.6538461538461569</v>
      </c>
      <c r="BY8" s="3">
        <v>16.5</v>
      </c>
      <c r="BZ8" s="21">
        <f t="shared" si="35"/>
        <v>9.0909090909090917</v>
      </c>
      <c r="CA8" s="3">
        <v>37</v>
      </c>
      <c r="CB8" s="21">
        <f t="shared" si="36"/>
        <v>10.810810810810811</v>
      </c>
      <c r="CC8" s="21">
        <f t="shared" si="45"/>
        <v>80.78947368421052</v>
      </c>
      <c r="CD8" s="3">
        <v>3070</v>
      </c>
      <c r="CE8" s="21">
        <f t="shared" si="37"/>
        <v>19.869706840390879</v>
      </c>
      <c r="CF8" s="3">
        <v>14.1</v>
      </c>
      <c r="CG8" s="21">
        <f t="shared" si="38"/>
        <v>5.67375886524822</v>
      </c>
      <c r="CH8" s="3">
        <v>22</v>
      </c>
      <c r="CI8" s="21">
        <f t="shared" si="39"/>
        <v>7.2727272727272796</v>
      </c>
      <c r="CJ8" s="3">
        <v>10</v>
      </c>
      <c r="CK8" s="21">
        <f t="shared" si="40"/>
        <v>11.999999999999993</v>
      </c>
      <c r="CL8" s="3">
        <v>38</v>
      </c>
      <c r="CM8" s="21">
        <f t="shared" si="41"/>
        <v>7.8947368421052628</v>
      </c>
      <c r="CN8" s="3">
        <v>11.2</v>
      </c>
      <c r="CO8" s="21">
        <f t="shared" si="42"/>
        <v>7.1428571428571344</v>
      </c>
      <c r="CP8" s="3">
        <v>18</v>
      </c>
      <c r="CQ8" s="21">
        <f t="shared" si="43"/>
        <v>8.3333333333333321</v>
      </c>
      <c r="CR8" s="3">
        <v>41</v>
      </c>
      <c r="CS8" s="21">
        <f t="shared" si="44"/>
        <v>9.7560975609756095</v>
      </c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N8" t="s">
        <v>121</v>
      </c>
      <c r="DO8">
        <v>1</v>
      </c>
    </row>
    <row r="9" spans="1:119" x14ac:dyDescent="0.3">
      <c r="A9" s="3">
        <v>8</v>
      </c>
      <c r="B9" s="3" t="s">
        <v>2</v>
      </c>
      <c r="C9" s="3">
        <v>1</v>
      </c>
      <c r="D9" s="21">
        <f t="shared" si="9"/>
        <v>10.810810810810811</v>
      </c>
      <c r="E9" s="3">
        <v>200</v>
      </c>
      <c r="F9" s="3">
        <v>5.5</v>
      </c>
      <c r="G9" s="3">
        <v>9.5</v>
      </c>
      <c r="H9" s="3">
        <v>4.3</v>
      </c>
      <c r="I9" s="3">
        <v>18.5</v>
      </c>
      <c r="J9" s="3">
        <v>4.5999999999999996</v>
      </c>
      <c r="K9" s="3">
        <v>7.5</v>
      </c>
      <c r="L9" s="3">
        <v>15</v>
      </c>
      <c r="M9" s="21">
        <f t="shared" si="0"/>
        <v>24.913043478260871</v>
      </c>
      <c r="N9" s="3">
        <v>573</v>
      </c>
      <c r="O9" s="21">
        <f t="shared" si="1"/>
        <v>65.095986038394415</v>
      </c>
      <c r="P9" s="3">
        <v>8.6</v>
      </c>
      <c r="Q9" s="21">
        <f t="shared" si="2"/>
        <v>36.046511627906973</v>
      </c>
      <c r="R9" s="3">
        <v>14</v>
      </c>
      <c r="S9" s="21">
        <f t="shared" si="3"/>
        <v>32.142857142857146</v>
      </c>
      <c r="T9" s="3">
        <v>5</v>
      </c>
      <c r="U9" s="21">
        <f t="shared" si="4"/>
        <v>14.000000000000004</v>
      </c>
      <c r="V9" s="3">
        <v>23</v>
      </c>
      <c r="W9" s="21">
        <f t="shared" si="5"/>
        <v>19.565217391304348</v>
      </c>
      <c r="X9" s="3">
        <v>6</v>
      </c>
      <c r="Y9" s="21">
        <f t="shared" si="6"/>
        <v>23.333333333333339</v>
      </c>
      <c r="Z9" s="3">
        <v>9.5</v>
      </c>
      <c r="AA9" s="21">
        <f t="shared" si="7"/>
        <v>21.052631578947366</v>
      </c>
      <c r="AB9" s="3">
        <v>22.5</v>
      </c>
      <c r="AC9" s="21">
        <f t="shared" si="8"/>
        <v>33.333333333333329</v>
      </c>
      <c r="AD9" s="21">
        <f t="shared" si="10"/>
        <v>39.666666666666664</v>
      </c>
      <c r="AE9" s="7">
        <v>1190</v>
      </c>
      <c r="AF9" s="21">
        <f t="shared" si="11"/>
        <v>51.848739495798327</v>
      </c>
      <c r="AG9" s="3">
        <v>11</v>
      </c>
      <c r="AH9" s="21">
        <f t="shared" si="12"/>
        <v>21.818181818181824</v>
      </c>
      <c r="AI9" s="3">
        <v>16.5</v>
      </c>
      <c r="AJ9" s="21">
        <f t="shared" si="13"/>
        <v>15.151515151515152</v>
      </c>
      <c r="AK9" s="3">
        <v>6.2</v>
      </c>
      <c r="AL9" s="21">
        <f t="shared" si="14"/>
        <v>19.35483870967742</v>
      </c>
      <c r="AM9" s="3">
        <v>30</v>
      </c>
      <c r="AN9" s="21">
        <f t="shared" si="15"/>
        <v>23.333333333333332</v>
      </c>
      <c r="AO9" s="3">
        <v>8</v>
      </c>
      <c r="AP9" s="21">
        <f t="shared" si="16"/>
        <v>25</v>
      </c>
      <c r="AQ9" s="3">
        <v>12</v>
      </c>
      <c r="AR9" s="22">
        <f t="shared" si="17"/>
        <v>20.833333333333336</v>
      </c>
      <c r="AS9" s="3">
        <v>27.6</v>
      </c>
      <c r="AT9" s="21">
        <f t="shared" si="18"/>
        <v>18.478260869565222</v>
      </c>
      <c r="AU9" s="21">
        <f t="shared" si="19"/>
        <v>56.875</v>
      </c>
      <c r="AV9" s="3">
        <v>1820</v>
      </c>
      <c r="AW9" s="21">
        <f t="shared" si="20"/>
        <v>34.615384615384613</v>
      </c>
      <c r="AX9" s="3">
        <v>11.9</v>
      </c>
      <c r="AY9" s="22">
        <f t="shared" si="21"/>
        <v>7.5630252100840361</v>
      </c>
      <c r="AZ9" s="3">
        <v>19</v>
      </c>
      <c r="BA9" s="21">
        <f t="shared" si="22"/>
        <v>13.157894736842104</v>
      </c>
      <c r="BB9" s="3">
        <v>8</v>
      </c>
      <c r="BC9" s="21">
        <f t="shared" si="23"/>
        <v>22.499999999999996</v>
      </c>
      <c r="BD9" s="3">
        <v>32</v>
      </c>
      <c r="BE9" s="21">
        <f t="shared" si="24"/>
        <v>6.25</v>
      </c>
      <c r="BF9" s="3">
        <v>9</v>
      </c>
      <c r="BG9" s="21">
        <f t="shared" si="25"/>
        <v>11.111111111111111</v>
      </c>
      <c r="BH9" s="3">
        <v>15.5</v>
      </c>
      <c r="BI9" s="21">
        <f t="shared" si="26"/>
        <v>22.58064516129032</v>
      </c>
      <c r="BJ9" s="3">
        <v>32.5</v>
      </c>
      <c r="BK9" s="21">
        <f t="shared" si="27"/>
        <v>15.076923076923073</v>
      </c>
      <c r="BL9" s="21">
        <f t="shared" si="28"/>
        <v>72.112676056338032</v>
      </c>
      <c r="BM9" s="3">
        <v>2560</v>
      </c>
      <c r="BN9" s="21">
        <f t="shared" si="29"/>
        <v>28.90625</v>
      </c>
      <c r="BO9" s="3">
        <v>13.5</v>
      </c>
      <c r="BP9" s="21">
        <f t="shared" si="30"/>
        <v>11.851851851851849</v>
      </c>
      <c r="BQ9" s="3">
        <v>20.5</v>
      </c>
      <c r="BR9" s="21">
        <f t="shared" si="31"/>
        <v>7.3170731707317067</v>
      </c>
      <c r="BS9" s="3">
        <v>9</v>
      </c>
      <c r="BT9" s="21">
        <f t="shared" si="32"/>
        <v>11.111111111111111</v>
      </c>
      <c r="BU9" s="3">
        <v>35.5</v>
      </c>
      <c r="BV9" s="21">
        <f t="shared" si="33"/>
        <v>9.8591549295774641</v>
      </c>
      <c r="BW9" s="3">
        <v>10.3</v>
      </c>
      <c r="BX9" s="21">
        <f t="shared" si="34"/>
        <v>12.621359223300976</v>
      </c>
      <c r="BY9" s="3">
        <v>16.8</v>
      </c>
      <c r="BZ9" s="21">
        <f t="shared" si="35"/>
        <v>7.7380952380952426</v>
      </c>
      <c r="CA9" s="3">
        <v>36.5</v>
      </c>
      <c r="CB9" s="21">
        <f t="shared" si="36"/>
        <v>10.95890410958904</v>
      </c>
      <c r="CC9" s="21">
        <f t="shared" si="45"/>
        <v>84.615384615384613</v>
      </c>
      <c r="CD9" s="3">
        <v>3300</v>
      </c>
      <c r="CE9" s="21">
        <f t="shared" si="37"/>
        <v>22.424242424242426</v>
      </c>
      <c r="CF9" s="3">
        <v>15</v>
      </c>
      <c r="CG9" s="21">
        <f t="shared" si="38"/>
        <v>10</v>
      </c>
      <c r="CH9" s="3">
        <v>22</v>
      </c>
      <c r="CI9" s="21">
        <f t="shared" si="39"/>
        <v>6.8181818181818175</v>
      </c>
      <c r="CJ9" s="3">
        <v>10</v>
      </c>
      <c r="CK9" s="21">
        <f t="shared" si="40"/>
        <v>10</v>
      </c>
      <c r="CL9" s="3">
        <v>39</v>
      </c>
      <c r="CM9" s="21">
        <f t="shared" si="41"/>
        <v>8.9743589743589745</v>
      </c>
      <c r="CN9" s="3">
        <v>11.5</v>
      </c>
      <c r="CO9" s="21">
        <f t="shared" si="42"/>
        <v>10.434782608695645</v>
      </c>
      <c r="CP9" s="3">
        <v>18</v>
      </c>
      <c r="CQ9" s="21">
        <f t="shared" si="43"/>
        <v>6.6666666666666625</v>
      </c>
      <c r="CR9" s="3">
        <v>40</v>
      </c>
      <c r="CS9" s="21">
        <f t="shared" si="44"/>
        <v>8.75</v>
      </c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N9" t="s">
        <v>121</v>
      </c>
      <c r="DO9">
        <v>1</v>
      </c>
    </row>
    <row r="10" spans="1:119" x14ac:dyDescent="0.3">
      <c r="A10" s="2">
        <v>9</v>
      </c>
      <c r="B10" s="3" t="s">
        <v>2</v>
      </c>
      <c r="C10" s="3">
        <v>1</v>
      </c>
      <c r="D10" s="21">
        <f t="shared" si="9"/>
        <v>8.8888888888888893</v>
      </c>
      <c r="E10" s="3">
        <v>160</v>
      </c>
      <c r="F10" s="3">
        <v>5.6</v>
      </c>
      <c r="G10" s="3">
        <v>8.5</v>
      </c>
      <c r="H10" s="3">
        <v>4.0999999999999996</v>
      </c>
      <c r="I10" s="3">
        <v>18</v>
      </c>
      <c r="J10" s="3">
        <v>4.2</v>
      </c>
      <c r="K10" s="3">
        <v>7.2</v>
      </c>
      <c r="L10" s="3">
        <v>14.6</v>
      </c>
      <c r="M10" s="21">
        <f t="shared" si="0"/>
        <v>21.181818181818183</v>
      </c>
      <c r="N10" s="3">
        <v>466</v>
      </c>
      <c r="O10" s="21">
        <f t="shared" si="1"/>
        <v>65.665236051502134</v>
      </c>
      <c r="P10" s="3">
        <v>8</v>
      </c>
      <c r="Q10" s="21">
        <f t="shared" si="2"/>
        <v>30.000000000000004</v>
      </c>
      <c r="R10" s="3">
        <v>12.5</v>
      </c>
      <c r="S10" s="21">
        <f t="shared" si="3"/>
        <v>32</v>
      </c>
      <c r="T10" s="3">
        <v>4.8</v>
      </c>
      <c r="U10" s="21">
        <f t="shared" si="4"/>
        <v>14.583333333333337</v>
      </c>
      <c r="V10" s="3">
        <v>22</v>
      </c>
      <c r="W10" s="21">
        <f t="shared" si="5"/>
        <v>18.181818181818183</v>
      </c>
      <c r="X10" s="3">
        <v>5.5</v>
      </c>
      <c r="Y10" s="21">
        <f t="shared" si="6"/>
        <v>23.636363636363633</v>
      </c>
      <c r="Z10" s="3">
        <v>9.5</v>
      </c>
      <c r="AA10" s="21">
        <f t="shared" si="7"/>
        <v>24.210526315789473</v>
      </c>
      <c r="AB10" s="3">
        <v>21</v>
      </c>
      <c r="AC10" s="21">
        <f t="shared" si="8"/>
        <v>30.476190476190478</v>
      </c>
      <c r="AD10" s="21">
        <f t="shared" si="10"/>
        <v>37.814814814814817</v>
      </c>
      <c r="AE10" s="7">
        <v>1021</v>
      </c>
      <c r="AF10" s="21">
        <f t="shared" si="11"/>
        <v>54.358472086190012</v>
      </c>
      <c r="AG10" s="3">
        <v>10.5</v>
      </c>
      <c r="AH10" s="21">
        <f t="shared" si="12"/>
        <v>23.809523809523807</v>
      </c>
      <c r="AI10" s="3">
        <v>17</v>
      </c>
      <c r="AJ10" s="21">
        <f t="shared" si="13"/>
        <v>26.47058823529412</v>
      </c>
      <c r="AK10" s="3">
        <v>6</v>
      </c>
      <c r="AL10" s="21">
        <f t="shared" si="14"/>
        <v>20.000000000000004</v>
      </c>
      <c r="AM10" s="3">
        <v>27</v>
      </c>
      <c r="AN10" s="21">
        <f t="shared" si="15"/>
        <v>18.518518518518519</v>
      </c>
      <c r="AO10" s="3">
        <v>7.8</v>
      </c>
      <c r="AP10" s="21">
        <f t="shared" si="16"/>
        <v>29.487179487179489</v>
      </c>
      <c r="AQ10" s="3">
        <v>12</v>
      </c>
      <c r="AR10" s="22">
        <f t="shared" si="17"/>
        <v>20.833333333333336</v>
      </c>
      <c r="AS10" s="3">
        <v>26.2</v>
      </c>
      <c r="AT10" s="21">
        <f t="shared" si="18"/>
        <v>19.847328244274806</v>
      </c>
      <c r="AU10" s="21">
        <f t="shared" si="19"/>
        <v>53.375</v>
      </c>
      <c r="AV10" s="3">
        <v>1708</v>
      </c>
      <c r="AW10" s="21">
        <f t="shared" si="20"/>
        <v>40.222482435597193</v>
      </c>
      <c r="AX10" s="3">
        <v>12.3</v>
      </c>
      <c r="AY10" s="22">
        <f t="shared" si="21"/>
        <v>14.634146341463419</v>
      </c>
      <c r="AZ10" s="3">
        <v>20</v>
      </c>
      <c r="BA10" s="21">
        <f t="shared" si="22"/>
        <v>15</v>
      </c>
      <c r="BB10" s="3">
        <v>7.5</v>
      </c>
      <c r="BC10" s="21">
        <f t="shared" si="23"/>
        <v>20</v>
      </c>
      <c r="BD10" s="3">
        <v>32</v>
      </c>
      <c r="BE10" s="21">
        <f t="shared" si="24"/>
        <v>15.625</v>
      </c>
      <c r="BF10" s="3">
        <v>9.1999999999999993</v>
      </c>
      <c r="BG10" s="21">
        <f t="shared" si="25"/>
        <v>15.217391304347821</v>
      </c>
      <c r="BH10" s="3">
        <v>15.5</v>
      </c>
      <c r="BI10" s="21">
        <f t="shared" si="26"/>
        <v>22.58064516129032</v>
      </c>
      <c r="BJ10" s="3">
        <v>32</v>
      </c>
      <c r="BK10" s="21">
        <f t="shared" si="27"/>
        <v>18.125000000000004</v>
      </c>
      <c r="BL10" s="21">
        <f t="shared" si="28"/>
        <v>68.450704225352112</v>
      </c>
      <c r="BM10" s="3">
        <v>2430</v>
      </c>
      <c r="BN10" s="21">
        <f t="shared" si="29"/>
        <v>29.7119341563786</v>
      </c>
      <c r="BO10" s="3">
        <v>13.5</v>
      </c>
      <c r="BP10" s="21">
        <f t="shared" si="30"/>
        <v>8.888888888888884</v>
      </c>
      <c r="BQ10" s="3">
        <v>21.5</v>
      </c>
      <c r="BR10" s="21">
        <f t="shared" si="31"/>
        <v>6.9767441860465116</v>
      </c>
      <c r="BS10" s="3">
        <v>9</v>
      </c>
      <c r="BT10" s="21">
        <f t="shared" si="32"/>
        <v>16.666666666666664</v>
      </c>
      <c r="BU10" s="3">
        <v>35.5</v>
      </c>
      <c r="BV10" s="21">
        <f t="shared" si="33"/>
        <v>9.8591549295774641</v>
      </c>
      <c r="BW10" s="3">
        <v>10.3</v>
      </c>
      <c r="BX10" s="21">
        <f t="shared" si="34"/>
        <v>10.67961165048545</v>
      </c>
      <c r="BY10" s="3">
        <v>16.8</v>
      </c>
      <c r="BZ10" s="21">
        <f t="shared" si="35"/>
        <v>7.7380952380952426</v>
      </c>
      <c r="CA10" s="3">
        <v>37</v>
      </c>
      <c r="CB10" s="21">
        <f t="shared" si="36"/>
        <v>13.513513513513514</v>
      </c>
      <c r="CC10" s="21">
        <f t="shared" si="45"/>
        <v>82.89473684210526</v>
      </c>
      <c r="CD10" s="3">
        <v>3150</v>
      </c>
      <c r="CE10" s="21">
        <f t="shared" si="37"/>
        <v>22.857142857142858</v>
      </c>
      <c r="CF10" s="3">
        <v>14.5</v>
      </c>
      <c r="CG10" s="21">
        <f t="shared" si="38"/>
        <v>6.8965517241379306</v>
      </c>
      <c r="CH10" s="3">
        <v>23</v>
      </c>
      <c r="CI10" s="21">
        <f t="shared" si="39"/>
        <v>6.5217391304347823</v>
      </c>
      <c r="CJ10" s="3">
        <v>10</v>
      </c>
      <c r="CK10" s="21">
        <f t="shared" si="40"/>
        <v>10</v>
      </c>
      <c r="CL10" s="3">
        <v>38</v>
      </c>
      <c r="CM10" s="21">
        <f t="shared" si="41"/>
        <v>6.5789473684210522</v>
      </c>
      <c r="CN10" s="3">
        <v>11.5</v>
      </c>
      <c r="CO10" s="21">
        <f t="shared" si="42"/>
        <v>10.434782608695645</v>
      </c>
      <c r="CP10" s="3">
        <v>18</v>
      </c>
      <c r="CQ10" s="21">
        <f t="shared" si="43"/>
        <v>6.6666666666666625</v>
      </c>
      <c r="CR10" s="3">
        <v>42</v>
      </c>
      <c r="CS10" s="21">
        <f t="shared" si="44"/>
        <v>11.904761904761903</v>
      </c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N10" t="s">
        <v>121</v>
      </c>
      <c r="DO10">
        <v>1</v>
      </c>
    </row>
    <row r="11" spans="1:119" x14ac:dyDescent="0.3">
      <c r="A11" s="3">
        <v>10</v>
      </c>
      <c r="B11" s="3" t="s">
        <v>2</v>
      </c>
      <c r="C11" s="3">
        <v>1</v>
      </c>
      <c r="D11" s="21">
        <f t="shared" si="9"/>
        <v>9.6</v>
      </c>
      <c r="E11" s="3">
        <v>192</v>
      </c>
      <c r="F11" s="3">
        <v>6.5</v>
      </c>
      <c r="G11" s="3">
        <v>9.5</v>
      </c>
      <c r="H11" s="3">
        <v>5</v>
      </c>
      <c r="I11" s="3">
        <v>20</v>
      </c>
      <c r="J11" s="3">
        <v>4.5</v>
      </c>
      <c r="K11" s="3">
        <v>7.5</v>
      </c>
      <c r="L11" s="3">
        <v>16</v>
      </c>
      <c r="M11" s="21">
        <f t="shared" si="0"/>
        <v>24.816326530612244</v>
      </c>
      <c r="N11" s="3">
        <v>608</v>
      </c>
      <c r="O11" s="21">
        <f t="shared" si="1"/>
        <v>68.421052631578945</v>
      </c>
      <c r="P11" s="3">
        <v>8.6</v>
      </c>
      <c r="Q11" s="21">
        <f t="shared" si="2"/>
        <v>24.418604651162788</v>
      </c>
      <c r="R11" s="3">
        <v>14.2</v>
      </c>
      <c r="S11" s="21">
        <f t="shared" si="3"/>
        <v>33.098591549295769</v>
      </c>
      <c r="T11" s="3">
        <v>5.0999999999999996</v>
      </c>
      <c r="U11" s="21">
        <f t="shared" si="4"/>
        <v>1.9607843137254832</v>
      </c>
      <c r="V11" s="3">
        <v>24.5</v>
      </c>
      <c r="W11" s="21">
        <f t="shared" si="5"/>
        <v>18.367346938775512</v>
      </c>
      <c r="X11" s="3">
        <v>6.1</v>
      </c>
      <c r="Y11" s="21">
        <f t="shared" si="6"/>
        <v>26.229508196721309</v>
      </c>
      <c r="Z11" s="3">
        <v>10.5</v>
      </c>
      <c r="AA11" s="21">
        <f t="shared" si="7"/>
        <v>28.571428571428569</v>
      </c>
      <c r="AB11" s="3">
        <v>22</v>
      </c>
      <c r="AC11" s="21">
        <f t="shared" si="8"/>
        <v>27.27272727272727</v>
      </c>
      <c r="AD11" s="21">
        <f t="shared" si="10"/>
        <v>43.275862068965516</v>
      </c>
      <c r="AE11" s="7">
        <v>1255</v>
      </c>
      <c r="AF11" s="21">
        <f t="shared" si="11"/>
        <v>51.553784860557769</v>
      </c>
      <c r="AG11" s="3">
        <v>11.5</v>
      </c>
      <c r="AH11" s="21">
        <f t="shared" si="12"/>
        <v>25.217391304347831</v>
      </c>
      <c r="AI11" s="3">
        <v>17.5</v>
      </c>
      <c r="AJ11" s="21">
        <f t="shared" si="13"/>
        <v>18.857142857142861</v>
      </c>
      <c r="AK11" s="3">
        <v>6.5</v>
      </c>
      <c r="AL11" s="21">
        <f t="shared" si="14"/>
        <v>21.538461538461544</v>
      </c>
      <c r="AM11" s="3">
        <v>29</v>
      </c>
      <c r="AN11" s="21">
        <f t="shared" si="15"/>
        <v>15.517241379310345</v>
      </c>
      <c r="AO11" s="3">
        <v>8.1</v>
      </c>
      <c r="AP11" s="21">
        <f t="shared" si="16"/>
        <v>24.691358024691361</v>
      </c>
      <c r="AQ11" s="3">
        <v>13</v>
      </c>
      <c r="AR11" s="22">
        <f t="shared" si="17"/>
        <v>19.230769230769234</v>
      </c>
      <c r="AS11" s="3">
        <v>29</v>
      </c>
      <c r="AT11" s="21">
        <f t="shared" si="18"/>
        <v>24.137931034482758</v>
      </c>
      <c r="AU11" s="21">
        <f t="shared" si="19"/>
        <v>60.626865671641788</v>
      </c>
      <c r="AV11" s="3">
        <v>2031</v>
      </c>
      <c r="AW11" s="21">
        <f t="shared" si="20"/>
        <v>38.207779419005419</v>
      </c>
      <c r="AX11" s="3">
        <v>12.3</v>
      </c>
      <c r="AY11" s="22">
        <f t="shared" si="21"/>
        <v>6.5040650406504117</v>
      </c>
      <c r="AZ11" s="3">
        <v>20.5</v>
      </c>
      <c r="BA11" s="21">
        <f t="shared" si="22"/>
        <v>14.634146341463413</v>
      </c>
      <c r="BB11" s="3">
        <v>8</v>
      </c>
      <c r="BC11" s="21">
        <f t="shared" si="23"/>
        <v>18.75</v>
      </c>
      <c r="BD11" s="3">
        <v>33.5</v>
      </c>
      <c r="BE11" s="21">
        <f t="shared" si="24"/>
        <v>13.432835820895523</v>
      </c>
      <c r="BF11" s="3">
        <v>10</v>
      </c>
      <c r="BG11" s="21">
        <f t="shared" si="25"/>
        <v>19.000000000000004</v>
      </c>
      <c r="BH11" s="3">
        <v>15.7</v>
      </c>
      <c r="BI11" s="21">
        <f t="shared" si="26"/>
        <v>17.197452229299358</v>
      </c>
      <c r="BJ11" s="3">
        <v>34.5</v>
      </c>
      <c r="BK11" s="21">
        <f t="shared" si="27"/>
        <v>15.942028985507244</v>
      </c>
      <c r="BL11" s="21">
        <f t="shared" si="28"/>
        <v>78.591549295774641</v>
      </c>
      <c r="BM11" s="3">
        <v>2790</v>
      </c>
      <c r="BN11" s="21">
        <f t="shared" si="29"/>
        <v>27.204301075268816</v>
      </c>
      <c r="BO11" s="3">
        <v>13.7</v>
      </c>
      <c r="BP11" s="21">
        <f t="shared" si="30"/>
        <v>10.218978102189771</v>
      </c>
      <c r="BQ11" s="3">
        <v>21.5</v>
      </c>
      <c r="BR11" s="21">
        <f t="shared" si="31"/>
        <v>4.6511627906976747</v>
      </c>
      <c r="BS11" s="3">
        <v>9</v>
      </c>
      <c r="BT11" s="21">
        <f t="shared" si="32"/>
        <v>11.111111111111111</v>
      </c>
      <c r="BU11" s="3">
        <v>35.5</v>
      </c>
      <c r="BV11" s="21">
        <f t="shared" si="33"/>
        <v>5.6338028169014089</v>
      </c>
      <c r="BW11" s="3">
        <v>10.4</v>
      </c>
      <c r="BX11" s="21">
        <f t="shared" si="34"/>
        <v>3.8461538461538494</v>
      </c>
      <c r="BY11" s="3">
        <v>17</v>
      </c>
      <c r="BZ11" s="21">
        <f t="shared" si="35"/>
        <v>7.6470588235294166</v>
      </c>
      <c r="CA11" s="3">
        <v>37</v>
      </c>
      <c r="CB11" s="21">
        <f t="shared" si="36"/>
        <v>6.756756756756757</v>
      </c>
      <c r="CC11" s="21">
        <f t="shared" si="45"/>
        <v>90.512820512820511</v>
      </c>
      <c r="CD11" s="3">
        <v>3530</v>
      </c>
      <c r="CE11" s="21">
        <f t="shared" si="37"/>
        <v>20.963172804532579</v>
      </c>
      <c r="CF11" s="3">
        <v>14.5</v>
      </c>
      <c r="CG11" s="21">
        <f t="shared" si="38"/>
        <v>5.5172413793103496</v>
      </c>
      <c r="CH11" s="3">
        <v>23.5</v>
      </c>
      <c r="CI11" s="21">
        <f t="shared" si="39"/>
        <v>8.5106382978723403</v>
      </c>
      <c r="CJ11" s="3">
        <v>10.5</v>
      </c>
      <c r="CK11" s="21">
        <f t="shared" si="40"/>
        <v>14.285714285714285</v>
      </c>
      <c r="CL11" s="3">
        <v>39</v>
      </c>
      <c r="CM11" s="21">
        <f t="shared" si="41"/>
        <v>8.9743589743589745</v>
      </c>
      <c r="CN11" s="3">
        <v>11</v>
      </c>
      <c r="CO11" s="21">
        <f t="shared" si="42"/>
        <v>5.4545454545454515</v>
      </c>
      <c r="CP11" s="3">
        <v>19</v>
      </c>
      <c r="CQ11" s="21">
        <f t="shared" si="43"/>
        <v>10.526315789473683</v>
      </c>
      <c r="CR11" s="3">
        <v>41</v>
      </c>
      <c r="CS11" s="21">
        <f t="shared" si="44"/>
        <v>9.7560975609756095</v>
      </c>
      <c r="CT11" s="12">
        <v>25.240629999999999</v>
      </c>
      <c r="CU11" s="12">
        <v>15.86942</v>
      </c>
      <c r="CV11" s="12">
        <v>7.5405040000000003</v>
      </c>
      <c r="CW11" s="12">
        <v>67.086609999999993</v>
      </c>
      <c r="CX11" s="14">
        <v>8.3000000000000007</v>
      </c>
      <c r="CY11" s="12">
        <v>25</v>
      </c>
      <c r="CZ11" s="12">
        <v>4</v>
      </c>
      <c r="DA11" s="12">
        <v>62.5</v>
      </c>
      <c r="DB11" s="12">
        <v>20.7</v>
      </c>
      <c r="DC11" s="12">
        <v>33.200000000000003</v>
      </c>
      <c r="DD11" s="12">
        <v>4</v>
      </c>
      <c r="DE11" s="12"/>
      <c r="DF11" s="12"/>
      <c r="DG11" s="12">
        <v>50</v>
      </c>
      <c r="DH11" s="12"/>
      <c r="DI11" s="12"/>
      <c r="DJ11" s="12"/>
      <c r="DK11" s="16">
        <v>40</v>
      </c>
      <c r="DL11" s="20">
        <v>4.0275480000000003</v>
      </c>
      <c r="DM11">
        <v>0.8</v>
      </c>
      <c r="DN11" t="s">
        <v>121</v>
      </c>
      <c r="DO11">
        <v>1</v>
      </c>
    </row>
    <row r="12" spans="1:119" x14ac:dyDescent="0.3">
      <c r="A12" s="2">
        <v>11</v>
      </c>
      <c r="B12" s="3" t="s">
        <v>2</v>
      </c>
      <c r="C12" s="3">
        <v>1</v>
      </c>
      <c r="D12" s="21">
        <f t="shared" si="9"/>
        <v>9.7948717948717956</v>
      </c>
      <c r="E12" s="3">
        <v>191</v>
      </c>
      <c r="F12" s="3">
        <v>5.5</v>
      </c>
      <c r="G12" s="3">
        <v>9</v>
      </c>
      <c r="H12" s="3">
        <v>4</v>
      </c>
      <c r="I12" s="3">
        <v>19.5</v>
      </c>
      <c r="J12" s="3">
        <v>4.5</v>
      </c>
      <c r="K12" s="3">
        <v>6.5</v>
      </c>
      <c r="L12" s="3">
        <v>16.5</v>
      </c>
      <c r="M12" s="21">
        <f t="shared" si="0"/>
        <v>23.111111111111111</v>
      </c>
      <c r="N12" s="3">
        <v>520</v>
      </c>
      <c r="O12" s="21">
        <f t="shared" si="1"/>
        <v>63.269230769230766</v>
      </c>
      <c r="P12" s="3">
        <v>8.5</v>
      </c>
      <c r="Q12" s="21">
        <f t="shared" si="2"/>
        <v>35.294117647058826</v>
      </c>
      <c r="R12" s="3">
        <v>12.5</v>
      </c>
      <c r="S12" s="21">
        <f t="shared" si="3"/>
        <v>28.000000000000004</v>
      </c>
      <c r="T12" s="3">
        <v>5</v>
      </c>
      <c r="U12" s="21">
        <f t="shared" si="4"/>
        <v>20</v>
      </c>
      <c r="V12" s="3">
        <v>22.5</v>
      </c>
      <c r="W12" s="21">
        <f t="shared" si="5"/>
        <v>13.333333333333334</v>
      </c>
      <c r="X12" s="3">
        <v>6</v>
      </c>
      <c r="Y12" s="21">
        <f t="shared" si="6"/>
        <v>25</v>
      </c>
      <c r="Z12" s="3">
        <v>11</v>
      </c>
      <c r="AA12" s="21">
        <f t="shared" si="7"/>
        <v>40.909090909090914</v>
      </c>
      <c r="AB12" s="3">
        <v>20</v>
      </c>
      <c r="AC12" s="21">
        <f t="shared" si="8"/>
        <v>17.5</v>
      </c>
      <c r="AD12" s="21">
        <f t="shared" si="10"/>
        <v>34.5</v>
      </c>
      <c r="AE12" s="7">
        <v>1035</v>
      </c>
      <c r="AF12" s="21">
        <f t="shared" si="11"/>
        <v>49.75845410628019</v>
      </c>
      <c r="AG12" s="3">
        <v>10.7</v>
      </c>
      <c r="AH12" s="21">
        <f t="shared" si="12"/>
        <v>20.560747663551396</v>
      </c>
      <c r="AI12" s="3">
        <v>16.5</v>
      </c>
      <c r="AJ12" s="21">
        <f t="shared" si="13"/>
        <v>24.242424242424242</v>
      </c>
      <c r="AK12" s="3">
        <v>6</v>
      </c>
      <c r="AL12" s="21">
        <f t="shared" si="14"/>
        <v>16.666666666666664</v>
      </c>
      <c r="AM12" s="3">
        <v>30</v>
      </c>
      <c r="AN12" s="21">
        <f t="shared" si="15"/>
        <v>25</v>
      </c>
      <c r="AO12" s="3">
        <v>7.6</v>
      </c>
      <c r="AP12" s="21">
        <f t="shared" si="16"/>
        <v>21.052631578947363</v>
      </c>
      <c r="AQ12" s="3">
        <v>12.5</v>
      </c>
      <c r="AR12" s="22">
        <f t="shared" si="17"/>
        <v>12</v>
      </c>
      <c r="AS12" s="3">
        <v>25.5</v>
      </c>
      <c r="AT12" s="21">
        <f t="shared" si="18"/>
        <v>21.568627450980394</v>
      </c>
      <c r="AU12" s="21">
        <f t="shared" si="19"/>
        <v>48.878787878787875</v>
      </c>
      <c r="AV12" s="3">
        <v>1613</v>
      </c>
      <c r="AW12" s="21">
        <f t="shared" si="20"/>
        <v>35.833849969001861</v>
      </c>
      <c r="AX12" s="3">
        <v>12</v>
      </c>
      <c r="AY12" s="22">
        <f t="shared" si="21"/>
        <v>10.833333333333339</v>
      </c>
      <c r="AZ12" s="3">
        <v>20</v>
      </c>
      <c r="BA12" s="21">
        <f t="shared" si="22"/>
        <v>17.5</v>
      </c>
      <c r="BB12" s="3">
        <v>7.6</v>
      </c>
      <c r="BC12" s="21">
        <f t="shared" si="23"/>
        <v>21.052631578947363</v>
      </c>
      <c r="BD12" s="3">
        <v>33</v>
      </c>
      <c r="BE12" s="21">
        <f t="shared" si="24"/>
        <v>9.0909090909090917</v>
      </c>
      <c r="BF12" s="3">
        <v>9</v>
      </c>
      <c r="BG12" s="21">
        <f t="shared" si="25"/>
        <v>15.555555555555559</v>
      </c>
      <c r="BH12" s="3">
        <v>15</v>
      </c>
      <c r="BI12" s="21">
        <f t="shared" si="26"/>
        <v>16.666666666666664</v>
      </c>
      <c r="BJ12" s="3">
        <v>31.3</v>
      </c>
      <c r="BK12" s="21">
        <f t="shared" si="27"/>
        <v>18.530351437699682</v>
      </c>
      <c r="BL12" s="21">
        <f t="shared" si="28"/>
        <v>64.309859154929583</v>
      </c>
      <c r="BM12" s="3">
        <v>2283</v>
      </c>
      <c r="BN12" s="21">
        <f t="shared" si="29"/>
        <v>29.34734997809899</v>
      </c>
      <c r="BO12" s="3">
        <v>12.9</v>
      </c>
      <c r="BP12" s="21">
        <f t="shared" si="30"/>
        <v>6.9767441860465143</v>
      </c>
      <c r="BQ12" s="3">
        <v>21.3</v>
      </c>
      <c r="BR12" s="21">
        <f t="shared" si="31"/>
        <v>6.1032863849765295</v>
      </c>
      <c r="BS12" s="3">
        <v>8.8000000000000007</v>
      </c>
      <c r="BT12" s="21">
        <f t="shared" si="32"/>
        <v>13.636363636363647</v>
      </c>
      <c r="BU12" s="3">
        <v>35.5</v>
      </c>
      <c r="BV12" s="21">
        <f t="shared" si="33"/>
        <v>7.042253521126761</v>
      </c>
      <c r="BW12" s="3">
        <v>10.1</v>
      </c>
      <c r="BX12" s="21">
        <f t="shared" si="34"/>
        <v>10.891089108910888</v>
      </c>
      <c r="BY12" s="3">
        <v>16.8</v>
      </c>
      <c r="BZ12" s="21">
        <f t="shared" si="35"/>
        <v>10.714285714285717</v>
      </c>
      <c r="CA12" s="3">
        <v>35.4</v>
      </c>
      <c r="CB12" s="21">
        <f t="shared" si="36"/>
        <v>11.581920903954797</v>
      </c>
      <c r="CC12" s="21">
        <f t="shared" si="45"/>
        <v>77.71052631578948</v>
      </c>
      <c r="CD12" s="3">
        <v>2953</v>
      </c>
      <c r="CE12" s="21">
        <f t="shared" si="37"/>
        <v>22.688791059939046</v>
      </c>
      <c r="CF12" s="3">
        <v>13.9</v>
      </c>
      <c r="CG12" s="21">
        <f t="shared" si="38"/>
        <v>7.1942446043165464</v>
      </c>
      <c r="CH12" s="3">
        <v>22.5</v>
      </c>
      <c r="CI12" s="21">
        <f t="shared" si="39"/>
        <v>5.3333333333333304</v>
      </c>
      <c r="CJ12" s="3">
        <v>10</v>
      </c>
      <c r="CK12" s="21">
        <f t="shared" si="40"/>
        <v>11.999999999999993</v>
      </c>
      <c r="CL12" s="3">
        <v>38</v>
      </c>
      <c r="CM12" s="21">
        <f t="shared" si="41"/>
        <v>6.5789473684210522</v>
      </c>
      <c r="CN12" s="3">
        <v>11.3</v>
      </c>
      <c r="CO12" s="21">
        <f t="shared" si="42"/>
        <v>10.61946902654868</v>
      </c>
      <c r="CP12" s="3">
        <v>18.5</v>
      </c>
      <c r="CQ12" s="21">
        <f t="shared" si="43"/>
        <v>9.1891891891891859</v>
      </c>
      <c r="CR12" s="3">
        <v>39.5</v>
      </c>
      <c r="CS12" s="21">
        <f t="shared" si="44"/>
        <v>10.379746835443042</v>
      </c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N12" t="s">
        <v>121</v>
      </c>
      <c r="DO12">
        <v>1</v>
      </c>
    </row>
    <row r="13" spans="1:119" x14ac:dyDescent="0.3">
      <c r="A13" s="3">
        <v>12</v>
      </c>
      <c r="B13" s="3" t="s">
        <v>2</v>
      </c>
      <c r="C13" s="3">
        <v>1</v>
      </c>
      <c r="D13" s="21">
        <f t="shared" si="9"/>
        <v>9.63917525773196</v>
      </c>
      <c r="E13" s="3">
        <v>187</v>
      </c>
      <c r="F13" s="3">
        <v>5.5</v>
      </c>
      <c r="G13" s="3">
        <v>8.5</v>
      </c>
      <c r="H13" s="3">
        <v>4</v>
      </c>
      <c r="I13" s="3">
        <v>19.399999999999999</v>
      </c>
      <c r="J13" s="3">
        <v>4.5</v>
      </c>
      <c r="K13" s="3">
        <v>5.8</v>
      </c>
      <c r="L13" s="3">
        <v>15.5</v>
      </c>
      <c r="M13" s="21">
        <f t="shared" si="0"/>
        <v>24.680851063829788</v>
      </c>
      <c r="N13" s="3">
        <v>580</v>
      </c>
      <c r="O13" s="21">
        <f t="shared" si="1"/>
        <v>67.758620689655174</v>
      </c>
      <c r="P13" s="3">
        <v>8.4</v>
      </c>
      <c r="Q13" s="21">
        <f t="shared" si="2"/>
        <v>34.523809523809526</v>
      </c>
      <c r="R13" s="3">
        <v>13.9</v>
      </c>
      <c r="S13" s="21">
        <f t="shared" si="3"/>
        <v>38.848920863309353</v>
      </c>
      <c r="T13" s="3">
        <v>5</v>
      </c>
      <c r="U13" s="21">
        <f t="shared" si="4"/>
        <v>20</v>
      </c>
      <c r="V13" s="3">
        <v>23.5</v>
      </c>
      <c r="W13" s="21">
        <f t="shared" si="5"/>
        <v>17.446808510638302</v>
      </c>
      <c r="X13" s="3">
        <v>6.1</v>
      </c>
      <c r="Y13" s="21">
        <f t="shared" si="6"/>
        <v>26.229508196721309</v>
      </c>
      <c r="Z13" s="3">
        <v>9.8000000000000007</v>
      </c>
      <c r="AA13" s="21">
        <f t="shared" si="7"/>
        <v>40.816326530612251</v>
      </c>
      <c r="AB13" s="3">
        <v>21.5</v>
      </c>
      <c r="AC13" s="21">
        <f t="shared" si="8"/>
        <v>27.906976744186046</v>
      </c>
      <c r="AD13" s="21">
        <f t="shared" si="10"/>
        <v>43.223443223443219</v>
      </c>
      <c r="AE13" s="7">
        <v>1180</v>
      </c>
      <c r="AF13" s="21">
        <f t="shared" si="11"/>
        <v>50.847457627118644</v>
      </c>
      <c r="AG13" s="3">
        <v>9.4</v>
      </c>
      <c r="AH13" s="21">
        <f t="shared" si="12"/>
        <v>10.638297872340425</v>
      </c>
      <c r="AI13" s="3">
        <v>14.4</v>
      </c>
      <c r="AJ13" s="21">
        <f t="shared" si="13"/>
        <v>3.4722222222222223</v>
      </c>
      <c r="AK13" s="3">
        <v>7</v>
      </c>
      <c r="AL13" s="21">
        <f t="shared" si="14"/>
        <v>28.571428571428569</v>
      </c>
      <c r="AM13" s="3">
        <v>27.3</v>
      </c>
      <c r="AN13" s="21">
        <f t="shared" si="15"/>
        <v>13.919413919413923</v>
      </c>
      <c r="AO13" s="3">
        <v>8.3000000000000007</v>
      </c>
      <c r="AP13" s="21">
        <f t="shared" si="16"/>
        <v>26.506024096385556</v>
      </c>
      <c r="AQ13" s="3">
        <v>11.9</v>
      </c>
      <c r="AR13" s="22">
        <f t="shared" si="17"/>
        <v>17.647058823529406</v>
      </c>
      <c r="AS13" s="3">
        <v>28.2</v>
      </c>
      <c r="AT13" s="21">
        <f t="shared" si="18"/>
        <v>23.75886524822695</v>
      </c>
      <c r="AU13" s="21">
        <f t="shared" si="19"/>
        <v>58.030303030303031</v>
      </c>
      <c r="AV13" s="3">
        <v>1915</v>
      </c>
      <c r="AW13" s="21">
        <f t="shared" si="20"/>
        <v>38.381201044386422</v>
      </c>
      <c r="AX13" s="3">
        <v>12.4</v>
      </c>
      <c r="AY13" s="22">
        <f t="shared" si="21"/>
        <v>24.193548387096772</v>
      </c>
      <c r="AZ13" s="3">
        <v>20.3</v>
      </c>
      <c r="BA13" s="21">
        <f t="shared" si="22"/>
        <v>29.064039408867</v>
      </c>
      <c r="BB13" s="3">
        <v>7.9</v>
      </c>
      <c r="BC13" s="21">
        <f t="shared" si="23"/>
        <v>11.392405063291143</v>
      </c>
      <c r="BD13" s="3">
        <v>33</v>
      </c>
      <c r="BE13" s="21">
        <f t="shared" si="24"/>
        <v>17.27272727272727</v>
      </c>
      <c r="BF13" s="3">
        <v>10</v>
      </c>
      <c r="BG13" s="21">
        <f t="shared" si="25"/>
        <v>16.999999999999993</v>
      </c>
      <c r="BH13" s="3">
        <v>15.9</v>
      </c>
      <c r="BI13" s="21">
        <f t="shared" si="26"/>
        <v>25.157232704402517</v>
      </c>
      <c r="BJ13" s="3">
        <v>34</v>
      </c>
      <c r="BK13" s="21">
        <f t="shared" si="27"/>
        <v>17.058823529411768</v>
      </c>
      <c r="BL13" s="21">
        <f t="shared" si="28"/>
        <v>76.93150684931507</v>
      </c>
      <c r="BM13" s="3">
        <v>2808</v>
      </c>
      <c r="BN13" s="21">
        <f t="shared" si="29"/>
        <v>31.801994301994302</v>
      </c>
      <c r="BO13" s="3">
        <v>13.4</v>
      </c>
      <c r="BP13" s="21">
        <f t="shared" si="30"/>
        <v>7.4626865671641784</v>
      </c>
      <c r="BQ13" s="3">
        <v>22.15</v>
      </c>
      <c r="BR13" s="21">
        <f t="shared" si="31"/>
        <v>8.3521444695259497</v>
      </c>
      <c r="BS13" s="3">
        <v>9.1999999999999993</v>
      </c>
      <c r="BT13" s="21">
        <f t="shared" si="32"/>
        <v>14.130434782608686</v>
      </c>
      <c r="BU13" s="3">
        <v>36.5</v>
      </c>
      <c r="BV13" s="21">
        <f t="shared" si="33"/>
        <v>9.5890410958904102</v>
      </c>
      <c r="BW13" s="3">
        <v>11</v>
      </c>
      <c r="BX13" s="21">
        <f t="shared" si="34"/>
        <v>9.0909090909090917</v>
      </c>
      <c r="BY13" s="3">
        <v>17.5</v>
      </c>
      <c r="BZ13" s="21">
        <f t="shared" si="35"/>
        <v>9.1428571428571423</v>
      </c>
      <c r="CA13" s="3">
        <v>38</v>
      </c>
      <c r="CB13" s="21">
        <f t="shared" si="36"/>
        <v>10.526315789473683</v>
      </c>
      <c r="CC13" s="21">
        <f t="shared" si="45"/>
        <v>92.525000000000006</v>
      </c>
      <c r="CD13" s="3">
        <v>3701</v>
      </c>
      <c r="CE13" s="21">
        <f t="shared" si="37"/>
        <v>24.128613888138343</v>
      </c>
      <c r="CF13" s="3">
        <v>14.5</v>
      </c>
      <c r="CG13" s="21">
        <f t="shared" si="38"/>
        <v>7.5862068965517215</v>
      </c>
      <c r="CH13" s="3">
        <v>24</v>
      </c>
      <c r="CI13" s="21">
        <f t="shared" si="39"/>
        <v>7.7083333333333393</v>
      </c>
      <c r="CJ13" s="3">
        <v>10.5</v>
      </c>
      <c r="CK13" s="21">
        <f t="shared" si="40"/>
        <v>12.380952380952388</v>
      </c>
      <c r="CL13" s="3">
        <v>40</v>
      </c>
      <c r="CM13" s="21">
        <f t="shared" si="41"/>
        <v>8.75</v>
      </c>
      <c r="CN13" s="3">
        <v>12</v>
      </c>
      <c r="CO13" s="21">
        <f t="shared" si="42"/>
        <v>8.3333333333333321</v>
      </c>
      <c r="CP13" s="3">
        <v>19</v>
      </c>
      <c r="CQ13" s="21">
        <f t="shared" si="43"/>
        <v>7.8947368421052628</v>
      </c>
      <c r="CR13" s="3">
        <v>42</v>
      </c>
      <c r="CS13" s="21">
        <f t="shared" si="44"/>
        <v>9.5238095238095237</v>
      </c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N13" t="s">
        <v>121</v>
      </c>
      <c r="DO13">
        <v>1</v>
      </c>
    </row>
    <row r="14" spans="1:119" x14ac:dyDescent="0.3">
      <c r="A14" s="2">
        <v>13</v>
      </c>
      <c r="B14" s="3" t="s">
        <v>2</v>
      </c>
      <c r="C14" s="3">
        <v>1</v>
      </c>
      <c r="D14" s="21">
        <f t="shared" si="9"/>
        <v>8.536585365853659</v>
      </c>
      <c r="E14" s="3">
        <v>175</v>
      </c>
      <c r="F14" s="3">
        <v>5.5</v>
      </c>
      <c r="G14" s="3">
        <v>8.5</v>
      </c>
      <c r="H14" s="3">
        <v>4.5</v>
      </c>
      <c r="I14" s="3">
        <v>20.5</v>
      </c>
      <c r="J14" s="3">
        <v>4</v>
      </c>
      <c r="K14" s="3">
        <v>6.5</v>
      </c>
      <c r="L14" s="3">
        <v>15.5</v>
      </c>
      <c r="M14" s="21">
        <f t="shared" si="0"/>
        <v>22.625</v>
      </c>
      <c r="N14" s="3">
        <v>543</v>
      </c>
      <c r="O14" s="21">
        <f t="shared" si="1"/>
        <v>67.771639042357279</v>
      </c>
      <c r="P14" s="3">
        <v>8</v>
      </c>
      <c r="Q14" s="21">
        <f t="shared" si="2"/>
        <v>31.25</v>
      </c>
      <c r="R14" s="3">
        <v>12.7</v>
      </c>
      <c r="S14" s="21">
        <f t="shared" si="3"/>
        <v>33.070866141732282</v>
      </c>
      <c r="T14" s="3">
        <v>5.5</v>
      </c>
      <c r="U14" s="21">
        <f t="shared" si="4"/>
        <v>18.181818181818183</v>
      </c>
      <c r="V14" s="3">
        <v>24</v>
      </c>
      <c r="W14" s="21">
        <f t="shared" si="5"/>
        <v>14.583333333333334</v>
      </c>
      <c r="X14" s="3">
        <v>6.1</v>
      </c>
      <c r="Y14" s="21">
        <f t="shared" si="6"/>
        <v>34.426229508196712</v>
      </c>
      <c r="Z14" s="3">
        <v>9.3000000000000007</v>
      </c>
      <c r="AA14" s="21">
        <f t="shared" si="7"/>
        <v>30.107526881720435</v>
      </c>
      <c r="AB14" s="3">
        <v>22</v>
      </c>
      <c r="AC14" s="21">
        <f t="shared" si="8"/>
        <v>29.545454545454547</v>
      </c>
      <c r="AD14" s="21">
        <f t="shared" si="10"/>
        <v>41.927272727272729</v>
      </c>
      <c r="AE14" s="7">
        <v>1153</v>
      </c>
      <c r="AF14" s="21">
        <f t="shared" si="11"/>
        <v>52.905464006938416</v>
      </c>
      <c r="AG14" s="3">
        <v>9.8000000000000007</v>
      </c>
      <c r="AH14" s="21">
        <f t="shared" si="12"/>
        <v>18.367346938775515</v>
      </c>
      <c r="AI14" s="3">
        <v>16.5</v>
      </c>
      <c r="AJ14" s="21">
        <f t="shared" si="13"/>
        <v>23.030303030303035</v>
      </c>
      <c r="AK14" s="3">
        <v>6.2</v>
      </c>
      <c r="AL14" s="21">
        <f t="shared" si="14"/>
        <v>11.290322580645164</v>
      </c>
      <c r="AM14" s="3">
        <v>27.5</v>
      </c>
      <c r="AN14" s="21">
        <f t="shared" si="15"/>
        <v>12.727272727272727</v>
      </c>
      <c r="AO14" s="3">
        <v>8</v>
      </c>
      <c r="AP14" s="21">
        <f t="shared" si="16"/>
        <v>23.750000000000004</v>
      </c>
      <c r="AQ14" s="3">
        <v>11.8</v>
      </c>
      <c r="AR14" s="22">
        <f t="shared" si="17"/>
        <v>21.1864406779661</v>
      </c>
      <c r="AS14" s="3">
        <v>28.5</v>
      </c>
      <c r="AT14" s="21">
        <f t="shared" si="18"/>
        <v>22.807017543859647</v>
      </c>
      <c r="AU14" s="21">
        <f t="shared" si="19"/>
        <v>59.0625</v>
      </c>
      <c r="AV14" s="3">
        <v>1890</v>
      </c>
      <c r="AW14" s="21">
        <f t="shared" si="20"/>
        <v>38.994708994708994</v>
      </c>
      <c r="AX14" s="3">
        <v>12</v>
      </c>
      <c r="AY14" s="22">
        <f t="shared" si="21"/>
        <v>18.333333333333325</v>
      </c>
      <c r="AZ14" s="3">
        <v>19.5</v>
      </c>
      <c r="BA14" s="21">
        <f t="shared" si="22"/>
        <v>15.384615384615385</v>
      </c>
      <c r="BB14" s="3">
        <v>8</v>
      </c>
      <c r="BC14" s="21">
        <f t="shared" si="23"/>
        <v>22.499999999999996</v>
      </c>
      <c r="BD14" s="3">
        <v>32</v>
      </c>
      <c r="BE14" s="21">
        <f t="shared" si="24"/>
        <v>14.0625</v>
      </c>
      <c r="BF14" s="3">
        <v>9.9</v>
      </c>
      <c r="BG14" s="21">
        <f t="shared" si="25"/>
        <v>19.191919191919197</v>
      </c>
      <c r="BH14" s="3">
        <v>16</v>
      </c>
      <c r="BI14" s="21">
        <f t="shared" si="26"/>
        <v>26.249999999999996</v>
      </c>
      <c r="BJ14" s="3">
        <v>34.5</v>
      </c>
      <c r="BK14" s="21">
        <f t="shared" si="27"/>
        <v>17.391304347826086</v>
      </c>
      <c r="BL14" s="21">
        <f t="shared" si="28"/>
        <v>77.408450704225359</v>
      </c>
      <c r="BM14" s="3">
        <v>2748</v>
      </c>
      <c r="BN14" s="21">
        <f t="shared" si="29"/>
        <v>31.222707423580786</v>
      </c>
      <c r="BO14" s="3">
        <v>13</v>
      </c>
      <c r="BP14" s="21">
        <f t="shared" si="30"/>
        <v>7.6923076923076925</v>
      </c>
      <c r="BQ14" s="3">
        <v>21.8</v>
      </c>
      <c r="BR14" s="21">
        <f t="shared" si="31"/>
        <v>10.550458715596333</v>
      </c>
      <c r="BS14" s="3">
        <v>9.3000000000000007</v>
      </c>
      <c r="BT14" s="21">
        <f t="shared" si="32"/>
        <v>13.978494623655921</v>
      </c>
      <c r="BU14" s="3">
        <v>35.5</v>
      </c>
      <c r="BV14" s="21">
        <f t="shared" si="33"/>
        <v>9.8591549295774641</v>
      </c>
      <c r="BW14" s="3">
        <v>10.9</v>
      </c>
      <c r="BX14" s="21">
        <f t="shared" si="34"/>
        <v>9.1743119266055029</v>
      </c>
      <c r="BY14" s="3">
        <v>17</v>
      </c>
      <c r="BZ14" s="21">
        <f t="shared" si="35"/>
        <v>5.8823529411764701</v>
      </c>
      <c r="CA14" s="3">
        <v>38.299999999999997</v>
      </c>
      <c r="CB14" s="21">
        <f t="shared" si="36"/>
        <v>9.9216710182767542</v>
      </c>
      <c r="CC14" s="21">
        <f t="shared" si="45"/>
        <v>92.435897435897431</v>
      </c>
      <c r="CD14" s="3">
        <v>3605</v>
      </c>
      <c r="CE14" s="21">
        <f t="shared" si="37"/>
        <v>23.772538141470182</v>
      </c>
      <c r="CF14" s="3">
        <v>14</v>
      </c>
      <c r="CG14" s="21">
        <f t="shared" si="38"/>
        <v>7.1428571428571423</v>
      </c>
      <c r="CH14" s="3">
        <v>24</v>
      </c>
      <c r="CI14" s="21">
        <f t="shared" si="39"/>
        <v>9.1666666666666625</v>
      </c>
      <c r="CJ14" s="3">
        <v>10.5</v>
      </c>
      <c r="CK14" s="21">
        <f t="shared" si="40"/>
        <v>11.428571428571422</v>
      </c>
      <c r="CL14" s="3">
        <v>39</v>
      </c>
      <c r="CM14" s="21">
        <f t="shared" si="41"/>
        <v>8.9743589743589745</v>
      </c>
      <c r="CN14" s="3">
        <v>12</v>
      </c>
      <c r="CO14" s="21">
        <f t="shared" si="42"/>
        <v>9.1666666666666625</v>
      </c>
      <c r="CP14" s="3">
        <v>18</v>
      </c>
      <c r="CQ14" s="21">
        <f t="shared" si="43"/>
        <v>5.5555555555555554</v>
      </c>
      <c r="CR14" s="3">
        <v>42</v>
      </c>
      <c r="CS14" s="21">
        <f t="shared" si="44"/>
        <v>8.8095238095238155</v>
      </c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N14" t="s">
        <v>121</v>
      </c>
      <c r="DO14">
        <v>1</v>
      </c>
    </row>
    <row r="15" spans="1:119" x14ac:dyDescent="0.3">
      <c r="A15" s="3">
        <v>14</v>
      </c>
      <c r="B15" s="3" t="s">
        <v>2</v>
      </c>
      <c r="C15" s="3">
        <v>1</v>
      </c>
      <c r="D15" s="21">
        <f t="shared" si="9"/>
        <v>10.050000000000001</v>
      </c>
      <c r="E15" s="3">
        <v>201</v>
      </c>
      <c r="F15" s="3">
        <v>5</v>
      </c>
      <c r="G15" s="3">
        <v>9.1</v>
      </c>
      <c r="H15" s="3">
        <v>4.5</v>
      </c>
      <c r="I15" s="3">
        <v>20</v>
      </c>
      <c r="J15" s="3">
        <v>4.0999999999999996</v>
      </c>
      <c r="K15" s="3">
        <v>6.7</v>
      </c>
      <c r="L15" s="3">
        <v>16.3</v>
      </c>
      <c r="M15" s="21">
        <f t="shared" si="0"/>
        <v>25.25</v>
      </c>
      <c r="N15" s="3">
        <v>606</v>
      </c>
      <c r="O15" s="21">
        <f t="shared" si="1"/>
        <v>66.831683168316829</v>
      </c>
      <c r="P15" s="3">
        <v>8</v>
      </c>
      <c r="Q15" s="21">
        <f t="shared" si="2"/>
        <v>37.5</v>
      </c>
      <c r="R15" s="3">
        <v>13.5</v>
      </c>
      <c r="S15" s="21">
        <f t="shared" si="3"/>
        <v>32.592592592592595</v>
      </c>
      <c r="T15" s="3">
        <v>5.2</v>
      </c>
      <c r="U15" s="21">
        <f t="shared" si="4"/>
        <v>13.461538461538463</v>
      </c>
      <c r="V15" s="3">
        <v>24</v>
      </c>
      <c r="W15" s="21">
        <f t="shared" si="5"/>
        <v>16.666666666666664</v>
      </c>
      <c r="X15" s="3">
        <v>6</v>
      </c>
      <c r="Y15" s="21">
        <f t="shared" si="6"/>
        <v>31.666666666666671</v>
      </c>
      <c r="Z15" s="3">
        <v>9.5</v>
      </c>
      <c r="AA15" s="21">
        <f t="shared" si="7"/>
        <v>29.473684210526311</v>
      </c>
      <c r="AB15" s="3">
        <v>22.5</v>
      </c>
      <c r="AC15" s="21">
        <f t="shared" si="8"/>
        <v>27.55555555555555</v>
      </c>
      <c r="AD15" s="21">
        <f t="shared" si="10"/>
        <v>42.586206896551722</v>
      </c>
      <c r="AE15" s="7">
        <v>1235</v>
      </c>
      <c r="AF15" s="21">
        <f t="shared" si="11"/>
        <v>50.931174089068833</v>
      </c>
      <c r="AG15" s="3">
        <v>11</v>
      </c>
      <c r="AH15" s="21">
        <f t="shared" si="12"/>
        <v>27.27272727272727</v>
      </c>
      <c r="AI15" s="3">
        <v>17</v>
      </c>
      <c r="AJ15" s="21">
        <f t="shared" si="13"/>
        <v>20.588235294117645</v>
      </c>
      <c r="AK15" s="3">
        <v>6.3</v>
      </c>
      <c r="AL15" s="21">
        <f t="shared" si="14"/>
        <v>17.460317460317455</v>
      </c>
      <c r="AM15" s="3">
        <v>29</v>
      </c>
      <c r="AN15" s="21">
        <f t="shared" si="15"/>
        <v>17.241379310344829</v>
      </c>
      <c r="AO15" s="3">
        <v>7.9</v>
      </c>
      <c r="AP15" s="21">
        <f t="shared" si="16"/>
        <v>24.050632911392409</v>
      </c>
      <c r="AQ15" s="3">
        <v>13</v>
      </c>
      <c r="AR15" s="22">
        <f t="shared" si="17"/>
        <v>26.923076923076923</v>
      </c>
      <c r="AS15" s="3">
        <v>30</v>
      </c>
      <c r="AT15" s="21">
        <f t="shared" si="18"/>
        <v>25</v>
      </c>
      <c r="AU15" s="21">
        <f t="shared" si="19"/>
        <v>60</v>
      </c>
      <c r="AV15" s="3">
        <v>1980</v>
      </c>
      <c r="AW15" s="21">
        <f t="shared" si="20"/>
        <v>37.626262626262623</v>
      </c>
      <c r="AX15" s="3">
        <v>12</v>
      </c>
      <c r="AY15" s="22">
        <f t="shared" si="21"/>
        <v>8.3333333333333321</v>
      </c>
      <c r="AZ15" s="3">
        <v>20</v>
      </c>
      <c r="BA15" s="21">
        <f t="shared" si="22"/>
        <v>15</v>
      </c>
      <c r="BB15" s="3">
        <v>8</v>
      </c>
      <c r="BC15" s="21">
        <f t="shared" si="23"/>
        <v>21.250000000000004</v>
      </c>
      <c r="BD15" s="3">
        <v>33</v>
      </c>
      <c r="BE15" s="21">
        <f t="shared" si="24"/>
        <v>12.121212121212121</v>
      </c>
      <c r="BF15" s="3">
        <v>9.9</v>
      </c>
      <c r="BG15" s="21">
        <f t="shared" si="25"/>
        <v>20.202020202020201</v>
      </c>
      <c r="BH15" s="3">
        <v>15.6</v>
      </c>
      <c r="BI15" s="21">
        <f t="shared" si="26"/>
        <v>16.666666666666664</v>
      </c>
      <c r="BJ15" s="3">
        <v>35</v>
      </c>
      <c r="BK15" s="21">
        <f t="shared" si="27"/>
        <v>14.285714285714285</v>
      </c>
      <c r="BL15" s="21">
        <f t="shared" si="28"/>
        <v>83.85507246376811</v>
      </c>
      <c r="BM15" s="3">
        <v>2893</v>
      </c>
      <c r="BN15" s="21">
        <f t="shared" si="29"/>
        <v>31.558935361216729</v>
      </c>
      <c r="BO15" s="3">
        <v>13.3</v>
      </c>
      <c r="BP15" s="21">
        <f t="shared" si="30"/>
        <v>9.7744360902255689</v>
      </c>
      <c r="BQ15" s="3">
        <v>22.2</v>
      </c>
      <c r="BR15" s="21">
        <f t="shared" si="31"/>
        <v>9.9099099099099064</v>
      </c>
      <c r="BS15" s="3">
        <v>9.3000000000000007</v>
      </c>
      <c r="BT15" s="21">
        <f t="shared" si="32"/>
        <v>13.978494623655921</v>
      </c>
      <c r="BU15" s="3">
        <v>34.5</v>
      </c>
      <c r="BV15" s="21">
        <f t="shared" si="33"/>
        <v>4.3478260869565215</v>
      </c>
      <c r="BW15" s="3">
        <v>10.9</v>
      </c>
      <c r="BX15" s="21">
        <f t="shared" si="34"/>
        <v>9.1743119266055029</v>
      </c>
      <c r="BY15" s="3">
        <v>17.3</v>
      </c>
      <c r="BZ15" s="21">
        <f t="shared" si="35"/>
        <v>9.8265895953757294</v>
      </c>
      <c r="CA15" s="3">
        <v>40</v>
      </c>
      <c r="CB15" s="21">
        <f t="shared" si="36"/>
        <v>12.5</v>
      </c>
      <c r="CC15" s="21">
        <f t="shared" si="45"/>
        <v>105.69444444444444</v>
      </c>
      <c r="CD15" s="3">
        <v>3805</v>
      </c>
      <c r="CE15" s="21">
        <f t="shared" si="37"/>
        <v>23.968462549277266</v>
      </c>
      <c r="CF15" s="3">
        <v>14.5</v>
      </c>
      <c r="CG15" s="21">
        <f t="shared" si="38"/>
        <v>8.2758620689655125</v>
      </c>
      <c r="CH15" s="3">
        <v>24.5</v>
      </c>
      <c r="CI15" s="21">
        <f t="shared" si="39"/>
        <v>9.3877551020408188</v>
      </c>
      <c r="CJ15" s="3">
        <v>10.5</v>
      </c>
      <c r="CK15" s="21">
        <f t="shared" si="40"/>
        <v>11.428571428571422</v>
      </c>
      <c r="CL15" s="3">
        <v>36</v>
      </c>
      <c r="CM15" s="21">
        <f t="shared" si="41"/>
        <v>4.1666666666666661</v>
      </c>
      <c r="CN15" s="3">
        <v>12</v>
      </c>
      <c r="CO15" s="21">
        <f t="shared" si="42"/>
        <v>9.1666666666666625</v>
      </c>
      <c r="CP15" s="3">
        <v>19</v>
      </c>
      <c r="CQ15" s="21">
        <f t="shared" si="43"/>
        <v>8.9473684210526283</v>
      </c>
      <c r="CR15" s="3">
        <v>46.5</v>
      </c>
      <c r="CS15" s="21">
        <f t="shared" si="44"/>
        <v>13.978494623655912</v>
      </c>
      <c r="CT15" s="14">
        <v>22.16563</v>
      </c>
      <c r="CU15" s="14">
        <v>13.56254</v>
      </c>
      <c r="CV15" s="14">
        <v>6.6108529999999996</v>
      </c>
      <c r="CW15" s="14">
        <v>60.944879999999998</v>
      </c>
      <c r="CX15" s="14">
        <v>8.6999999999999993</v>
      </c>
      <c r="CY15" s="14">
        <v>25</v>
      </c>
      <c r="CZ15" s="14">
        <v>4.3</v>
      </c>
      <c r="DA15" s="14">
        <v>60.6</v>
      </c>
      <c r="DB15" s="14">
        <v>20.3</v>
      </c>
      <c r="DC15" s="14">
        <v>33.5</v>
      </c>
      <c r="DD15" s="14">
        <v>2.5</v>
      </c>
      <c r="DE15" s="14"/>
      <c r="DF15" s="14"/>
      <c r="DG15" s="14">
        <v>52</v>
      </c>
      <c r="DH15" s="12">
        <v>3</v>
      </c>
      <c r="DI15" s="12">
        <v>1</v>
      </c>
      <c r="DJ15" s="14"/>
      <c r="DK15" s="17">
        <v>35</v>
      </c>
      <c r="DL15" s="20">
        <v>4.3829200000000004</v>
      </c>
      <c r="DM15">
        <v>0.67</v>
      </c>
      <c r="DN15" t="s">
        <v>121</v>
      </c>
      <c r="DO15">
        <v>1</v>
      </c>
    </row>
    <row r="16" spans="1:119" x14ac:dyDescent="0.3">
      <c r="A16" s="2">
        <v>15</v>
      </c>
      <c r="B16" s="3" t="s">
        <v>2</v>
      </c>
      <c r="C16" s="3">
        <v>1</v>
      </c>
      <c r="D16" s="21">
        <f t="shared" si="9"/>
        <v>10.052631578947368</v>
      </c>
      <c r="E16" s="3">
        <v>191</v>
      </c>
      <c r="F16" s="3">
        <v>5.5</v>
      </c>
      <c r="G16" s="3">
        <v>9</v>
      </c>
      <c r="H16" s="3">
        <v>4.3</v>
      </c>
      <c r="I16" s="3">
        <v>19</v>
      </c>
      <c r="J16" s="3">
        <v>4.0999999999999996</v>
      </c>
      <c r="K16" s="3">
        <v>7</v>
      </c>
      <c r="L16" s="3">
        <v>15.5</v>
      </c>
      <c r="M16" s="21">
        <f t="shared" si="0"/>
        <v>23.116883116883116</v>
      </c>
      <c r="N16" s="3">
        <v>534</v>
      </c>
      <c r="O16" s="21">
        <f t="shared" si="1"/>
        <v>64.232209737827716</v>
      </c>
      <c r="P16" s="3">
        <v>7.9</v>
      </c>
      <c r="Q16" s="21">
        <f t="shared" si="2"/>
        <v>30.37974683544304</v>
      </c>
      <c r="R16" s="3">
        <v>12</v>
      </c>
      <c r="S16" s="21">
        <f t="shared" si="3"/>
        <v>25</v>
      </c>
      <c r="T16" s="3">
        <v>4.8</v>
      </c>
      <c r="U16" s="21">
        <f t="shared" si="4"/>
        <v>10.416666666666668</v>
      </c>
      <c r="V16" s="3">
        <v>23.1</v>
      </c>
      <c r="W16" s="21">
        <f t="shared" si="5"/>
        <v>17.748917748917751</v>
      </c>
      <c r="X16" s="3">
        <v>5.6</v>
      </c>
      <c r="Y16" s="21">
        <f t="shared" si="6"/>
        <v>26.785714285714285</v>
      </c>
      <c r="Z16" s="3">
        <v>9</v>
      </c>
      <c r="AA16" s="21">
        <f t="shared" si="7"/>
        <v>22.222222222222221</v>
      </c>
      <c r="AB16" s="3">
        <v>22</v>
      </c>
      <c r="AC16" s="21">
        <f t="shared" si="8"/>
        <v>29.545454545454547</v>
      </c>
      <c r="AD16" s="21">
        <f t="shared" si="10"/>
        <v>37.89473684210526</v>
      </c>
      <c r="AE16" s="7">
        <v>1080</v>
      </c>
      <c r="AF16" s="21">
        <f t="shared" si="11"/>
        <v>50.555555555555557</v>
      </c>
      <c r="AG16" s="3">
        <v>10.5</v>
      </c>
      <c r="AH16" s="21">
        <f t="shared" si="12"/>
        <v>24.761904761904756</v>
      </c>
      <c r="AI16" s="3">
        <v>15</v>
      </c>
      <c r="AJ16" s="21">
        <f t="shared" si="13"/>
        <v>20</v>
      </c>
      <c r="AK16" s="3">
        <v>6.1</v>
      </c>
      <c r="AL16" s="21">
        <f t="shared" si="14"/>
        <v>21.311475409836063</v>
      </c>
      <c r="AM16" s="3">
        <v>28.5</v>
      </c>
      <c r="AN16" s="21">
        <f t="shared" si="15"/>
        <v>18.947368421052627</v>
      </c>
      <c r="AO16" s="3">
        <v>8.1</v>
      </c>
      <c r="AP16" s="21">
        <f t="shared" si="16"/>
        <v>30.864197530864203</v>
      </c>
      <c r="AQ16" s="3">
        <v>12.5</v>
      </c>
      <c r="AR16" s="22">
        <f t="shared" si="17"/>
        <v>28.000000000000004</v>
      </c>
      <c r="AS16" s="3">
        <v>28</v>
      </c>
      <c r="AT16" s="21">
        <f t="shared" si="18"/>
        <v>21.428571428571427</v>
      </c>
      <c r="AU16" s="21">
        <f t="shared" si="19"/>
        <v>49.507692307692309</v>
      </c>
      <c r="AV16" s="3">
        <v>1609</v>
      </c>
      <c r="AW16" s="21">
        <f t="shared" si="20"/>
        <v>32.877563704164075</v>
      </c>
      <c r="AX16" s="3">
        <v>12.3</v>
      </c>
      <c r="AY16" s="22">
        <f t="shared" si="21"/>
        <v>14.634146341463419</v>
      </c>
      <c r="AZ16" s="3">
        <v>19</v>
      </c>
      <c r="BA16" s="21">
        <f t="shared" si="22"/>
        <v>21.052631578947366</v>
      </c>
      <c r="BB16" s="3">
        <v>7</v>
      </c>
      <c r="BC16" s="21">
        <f t="shared" si="23"/>
        <v>12.857142857142861</v>
      </c>
      <c r="BD16" s="3">
        <v>32.5</v>
      </c>
      <c r="BE16" s="21">
        <f t="shared" si="24"/>
        <v>12.307692307692308</v>
      </c>
      <c r="BF16" s="3">
        <v>9</v>
      </c>
      <c r="BG16" s="21">
        <f t="shared" si="25"/>
        <v>10.000000000000004</v>
      </c>
      <c r="BH16" s="3">
        <v>14</v>
      </c>
      <c r="BI16" s="21">
        <f t="shared" si="26"/>
        <v>10.714285714285714</v>
      </c>
      <c r="BJ16" s="3">
        <v>32.5</v>
      </c>
      <c r="BK16" s="21">
        <f t="shared" si="27"/>
        <v>13.846153846153847</v>
      </c>
      <c r="BL16" s="21">
        <f t="shared" si="28"/>
        <v>63.714285714285715</v>
      </c>
      <c r="BM16" s="3">
        <v>2230</v>
      </c>
      <c r="BN16" s="21">
        <f t="shared" si="29"/>
        <v>27.847533632286996</v>
      </c>
      <c r="BO16" s="3">
        <v>12.8</v>
      </c>
      <c r="BP16" s="21">
        <f t="shared" si="30"/>
        <v>3.90625</v>
      </c>
      <c r="BQ16" s="3">
        <v>20.5</v>
      </c>
      <c r="BR16" s="21">
        <f t="shared" si="31"/>
        <v>7.3170731707317067</v>
      </c>
      <c r="BS16" s="3">
        <v>8</v>
      </c>
      <c r="BT16" s="21">
        <f t="shared" si="32"/>
        <v>12.5</v>
      </c>
      <c r="BU16" s="3">
        <v>35</v>
      </c>
      <c r="BV16" s="21">
        <f t="shared" si="33"/>
        <v>7.1428571428571423</v>
      </c>
      <c r="BW16" s="3">
        <v>10</v>
      </c>
      <c r="BX16" s="21">
        <f t="shared" si="34"/>
        <v>10</v>
      </c>
      <c r="BY16" s="3">
        <v>16</v>
      </c>
      <c r="BZ16" s="21">
        <f t="shared" si="35"/>
        <v>12.5</v>
      </c>
      <c r="CA16" s="3">
        <v>36</v>
      </c>
      <c r="CB16" s="21">
        <f t="shared" si="36"/>
        <v>9.7222222222222232</v>
      </c>
      <c r="CC16" s="21">
        <f t="shared" si="45"/>
        <v>75</v>
      </c>
      <c r="CD16" s="3">
        <v>2850</v>
      </c>
      <c r="CE16" s="21">
        <f t="shared" si="37"/>
        <v>21.754385964912281</v>
      </c>
      <c r="CF16" s="3">
        <v>13.5</v>
      </c>
      <c r="CG16" s="21">
        <f t="shared" si="38"/>
        <v>5.1851851851851798</v>
      </c>
      <c r="CH16" s="3">
        <v>22</v>
      </c>
      <c r="CI16" s="21">
        <f t="shared" si="39"/>
        <v>6.8181818181818175</v>
      </c>
      <c r="CJ16" s="3">
        <v>9</v>
      </c>
      <c r="CK16" s="21">
        <f t="shared" si="40"/>
        <v>11.111111111111111</v>
      </c>
      <c r="CL16" s="3">
        <v>38</v>
      </c>
      <c r="CM16" s="21">
        <f t="shared" si="41"/>
        <v>7.8947368421052628</v>
      </c>
      <c r="CN16" s="3">
        <v>11</v>
      </c>
      <c r="CO16" s="21">
        <f t="shared" si="42"/>
        <v>9.0909090909090917</v>
      </c>
      <c r="CP16" s="3">
        <v>18</v>
      </c>
      <c r="CQ16" s="21">
        <f t="shared" si="43"/>
        <v>11.111111111111111</v>
      </c>
      <c r="CR16" s="3">
        <v>39.5</v>
      </c>
      <c r="CS16" s="21">
        <f t="shared" si="44"/>
        <v>8.8607594936708853</v>
      </c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N16" t="s">
        <v>121</v>
      </c>
      <c r="DO16">
        <v>1</v>
      </c>
    </row>
    <row r="17" spans="1:119" x14ac:dyDescent="0.3">
      <c r="A17" s="3">
        <v>16</v>
      </c>
      <c r="B17" s="3" t="s">
        <v>2</v>
      </c>
      <c r="C17" s="3">
        <v>1</v>
      </c>
      <c r="D17" s="21">
        <f t="shared" si="9"/>
        <v>10</v>
      </c>
      <c r="E17" s="3">
        <v>182</v>
      </c>
      <c r="F17" s="3">
        <v>6</v>
      </c>
      <c r="G17" s="3">
        <v>8</v>
      </c>
      <c r="H17" s="3">
        <v>4.2</v>
      </c>
      <c r="I17" s="3">
        <v>18.2</v>
      </c>
      <c r="J17" s="3">
        <v>4.3</v>
      </c>
      <c r="K17" s="3">
        <v>6.5</v>
      </c>
      <c r="L17" s="3">
        <v>15.7</v>
      </c>
      <c r="M17" s="21">
        <f t="shared" si="0"/>
        <v>23.255813953488371</v>
      </c>
      <c r="N17" s="3">
        <v>500</v>
      </c>
      <c r="O17" s="21">
        <f t="shared" si="1"/>
        <v>63.6</v>
      </c>
      <c r="P17" s="3">
        <v>8</v>
      </c>
      <c r="Q17" s="21">
        <f t="shared" si="2"/>
        <v>25</v>
      </c>
      <c r="R17" s="3">
        <v>13</v>
      </c>
      <c r="S17" s="21">
        <f t="shared" si="3"/>
        <v>38.461538461538467</v>
      </c>
      <c r="T17" s="3">
        <v>5.0999999999999996</v>
      </c>
      <c r="U17" s="21">
        <f t="shared" si="4"/>
        <v>17.647058823529402</v>
      </c>
      <c r="V17" s="3">
        <v>21.5</v>
      </c>
      <c r="W17" s="21">
        <f t="shared" si="5"/>
        <v>15.34883720930233</v>
      </c>
      <c r="X17" s="3">
        <v>6</v>
      </c>
      <c r="Y17" s="21">
        <f t="shared" si="6"/>
        <v>28.333333333333339</v>
      </c>
      <c r="Z17" s="3">
        <v>9.5</v>
      </c>
      <c r="AA17" s="21">
        <f t="shared" si="7"/>
        <v>31.578947368421051</v>
      </c>
      <c r="AB17" s="3">
        <v>21.5</v>
      </c>
      <c r="AC17" s="21">
        <f t="shared" si="8"/>
        <v>26.976744186046513</v>
      </c>
      <c r="AD17" s="21">
        <f t="shared" si="10"/>
        <v>40.4</v>
      </c>
      <c r="AE17" s="7">
        <v>1010</v>
      </c>
      <c r="AF17" s="21">
        <f t="shared" si="11"/>
        <v>50.495049504950494</v>
      </c>
      <c r="AG17" s="3">
        <v>9.6999999999999993</v>
      </c>
      <c r="AH17" s="21">
        <f t="shared" si="12"/>
        <v>17.525773195876283</v>
      </c>
      <c r="AI17" s="3">
        <v>15.8</v>
      </c>
      <c r="AJ17" s="21">
        <f t="shared" si="13"/>
        <v>17.721518987341774</v>
      </c>
      <c r="AK17" s="3">
        <v>6</v>
      </c>
      <c r="AL17" s="21">
        <f t="shared" si="14"/>
        <v>15.000000000000005</v>
      </c>
      <c r="AM17" s="3">
        <v>25</v>
      </c>
      <c r="AN17" s="21">
        <f t="shared" si="15"/>
        <v>14.000000000000002</v>
      </c>
      <c r="AO17" s="3">
        <v>7</v>
      </c>
      <c r="AP17" s="21">
        <f t="shared" si="16"/>
        <v>14.285714285714285</v>
      </c>
      <c r="AQ17" s="3">
        <v>12</v>
      </c>
      <c r="AR17" s="22">
        <f t="shared" si="17"/>
        <v>20.833333333333336</v>
      </c>
      <c r="AS17" s="3">
        <v>27</v>
      </c>
      <c r="AT17" s="21">
        <f t="shared" si="18"/>
        <v>20.37037037037037</v>
      </c>
      <c r="AU17" s="21">
        <f t="shared" si="19"/>
        <v>51.766666666666666</v>
      </c>
      <c r="AV17" s="3">
        <v>1553</v>
      </c>
      <c r="AW17" s="21">
        <f t="shared" si="20"/>
        <v>34.964584674822923</v>
      </c>
      <c r="AX17" s="3">
        <v>12</v>
      </c>
      <c r="AY17" s="22">
        <f t="shared" si="21"/>
        <v>19.166666666666675</v>
      </c>
      <c r="AZ17" s="3">
        <v>19</v>
      </c>
      <c r="BA17" s="21">
        <f t="shared" si="22"/>
        <v>16.84210526315789</v>
      </c>
      <c r="BB17" s="3">
        <v>7.2</v>
      </c>
      <c r="BC17" s="21">
        <f t="shared" si="23"/>
        <v>16.666666666666668</v>
      </c>
      <c r="BD17" s="3">
        <v>30</v>
      </c>
      <c r="BE17" s="21">
        <f t="shared" si="24"/>
        <v>16.666666666666664</v>
      </c>
      <c r="BF17" s="3">
        <v>9.1</v>
      </c>
      <c r="BG17" s="21">
        <f t="shared" si="25"/>
        <v>23.076923076923073</v>
      </c>
      <c r="BH17" s="3">
        <v>14.2</v>
      </c>
      <c r="BI17" s="21">
        <f t="shared" si="26"/>
        <v>15.492957746478869</v>
      </c>
      <c r="BJ17" s="3">
        <v>31.8</v>
      </c>
      <c r="BK17" s="21">
        <f t="shared" si="27"/>
        <v>15.094339622641511</v>
      </c>
      <c r="BL17" s="21">
        <f t="shared" si="28"/>
        <v>64.32352941176471</v>
      </c>
      <c r="BM17" s="3">
        <v>2187</v>
      </c>
      <c r="BN17" s="21">
        <f t="shared" si="29"/>
        <v>28.989483310470966</v>
      </c>
      <c r="BO17" s="3">
        <v>12.8</v>
      </c>
      <c r="BP17" s="21">
        <f t="shared" si="30"/>
        <v>6.2500000000000053</v>
      </c>
      <c r="BQ17" s="3">
        <v>20.5</v>
      </c>
      <c r="BR17" s="21">
        <f t="shared" si="31"/>
        <v>7.3170731707317067</v>
      </c>
      <c r="BS17" s="3">
        <v>8.1</v>
      </c>
      <c r="BT17" s="21">
        <f t="shared" si="32"/>
        <v>11.111111111111105</v>
      </c>
      <c r="BU17" s="3">
        <v>34</v>
      </c>
      <c r="BV17" s="21">
        <f t="shared" si="33"/>
        <v>11.76470588235294</v>
      </c>
      <c r="BW17" s="3">
        <v>10.1</v>
      </c>
      <c r="BX17" s="21">
        <f t="shared" si="34"/>
        <v>9.9009900990099009</v>
      </c>
      <c r="BY17" s="3">
        <v>16</v>
      </c>
      <c r="BZ17" s="21">
        <f t="shared" si="35"/>
        <v>11.250000000000004</v>
      </c>
      <c r="CA17" s="3">
        <v>35.5</v>
      </c>
      <c r="CB17" s="21">
        <f t="shared" si="36"/>
        <v>10.422535211267604</v>
      </c>
      <c r="CC17" s="21">
        <f t="shared" si="45"/>
        <v>74.21052631578948</v>
      </c>
      <c r="CD17" s="3">
        <v>2820</v>
      </c>
      <c r="CE17" s="21">
        <f t="shared" si="37"/>
        <v>22.446808510638299</v>
      </c>
      <c r="CF17" s="3">
        <v>13.5</v>
      </c>
      <c r="CG17" s="21">
        <f t="shared" si="38"/>
        <v>5.1851851851851798</v>
      </c>
      <c r="CH17" s="3">
        <v>22</v>
      </c>
      <c r="CI17" s="21">
        <f t="shared" si="39"/>
        <v>6.8181818181818175</v>
      </c>
      <c r="CJ17" s="3">
        <v>9</v>
      </c>
      <c r="CK17" s="21">
        <f t="shared" si="40"/>
        <v>10.000000000000004</v>
      </c>
      <c r="CL17" s="3">
        <v>38</v>
      </c>
      <c r="CM17" s="21">
        <f t="shared" si="41"/>
        <v>10.526315789473683</v>
      </c>
      <c r="CN17" s="3">
        <v>11</v>
      </c>
      <c r="CO17" s="21">
        <f t="shared" si="42"/>
        <v>8.1818181818181852</v>
      </c>
      <c r="CP17" s="3">
        <v>17</v>
      </c>
      <c r="CQ17" s="21">
        <f t="shared" si="43"/>
        <v>5.8823529411764701</v>
      </c>
      <c r="CR17" s="3">
        <v>39</v>
      </c>
      <c r="CS17" s="21">
        <f t="shared" si="44"/>
        <v>8.9743589743589745</v>
      </c>
      <c r="CT17" s="14">
        <v>23.44688</v>
      </c>
      <c r="CU17" s="14">
        <v>16.532209999999999</v>
      </c>
      <c r="CV17" s="14">
        <v>5.1647290000000003</v>
      </c>
      <c r="CW17" s="14">
        <v>62.677169999999997</v>
      </c>
      <c r="CX17" s="14">
        <v>7</v>
      </c>
      <c r="CY17" s="14">
        <v>21</v>
      </c>
      <c r="CZ17" s="14">
        <v>3.5</v>
      </c>
      <c r="DA17" s="14">
        <v>60</v>
      </c>
      <c r="DB17" s="14">
        <v>20</v>
      </c>
      <c r="DC17" s="14">
        <v>33.33</v>
      </c>
      <c r="DD17" s="14">
        <v>2.5</v>
      </c>
      <c r="DE17" s="14"/>
      <c r="DF17" s="14"/>
      <c r="DG17" s="14">
        <v>71</v>
      </c>
      <c r="DH17" s="14"/>
      <c r="DI17" s="14"/>
      <c r="DJ17" s="14"/>
      <c r="DK17" s="14">
        <v>12</v>
      </c>
      <c r="DL17" s="20">
        <v>3.8498619999999999</v>
      </c>
      <c r="DM17">
        <v>0.1</v>
      </c>
      <c r="DN17" t="s">
        <v>121</v>
      </c>
      <c r="DO17">
        <v>1</v>
      </c>
    </row>
    <row r="18" spans="1:119" x14ac:dyDescent="0.3">
      <c r="A18" s="2">
        <v>17</v>
      </c>
      <c r="B18" s="3" t="s">
        <v>2</v>
      </c>
      <c r="C18" s="3">
        <v>1</v>
      </c>
      <c r="D18" s="21">
        <f t="shared" si="9"/>
        <v>9.5294117647058822</v>
      </c>
      <c r="E18" s="3">
        <v>162</v>
      </c>
      <c r="F18" s="3">
        <v>6.2</v>
      </c>
      <c r="G18" s="3">
        <v>8.5</v>
      </c>
      <c r="H18" s="3">
        <v>4.4000000000000004</v>
      </c>
      <c r="I18" s="3">
        <v>17</v>
      </c>
      <c r="J18" s="3">
        <v>4.5</v>
      </c>
      <c r="K18" s="3">
        <v>8</v>
      </c>
      <c r="L18" s="3">
        <v>14.6</v>
      </c>
      <c r="M18" s="21">
        <f t="shared" si="0"/>
        <v>23.433476394849784</v>
      </c>
      <c r="N18" s="3">
        <v>546</v>
      </c>
      <c r="O18" s="21">
        <f t="shared" si="1"/>
        <v>70.329670329670336</v>
      </c>
      <c r="P18" s="3">
        <v>8</v>
      </c>
      <c r="Q18" s="21">
        <f t="shared" si="2"/>
        <v>22.499999999999996</v>
      </c>
      <c r="R18" s="3">
        <v>13</v>
      </c>
      <c r="S18" s="21">
        <f t="shared" si="3"/>
        <v>34.615384615384613</v>
      </c>
      <c r="T18" s="3">
        <v>5.0999999999999996</v>
      </c>
      <c r="U18" s="21">
        <f t="shared" si="4"/>
        <v>13.725490196078418</v>
      </c>
      <c r="V18" s="3">
        <v>23.3</v>
      </c>
      <c r="W18" s="21">
        <f t="shared" si="5"/>
        <v>27.038626609442062</v>
      </c>
      <c r="X18" s="3">
        <v>6</v>
      </c>
      <c r="Y18" s="21">
        <f t="shared" si="6"/>
        <v>25</v>
      </c>
      <c r="Z18" s="3">
        <v>10</v>
      </c>
      <c r="AA18" s="21">
        <f t="shared" si="7"/>
        <v>20</v>
      </c>
      <c r="AB18" s="3">
        <v>21</v>
      </c>
      <c r="AC18" s="21">
        <f t="shared" si="8"/>
        <v>30.476190476190478</v>
      </c>
      <c r="AD18" s="21">
        <f t="shared" si="10"/>
        <v>41.89473684210526</v>
      </c>
      <c r="AE18" s="7">
        <v>1194</v>
      </c>
      <c r="AF18" s="21">
        <f t="shared" si="11"/>
        <v>54.2713567839196</v>
      </c>
      <c r="AG18" s="3">
        <v>11</v>
      </c>
      <c r="AH18" s="21">
        <f t="shared" si="12"/>
        <v>27.27272727272727</v>
      </c>
      <c r="AI18" s="3">
        <v>16.5</v>
      </c>
      <c r="AJ18" s="21">
        <f t="shared" si="13"/>
        <v>21.212121212121211</v>
      </c>
      <c r="AK18" s="3">
        <v>6.3</v>
      </c>
      <c r="AL18" s="21">
        <f t="shared" si="14"/>
        <v>19.047619047619051</v>
      </c>
      <c r="AM18" s="3">
        <v>28.5</v>
      </c>
      <c r="AN18" s="21">
        <f t="shared" si="15"/>
        <v>18.245614035087719</v>
      </c>
      <c r="AO18" s="3">
        <v>8</v>
      </c>
      <c r="AP18" s="21">
        <f t="shared" si="16"/>
        <v>25</v>
      </c>
      <c r="AQ18" s="3">
        <v>13.5</v>
      </c>
      <c r="AR18" s="22">
        <f t="shared" si="17"/>
        <v>25.925925925925924</v>
      </c>
      <c r="AS18" s="3">
        <v>27.5</v>
      </c>
      <c r="AT18" s="21">
        <f t="shared" si="18"/>
        <v>23.636363636363637</v>
      </c>
      <c r="AU18" s="21">
        <f t="shared" si="19"/>
        <v>59.696969696969695</v>
      </c>
      <c r="AV18" s="3">
        <v>1970</v>
      </c>
      <c r="AW18" s="21">
        <f t="shared" si="20"/>
        <v>39.390862944162436</v>
      </c>
      <c r="AX18" s="3">
        <v>12.5</v>
      </c>
      <c r="AY18" s="22">
        <f t="shared" si="21"/>
        <v>12</v>
      </c>
      <c r="AZ18" s="3">
        <v>20</v>
      </c>
      <c r="BA18" s="21">
        <f t="shared" si="22"/>
        <v>17.5</v>
      </c>
      <c r="BB18" s="3">
        <v>8</v>
      </c>
      <c r="BC18" s="21">
        <f t="shared" si="23"/>
        <v>21.250000000000004</v>
      </c>
      <c r="BD18" s="3">
        <v>33</v>
      </c>
      <c r="BE18" s="21">
        <f t="shared" si="24"/>
        <v>13.636363636363635</v>
      </c>
      <c r="BF18" s="3">
        <v>10</v>
      </c>
      <c r="BG18" s="21">
        <f t="shared" si="25"/>
        <v>20</v>
      </c>
      <c r="BH18" s="3">
        <v>15.5</v>
      </c>
      <c r="BI18" s="21">
        <f t="shared" si="26"/>
        <v>12.903225806451612</v>
      </c>
      <c r="BJ18" s="3">
        <v>34</v>
      </c>
      <c r="BK18" s="21">
        <f t="shared" si="27"/>
        <v>19.117647058823529</v>
      </c>
      <c r="BL18" s="21">
        <f t="shared" si="28"/>
        <v>71.388888888888886</v>
      </c>
      <c r="BM18" s="3">
        <v>2570</v>
      </c>
      <c r="BN18" s="21">
        <f t="shared" si="29"/>
        <v>23.346303501945524</v>
      </c>
      <c r="BO18" s="3">
        <v>13.4</v>
      </c>
      <c r="BP18" s="21">
        <f t="shared" si="30"/>
        <v>6.7164179104477642</v>
      </c>
      <c r="BQ18" s="3">
        <v>21.7</v>
      </c>
      <c r="BR18" s="21">
        <f t="shared" si="31"/>
        <v>7.834101382488476</v>
      </c>
      <c r="BS18" s="3">
        <v>9.1</v>
      </c>
      <c r="BT18" s="21">
        <f t="shared" si="32"/>
        <v>12.087912087912084</v>
      </c>
      <c r="BU18" s="3">
        <v>36</v>
      </c>
      <c r="BV18" s="21">
        <f t="shared" si="33"/>
        <v>8.3333333333333321</v>
      </c>
      <c r="BW18" s="3">
        <v>11</v>
      </c>
      <c r="BX18" s="21">
        <f t="shared" si="34"/>
        <v>9.0909090909090917</v>
      </c>
      <c r="BY18" s="3">
        <v>17</v>
      </c>
      <c r="BZ18" s="21">
        <f t="shared" si="35"/>
        <v>8.8235294117647065</v>
      </c>
      <c r="CA18" s="3">
        <v>38</v>
      </c>
      <c r="CB18" s="21">
        <f t="shared" si="36"/>
        <v>10.526315789473683</v>
      </c>
      <c r="CC18" s="21"/>
      <c r="CD18" s="3"/>
      <c r="CE18" s="21"/>
      <c r="CF18" s="3"/>
      <c r="CG18" s="21"/>
      <c r="CH18" s="3"/>
      <c r="CI18" s="21"/>
      <c r="CJ18" s="3"/>
      <c r="CK18" s="21"/>
      <c r="CL18" s="3"/>
      <c r="CM18" s="21"/>
      <c r="CN18" s="3"/>
      <c r="CO18" s="21"/>
      <c r="CP18" s="3"/>
      <c r="CQ18" s="21"/>
      <c r="CR18" s="3"/>
      <c r="CS18" s="21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N18" t="s">
        <v>121</v>
      </c>
      <c r="DO18">
        <v>1</v>
      </c>
    </row>
    <row r="19" spans="1:119" x14ac:dyDescent="0.3">
      <c r="A19" s="3">
        <v>18</v>
      </c>
      <c r="B19" s="3" t="s">
        <v>2</v>
      </c>
      <c r="C19" s="3">
        <v>1</v>
      </c>
      <c r="D19" s="21">
        <f t="shared" si="9"/>
        <v>10.8</v>
      </c>
      <c r="E19" s="3">
        <v>189</v>
      </c>
      <c r="F19" s="3">
        <v>6</v>
      </c>
      <c r="G19" s="3">
        <v>9.5</v>
      </c>
      <c r="H19" s="3">
        <v>5</v>
      </c>
      <c r="I19" s="3">
        <v>17.5</v>
      </c>
      <c r="J19" s="3">
        <v>4.5</v>
      </c>
      <c r="K19" s="3">
        <v>6.5</v>
      </c>
      <c r="L19" s="3">
        <v>16</v>
      </c>
      <c r="M19" s="21">
        <f t="shared" si="0"/>
        <v>23.541666666666668</v>
      </c>
      <c r="N19" s="3">
        <v>565</v>
      </c>
      <c r="O19" s="21">
        <f t="shared" si="1"/>
        <v>66.548672566371678</v>
      </c>
      <c r="P19" s="3">
        <v>8</v>
      </c>
      <c r="Q19" s="21">
        <f t="shared" si="2"/>
        <v>25</v>
      </c>
      <c r="R19" s="3">
        <v>14.5</v>
      </c>
      <c r="S19" s="21">
        <f t="shared" si="3"/>
        <v>34.482758620689658</v>
      </c>
      <c r="T19" s="3">
        <v>5.0999999999999996</v>
      </c>
      <c r="U19" s="21">
        <f t="shared" si="4"/>
        <v>1.9607843137254832</v>
      </c>
      <c r="V19" s="3">
        <v>24</v>
      </c>
      <c r="W19" s="21">
        <f t="shared" si="5"/>
        <v>27.083333333333332</v>
      </c>
      <c r="X19" s="3">
        <v>5.8</v>
      </c>
      <c r="Y19" s="21">
        <f t="shared" si="6"/>
        <v>22.413793103448274</v>
      </c>
      <c r="Z19" s="3">
        <v>10.1</v>
      </c>
      <c r="AA19" s="21">
        <f t="shared" si="7"/>
        <v>35.64356435643564</v>
      </c>
      <c r="AB19" s="3">
        <v>22.1</v>
      </c>
      <c r="AC19" s="21">
        <f t="shared" si="8"/>
        <v>27.60180995475114</v>
      </c>
      <c r="AD19" s="21">
        <f t="shared" si="10"/>
        <v>38.548387096774192</v>
      </c>
      <c r="AE19" s="7">
        <v>1195</v>
      </c>
      <c r="AF19" s="21">
        <f t="shared" si="11"/>
        <v>52.719665271966534</v>
      </c>
      <c r="AG19" s="3">
        <v>11</v>
      </c>
      <c r="AH19" s="21">
        <f t="shared" si="12"/>
        <v>27.27272727272727</v>
      </c>
      <c r="AI19" s="3">
        <v>17.5</v>
      </c>
      <c r="AJ19" s="21">
        <f t="shared" si="13"/>
        <v>17.142857142857142</v>
      </c>
      <c r="AK19" s="3">
        <v>6.5</v>
      </c>
      <c r="AL19" s="21">
        <f t="shared" si="14"/>
        <v>21.538461538461544</v>
      </c>
      <c r="AM19" s="3">
        <v>31</v>
      </c>
      <c r="AN19" s="21">
        <f t="shared" si="15"/>
        <v>22.58064516129032</v>
      </c>
      <c r="AO19" s="3">
        <v>8</v>
      </c>
      <c r="AP19" s="21">
        <f t="shared" si="16"/>
        <v>27.500000000000004</v>
      </c>
      <c r="AQ19" s="3">
        <v>12.5</v>
      </c>
      <c r="AR19" s="22">
        <f t="shared" si="17"/>
        <v>19.200000000000003</v>
      </c>
      <c r="AS19" s="3">
        <v>28</v>
      </c>
      <c r="AT19" s="21">
        <f t="shared" si="18"/>
        <v>21.071428571428566</v>
      </c>
      <c r="AU19" s="21">
        <f t="shared" si="19"/>
        <v>61.322580645161288</v>
      </c>
      <c r="AV19" s="3">
        <v>1901</v>
      </c>
      <c r="AW19" s="21">
        <f t="shared" si="20"/>
        <v>37.138348237769598</v>
      </c>
      <c r="AX19" s="3">
        <v>12.2</v>
      </c>
      <c r="AY19" s="22">
        <f t="shared" si="21"/>
        <v>9.8360655737704867</v>
      </c>
      <c r="AZ19" s="3">
        <v>21</v>
      </c>
      <c r="BA19" s="21">
        <f t="shared" si="22"/>
        <v>16.666666666666664</v>
      </c>
      <c r="BB19" s="3">
        <v>8</v>
      </c>
      <c r="BC19" s="21">
        <f t="shared" si="23"/>
        <v>18.75</v>
      </c>
      <c r="BD19" s="3">
        <v>31</v>
      </c>
      <c r="BE19" s="21">
        <f t="shared" si="24"/>
        <v>0</v>
      </c>
      <c r="BF19" s="3">
        <v>10.5</v>
      </c>
      <c r="BG19" s="21">
        <f t="shared" si="25"/>
        <v>23.809523809523807</v>
      </c>
      <c r="BH19" s="3">
        <v>16</v>
      </c>
      <c r="BI19" s="21">
        <f t="shared" si="26"/>
        <v>21.875</v>
      </c>
      <c r="BJ19" s="3">
        <v>33</v>
      </c>
      <c r="BK19" s="21">
        <f t="shared" si="27"/>
        <v>15.151515151515152</v>
      </c>
      <c r="BL19" s="21">
        <f t="shared" si="28"/>
        <v>78.289855072463766</v>
      </c>
      <c r="BM19" s="3">
        <v>2701</v>
      </c>
      <c r="BN19" s="21">
        <f t="shared" si="29"/>
        <v>29.61865975564606</v>
      </c>
      <c r="BO19" s="3">
        <v>13.4</v>
      </c>
      <c r="BP19" s="21">
        <f t="shared" si="30"/>
        <v>8.955223880597023</v>
      </c>
      <c r="BQ19" s="3">
        <v>22.5</v>
      </c>
      <c r="BR19" s="21">
        <f t="shared" si="31"/>
        <v>6.666666666666667</v>
      </c>
      <c r="BS19" s="3">
        <v>9.1999999999999993</v>
      </c>
      <c r="BT19" s="21">
        <f t="shared" si="32"/>
        <v>13.043478260869559</v>
      </c>
      <c r="BU19" s="3">
        <v>34.5</v>
      </c>
      <c r="BV19" s="21">
        <f t="shared" si="33"/>
        <v>10.144927536231885</v>
      </c>
      <c r="BW19" s="3">
        <v>11</v>
      </c>
      <c r="BX19" s="21">
        <f t="shared" si="34"/>
        <v>4.5454545454545459</v>
      </c>
      <c r="BY19" s="3">
        <v>17.5</v>
      </c>
      <c r="BZ19" s="21">
        <f t="shared" si="35"/>
        <v>8.5714285714285712</v>
      </c>
      <c r="CA19" s="3">
        <v>36.5</v>
      </c>
      <c r="CB19" s="21">
        <f t="shared" si="36"/>
        <v>9.5890410958904102</v>
      </c>
      <c r="CC19" s="21">
        <f>CD19/CL19</f>
        <v>93.333333333333329</v>
      </c>
      <c r="CD19" s="3">
        <v>3500</v>
      </c>
      <c r="CE19" s="21">
        <f t="shared" si="37"/>
        <v>22.828571428571429</v>
      </c>
      <c r="CF19" s="3">
        <v>14.5</v>
      </c>
      <c r="CG19" s="21">
        <f t="shared" si="38"/>
        <v>7.5862068965517215</v>
      </c>
      <c r="CH19" s="3">
        <v>24</v>
      </c>
      <c r="CI19" s="21">
        <f t="shared" si="39"/>
        <v>6.25</v>
      </c>
      <c r="CJ19" s="3">
        <v>10.5</v>
      </c>
      <c r="CK19" s="21">
        <f t="shared" si="40"/>
        <v>12.380952380952388</v>
      </c>
      <c r="CL19" s="3">
        <v>37.5</v>
      </c>
      <c r="CM19" s="21">
        <f t="shared" si="41"/>
        <v>8</v>
      </c>
      <c r="CN19" s="3">
        <v>11.8</v>
      </c>
      <c r="CO19" s="21">
        <f t="shared" si="42"/>
        <v>6.7796610169491585</v>
      </c>
      <c r="CP19" s="3">
        <v>19</v>
      </c>
      <c r="CQ19" s="21">
        <f t="shared" si="43"/>
        <v>7.8947368421052628</v>
      </c>
      <c r="CR19" s="3">
        <v>40</v>
      </c>
      <c r="CS19" s="21">
        <f t="shared" si="44"/>
        <v>8.75</v>
      </c>
      <c r="CT19" s="14">
        <v>20.88438</v>
      </c>
      <c r="CU19" s="14">
        <v>11.25713</v>
      </c>
      <c r="CV19" s="14">
        <v>7.8503879999999997</v>
      </c>
      <c r="CW19" s="14">
        <v>51.33858</v>
      </c>
      <c r="CX19" s="14">
        <v>6</v>
      </c>
      <c r="CY19" s="14">
        <v>18</v>
      </c>
      <c r="CZ19" s="14">
        <v>3.1</v>
      </c>
      <c r="DA19" s="14">
        <v>58.06</v>
      </c>
      <c r="DB19" s="14">
        <v>19.350000000000001</v>
      </c>
      <c r="DC19" s="14">
        <v>33.33</v>
      </c>
      <c r="DD19" s="14">
        <v>3.2</v>
      </c>
      <c r="DE19" s="14"/>
      <c r="DF19" s="14"/>
      <c r="DG19" s="14">
        <v>80</v>
      </c>
      <c r="DH19" s="14"/>
      <c r="DI19" s="14"/>
      <c r="DJ19" s="14"/>
      <c r="DK19" s="14">
        <v>20</v>
      </c>
      <c r="DL19" s="20">
        <v>3.9090910000000001</v>
      </c>
      <c r="DM19">
        <v>0.25</v>
      </c>
      <c r="DN19" t="s">
        <v>121</v>
      </c>
      <c r="DO19">
        <v>1</v>
      </c>
    </row>
    <row r="20" spans="1:119" x14ac:dyDescent="0.3">
      <c r="A20" s="2">
        <v>19</v>
      </c>
      <c r="B20" s="3" t="s">
        <v>2</v>
      </c>
      <c r="C20" s="3">
        <v>1</v>
      </c>
      <c r="D20" s="21">
        <f t="shared" si="9"/>
        <v>12.2</v>
      </c>
      <c r="E20" s="3">
        <v>244</v>
      </c>
      <c r="F20" s="3">
        <v>7</v>
      </c>
      <c r="G20" s="3">
        <v>9.5</v>
      </c>
      <c r="H20" s="3">
        <v>5</v>
      </c>
      <c r="I20" s="3">
        <v>20</v>
      </c>
      <c r="J20" s="3">
        <v>4.5</v>
      </c>
      <c r="K20" s="3">
        <v>7.3</v>
      </c>
      <c r="L20" s="3">
        <v>17.5</v>
      </c>
      <c r="M20" s="21">
        <f t="shared" si="0"/>
        <v>29.755102040816325</v>
      </c>
      <c r="N20" s="3">
        <v>729</v>
      </c>
      <c r="O20" s="21">
        <f t="shared" si="1"/>
        <v>66.529492455418378</v>
      </c>
      <c r="P20" s="3">
        <v>9</v>
      </c>
      <c r="Q20" s="21">
        <f t="shared" si="2"/>
        <v>22.222222222222221</v>
      </c>
      <c r="R20" s="3">
        <v>14</v>
      </c>
      <c r="S20" s="21">
        <f t="shared" si="3"/>
        <v>32.142857142857146</v>
      </c>
      <c r="T20" s="3">
        <v>5.5</v>
      </c>
      <c r="U20" s="21">
        <f t="shared" si="4"/>
        <v>9.0909090909090917</v>
      </c>
      <c r="V20" s="3">
        <v>24.5</v>
      </c>
      <c r="W20" s="21">
        <f t="shared" si="5"/>
        <v>18.367346938775512</v>
      </c>
      <c r="X20" s="3">
        <v>6</v>
      </c>
      <c r="Y20" s="21">
        <f t="shared" si="6"/>
        <v>25</v>
      </c>
      <c r="Z20" s="3">
        <v>10.7</v>
      </c>
      <c r="AA20" s="21">
        <f t="shared" si="7"/>
        <v>31.775700934579437</v>
      </c>
      <c r="AB20" s="3">
        <v>23.5</v>
      </c>
      <c r="AC20" s="21">
        <f t="shared" si="8"/>
        <v>25.531914893617021</v>
      </c>
      <c r="AD20" s="21">
        <f t="shared" si="10"/>
        <v>45.333333333333336</v>
      </c>
      <c r="AE20" s="7">
        <v>1360</v>
      </c>
      <c r="AF20" s="21">
        <f t="shared" si="11"/>
        <v>46.397058823529413</v>
      </c>
      <c r="AG20" s="3">
        <v>11</v>
      </c>
      <c r="AH20" s="21">
        <f t="shared" si="12"/>
        <v>18.181818181818183</v>
      </c>
      <c r="AI20" s="3">
        <v>17</v>
      </c>
      <c r="AJ20" s="21">
        <f t="shared" si="13"/>
        <v>17.647058823529413</v>
      </c>
      <c r="AK20" s="3">
        <v>6.4</v>
      </c>
      <c r="AL20" s="21">
        <f t="shared" si="14"/>
        <v>14.062500000000005</v>
      </c>
      <c r="AM20" s="3">
        <v>30</v>
      </c>
      <c r="AN20" s="21">
        <f t="shared" si="15"/>
        <v>18.333333333333332</v>
      </c>
      <c r="AO20" s="3">
        <v>8.5</v>
      </c>
      <c r="AP20" s="21">
        <f t="shared" si="16"/>
        <v>29.411764705882355</v>
      </c>
      <c r="AQ20" s="3">
        <v>14</v>
      </c>
      <c r="AR20" s="22">
        <f t="shared" si="17"/>
        <v>23.571428571428577</v>
      </c>
      <c r="AS20" s="3">
        <v>29.6</v>
      </c>
      <c r="AT20" s="21">
        <f t="shared" si="18"/>
        <v>20.608108108108112</v>
      </c>
      <c r="AU20" s="21">
        <f t="shared" si="19"/>
        <v>63.235294117647058</v>
      </c>
      <c r="AV20" s="3">
        <v>2150</v>
      </c>
      <c r="AW20" s="21">
        <f t="shared" si="20"/>
        <v>36.744186046511629</v>
      </c>
      <c r="AX20" s="3">
        <v>13.8</v>
      </c>
      <c r="AY20" s="22">
        <f t="shared" si="21"/>
        <v>20.289855072463773</v>
      </c>
      <c r="AZ20" s="3">
        <v>20.7</v>
      </c>
      <c r="BA20" s="21">
        <f t="shared" si="22"/>
        <v>17.874396135265698</v>
      </c>
      <c r="BB20" s="3">
        <v>8.1999999999999993</v>
      </c>
      <c r="BC20" s="21">
        <f t="shared" si="23"/>
        <v>21.951219512195109</v>
      </c>
      <c r="BD20" s="3">
        <v>34</v>
      </c>
      <c r="BE20" s="21">
        <f t="shared" si="24"/>
        <v>11.76470588235294</v>
      </c>
      <c r="BF20" s="3">
        <v>10.5</v>
      </c>
      <c r="BG20" s="21">
        <f t="shared" si="25"/>
        <v>19.047619047619047</v>
      </c>
      <c r="BH20" s="3">
        <v>16.2</v>
      </c>
      <c r="BI20" s="21">
        <f t="shared" si="26"/>
        <v>13.580246913580243</v>
      </c>
      <c r="BJ20" s="3">
        <v>35.200000000000003</v>
      </c>
      <c r="BK20" s="21">
        <f t="shared" si="27"/>
        <v>15.909090909090912</v>
      </c>
      <c r="BL20" s="21">
        <f t="shared" si="28"/>
        <v>82.5</v>
      </c>
      <c r="BM20" s="3">
        <v>2970</v>
      </c>
      <c r="BN20" s="21">
        <f t="shared" si="29"/>
        <v>27.609427609427613</v>
      </c>
      <c r="BO20" s="3">
        <v>14.5</v>
      </c>
      <c r="BP20" s="21">
        <f t="shared" si="30"/>
        <v>4.8275862068965472</v>
      </c>
      <c r="BQ20" s="3">
        <v>22</v>
      </c>
      <c r="BR20" s="21">
        <f t="shared" si="31"/>
        <v>5.9090909090909127</v>
      </c>
      <c r="BS20" s="3">
        <v>9.3000000000000007</v>
      </c>
      <c r="BT20" s="21">
        <f t="shared" si="32"/>
        <v>11.827956989247326</v>
      </c>
      <c r="BU20" s="3">
        <v>36</v>
      </c>
      <c r="BV20" s="21">
        <f t="shared" si="33"/>
        <v>5.5555555555555554</v>
      </c>
      <c r="BW20" s="3">
        <v>11.4</v>
      </c>
      <c r="BX20" s="21">
        <f t="shared" si="34"/>
        <v>7.8947368421052655</v>
      </c>
      <c r="BY20" s="3">
        <v>17.5</v>
      </c>
      <c r="BZ20" s="21">
        <f t="shared" si="35"/>
        <v>7.4285714285714333</v>
      </c>
      <c r="CA20" s="3">
        <v>35.5</v>
      </c>
      <c r="CB20" s="21">
        <f t="shared" si="36"/>
        <v>0.84507042253520326</v>
      </c>
      <c r="CC20" s="21"/>
      <c r="CD20" s="3"/>
      <c r="CE20" s="21"/>
      <c r="CF20" s="3"/>
      <c r="CG20" s="21"/>
      <c r="CH20" s="3"/>
      <c r="CI20" s="21"/>
      <c r="CJ20" s="3"/>
      <c r="CK20" s="21"/>
      <c r="CL20" s="3"/>
      <c r="CM20" s="21"/>
      <c r="CN20" s="3"/>
      <c r="CO20" s="21"/>
      <c r="CP20" s="3"/>
      <c r="CQ20" s="21"/>
      <c r="CR20" s="3"/>
      <c r="CS20" s="21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N20" t="s">
        <v>121</v>
      </c>
      <c r="DO20">
        <v>1</v>
      </c>
    </row>
    <row r="21" spans="1:119" x14ac:dyDescent="0.3">
      <c r="A21" s="3">
        <v>20</v>
      </c>
      <c r="B21" s="3" t="s">
        <v>2</v>
      </c>
      <c r="C21" s="3">
        <v>1</v>
      </c>
      <c r="D21" s="21">
        <f t="shared" si="9"/>
        <v>9.2893401015228427</v>
      </c>
      <c r="E21" s="3">
        <v>183</v>
      </c>
      <c r="F21" s="3">
        <v>5.7</v>
      </c>
      <c r="G21" s="3">
        <v>9</v>
      </c>
      <c r="H21" s="3">
        <v>4</v>
      </c>
      <c r="I21" s="3">
        <v>19.7</v>
      </c>
      <c r="J21" s="3">
        <v>4.2</v>
      </c>
      <c r="K21" s="3">
        <v>6.5</v>
      </c>
      <c r="L21" s="3">
        <v>15.6</v>
      </c>
      <c r="M21" s="21">
        <f t="shared" si="0"/>
        <v>22.340425531914892</v>
      </c>
      <c r="N21" s="3">
        <v>525</v>
      </c>
      <c r="O21" s="21">
        <f t="shared" si="1"/>
        <v>65.142857142857153</v>
      </c>
      <c r="P21" s="3">
        <v>8.5</v>
      </c>
      <c r="Q21" s="21">
        <f t="shared" si="2"/>
        <v>32.941176470588232</v>
      </c>
      <c r="R21" s="3">
        <v>12.6</v>
      </c>
      <c r="S21" s="21">
        <f t="shared" si="3"/>
        <v>28.571428571428569</v>
      </c>
      <c r="T21" s="3">
        <v>5</v>
      </c>
      <c r="U21" s="21">
        <f t="shared" si="4"/>
        <v>20</v>
      </c>
      <c r="V21" s="3">
        <v>23.5</v>
      </c>
      <c r="W21" s="21">
        <f t="shared" si="5"/>
        <v>16.170212765957451</v>
      </c>
      <c r="X21" s="3">
        <v>6</v>
      </c>
      <c r="Y21" s="21">
        <f t="shared" si="6"/>
        <v>30</v>
      </c>
      <c r="Z21" s="3">
        <v>9.1999999999999993</v>
      </c>
      <c r="AA21" s="21">
        <f t="shared" si="7"/>
        <v>29.34782608695652</v>
      </c>
      <c r="AB21" s="3">
        <v>21.1</v>
      </c>
      <c r="AC21" s="21">
        <f t="shared" si="8"/>
        <v>26.066350710900483</v>
      </c>
      <c r="AD21" s="21">
        <f t="shared" si="10"/>
        <v>36.206896551724135</v>
      </c>
      <c r="AE21" s="7">
        <v>1050</v>
      </c>
      <c r="AF21" s="21">
        <f t="shared" si="11"/>
        <v>50</v>
      </c>
      <c r="AG21" s="3">
        <v>10.3</v>
      </c>
      <c r="AH21" s="21">
        <f t="shared" si="12"/>
        <v>17.475728155339812</v>
      </c>
      <c r="AI21" s="3">
        <v>16.5</v>
      </c>
      <c r="AJ21" s="21">
        <f t="shared" si="13"/>
        <v>23.63636363636364</v>
      </c>
      <c r="AK21" s="3">
        <v>6</v>
      </c>
      <c r="AL21" s="21">
        <f t="shared" si="14"/>
        <v>16.666666666666664</v>
      </c>
      <c r="AM21" s="3">
        <v>29</v>
      </c>
      <c r="AN21" s="21">
        <f t="shared" si="15"/>
        <v>18.96551724137931</v>
      </c>
      <c r="AO21" s="3">
        <v>7</v>
      </c>
      <c r="AP21" s="21">
        <f t="shared" si="16"/>
        <v>14.285714285714285</v>
      </c>
      <c r="AQ21" s="3">
        <v>11.5</v>
      </c>
      <c r="AR21" s="22">
        <f t="shared" si="17"/>
        <v>20.000000000000007</v>
      </c>
      <c r="AS21" s="3">
        <v>26.5</v>
      </c>
      <c r="AT21" s="21">
        <f t="shared" si="18"/>
        <v>20.377358490566031</v>
      </c>
      <c r="AU21" s="21">
        <f t="shared" si="19"/>
        <v>51.650793650793652</v>
      </c>
      <c r="AV21" s="3">
        <v>1627</v>
      </c>
      <c r="AW21" s="21">
        <f t="shared" si="20"/>
        <v>35.464044253226795</v>
      </c>
      <c r="AX21" s="3">
        <v>12</v>
      </c>
      <c r="AY21" s="22">
        <f t="shared" si="21"/>
        <v>14.166666666666661</v>
      </c>
      <c r="AZ21" s="3">
        <v>19.5</v>
      </c>
      <c r="BA21" s="21">
        <f t="shared" si="22"/>
        <v>15.384615384615385</v>
      </c>
      <c r="BB21" s="3">
        <v>7.8</v>
      </c>
      <c r="BC21" s="21">
        <f t="shared" si="23"/>
        <v>23.076923076923077</v>
      </c>
      <c r="BD21" s="3">
        <v>31.5</v>
      </c>
      <c r="BE21" s="21">
        <f t="shared" si="24"/>
        <v>7.9365079365079358</v>
      </c>
      <c r="BF21" s="3">
        <v>9</v>
      </c>
      <c r="BG21" s="21">
        <f t="shared" si="25"/>
        <v>22.222222222222221</v>
      </c>
      <c r="BH21" s="3">
        <v>15</v>
      </c>
      <c r="BI21" s="21">
        <f t="shared" si="26"/>
        <v>23.333333333333332</v>
      </c>
      <c r="BJ21" s="3">
        <v>31.8</v>
      </c>
      <c r="BK21" s="21">
        <f t="shared" si="27"/>
        <v>16.666666666666668</v>
      </c>
      <c r="BL21" s="21">
        <f t="shared" si="28"/>
        <v>64.339080459770116</v>
      </c>
      <c r="BM21" s="3">
        <v>2239</v>
      </c>
      <c r="BN21" s="21">
        <f t="shared" si="29"/>
        <v>27.333631085305942</v>
      </c>
      <c r="BO21" s="3">
        <v>12.8</v>
      </c>
      <c r="BP21" s="21">
        <f t="shared" si="30"/>
        <v>6.2500000000000053</v>
      </c>
      <c r="BQ21" s="3">
        <v>20.5</v>
      </c>
      <c r="BR21" s="21">
        <f t="shared" si="31"/>
        <v>4.8780487804878048</v>
      </c>
      <c r="BS21" s="3">
        <v>8.4</v>
      </c>
      <c r="BT21" s="21">
        <f t="shared" si="32"/>
        <v>7.1428571428571495</v>
      </c>
      <c r="BU21" s="3">
        <v>34.799999999999997</v>
      </c>
      <c r="BV21" s="21">
        <f t="shared" si="33"/>
        <v>9.4827586206896477</v>
      </c>
      <c r="BW21" s="3">
        <v>10</v>
      </c>
      <c r="BX21" s="21">
        <f t="shared" si="34"/>
        <v>10</v>
      </c>
      <c r="BY21" s="3">
        <v>16.5</v>
      </c>
      <c r="BZ21" s="21">
        <f t="shared" si="35"/>
        <v>9.0909090909090917</v>
      </c>
      <c r="CA21" s="3">
        <v>35.700000000000003</v>
      </c>
      <c r="CB21" s="21">
        <f t="shared" si="36"/>
        <v>10.924369747899165</v>
      </c>
      <c r="CC21" s="21">
        <f>CD21/CL21</f>
        <v>75</v>
      </c>
      <c r="CD21" s="3">
        <v>2850</v>
      </c>
      <c r="CE21" s="21">
        <f t="shared" si="37"/>
        <v>21.438596491228072</v>
      </c>
      <c r="CF21" s="3">
        <v>13.5</v>
      </c>
      <c r="CG21" s="21">
        <f t="shared" si="38"/>
        <v>5.1851851851851798</v>
      </c>
      <c r="CH21" s="3">
        <v>21</v>
      </c>
      <c r="CI21" s="21">
        <f t="shared" si="39"/>
        <v>2.3809523809523809</v>
      </c>
      <c r="CJ21" s="3">
        <v>9</v>
      </c>
      <c r="CK21" s="21">
        <f t="shared" si="40"/>
        <v>6.6666666666666625</v>
      </c>
      <c r="CL21" s="3">
        <v>38</v>
      </c>
      <c r="CM21" s="21">
        <f t="shared" si="41"/>
        <v>8.4210526315789558</v>
      </c>
      <c r="CN21" s="3">
        <v>11</v>
      </c>
      <c r="CO21" s="21">
        <f t="shared" si="42"/>
        <v>9.0909090909090917</v>
      </c>
      <c r="CP21" s="3">
        <v>18</v>
      </c>
      <c r="CQ21" s="21">
        <f t="shared" si="43"/>
        <v>8.3333333333333321</v>
      </c>
      <c r="CR21" s="3">
        <v>39.5</v>
      </c>
      <c r="CS21" s="21">
        <f t="shared" si="44"/>
        <v>9.6202531645569547</v>
      </c>
      <c r="CT21" s="14">
        <v>23.318750000000001</v>
      </c>
      <c r="CU21" s="14">
        <v>16.18431</v>
      </c>
      <c r="CV21" s="14">
        <v>5.0614340000000002</v>
      </c>
      <c r="CW21" s="14">
        <v>53.858269999999997</v>
      </c>
      <c r="CX21" s="14">
        <v>7.3</v>
      </c>
      <c r="CY21" s="14">
        <v>22</v>
      </c>
      <c r="CZ21" s="14">
        <v>3.6</v>
      </c>
      <c r="DA21" s="14">
        <v>61</v>
      </c>
      <c r="DB21" s="14">
        <v>20.2</v>
      </c>
      <c r="DC21" s="14">
        <v>33.18</v>
      </c>
      <c r="DD21" s="14">
        <v>2.1</v>
      </c>
      <c r="DE21" s="14"/>
      <c r="DF21" s="14"/>
      <c r="DG21" s="14">
        <v>75</v>
      </c>
      <c r="DH21" s="14"/>
      <c r="DI21" s="14"/>
      <c r="DJ21" s="14"/>
      <c r="DK21" s="14">
        <v>18</v>
      </c>
      <c r="DL21" s="20">
        <v>4.5606059999999999</v>
      </c>
      <c r="DM21">
        <v>0.2</v>
      </c>
      <c r="DN21" t="s">
        <v>121</v>
      </c>
      <c r="DO21">
        <v>1</v>
      </c>
    </row>
    <row r="22" spans="1:119" x14ac:dyDescent="0.3">
      <c r="A22" s="2">
        <v>21</v>
      </c>
      <c r="B22" s="3" t="s">
        <v>2</v>
      </c>
      <c r="C22" s="3">
        <v>1</v>
      </c>
      <c r="D22" s="21">
        <f t="shared" si="9"/>
        <v>10.352941176470589</v>
      </c>
      <c r="E22" s="3">
        <v>176</v>
      </c>
      <c r="F22" s="3">
        <v>5</v>
      </c>
      <c r="G22" s="3">
        <v>9</v>
      </c>
      <c r="H22" s="3">
        <v>4.5</v>
      </c>
      <c r="I22" s="3">
        <v>17</v>
      </c>
      <c r="J22" s="3">
        <v>4</v>
      </c>
      <c r="K22" s="3">
        <v>6</v>
      </c>
      <c r="L22" s="3">
        <v>16</v>
      </c>
      <c r="M22" s="21">
        <f t="shared" si="0"/>
        <v>21.702127659574469</v>
      </c>
      <c r="N22" s="3">
        <v>510</v>
      </c>
      <c r="O22" s="21">
        <f t="shared" si="1"/>
        <v>65.490196078431367</v>
      </c>
      <c r="P22" s="3">
        <v>8.5</v>
      </c>
      <c r="Q22" s="21">
        <f t="shared" si="2"/>
        <v>41.17647058823529</v>
      </c>
      <c r="R22" s="3">
        <v>13</v>
      </c>
      <c r="S22" s="21">
        <f t="shared" si="3"/>
        <v>30.76923076923077</v>
      </c>
      <c r="T22" s="3">
        <v>5</v>
      </c>
      <c r="U22" s="21">
        <f t="shared" si="4"/>
        <v>10</v>
      </c>
      <c r="V22" s="3">
        <v>23.5</v>
      </c>
      <c r="W22" s="21">
        <f t="shared" si="5"/>
        <v>27.659574468085108</v>
      </c>
      <c r="X22" s="3">
        <v>6</v>
      </c>
      <c r="Y22" s="21">
        <f t="shared" si="6"/>
        <v>33.333333333333329</v>
      </c>
      <c r="Z22" s="3">
        <v>9</v>
      </c>
      <c r="AA22" s="21">
        <f t="shared" si="7"/>
        <v>33.333333333333329</v>
      </c>
      <c r="AB22" s="3">
        <v>20.5</v>
      </c>
      <c r="AC22" s="21">
        <f t="shared" si="8"/>
        <v>21.951219512195124</v>
      </c>
      <c r="AD22" s="21">
        <f t="shared" si="10"/>
        <v>35.932203389830505</v>
      </c>
      <c r="AE22" s="7">
        <v>1060</v>
      </c>
      <c r="AF22" s="21">
        <f t="shared" si="11"/>
        <v>51.886792452830186</v>
      </c>
      <c r="AG22" s="3">
        <v>10</v>
      </c>
      <c r="AH22" s="21">
        <f t="shared" si="12"/>
        <v>15</v>
      </c>
      <c r="AI22" s="3">
        <v>16</v>
      </c>
      <c r="AJ22" s="21">
        <f t="shared" si="13"/>
        <v>18.75</v>
      </c>
      <c r="AK22" s="3">
        <v>6</v>
      </c>
      <c r="AL22" s="21">
        <f t="shared" si="14"/>
        <v>16.666666666666664</v>
      </c>
      <c r="AM22" s="3">
        <v>29.5</v>
      </c>
      <c r="AN22" s="21">
        <f t="shared" si="15"/>
        <v>20.33898305084746</v>
      </c>
      <c r="AO22" s="3">
        <v>7.7</v>
      </c>
      <c r="AP22" s="21">
        <f t="shared" si="16"/>
        <v>22.077922077922079</v>
      </c>
      <c r="AQ22" s="3">
        <v>11.8</v>
      </c>
      <c r="AR22" s="22">
        <f t="shared" si="17"/>
        <v>23.728813559322038</v>
      </c>
      <c r="AS22" s="3">
        <v>26.5</v>
      </c>
      <c r="AT22" s="21">
        <f t="shared" si="18"/>
        <v>22.641509433962266</v>
      </c>
      <c r="AU22" s="21">
        <f t="shared" si="19"/>
        <v>50.375</v>
      </c>
      <c r="AV22" s="3">
        <v>1612</v>
      </c>
      <c r="AW22" s="21">
        <f t="shared" si="20"/>
        <v>34.24317617866005</v>
      </c>
      <c r="AX22" s="3">
        <v>13</v>
      </c>
      <c r="AY22" s="22">
        <f t="shared" si="21"/>
        <v>23.076923076923077</v>
      </c>
      <c r="AZ22" s="3">
        <v>19</v>
      </c>
      <c r="BA22" s="21">
        <f t="shared" si="22"/>
        <v>15.789473684210526</v>
      </c>
      <c r="BB22" s="3">
        <v>7.8</v>
      </c>
      <c r="BC22" s="21">
        <f t="shared" si="23"/>
        <v>23.076923076923077</v>
      </c>
      <c r="BD22" s="3">
        <v>32</v>
      </c>
      <c r="BE22" s="21">
        <f t="shared" si="24"/>
        <v>7.8125</v>
      </c>
      <c r="BF22" s="3">
        <v>9.6</v>
      </c>
      <c r="BG22" s="21">
        <f t="shared" si="25"/>
        <v>19.791666666666664</v>
      </c>
      <c r="BH22" s="3">
        <v>14.6</v>
      </c>
      <c r="BI22" s="21">
        <f t="shared" si="26"/>
        <v>19.178082191780817</v>
      </c>
      <c r="BJ22" s="3">
        <v>32</v>
      </c>
      <c r="BK22" s="21">
        <f t="shared" si="27"/>
        <v>17.1875</v>
      </c>
      <c r="BL22" s="21">
        <f t="shared" si="28"/>
        <v>63.428571428571431</v>
      </c>
      <c r="BM22" s="3">
        <v>2220</v>
      </c>
      <c r="BN22" s="21">
        <f t="shared" si="29"/>
        <v>27.387387387387385</v>
      </c>
      <c r="BO22" s="3">
        <v>13</v>
      </c>
      <c r="BP22" s="21">
        <f t="shared" si="30"/>
        <v>0</v>
      </c>
      <c r="BQ22" s="3">
        <v>20.8</v>
      </c>
      <c r="BR22" s="21">
        <f t="shared" si="31"/>
        <v>8.6538461538461569</v>
      </c>
      <c r="BS22" s="3">
        <v>8.9</v>
      </c>
      <c r="BT22" s="21">
        <f t="shared" si="32"/>
        <v>12.359550561797757</v>
      </c>
      <c r="BU22" s="3">
        <v>35</v>
      </c>
      <c r="BV22" s="21">
        <f t="shared" si="33"/>
        <v>8.5714285714285712</v>
      </c>
      <c r="BW22" s="3">
        <v>11</v>
      </c>
      <c r="BX22" s="21">
        <f t="shared" si="34"/>
        <v>12.727272727272732</v>
      </c>
      <c r="BY22" s="3">
        <v>16.600000000000001</v>
      </c>
      <c r="BZ22" s="21">
        <f t="shared" si="35"/>
        <v>12.048192771084347</v>
      </c>
      <c r="CA22" s="3">
        <v>35</v>
      </c>
      <c r="CB22" s="21">
        <f t="shared" si="36"/>
        <v>8.5714285714285712</v>
      </c>
      <c r="CC22" s="21"/>
      <c r="CD22" s="3"/>
      <c r="CE22" s="21"/>
      <c r="CF22" s="3"/>
      <c r="CG22" s="21"/>
      <c r="CH22" s="3"/>
      <c r="CI22" s="21"/>
      <c r="CJ22" s="3"/>
      <c r="CK22" s="21"/>
      <c r="CL22" s="3"/>
      <c r="CM22" s="21"/>
      <c r="CN22" s="3"/>
      <c r="CO22" s="21"/>
      <c r="CP22" s="3"/>
      <c r="CQ22" s="21"/>
      <c r="CR22" s="3"/>
      <c r="CS22" s="21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N22" t="s">
        <v>121</v>
      </c>
      <c r="DO22">
        <v>1</v>
      </c>
    </row>
    <row r="23" spans="1:119" x14ac:dyDescent="0.3">
      <c r="A23" s="3">
        <v>22</v>
      </c>
      <c r="B23" s="3" t="s">
        <v>2</v>
      </c>
      <c r="C23" s="3">
        <v>1</v>
      </c>
      <c r="D23" s="21">
        <f t="shared" si="9"/>
        <v>8.7719298245614024</v>
      </c>
      <c r="E23" s="3">
        <v>150</v>
      </c>
      <c r="F23" s="3">
        <v>5.3</v>
      </c>
      <c r="G23" s="3">
        <v>8</v>
      </c>
      <c r="H23" s="3">
        <v>4.0999999999999996</v>
      </c>
      <c r="I23" s="3">
        <v>17.100000000000001</v>
      </c>
      <c r="J23" s="3">
        <v>4.2</v>
      </c>
      <c r="K23" s="3">
        <v>6</v>
      </c>
      <c r="L23" s="3">
        <v>14.5</v>
      </c>
      <c r="M23" s="21">
        <f t="shared" si="0"/>
        <v>21.86046511627907</v>
      </c>
      <c r="N23" s="3">
        <v>470</v>
      </c>
      <c r="O23" s="21">
        <f t="shared" si="1"/>
        <v>68.085106382978722</v>
      </c>
      <c r="P23" s="3">
        <v>7.5</v>
      </c>
      <c r="Q23" s="21">
        <f t="shared" si="2"/>
        <v>29.333333333333332</v>
      </c>
      <c r="R23" s="3">
        <v>12</v>
      </c>
      <c r="S23" s="21">
        <f t="shared" si="3"/>
        <v>33.333333333333329</v>
      </c>
      <c r="T23" s="3">
        <v>4.7</v>
      </c>
      <c r="U23" s="21">
        <f t="shared" si="4"/>
        <v>12.765957446808521</v>
      </c>
      <c r="V23" s="3">
        <v>21.5</v>
      </c>
      <c r="W23" s="21">
        <f t="shared" si="5"/>
        <v>20.465116279069761</v>
      </c>
      <c r="X23" s="3">
        <v>5.5</v>
      </c>
      <c r="Y23" s="21">
        <f t="shared" si="6"/>
        <v>23.636363636363633</v>
      </c>
      <c r="Z23" s="3">
        <v>8.9</v>
      </c>
      <c r="AA23" s="21">
        <f t="shared" si="7"/>
        <v>32.584269662921351</v>
      </c>
      <c r="AB23" s="3">
        <v>20</v>
      </c>
      <c r="AC23" s="21">
        <f t="shared" si="8"/>
        <v>27.500000000000004</v>
      </c>
      <c r="AD23" s="21">
        <f t="shared" si="10"/>
        <v>36.347517730496456</v>
      </c>
      <c r="AE23" s="7">
        <v>1025</v>
      </c>
      <c r="AF23" s="21">
        <f t="shared" si="11"/>
        <v>54.146341463414636</v>
      </c>
      <c r="AG23" s="3">
        <v>10.5</v>
      </c>
      <c r="AH23" s="21">
        <f t="shared" si="12"/>
        <v>28.571428571428569</v>
      </c>
      <c r="AI23" s="3">
        <v>17</v>
      </c>
      <c r="AJ23" s="21">
        <f t="shared" si="13"/>
        <v>29.411764705882355</v>
      </c>
      <c r="AK23" s="3">
        <v>6</v>
      </c>
      <c r="AL23" s="21">
        <f t="shared" si="14"/>
        <v>21.666666666666664</v>
      </c>
      <c r="AM23" s="3">
        <v>28.2</v>
      </c>
      <c r="AN23" s="21">
        <f t="shared" si="15"/>
        <v>23.75886524822695</v>
      </c>
      <c r="AO23" s="3">
        <v>7.3</v>
      </c>
      <c r="AP23" s="21">
        <f t="shared" si="16"/>
        <v>24.657534246575342</v>
      </c>
      <c r="AQ23" s="3">
        <v>12.5</v>
      </c>
      <c r="AR23" s="22">
        <f t="shared" si="17"/>
        <v>28.799999999999997</v>
      </c>
      <c r="AS23" s="3">
        <v>26</v>
      </c>
      <c r="AT23" s="21">
        <f t="shared" si="18"/>
        <v>23.076923076923077</v>
      </c>
      <c r="AU23" s="21">
        <f t="shared" si="19"/>
        <v>52.8125</v>
      </c>
      <c r="AV23" s="3">
        <v>1690</v>
      </c>
      <c r="AW23" s="21">
        <f t="shared" si="20"/>
        <v>39.349112426035504</v>
      </c>
      <c r="AX23" s="3">
        <v>12</v>
      </c>
      <c r="AY23" s="22">
        <f t="shared" si="21"/>
        <v>12.5</v>
      </c>
      <c r="AZ23" s="3">
        <v>20.5</v>
      </c>
      <c r="BA23" s="21">
        <f t="shared" si="22"/>
        <v>17.073170731707318</v>
      </c>
      <c r="BB23" s="3">
        <v>7.7</v>
      </c>
      <c r="BC23" s="21">
        <f t="shared" si="23"/>
        <v>22.077922077922079</v>
      </c>
      <c r="BD23" s="3">
        <v>32</v>
      </c>
      <c r="BE23" s="21">
        <f t="shared" si="24"/>
        <v>11.875000000000002</v>
      </c>
      <c r="BF23" s="3">
        <v>9.8000000000000007</v>
      </c>
      <c r="BG23" s="21">
        <f t="shared" si="25"/>
        <v>25.510204081632658</v>
      </c>
      <c r="BH23" s="3">
        <v>15</v>
      </c>
      <c r="BI23" s="21">
        <f t="shared" si="26"/>
        <v>16.666666666666664</v>
      </c>
      <c r="BJ23" s="3">
        <v>31.6</v>
      </c>
      <c r="BK23" s="21">
        <f t="shared" si="27"/>
        <v>17.721518987341774</v>
      </c>
      <c r="BL23" s="21">
        <f t="shared" si="28"/>
        <v>69.428571428571431</v>
      </c>
      <c r="BM23" s="3">
        <v>2430</v>
      </c>
      <c r="BN23" s="21">
        <f t="shared" si="29"/>
        <v>30.452674897119341</v>
      </c>
      <c r="BO23" s="3">
        <v>13</v>
      </c>
      <c r="BP23" s="21">
        <f t="shared" si="30"/>
        <v>7.6923076923076925</v>
      </c>
      <c r="BQ23" s="3">
        <v>21.7</v>
      </c>
      <c r="BR23" s="21">
        <f t="shared" si="31"/>
        <v>5.5299539170506877</v>
      </c>
      <c r="BS23" s="3">
        <v>8.9</v>
      </c>
      <c r="BT23" s="21">
        <f t="shared" si="32"/>
        <v>13.483146067415733</v>
      </c>
      <c r="BU23" s="3">
        <v>35</v>
      </c>
      <c r="BV23" s="21">
        <f t="shared" si="33"/>
        <v>8.5714285714285712</v>
      </c>
      <c r="BW23" s="3">
        <v>10.7</v>
      </c>
      <c r="BX23" s="21">
        <f t="shared" si="34"/>
        <v>8.4112149532710152</v>
      </c>
      <c r="BY23" s="3">
        <v>16.5</v>
      </c>
      <c r="BZ23" s="21">
        <f t="shared" si="35"/>
        <v>9.0909090909090917</v>
      </c>
      <c r="CA23" s="3">
        <v>36.299999999999997</v>
      </c>
      <c r="CB23" s="21">
        <f t="shared" si="36"/>
        <v>12.947658402203846</v>
      </c>
      <c r="CC23" s="21">
        <f t="shared" ref="CC23:CC29" si="46">CD23/CL23</f>
        <v>83.421052631578945</v>
      </c>
      <c r="CD23" s="3">
        <v>3170</v>
      </c>
      <c r="CE23" s="21">
        <f t="shared" si="37"/>
        <v>23.343848580441641</v>
      </c>
      <c r="CF23" s="3">
        <v>14</v>
      </c>
      <c r="CG23" s="21">
        <f t="shared" si="38"/>
        <v>7.1428571428571423</v>
      </c>
      <c r="CH23" s="3">
        <v>23</v>
      </c>
      <c r="CI23" s="21">
        <f t="shared" si="39"/>
        <v>5.6521739130434812</v>
      </c>
      <c r="CJ23" s="3">
        <v>10</v>
      </c>
      <c r="CK23" s="21">
        <f t="shared" si="40"/>
        <v>10.999999999999996</v>
      </c>
      <c r="CL23" s="3">
        <v>38</v>
      </c>
      <c r="CM23" s="21">
        <f t="shared" si="41"/>
        <v>7.8947368421052628</v>
      </c>
      <c r="CN23" s="3">
        <v>11.5</v>
      </c>
      <c r="CO23" s="21">
        <f t="shared" si="42"/>
        <v>6.9565217391304408</v>
      </c>
      <c r="CP23" s="3">
        <v>18</v>
      </c>
      <c r="CQ23" s="21">
        <f t="shared" si="43"/>
        <v>8.3333333333333321</v>
      </c>
      <c r="CR23" s="3">
        <v>41</v>
      </c>
      <c r="CS23" s="21">
        <f t="shared" si="44"/>
        <v>11.463414634146348</v>
      </c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N23" t="s">
        <v>121</v>
      </c>
      <c r="DO23">
        <v>1</v>
      </c>
    </row>
    <row r="24" spans="1:119" x14ac:dyDescent="0.3">
      <c r="A24" s="2">
        <v>23</v>
      </c>
      <c r="B24" s="3" t="s">
        <v>2</v>
      </c>
      <c r="C24" s="3">
        <v>1</v>
      </c>
      <c r="D24" s="21">
        <f t="shared" si="9"/>
        <v>9.2972972972972965</v>
      </c>
      <c r="E24" s="3">
        <v>172</v>
      </c>
      <c r="F24" s="3">
        <v>6</v>
      </c>
      <c r="G24" s="3">
        <v>9.1999999999999993</v>
      </c>
      <c r="H24" s="3">
        <v>4.5</v>
      </c>
      <c r="I24" s="3">
        <v>18.5</v>
      </c>
      <c r="J24" s="3">
        <v>4.5999999999999996</v>
      </c>
      <c r="K24" s="3">
        <v>7</v>
      </c>
      <c r="L24" s="3">
        <v>15</v>
      </c>
      <c r="M24" s="21">
        <f t="shared" si="0"/>
        <v>22.325581395348838</v>
      </c>
      <c r="N24" s="3">
        <v>480</v>
      </c>
      <c r="O24" s="21">
        <f t="shared" si="1"/>
        <v>64.166666666666671</v>
      </c>
      <c r="P24" s="3">
        <v>7.8</v>
      </c>
      <c r="Q24" s="21">
        <f t="shared" si="2"/>
        <v>23.076923076923077</v>
      </c>
      <c r="R24" s="3">
        <v>12.5</v>
      </c>
      <c r="S24" s="21">
        <f t="shared" si="3"/>
        <v>26.400000000000006</v>
      </c>
      <c r="T24" s="3">
        <v>5</v>
      </c>
      <c r="U24" s="21">
        <f t="shared" si="4"/>
        <v>10</v>
      </c>
      <c r="V24" s="3">
        <v>21.5</v>
      </c>
      <c r="W24" s="21">
        <f t="shared" si="5"/>
        <v>13.953488372093023</v>
      </c>
      <c r="X24" s="3">
        <v>5.6</v>
      </c>
      <c r="Y24" s="21">
        <f t="shared" si="6"/>
        <v>17.857142857142858</v>
      </c>
      <c r="Z24" s="3">
        <v>9</v>
      </c>
      <c r="AA24" s="21">
        <f t="shared" si="7"/>
        <v>22.222222222222221</v>
      </c>
      <c r="AB24" s="3">
        <v>21.5</v>
      </c>
      <c r="AC24" s="21">
        <f t="shared" si="8"/>
        <v>30.232558139534881</v>
      </c>
      <c r="AD24" s="21">
        <f t="shared" si="10"/>
        <v>37.692307692307693</v>
      </c>
      <c r="AE24" s="7">
        <v>980</v>
      </c>
      <c r="AF24" s="21">
        <f t="shared" si="11"/>
        <v>51.020408163265309</v>
      </c>
      <c r="AG24" s="3">
        <v>10</v>
      </c>
      <c r="AH24" s="21">
        <f t="shared" si="12"/>
        <v>22.000000000000004</v>
      </c>
      <c r="AI24" s="3">
        <v>15.5</v>
      </c>
      <c r="AJ24" s="21">
        <f t="shared" si="13"/>
        <v>19.35483870967742</v>
      </c>
      <c r="AK24" s="3">
        <v>6.6</v>
      </c>
      <c r="AL24" s="21">
        <f t="shared" si="14"/>
        <v>24.242424242424239</v>
      </c>
      <c r="AM24" s="3">
        <v>26</v>
      </c>
      <c r="AN24" s="21">
        <f t="shared" si="15"/>
        <v>17.307692307692307</v>
      </c>
      <c r="AO24" s="3">
        <v>7.2</v>
      </c>
      <c r="AP24" s="21">
        <f t="shared" si="16"/>
        <v>22.222222222222229</v>
      </c>
      <c r="AQ24" s="3">
        <v>11.5</v>
      </c>
      <c r="AR24" s="22">
        <f t="shared" si="17"/>
        <v>21.739130434782609</v>
      </c>
      <c r="AS24" s="3">
        <v>26.5</v>
      </c>
      <c r="AT24" s="21">
        <f t="shared" si="18"/>
        <v>18.867924528301888</v>
      </c>
      <c r="AU24" s="21">
        <f t="shared" si="19"/>
        <v>48.677419354838712</v>
      </c>
      <c r="AV24" s="3">
        <v>1509</v>
      </c>
      <c r="AW24" s="21">
        <f t="shared" si="20"/>
        <v>35.056328694499669</v>
      </c>
      <c r="AX24" s="3">
        <v>12.4</v>
      </c>
      <c r="AY24" s="22">
        <f t="shared" si="21"/>
        <v>19.35483870967742</v>
      </c>
      <c r="AZ24" s="3">
        <v>18.3</v>
      </c>
      <c r="BA24" s="21">
        <f t="shared" si="22"/>
        <v>15.300546448087434</v>
      </c>
      <c r="BB24" s="3">
        <v>7</v>
      </c>
      <c r="BC24" s="21">
        <f t="shared" si="23"/>
        <v>5.7142857142857197</v>
      </c>
      <c r="BD24" s="3">
        <v>31</v>
      </c>
      <c r="BE24" s="21">
        <f t="shared" si="24"/>
        <v>16.129032258064516</v>
      </c>
      <c r="BF24" s="3">
        <v>8.9</v>
      </c>
      <c r="BG24" s="21">
        <f t="shared" si="25"/>
        <v>19.101123595505619</v>
      </c>
      <c r="BH24" s="3">
        <v>14</v>
      </c>
      <c r="BI24" s="21">
        <f t="shared" si="26"/>
        <v>17.857142857142858</v>
      </c>
      <c r="BJ24" s="3">
        <v>31.1</v>
      </c>
      <c r="BK24" s="21">
        <f t="shared" si="27"/>
        <v>14.790996784565921</v>
      </c>
      <c r="BL24" s="21">
        <f t="shared" si="28"/>
        <v>62.647058823529413</v>
      </c>
      <c r="BM24" s="3">
        <v>2130</v>
      </c>
      <c r="BN24" s="21">
        <f t="shared" si="29"/>
        <v>29.154929577464788</v>
      </c>
      <c r="BO24" s="3">
        <v>13</v>
      </c>
      <c r="BP24" s="21">
        <f t="shared" si="30"/>
        <v>4.6153846153846132</v>
      </c>
      <c r="BQ24" s="3">
        <v>20.2</v>
      </c>
      <c r="BR24" s="21">
        <f t="shared" si="31"/>
        <v>9.4059405940593983</v>
      </c>
      <c r="BS24" s="3">
        <v>8</v>
      </c>
      <c r="BT24" s="21">
        <f t="shared" si="32"/>
        <v>12.5</v>
      </c>
      <c r="BU24" s="3">
        <v>34</v>
      </c>
      <c r="BV24" s="21">
        <f t="shared" si="33"/>
        <v>8.8235294117647065</v>
      </c>
      <c r="BW24" s="3">
        <v>10</v>
      </c>
      <c r="BX24" s="21">
        <f t="shared" si="34"/>
        <v>10.999999999999996</v>
      </c>
      <c r="BY24" s="3">
        <v>15.5</v>
      </c>
      <c r="BZ24" s="21">
        <f t="shared" si="35"/>
        <v>9.67741935483871</v>
      </c>
      <c r="CA24" s="3">
        <v>35</v>
      </c>
      <c r="CB24" s="21">
        <f t="shared" si="36"/>
        <v>11.142857142857139</v>
      </c>
      <c r="CC24" s="21">
        <f t="shared" si="46"/>
        <v>76.388888888888886</v>
      </c>
      <c r="CD24" s="3">
        <v>2750</v>
      </c>
      <c r="CE24" s="21">
        <f t="shared" si="37"/>
        <v>22.545454545454547</v>
      </c>
      <c r="CF24" s="3">
        <v>13.5</v>
      </c>
      <c r="CG24" s="21">
        <f t="shared" si="38"/>
        <v>3.7037037037037033</v>
      </c>
      <c r="CH24" s="3">
        <v>22</v>
      </c>
      <c r="CI24" s="21">
        <f t="shared" si="39"/>
        <v>8.1818181818181852</v>
      </c>
      <c r="CJ24" s="3">
        <v>9</v>
      </c>
      <c r="CK24" s="21">
        <f t="shared" si="40"/>
        <v>11.111111111111111</v>
      </c>
      <c r="CL24" s="3">
        <v>36</v>
      </c>
      <c r="CM24" s="21">
        <f t="shared" si="41"/>
        <v>5.5555555555555554</v>
      </c>
      <c r="CN24" s="3">
        <v>11</v>
      </c>
      <c r="CO24" s="21">
        <f t="shared" si="42"/>
        <v>9.0909090909090917</v>
      </c>
      <c r="CP24" s="3">
        <v>17</v>
      </c>
      <c r="CQ24" s="21">
        <f t="shared" si="43"/>
        <v>8.8235294117647065</v>
      </c>
      <c r="CR24" s="3">
        <v>38.799999999999997</v>
      </c>
      <c r="CS24" s="21">
        <f t="shared" si="44"/>
        <v>9.7938144329896843</v>
      </c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N24" t="s">
        <v>121</v>
      </c>
      <c r="DO24">
        <v>1</v>
      </c>
    </row>
    <row r="25" spans="1:119" x14ac:dyDescent="0.3">
      <c r="A25" s="3">
        <v>24</v>
      </c>
      <c r="B25" s="3" t="s">
        <v>2</v>
      </c>
      <c r="C25" s="3">
        <v>1</v>
      </c>
      <c r="D25" s="21">
        <f t="shared" si="9"/>
        <v>11.813186813186814</v>
      </c>
      <c r="E25" s="3">
        <v>215</v>
      </c>
      <c r="F25" s="3">
        <v>6.3</v>
      </c>
      <c r="G25" s="3">
        <v>9.5</v>
      </c>
      <c r="H25" s="3">
        <v>4.5</v>
      </c>
      <c r="I25" s="3">
        <v>18.2</v>
      </c>
      <c r="J25" s="3">
        <v>4.7</v>
      </c>
      <c r="K25" s="3">
        <v>7.5</v>
      </c>
      <c r="L25" s="3">
        <v>16.5</v>
      </c>
      <c r="M25" s="21">
        <f t="shared" si="0"/>
        <v>28.666666666666668</v>
      </c>
      <c r="N25" s="3">
        <v>645</v>
      </c>
      <c r="O25" s="21">
        <f t="shared" si="1"/>
        <v>66.666666666666657</v>
      </c>
      <c r="P25" s="3">
        <v>9</v>
      </c>
      <c r="Q25" s="21">
        <f t="shared" si="2"/>
        <v>30.000000000000004</v>
      </c>
      <c r="R25" s="3">
        <v>13</v>
      </c>
      <c r="S25" s="21">
        <f t="shared" si="3"/>
        <v>26.923076923076923</v>
      </c>
      <c r="T25" s="3">
        <v>5.0999999999999996</v>
      </c>
      <c r="U25" s="21">
        <f t="shared" si="4"/>
        <v>11.764705882352935</v>
      </c>
      <c r="V25" s="3">
        <v>22.5</v>
      </c>
      <c r="W25" s="21">
        <f t="shared" si="5"/>
        <v>19.111111111111114</v>
      </c>
      <c r="X25" s="3">
        <v>6</v>
      </c>
      <c r="Y25" s="21">
        <f t="shared" si="6"/>
        <v>21.666666666666664</v>
      </c>
      <c r="Z25" s="3">
        <v>9</v>
      </c>
      <c r="AA25" s="21">
        <f t="shared" si="7"/>
        <v>16.666666666666664</v>
      </c>
      <c r="AB25" s="3">
        <v>22.5</v>
      </c>
      <c r="AC25" s="21">
        <f t="shared" si="8"/>
        <v>26.666666666666668</v>
      </c>
      <c r="AD25" s="21">
        <f t="shared" si="10"/>
        <v>40.857142857142854</v>
      </c>
      <c r="AE25" s="7">
        <v>1287</v>
      </c>
      <c r="AF25" s="21">
        <f t="shared" si="11"/>
        <v>49.883449883449885</v>
      </c>
      <c r="AG25" s="3">
        <v>11</v>
      </c>
      <c r="AH25" s="21">
        <f t="shared" si="12"/>
        <v>18.181818181818183</v>
      </c>
      <c r="AI25" s="3">
        <v>17</v>
      </c>
      <c r="AJ25" s="21">
        <f t="shared" si="13"/>
        <v>23.52941176470588</v>
      </c>
      <c r="AK25" s="3">
        <v>6.2</v>
      </c>
      <c r="AL25" s="21">
        <f t="shared" si="14"/>
        <v>17.741935483870979</v>
      </c>
      <c r="AM25" s="3">
        <v>31.5</v>
      </c>
      <c r="AN25" s="21">
        <f t="shared" si="15"/>
        <v>28.571428571428569</v>
      </c>
      <c r="AO25" s="3">
        <v>8.5</v>
      </c>
      <c r="AP25" s="21">
        <f t="shared" si="16"/>
        <v>29.411764705882355</v>
      </c>
      <c r="AQ25" s="3">
        <v>13</v>
      </c>
      <c r="AR25" s="22">
        <f t="shared" si="17"/>
        <v>30.76923076923077</v>
      </c>
      <c r="AS25" s="3">
        <v>28.5</v>
      </c>
      <c r="AT25" s="21">
        <f t="shared" si="18"/>
        <v>21.052631578947366</v>
      </c>
      <c r="AU25" s="21">
        <f t="shared" si="19"/>
        <v>60.9375</v>
      </c>
      <c r="AV25" s="3">
        <v>1950</v>
      </c>
      <c r="AW25" s="21">
        <f t="shared" si="20"/>
        <v>34</v>
      </c>
      <c r="AX25" s="3">
        <v>12.7</v>
      </c>
      <c r="AY25" s="22">
        <f t="shared" si="21"/>
        <v>13.385826771653539</v>
      </c>
      <c r="AZ25" s="3">
        <v>19</v>
      </c>
      <c r="BA25" s="21">
        <f t="shared" si="22"/>
        <v>10.526315789473683</v>
      </c>
      <c r="BB25" s="3">
        <v>8</v>
      </c>
      <c r="BC25" s="21">
        <f t="shared" si="23"/>
        <v>22.499999999999996</v>
      </c>
      <c r="BD25" s="3">
        <v>32</v>
      </c>
      <c r="BE25" s="21">
        <f t="shared" si="24"/>
        <v>1.5625</v>
      </c>
      <c r="BF25" s="3">
        <v>10</v>
      </c>
      <c r="BG25" s="21">
        <f t="shared" si="25"/>
        <v>15</v>
      </c>
      <c r="BH25" s="3">
        <v>15.7</v>
      </c>
      <c r="BI25" s="21">
        <f t="shared" si="26"/>
        <v>17.197452229299358</v>
      </c>
      <c r="BJ25" s="3">
        <v>33</v>
      </c>
      <c r="BK25" s="21">
        <f t="shared" si="27"/>
        <v>13.636363636363635</v>
      </c>
      <c r="BL25" s="21">
        <f t="shared" si="28"/>
        <v>79.857142857142861</v>
      </c>
      <c r="BM25" s="3">
        <v>2795</v>
      </c>
      <c r="BN25" s="21">
        <f t="shared" si="29"/>
        <v>30.232558139534881</v>
      </c>
      <c r="BO25" s="3">
        <v>13.8</v>
      </c>
      <c r="BP25" s="21">
        <f t="shared" si="30"/>
        <v>7.9710144927536337</v>
      </c>
      <c r="BQ25" s="3">
        <v>21.5</v>
      </c>
      <c r="BR25" s="21">
        <f t="shared" si="31"/>
        <v>11.627906976744185</v>
      </c>
      <c r="BS25" s="3">
        <v>9</v>
      </c>
      <c r="BT25" s="21">
        <f t="shared" si="32"/>
        <v>11.111111111111111</v>
      </c>
      <c r="BU25" s="3">
        <v>35</v>
      </c>
      <c r="BV25" s="21">
        <f t="shared" si="33"/>
        <v>8.5714285714285712</v>
      </c>
      <c r="BW25" s="3">
        <v>11</v>
      </c>
      <c r="BX25" s="21">
        <f t="shared" si="34"/>
        <v>9.0909090909090917</v>
      </c>
      <c r="BY25" s="3">
        <v>17.3</v>
      </c>
      <c r="BZ25" s="21">
        <f t="shared" si="35"/>
        <v>9.2485549132948055</v>
      </c>
      <c r="CA25" s="3">
        <v>38</v>
      </c>
      <c r="CB25" s="21">
        <f t="shared" si="36"/>
        <v>13.157894736842104</v>
      </c>
      <c r="CC25" s="21">
        <f t="shared" si="46"/>
        <v>95.78947368421052</v>
      </c>
      <c r="CD25" s="3">
        <v>3640</v>
      </c>
      <c r="CE25" s="21">
        <f t="shared" si="37"/>
        <v>23.214285714285715</v>
      </c>
      <c r="CF25" s="3">
        <v>14.8</v>
      </c>
      <c r="CG25" s="21">
        <f t="shared" si="38"/>
        <v>6.7567567567567561</v>
      </c>
      <c r="CH25" s="3">
        <v>24</v>
      </c>
      <c r="CI25" s="21">
        <f t="shared" si="39"/>
        <v>10.416666666666668</v>
      </c>
      <c r="CJ25" s="3">
        <v>10</v>
      </c>
      <c r="CK25" s="21">
        <f t="shared" si="40"/>
        <v>10</v>
      </c>
      <c r="CL25" s="3">
        <v>38</v>
      </c>
      <c r="CM25" s="21">
        <f t="shared" si="41"/>
        <v>7.8947368421052628</v>
      </c>
      <c r="CN25" s="3">
        <v>12</v>
      </c>
      <c r="CO25" s="21">
        <f t="shared" si="42"/>
        <v>8.3333333333333321</v>
      </c>
      <c r="CP25" s="3">
        <v>19</v>
      </c>
      <c r="CQ25" s="21">
        <f t="shared" si="43"/>
        <v>8.9473684210526283</v>
      </c>
      <c r="CR25" s="3">
        <v>42</v>
      </c>
      <c r="CS25" s="21">
        <f t="shared" si="44"/>
        <v>9.5238095238095237</v>
      </c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N25" t="s">
        <v>121</v>
      </c>
      <c r="DO25">
        <v>1</v>
      </c>
    </row>
    <row r="26" spans="1:119" x14ac:dyDescent="0.3">
      <c r="A26" s="2">
        <v>25</v>
      </c>
      <c r="B26" s="3" t="s">
        <v>2</v>
      </c>
      <c r="C26" s="3">
        <v>1</v>
      </c>
      <c r="D26" s="21">
        <f t="shared" si="9"/>
        <v>8.9473684210526319</v>
      </c>
      <c r="E26" s="3">
        <v>170</v>
      </c>
      <c r="F26" s="3">
        <v>5.3</v>
      </c>
      <c r="G26" s="3">
        <v>8.6999999999999993</v>
      </c>
      <c r="H26" s="3">
        <v>4.3</v>
      </c>
      <c r="I26" s="3">
        <v>19</v>
      </c>
      <c r="J26" s="3">
        <v>4.4000000000000004</v>
      </c>
      <c r="K26" s="3">
        <v>7.1</v>
      </c>
      <c r="L26" s="3">
        <v>15</v>
      </c>
      <c r="M26" s="21">
        <f t="shared" si="0"/>
        <v>21.739130434782609</v>
      </c>
      <c r="N26" s="3">
        <v>500</v>
      </c>
      <c r="O26" s="21">
        <f t="shared" si="1"/>
        <v>66</v>
      </c>
      <c r="P26" s="3">
        <v>8.5</v>
      </c>
      <c r="Q26" s="21">
        <f t="shared" si="2"/>
        <v>37.647058823529413</v>
      </c>
      <c r="R26" s="3">
        <v>12.5</v>
      </c>
      <c r="S26" s="21">
        <f t="shared" si="3"/>
        <v>30.400000000000006</v>
      </c>
      <c r="T26" s="3">
        <v>5</v>
      </c>
      <c r="U26" s="21">
        <f t="shared" si="4"/>
        <v>14.000000000000004</v>
      </c>
      <c r="V26" s="3">
        <v>23</v>
      </c>
      <c r="W26" s="21">
        <f t="shared" si="5"/>
        <v>17.391304347826086</v>
      </c>
      <c r="X26" s="3">
        <v>5.8</v>
      </c>
      <c r="Y26" s="21">
        <f t="shared" si="6"/>
        <v>24.137931034482751</v>
      </c>
      <c r="Z26" s="3">
        <v>9.5</v>
      </c>
      <c r="AA26" s="21">
        <f t="shared" si="7"/>
        <v>25.26315789473685</v>
      </c>
      <c r="AB26" s="3">
        <v>21.5</v>
      </c>
      <c r="AC26" s="21">
        <f t="shared" si="8"/>
        <v>30.232558139534881</v>
      </c>
      <c r="AD26" s="21">
        <f t="shared" si="10"/>
        <v>34.655172413793103</v>
      </c>
      <c r="AE26" s="7">
        <v>1005</v>
      </c>
      <c r="AF26" s="21">
        <f t="shared" si="11"/>
        <v>50.248756218905477</v>
      </c>
      <c r="AG26" s="3">
        <v>10.9</v>
      </c>
      <c r="AH26" s="21">
        <f t="shared" si="12"/>
        <v>22.018348623853214</v>
      </c>
      <c r="AI26" s="3">
        <v>16.5</v>
      </c>
      <c r="AJ26" s="21">
        <f t="shared" si="13"/>
        <v>24.242424242424242</v>
      </c>
      <c r="AK26" s="3">
        <v>6</v>
      </c>
      <c r="AL26" s="21">
        <f t="shared" si="14"/>
        <v>16.666666666666664</v>
      </c>
      <c r="AM26" s="3">
        <v>29</v>
      </c>
      <c r="AN26" s="21">
        <f t="shared" si="15"/>
        <v>20.689655172413794</v>
      </c>
      <c r="AO26" s="3">
        <v>7.6</v>
      </c>
      <c r="AP26" s="21">
        <f t="shared" si="16"/>
        <v>23.684210526315788</v>
      </c>
      <c r="AQ26" s="3">
        <v>11.8</v>
      </c>
      <c r="AR26" s="22">
        <f t="shared" si="17"/>
        <v>19.491525423728817</v>
      </c>
      <c r="AS26" s="3">
        <v>26.4</v>
      </c>
      <c r="AT26" s="21">
        <f t="shared" si="18"/>
        <v>18.560606060606055</v>
      </c>
      <c r="AU26" s="21">
        <f t="shared" si="19"/>
        <v>50.322580645161288</v>
      </c>
      <c r="AV26" s="3">
        <v>1560</v>
      </c>
      <c r="AW26" s="21">
        <f t="shared" si="20"/>
        <v>35.57692307692308</v>
      </c>
      <c r="AX26" s="3">
        <v>12.4</v>
      </c>
      <c r="AY26" s="22">
        <f t="shared" si="21"/>
        <v>12.096774193548386</v>
      </c>
      <c r="AZ26" s="3">
        <v>19</v>
      </c>
      <c r="BA26" s="21">
        <f t="shared" si="22"/>
        <v>13.157894736842104</v>
      </c>
      <c r="BB26" s="3">
        <v>7.5</v>
      </c>
      <c r="BC26" s="21">
        <f t="shared" si="23"/>
        <v>20</v>
      </c>
      <c r="BD26" s="3">
        <v>31</v>
      </c>
      <c r="BE26" s="21">
        <f t="shared" si="24"/>
        <v>6.4516129032258061</v>
      </c>
      <c r="BF26" s="3">
        <v>9.5</v>
      </c>
      <c r="BG26" s="21">
        <f t="shared" si="25"/>
        <v>20.000000000000004</v>
      </c>
      <c r="BH26" s="3">
        <v>14</v>
      </c>
      <c r="BI26" s="21">
        <f t="shared" si="26"/>
        <v>15.714285714285708</v>
      </c>
      <c r="BJ26" s="3">
        <v>32.200000000000003</v>
      </c>
      <c r="BK26" s="21">
        <f t="shared" si="27"/>
        <v>18.012422360248458</v>
      </c>
      <c r="BL26" s="21">
        <f t="shared" si="28"/>
        <v>61.911764705882355</v>
      </c>
      <c r="BM26" s="3">
        <v>2105</v>
      </c>
      <c r="BN26" s="21">
        <f t="shared" si="29"/>
        <v>25.890736342042754</v>
      </c>
      <c r="BO26" s="3">
        <v>13</v>
      </c>
      <c r="BP26" s="21">
        <f t="shared" si="30"/>
        <v>4.6153846153846132</v>
      </c>
      <c r="BQ26" s="3">
        <v>20.5</v>
      </c>
      <c r="BR26" s="21">
        <f t="shared" si="31"/>
        <v>7.3170731707317067</v>
      </c>
      <c r="BS26" s="3">
        <v>8.6</v>
      </c>
      <c r="BT26" s="21">
        <f t="shared" si="32"/>
        <v>12.790697674418603</v>
      </c>
      <c r="BU26" s="3">
        <v>34</v>
      </c>
      <c r="BV26" s="21">
        <f t="shared" si="33"/>
        <v>8.8235294117647065</v>
      </c>
      <c r="BW26" s="3">
        <v>10.3</v>
      </c>
      <c r="BX26" s="21">
        <f t="shared" si="34"/>
        <v>7.7669902912621422</v>
      </c>
      <c r="BY26" s="3">
        <v>15.5</v>
      </c>
      <c r="BZ26" s="21">
        <f t="shared" si="35"/>
        <v>9.67741935483871</v>
      </c>
      <c r="CA26" s="3">
        <v>35.1</v>
      </c>
      <c r="CB26" s="21">
        <f t="shared" si="36"/>
        <v>8.2621082621082564</v>
      </c>
      <c r="CC26" s="21">
        <f t="shared" si="46"/>
        <v>71.621621621621628</v>
      </c>
      <c r="CD26" s="3">
        <v>2650</v>
      </c>
      <c r="CE26" s="21">
        <f t="shared" si="37"/>
        <v>20.566037735849058</v>
      </c>
      <c r="CF26" s="3">
        <v>13.7</v>
      </c>
      <c r="CG26" s="21">
        <f t="shared" si="38"/>
        <v>5.1094890510948856</v>
      </c>
      <c r="CH26" s="3">
        <v>22</v>
      </c>
      <c r="CI26" s="21">
        <f t="shared" si="39"/>
        <v>6.8181818181818175</v>
      </c>
      <c r="CJ26" s="3">
        <v>9</v>
      </c>
      <c r="CK26" s="21">
        <f t="shared" si="40"/>
        <v>4.4444444444444482</v>
      </c>
      <c r="CL26" s="3">
        <v>37</v>
      </c>
      <c r="CM26" s="21">
        <f t="shared" si="41"/>
        <v>8.1081081081081088</v>
      </c>
      <c r="CN26" s="3">
        <v>11</v>
      </c>
      <c r="CO26" s="21">
        <f t="shared" si="42"/>
        <v>6.3636363636363571</v>
      </c>
      <c r="CP26" s="3">
        <v>17</v>
      </c>
      <c r="CQ26" s="21">
        <f t="shared" si="43"/>
        <v>8.8235294117647065</v>
      </c>
      <c r="CR26" s="3">
        <v>38</v>
      </c>
      <c r="CS26" s="21">
        <f t="shared" si="44"/>
        <v>7.6315789473684168</v>
      </c>
      <c r="CT26" s="14">
        <v>20.371880000000001</v>
      </c>
      <c r="CU26" s="14">
        <v>12.248989999999999</v>
      </c>
      <c r="CV26" s="14">
        <v>6.5075580000000004</v>
      </c>
      <c r="CW26" s="14">
        <v>46.614170000000001</v>
      </c>
      <c r="CX26" s="14">
        <v>8</v>
      </c>
      <c r="CY26" s="14">
        <v>24</v>
      </c>
      <c r="CZ26" s="14">
        <v>4</v>
      </c>
      <c r="DA26" s="14">
        <v>60</v>
      </c>
      <c r="DB26" s="14">
        <v>20</v>
      </c>
      <c r="DC26" s="14">
        <v>33.33</v>
      </c>
      <c r="DD26" s="14">
        <v>2.8</v>
      </c>
      <c r="DE26" s="14"/>
      <c r="DF26" s="14"/>
      <c r="DG26" s="14">
        <v>90</v>
      </c>
      <c r="DH26" s="14"/>
      <c r="DI26" s="14"/>
      <c r="DJ26" s="14"/>
      <c r="DK26" s="18">
        <v>38</v>
      </c>
      <c r="DL26" s="20">
        <v>3.5537190000000001</v>
      </c>
      <c r="DM26">
        <v>0.4</v>
      </c>
      <c r="DN26" t="s">
        <v>121</v>
      </c>
      <c r="DO26">
        <v>1</v>
      </c>
    </row>
    <row r="27" spans="1:119" x14ac:dyDescent="0.3">
      <c r="A27" s="3">
        <v>26</v>
      </c>
      <c r="B27" s="3" t="s">
        <v>2</v>
      </c>
      <c r="C27" s="3">
        <v>1</v>
      </c>
      <c r="D27" s="21">
        <f t="shared" si="9"/>
        <v>9.2893401015228427</v>
      </c>
      <c r="E27" s="3">
        <v>183</v>
      </c>
      <c r="F27" s="3">
        <v>6</v>
      </c>
      <c r="G27" s="3">
        <v>8.5</v>
      </c>
      <c r="H27" s="3">
        <v>4.5</v>
      </c>
      <c r="I27" s="3">
        <v>19.7</v>
      </c>
      <c r="J27" s="3">
        <v>5</v>
      </c>
      <c r="K27" s="3">
        <v>6</v>
      </c>
      <c r="L27" s="3">
        <v>15.5</v>
      </c>
      <c r="M27" s="21">
        <f t="shared" si="0"/>
        <v>20.399999999999999</v>
      </c>
      <c r="N27" s="3">
        <v>510</v>
      </c>
      <c r="O27" s="21">
        <f t="shared" si="1"/>
        <v>64.117647058823536</v>
      </c>
      <c r="P27" s="3">
        <v>8.5</v>
      </c>
      <c r="Q27" s="21">
        <f t="shared" si="2"/>
        <v>29.411764705882355</v>
      </c>
      <c r="R27" s="3">
        <v>12.8</v>
      </c>
      <c r="S27" s="21">
        <f t="shared" si="3"/>
        <v>33.593750000000007</v>
      </c>
      <c r="T27" s="3">
        <v>5.4</v>
      </c>
      <c r="U27" s="21">
        <f t="shared" si="4"/>
        <v>16.666666666666671</v>
      </c>
      <c r="V27" s="3">
        <v>25</v>
      </c>
      <c r="W27" s="21">
        <f t="shared" si="5"/>
        <v>21.200000000000003</v>
      </c>
      <c r="X27" s="3">
        <v>5.5</v>
      </c>
      <c r="Y27" s="21">
        <f t="shared" si="6"/>
        <v>9.0909090909090917</v>
      </c>
      <c r="Z27" s="3">
        <v>10</v>
      </c>
      <c r="AA27" s="21">
        <f t="shared" si="7"/>
        <v>40</v>
      </c>
      <c r="AB27" s="3">
        <v>22</v>
      </c>
      <c r="AC27" s="21">
        <f t="shared" si="8"/>
        <v>29.545454545454547</v>
      </c>
      <c r="AD27" s="21">
        <f t="shared" si="10"/>
        <v>35.925925925925924</v>
      </c>
      <c r="AE27" s="7">
        <v>970</v>
      </c>
      <c r="AF27" s="21">
        <f t="shared" si="11"/>
        <v>47.422680412371129</v>
      </c>
      <c r="AG27" s="3">
        <v>10.5</v>
      </c>
      <c r="AH27" s="21">
        <f t="shared" si="12"/>
        <v>19.047619047619047</v>
      </c>
      <c r="AI27" s="3">
        <v>16.5</v>
      </c>
      <c r="AJ27" s="21">
        <f t="shared" si="13"/>
        <v>22.424242424242419</v>
      </c>
      <c r="AK27" s="3">
        <v>6</v>
      </c>
      <c r="AL27" s="21">
        <f t="shared" si="14"/>
        <v>9.9999999999999929</v>
      </c>
      <c r="AM27" s="3">
        <v>27</v>
      </c>
      <c r="AN27" s="21">
        <f t="shared" si="15"/>
        <v>7.4074074074074066</v>
      </c>
      <c r="AO27" s="3">
        <v>7.5</v>
      </c>
      <c r="AP27" s="21">
        <f t="shared" si="16"/>
        <v>26.666666666666668</v>
      </c>
      <c r="AQ27" s="3">
        <v>12</v>
      </c>
      <c r="AR27" s="22">
        <f t="shared" si="17"/>
        <v>16.666666666666664</v>
      </c>
      <c r="AS27" s="3">
        <v>26</v>
      </c>
      <c r="AT27" s="21">
        <f t="shared" si="18"/>
        <v>15.384615384615385</v>
      </c>
      <c r="AU27" s="21">
        <f t="shared" si="19"/>
        <v>45.483870967741936</v>
      </c>
      <c r="AV27" s="3">
        <v>1410</v>
      </c>
      <c r="AW27" s="21">
        <f t="shared" si="20"/>
        <v>31.205673758865249</v>
      </c>
      <c r="AX27" s="3">
        <v>12.3</v>
      </c>
      <c r="AY27" s="22">
        <f t="shared" si="21"/>
        <v>14.634146341463419</v>
      </c>
      <c r="AZ27" s="3">
        <v>19</v>
      </c>
      <c r="BA27" s="21">
        <f t="shared" si="22"/>
        <v>13.157894736842104</v>
      </c>
      <c r="BB27" s="3">
        <v>7</v>
      </c>
      <c r="BC27" s="21">
        <f t="shared" si="23"/>
        <v>14.285714285714285</v>
      </c>
      <c r="BD27" s="3">
        <v>31</v>
      </c>
      <c r="BE27" s="21">
        <f t="shared" si="24"/>
        <v>12.903225806451612</v>
      </c>
      <c r="BF27" s="3">
        <v>8.6999999999999993</v>
      </c>
      <c r="BG27" s="21">
        <f t="shared" si="25"/>
        <v>13.793103448275856</v>
      </c>
      <c r="BH27" s="3">
        <v>13.6</v>
      </c>
      <c r="BI27" s="21">
        <f t="shared" si="26"/>
        <v>11.764705882352938</v>
      </c>
      <c r="BJ27" s="3">
        <v>30.9</v>
      </c>
      <c r="BK27" s="21">
        <f t="shared" si="27"/>
        <v>15.857605177993522</v>
      </c>
      <c r="BL27" s="21">
        <f t="shared" si="28"/>
        <v>58.507462686567166</v>
      </c>
      <c r="BM27" s="3">
        <v>1960</v>
      </c>
      <c r="BN27" s="21">
        <f t="shared" si="29"/>
        <v>28.061224489795915</v>
      </c>
      <c r="BO27" s="3">
        <v>13</v>
      </c>
      <c r="BP27" s="21">
        <f t="shared" si="30"/>
        <v>5.3846153846153797</v>
      </c>
      <c r="BQ27" s="3">
        <v>20</v>
      </c>
      <c r="BR27" s="21">
        <f t="shared" si="31"/>
        <v>5</v>
      </c>
      <c r="BS27" s="3">
        <v>8</v>
      </c>
      <c r="BT27" s="21">
        <f t="shared" si="32"/>
        <v>12.5</v>
      </c>
      <c r="BU27" s="3">
        <v>33.5</v>
      </c>
      <c r="BV27" s="21">
        <f t="shared" si="33"/>
        <v>7.4626865671641784</v>
      </c>
      <c r="BW27" s="3">
        <v>9.9</v>
      </c>
      <c r="BX27" s="21">
        <f t="shared" si="34"/>
        <v>12.121212121212132</v>
      </c>
      <c r="BY27" s="3">
        <v>15.3</v>
      </c>
      <c r="BZ27" s="21">
        <f t="shared" si="35"/>
        <v>11.111111111111118</v>
      </c>
      <c r="CA27" s="3">
        <v>34.5</v>
      </c>
      <c r="CB27" s="21">
        <f t="shared" si="36"/>
        <v>10.434782608695656</v>
      </c>
      <c r="CC27" s="21">
        <f t="shared" si="46"/>
        <v>69.583333333333329</v>
      </c>
      <c r="CD27" s="3">
        <v>2505</v>
      </c>
      <c r="CE27" s="21">
        <f t="shared" si="37"/>
        <v>21.756487025948104</v>
      </c>
      <c r="CF27" s="3">
        <v>13.5</v>
      </c>
      <c r="CG27" s="21">
        <f t="shared" si="38"/>
        <v>3.7037037037037033</v>
      </c>
      <c r="CH27" s="3">
        <v>21</v>
      </c>
      <c r="CI27" s="21">
        <f t="shared" si="39"/>
        <v>4.7619047619047619</v>
      </c>
      <c r="CJ27" s="3">
        <v>9</v>
      </c>
      <c r="CK27" s="21">
        <f t="shared" si="40"/>
        <v>11.111111111111111</v>
      </c>
      <c r="CL27" s="3">
        <v>36</v>
      </c>
      <c r="CM27" s="21">
        <f t="shared" si="41"/>
        <v>6.9444444444444446</v>
      </c>
      <c r="CN27" s="3">
        <v>11</v>
      </c>
      <c r="CO27" s="21">
        <f t="shared" si="42"/>
        <v>9.9999999999999964</v>
      </c>
      <c r="CP27" s="3">
        <v>17</v>
      </c>
      <c r="CQ27" s="21">
        <f t="shared" si="43"/>
        <v>9.9999999999999964</v>
      </c>
      <c r="CR27" s="3">
        <v>38</v>
      </c>
      <c r="CS27" s="21">
        <f t="shared" si="44"/>
        <v>9.2105263157894726</v>
      </c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N27" t="s">
        <v>121</v>
      </c>
      <c r="DO27">
        <v>1</v>
      </c>
    </row>
    <row r="28" spans="1:119" x14ac:dyDescent="0.3">
      <c r="A28" s="2">
        <v>27</v>
      </c>
      <c r="B28" s="3" t="s">
        <v>2</v>
      </c>
      <c r="C28" s="3">
        <v>1</v>
      </c>
      <c r="D28" s="21">
        <f t="shared" si="9"/>
        <v>11.388888888888889</v>
      </c>
      <c r="E28" s="3">
        <v>205</v>
      </c>
      <c r="F28" s="3">
        <v>6</v>
      </c>
      <c r="G28" s="3">
        <v>9</v>
      </c>
      <c r="H28" s="3">
        <v>4.5</v>
      </c>
      <c r="I28" s="3">
        <v>18</v>
      </c>
      <c r="J28" s="3">
        <v>4.5</v>
      </c>
      <c r="K28" s="3">
        <v>7</v>
      </c>
      <c r="L28" s="3">
        <v>16</v>
      </c>
      <c r="M28" s="21">
        <f t="shared" si="0"/>
        <v>24.318181818181817</v>
      </c>
      <c r="N28" s="3">
        <v>535</v>
      </c>
      <c r="O28" s="21">
        <f t="shared" si="1"/>
        <v>61.682242990654203</v>
      </c>
      <c r="P28" s="3">
        <v>8</v>
      </c>
      <c r="Q28" s="21">
        <f t="shared" si="2"/>
        <v>25</v>
      </c>
      <c r="R28" s="3">
        <v>13</v>
      </c>
      <c r="S28" s="21">
        <f t="shared" si="3"/>
        <v>30.76923076923077</v>
      </c>
      <c r="T28" s="3">
        <v>4.9000000000000004</v>
      </c>
      <c r="U28" s="21">
        <f t="shared" si="4"/>
        <v>8.1632653061224545</v>
      </c>
      <c r="V28" s="3">
        <v>22</v>
      </c>
      <c r="W28" s="21">
        <f t="shared" si="5"/>
        <v>18.181818181818183</v>
      </c>
      <c r="X28" s="3">
        <v>5.5</v>
      </c>
      <c r="Y28" s="21">
        <f t="shared" si="6"/>
        <v>18.181818181818183</v>
      </c>
      <c r="Z28" s="3">
        <v>9.6999999999999993</v>
      </c>
      <c r="AA28" s="21">
        <f t="shared" si="7"/>
        <v>27.83505154639175</v>
      </c>
      <c r="AB28" s="3">
        <v>23</v>
      </c>
      <c r="AC28" s="21">
        <f t="shared" si="8"/>
        <v>30.434782608695656</v>
      </c>
      <c r="AD28" s="21">
        <f t="shared" si="10"/>
        <v>36.428571428571431</v>
      </c>
      <c r="AE28" s="7">
        <v>1020</v>
      </c>
      <c r="AF28" s="21">
        <f t="shared" si="11"/>
        <v>47.549019607843135</v>
      </c>
      <c r="AG28" s="3">
        <v>10.6</v>
      </c>
      <c r="AH28" s="21">
        <f t="shared" si="12"/>
        <v>24.528301886792452</v>
      </c>
      <c r="AI28" s="3">
        <v>15</v>
      </c>
      <c r="AJ28" s="21">
        <f t="shared" si="13"/>
        <v>13.333333333333334</v>
      </c>
      <c r="AK28" s="3">
        <v>6</v>
      </c>
      <c r="AL28" s="21">
        <f t="shared" si="14"/>
        <v>18.333333333333325</v>
      </c>
      <c r="AM28" s="3">
        <v>28</v>
      </c>
      <c r="AN28" s="21">
        <f t="shared" si="15"/>
        <v>21.428571428571427</v>
      </c>
      <c r="AO28" s="3">
        <v>7.7</v>
      </c>
      <c r="AP28" s="21">
        <f t="shared" si="16"/>
        <v>28.571428571428577</v>
      </c>
      <c r="AQ28" s="3">
        <v>12</v>
      </c>
      <c r="AR28" s="22">
        <f t="shared" si="17"/>
        <v>19.166666666666675</v>
      </c>
      <c r="AS28" s="3">
        <v>26.5</v>
      </c>
      <c r="AT28" s="21">
        <f t="shared" si="18"/>
        <v>13.20754716981132</v>
      </c>
      <c r="AU28" s="21">
        <f t="shared" si="19"/>
        <v>49.15625</v>
      </c>
      <c r="AV28" s="3">
        <v>1573</v>
      </c>
      <c r="AW28" s="21">
        <f t="shared" si="20"/>
        <v>35.155753337571518</v>
      </c>
      <c r="AX28" s="3">
        <v>11.9</v>
      </c>
      <c r="AY28" s="22">
        <f t="shared" si="21"/>
        <v>10.924369747899165</v>
      </c>
      <c r="AZ28" s="3">
        <v>19.5</v>
      </c>
      <c r="BA28" s="21">
        <f t="shared" si="22"/>
        <v>23.076923076923077</v>
      </c>
      <c r="BB28" s="3">
        <v>7.4</v>
      </c>
      <c r="BC28" s="21">
        <f t="shared" si="23"/>
        <v>18.918918918918923</v>
      </c>
      <c r="BD28" s="3">
        <v>32</v>
      </c>
      <c r="BE28" s="21">
        <f t="shared" si="24"/>
        <v>12.5</v>
      </c>
      <c r="BF28" s="3">
        <v>9</v>
      </c>
      <c r="BG28" s="21">
        <f t="shared" si="25"/>
        <v>14.444444444444443</v>
      </c>
      <c r="BH28" s="3">
        <v>14.7</v>
      </c>
      <c r="BI28" s="21">
        <f t="shared" si="26"/>
        <v>18.367346938775505</v>
      </c>
      <c r="BJ28" s="3">
        <v>31.3</v>
      </c>
      <c r="BK28" s="21">
        <f t="shared" si="27"/>
        <v>15.335463258785945</v>
      </c>
      <c r="BL28" s="21">
        <f t="shared" si="28"/>
        <v>62.666666666666664</v>
      </c>
      <c r="BM28" s="3">
        <v>2162</v>
      </c>
      <c r="BN28" s="21">
        <f t="shared" si="29"/>
        <v>27.24329324699352</v>
      </c>
      <c r="BO28" s="3">
        <v>13</v>
      </c>
      <c r="BP28" s="21">
        <f t="shared" si="30"/>
        <v>8.4615384615384599</v>
      </c>
      <c r="BQ28" s="3">
        <v>20.5</v>
      </c>
      <c r="BR28" s="21">
        <f t="shared" si="31"/>
        <v>4.8780487804878048</v>
      </c>
      <c r="BS28" s="3">
        <v>8.1999999999999993</v>
      </c>
      <c r="BT28" s="21">
        <f t="shared" si="32"/>
        <v>9.7560975609755971</v>
      </c>
      <c r="BU28" s="3">
        <v>34.5</v>
      </c>
      <c r="BV28" s="21">
        <f t="shared" si="33"/>
        <v>7.2463768115942031</v>
      </c>
      <c r="BW28" s="3">
        <v>10.199999999999999</v>
      </c>
      <c r="BX28" s="21">
        <f t="shared" si="34"/>
        <v>11.764705882352935</v>
      </c>
      <c r="BY28" s="3">
        <v>16.2</v>
      </c>
      <c r="BZ28" s="21">
        <f t="shared" si="35"/>
        <v>9.2592592592592595</v>
      </c>
      <c r="CA28" s="3">
        <v>34.700000000000003</v>
      </c>
      <c r="CB28" s="21">
        <f t="shared" si="36"/>
        <v>9.7982708933717628</v>
      </c>
      <c r="CC28" s="21">
        <f t="shared" si="46"/>
        <v>74.324324324324323</v>
      </c>
      <c r="CD28" s="3">
        <v>2750</v>
      </c>
      <c r="CE28" s="21">
        <f t="shared" si="37"/>
        <v>21.381818181818183</v>
      </c>
      <c r="CF28" s="3">
        <v>13.8</v>
      </c>
      <c r="CG28" s="21">
        <f t="shared" si="38"/>
        <v>5.7971014492753676</v>
      </c>
      <c r="CH28" s="3">
        <v>21.5</v>
      </c>
      <c r="CI28" s="21">
        <f t="shared" si="39"/>
        <v>4.6511627906976747</v>
      </c>
      <c r="CJ28" s="3">
        <v>9</v>
      </c>
      <c r="CK28" s="21">
        <f t="shared" si="40"/>
        <v>8.8888888888888964</v>
      </c>
      <c r="CL28" s="3">
        <v>37</v>
      </c>
      <c r="CM28" s="21">
        <f t="shared" si="41"/>
        <v>6.756756756756757</v>
      </c>
      <c r="CN28" s="3">
        <v>11.5</v>
      </c>
      <c r="CO28" s="21">
        <f t="shared" si="42"/>
        <v>11.304347826086962</v>
      </c>
      <c r="CP28" s="3">
        <v>17.600000000000001</v>
      </c>
      <c r="CQ28" s="21">
        <f t="shared" si="43"/>
        <v>7.9545454545454657</v>
      </c>
      <c r="CR28" s="3">
        <v>38.5</v>
      </c>
      <c r="CS28" s="21">
        <f t="shared" si="44"/>
        <v>9.8701298701298619</v>
      </c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N28" t="s">
        <v>121</v>
      </c>
      <c r="DO28">
        <v>1</v>
      </c>
    </row>
    <row r="29" spans="1:119" x14ac:dyDescent="0.3">
      <c r="A29" s="3">
        <v>28</v>
      </c>
      <c r="B29" s="3" t="s">
        <v>2</v>
      </c>
      <c r="C29" s="3">
        <v>1</v>
      </c>
      <c r="D29" s="21">
        <f t="shared" si="9"/>
        <v>8.8000000000000007</v>
      </c>
      <c r="E29" s="3">
        <v>154</v>
      </c>
      <c r="F29" s="3">
        <v>6</v>
      </c>
      <c r="G29" s="3">
        <v>8.5</v>
      </c>
      <c r="H29" s="3">
        <v>4</v>
      </c>
      <c r="I29" s="3">
        <v>17.5</v>
      </c>
      <c r="J29" s="3">
        <v>4.5999999999999996</v>
      </c>
      <c r="K29" s="3">
        <v>6.7</v>
      </c>
      <c r="L29" s="3">
        <v>14.4</v>
      </c>
      <c r="M29" s="21">
        <f t="shared" si="0"/>
        <v>21.136363636363637</v>
      </c>
      <c r="N29" s="3">
        <v>465</v>
      </c>
      <c r="O29" s="21">
        <f t="shared" si="1"/>
        <v>66.881720430107521</v>
      </c>
      <c r="P29" s="3">
        <v>8.5</v>
      </c>
      <c r="Q29" s="21">
        <f t="shared" si="2"/>
        <v>29.411764705882355</v>
      </c>
      <c r="R29" s="3">
        <v>12.8</v>
      </c>
      <c r="S29" s="21">
        <f t="shared" si="3"/>
        <v>33.593750000000007</v>
      </c>
      <c r="T29" s="3">
        <v>5</v>
      </c>
      <c r="U29" s="21">
        <f t="shared" si="4"/>
        <v>20</v>
      </c>
      <c r="V29" s="3">
        <v>22</v>
      </c>
      <c r="W29" s="21">
        <f t="shared" si="5"/>
        <v>20.454545454545457</v>
      </c>
      <c r="X29" s="3">
        <v>5.6</v>
      </c>
      <c r="Y29" s="21">
        <f t="shared" si="6"/>
        <v>17.857142857142858</v>
      </c>
      <c r="Z29" s="3">
        <v>8.6999999999999993</v>
      </c>
      <c r="AA29" s="21">
        <f t="shared" si="7"/>
        <v>22.988505747126428</v>
      </c>
      <c r="AB29" s="3">
        <v>20</v>
      </c>
      <c r="AC29" s="21">
        <f t="shared" si="8"/>
        <v>27.999999999999996</v>
      </c>
      <c r="AD29" s="21">
        <f t="shared" si="10"/>
        <v>35.178571428571431</v>
      </c>
      <c r="AE29" s="7">
        <v>985</v>
      </c>
      <c r="AF29" s="21">
        <f t="shared" si="11"/>
        <v>52.791878172588838</v>
      </c>
      <c r="AG29" s="3">
        <v>10.3</v>
      </c>
      <c r="AH29" s="21">
        <f t="shared" si="12"/>
        <v>17.475728155339812</v>
      </c>
      <c r="AI29" s="3">
        <v>15.5</v>
      </c>
      <c r="AJ29" s="21">
        <f t="shared" si="13"/>
        <v>17.419354838709673</v>
      </c>
      <c r="AK29" s="3">
        <v>6</v>
      </c>
      <c r="AL29" s="21">
        <f t="shared" si="14"/>
        <v>16.666666666666664</v>
      </c>
      <c r="AM29" s="3">
        <v>28</v>
      </c>
      <c r="AN29" s="21">
        <f t="shared" si="15"/>
        <v>21.428571428571427</v>
      </c>
      <c r="AO29" s="3">
        <v>7.4</v>
      </c>
      <c r="AP29" s="21">
        <f t="shared" si="16"/>
        <v>24.324324324324333</v>
      </c>
      <c r="AQ29" s="3">
        <v>12</v>
      </c>
      <c r="AR29" s="22">
        <f t="shared" si="17"/>
        <v>27.500000000000007</v>
      </c>
      <c r="AS29" s="3">
        <v>26.5</v>
      </c>
      <c r="AT29" s="21">
        <f t="shared" si="18"/>
        <v>24.528301886792452</v>
      </c>
      <c r="AU29" s="21">
        <f t="shared" si="19"/>
        <v>52</v>
      </c>
      <c r="AV29" s="3">
        <v>1560</v>
      </c>
      <c r="AW29" s="21">
        <f t="shared" si="20"/>
        <v>36.858974358974365</v>
      </c>
      <c r="AX29" s="3">
        <v>12.2</v>
      </c>
      <c r="AY29" s="22">
        <f t="shared" si="21"/>
        <v>15.573770491803268</v>
      </c>
      <c r="AZ29" s="3">
        <v>19.3</v>
      </c>
      <c r="BA29" s="21">
        <f t="shared" si="22"/>
        <v>19.689119170984458</v>
      </c>
      <c r="BB29" s="3">
        <v>7.5</v>
      </c>
      <c r="BC29" s="21">
        <f t="shared" si="23"/>
        <v>20</v>
      </c>
      <c r="BD29" s="3">
        <v>30</v>
      </c>
      <c r="BE29" s="21">
        <f t="shared" si="24"/>
        <v>6.666666666666667</v>
      </c>
      <c r="BF29" s="3">
        <v>9.1</v>
      </c>
      <c r="BG29" s="21">
        <f t="shared" si="25"/>
        <v>18.681318681318672</v>
      </c>
      <c r="BH29" s="3">
        <v>14.5</v>
      </c>
      <c r="BI29" s="21">
        <f t="shared" si="26"/>
        <v>17.241379310344829</v>
      </c>
      <c r="BJ29" s="3">
        <v>32</v>
      </c>
      <c r="BK29" s="21">
        <f t="shared" si="27"/>
        <v>17.1875</v>
      </c>
      <c r="BL29" s="21">
        <f t="shared" si="28"/>
        <v>66.060606060606062</v>
      </c>
      <c r="BM29" s="3">
        <v>2180</v>
      </c>
      <c r="BN29" s="21">
        <f t="shared" si="29"/>
        <v>28.440366972477065</v>
      </c>
      <c r="BO29" s="3">
        <v>13.1</v>
      </c>
      <c r="BP29" s="21">
        <f t="shared" si="30"/>
        <v>6.8702290076335908</v>
      </c>
      <c r="BQ29" s="3">
        <v>20.7</v>
      </c>
      <c r="BR29" s="21">
        <f t="shared" si="31"/>
        <v>6.763285024154583</v>
      </c>
      <c r="BS29" s="3">
        <v>8.5</v>
      </c>
      <c r="BT29" s="21">
        <f t="shared" si="32"/>
        <v>11.76470588235294</v>
      </c>
      <c r="BU29" s="3">
        <v>33</v>
      </c>
      <c r="BV29" s="21">
        <f t="shared" si="33"/>
        <v>9.0909090909090917</v>
      </c>
      <c r="BW29" s="3">
        <v>10</v>
      </c>
      <c r="BX29" s="21">
        <f t="shared" si="34"/>
        <v>9.0000000000000036</v>
      </c>
      <c r="BY29" s="3">
        <v>16.3</v>
      </c>
      <c r="BZ29" s="21">
        <f t="shared" si="35"/>
        <v>11.042944785276077</v>
      </c>
      <c r="CA29" s="3">
        <v>35</v>
      </c>
      <c r="CB29" s="21">
        <f t="shared" si="36"/>
        <v>8.5714285714285712</v>
      </c>
      <c r="CC29" s="21">
        <f t="shared" si="46"/>
        <v>77.777777777777771</v>
      </c>
      <c r="CD29" s="3">
        <v>2800</v>
      </c>
      <c r="CE29" s="21">
        <f t="shared" si="37"/>
        <v>22.142857142857142</v>
      </c>
      <c r="CF29" s="3">
        <v>14</v>
      </c>
      <c r="CG29" s="21">
        <f t="shared" si="38"/>
        <v>6.4285714285714306</v>
      </c>
      <c r="CH29" s="3">
        <v>22</v>
      </c>
      <c r="CI29" s="21">
        <f t="shared" si="39"/>
        <v>5.9090909090909127</v>
      </c>
      <c r="CJ29" s="3">
        <v>9.5</v>
      </c>
      <c r="CK29" s="21">
        <f t="shared" si="40"/>
        <v>10.526315789473683</v>
      </c>
      <c r="CL29" s="3">
        <v>36</v>
      </c>
      <c r="CM29" s="21">
        <f t="shared" si="41"/>
        <v>8.3333333333333321</v>
      </c>
      <c r="CN29" s="3">
        <v>11</v>
      </c>
      <c r="CO29" s="21">
        <f t="shared" si="42"/>
        <v>9.0909090909090917</v>
      </c>
      <c r="CP29" s="3">
        <v>18</v>
      </c>
      <c r="CQ29" s="21">
        <f t="shared" si="43"/>
        <v>9.4444444444444393</v>
      </c>
      <c r="CR29" s="3">
        <v>38</v>
      </c>
      <c r="CS29" s="21">
        <f t="shared" si="44"/>
        <v>7.8947368421052628</v>
      </c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N29" t="s">
        <v>121</v>
      </c>
      <c r="DO29">
        <v>1</v>
      </c>
    </row>
    <row r="30" spans="1:119" x14ac:dyDescent="0.3">
      <c r="A30" s="2">
        <v>29</v>
      </c>
      <c r="B30" s="3" t="s">
        <v>2</v>
      </c>
      <c r="C30" s="3">
        <v>1</v>
      </c>
      <c r="D30" s="21">
        <f t="shared" si="9"/>
        <v>11.405405405405405</v>
      </c>
      <c r="E30" s="3">
        <v>211</v>
      </c>
      <c r="F30" s="3">
        <v>6.2</v>
      </c>
      <c r="G30" s="3">
        <v>9.5</v>
      </c>
      <c r="H30" s="3">
        <v>4.8</v>
      </c>
      <c r="I30" s="3">
        <v>18.5</v>
      </c>
      <c r="J30" s="3">
        <v>4.5999999999999996</v>
      </c>
      <c r="K30" s="3">
        <v>7.2</v>
      </c>
      <c r="L30" s="3">
        <v>16.7</v>
      </c>
      <c r="M30" s="21">
        <f t="shared" si="0"/>
        <v>24.23076923076923</v>
      </c>
      <c r="N30" s="3">
        <v>630</v>
      </c>
      <c r="O30" s="21">
        <f t="shared" si="1"/>
        <v>66.507936507936506</v>
      </c>
      <c r="P30" s="3">
        <v>9.1</v>
      </c>
      <c r="Q30" s="21">
        <f t="shared" si="2"/>
        <v>31.868131868131865</v>
      </c>
      <c r="R30" s="3">
        <v>14</v>
      </c>
      <c r="S30" s="21">
        <f t="shared" si="3"/>
        <v>32.142857142857146</v>
      </c>
      <c r="T30" s="3">
        <v>5</v>
      </c>
      <c r="U30" s="21">
        <f t="shared" si="4"/>
        <v>4.0000000000000036</v>
      </c>
      <c r="V30" s="3">
        <v>26</v>
      </c>
      <c r="W30" s="21">
        <f t="shared" si="5"/>
        <v>28.846153846153843</v>
      </c>
      <c r="X30" s="3">
        <v>5.6</v>
      </c>
      <c r="Y30" s="21">
        <f t="shared" si="6"/>
        <v>17.857142857142858</v>
      </c>
      <c r="Z30" s="3">
        <v>10</v>
      </c>
      <c r="AA30" s="21">
        <f t="shared" si="7"/>
        <v>27.999999999999996</v>
      </c>
      <c r="AB30" s="3">
        <v>22</v>
      </c>
      <c r="AC30" s="21">
        <f t="shared" si="8"/>
        <v>24.090909090909093</v>
      </c>
      <c r="AD30" s="21">
        <f t="shared" si="10"/>
        <v>43.357142857142854</v>
      </c>
      <c r="AE30" s="7">
        <v>1214</v>
      </c>
      <c r="AF30" s="21">
        <f t="shared" si="11"/>
        <v>48.105436573311366</v>
      </c>
      <c r="AG30" s="3">
        <v>10.5</v>
      </c>
      <c r="AH30" s="21">
        <f t="shared" si="12"/>
        <v>13.333333333333336</v>
      </c>
      <c r="AI30" s="3">
        <v>16.5</v>
      </c>
      <c r="AJ30" s="21">
        <f t="shared" si="13"/>
        <v>15.151515151515152</v>
      </c>
      <c r="AK30" s="3">
        <v>6</v>
      </c>
      <c r="AL30" s="21">
        <f t="shared" si="14"/>
        <v>16.666666666666664</v>
      </c>
      <c r="AM30" s="3">
        <v>28</v>
      </c>
      <c r="AN30" s="21">
        <f t="shared" si="15"/>
        <v>7.1428571428571423</v>
      </c>
      <c r="AO30" s="3">
        <v>8</v>
      </c>
      <c r="AP30" s="21">
        <f t="shared" si="16"/>
        <v>30.000000000000004</v>
      </c>
      <c r="AQ30" s="3">
        <v>13</v>
      </c>
      <c r="AR30" s="22">
        <f t="shared" si="17"/>
        <v>23.076923076923077</v>
      </c>
      <c r="AS30" s="3">
        <v>27.5</v>
      </c>
      <c r="AT30" s="21">
        <f t="shared" si="18"/>
        <v>20</v>
      </c>
      <c r="AU30" s="21">
        <f t="shared" si="19"/>
        <v>60.29032258064516</v>
      </c>
      <c r="AV30" s="3">
        <v>1869</v>
      </c>
      <c r="AW30" s="21">
        <f t="shared" si="20"/>
        <v>35.045478865703586</v>
      </c>
      <c r="AX30" s="3">
        <v>12.5</v>
      </c>
      <c r="AY30" s="22">
        <f t="shared" si="21"/>
        <v>16</v>
      </c>
      <c r="AZ30" s="3">
        <v>19.5</v>
      </c>
      <c r="BA30" s="21">
        <f t="shared" si="22"/>
        <v>15.384615384615385</v>
      </c>
      <c r="BB30" s="3">
        <v>7.5</v>
      </c>
      <c r="BC30" s="21">
        <f t="shared" si="23"/>
        <v>20</v>
      </c>
      <c r="BD30" s="3">
        <v>31</v>
      </c>
      <c r="BE30" s="21">
        <f t="shared" si="24"/>
        <v>9.67741935483871</v>
      </c>
      <c r="BF30" s="3">
        <v>9.5</v>
      </c>
      <c r="BG30" s="21">
        <f t="shared" si="25"/>
        <v>15.789473684210526</v>
      </c>
      <c r="BH30" s="3">
        <v>15</v>
      </c>
      <c r="BI30" s="21">
        <f t="shared" si="26"/>
        <v>13.333333333333334</v>
      </c>
      <c r="BJ30" s="3">
        <v>32.200000000000003</v>
      </c>
      <c r="BK30" s="21">
        <f t="shared" si="27"/>
        <v>14.596273291925474</v>
      </c>
      <c r="BL30" s="21">
        <f t="shared" si="28"/>
        <v>72.647058823529406</v>
      </c>
      <c r="BM30" s="3">
        <v>2470</v>
      </c>
      <c r="BN30" s="21">
        <f t="shared" si="29"/>
        <v>24.331983805668017</v>
      </c>
      <c r="BO30" s="3">
        <v>13.5</v>
      </c>
      <c r="BP30" s="21">
        <f t="shared" si="30"/>
        <v>7.4074074074074066</v>
      </c>
      <c r="BQ30" s="3">
        <v>21</v>
      </c>
      <c r="BR30" s="21">
        <f t="shared" si="31"/>
        <v>7.1428571428571423</v>
      </c>
      <c r="BS30" s="3">
        <v>8.6</v>
      </c>
      <c r="BT30" s="21">
        <f t="shared" si="32"/>
        <v>12.790697674418603</v>
      </c>
      <c r="BU30" s="3">
        <v>34</v>
      </c>
      <c r="BV30" s="21">
        <f t="shared" si="33"/>
        <v>8.8235294117647065</v>
      </c>
      <c r="BW30" s="3">
        <v>10.7</v>
      </c>
      <c r="BX30" s="21">
        <f t="shared" si="34"/>
        <v>11.214953271028032</v>
      </c>
      <c r="BY30" s="3">
        <v>16.5</v>
      </c>
      <c r="BZ30" s="21">
        <f t="shared" si="35"/>
        <v>9.0909090909090917</v>
      </c>
      <c r="CA30" s="3">
        <v>35.5</v>
      </c>
      <c r="CB30" s="21">
        <f t="shared" si="36"/>
        <v>9.2957746478873151</v>
      </c>
      <c r="CC30" s="21"/>
      <c r="CD30" s="3"/>
      <c r="CE30" s="21"/>
      <c r="CF30" s="3"/>
      <c r="CG30" s="21"/>
      <c r="CH30" s="3"/>
      <c r="CI30" s="21"/>
      <c r="CJ30" s="3"/>
      <c r="CK30" s="21"/>
      <c r="CL30" s="3"/>
      <c r="CM30" s="21"/>
      <c r="CN30" s="3"/>
      <c r="CO30" s="21"/>
      <c r="CP30" s="3"/>
      <c r="CQ30" s="21"/>
      <c r="CR30" s="3"/>
      <c r="CS30" s="21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N30" t="s">
        <v>121</v>
      </c>
      <c r="DO30">
        <v>1</v>
      </c>
    </row>
    <row r="31" spans="1:119" x14ac:dyDescent="0.3">
      <c r="A31" s="3">
        <v>30</v>
      </c>
      <c r="B31" s="3" t="s">
        <v>2</v>
      </c>
      <c r="C31" s="3">
        <v>1</v>
      </c>
      <c r="D31" s="21">
        <f t="shared" si="9"/>
        <v>10.918918918918919</v>
      </c>
      <c r="E31" s="3">
        <v>202</v>
      </c>
      <c r="F31" s="3">
        <v>6</v>
      </c>
      <c r="G31" s="3">
        <v>9.5</v>
      </c>
      <c r="H31" s="3">
        <v>4.5</v>
      </c>
      <c r="I31" s="3">
        <v>18.5</v>
      </c>
      <c r="J31" s="3">
        <v>5</v>
      </c>
      <c r="K31" s="3">
        <v>7</v>
      </c>
      <c r="L31" s="3">
        <v>16.5</v>
      </c>
      <c r="M31" s="21">
        <f t="shared" si="0"/>
        <v>26.488888888888887</v>
      </c>
      <c r="N31" s="3">
        <v>596</v>
      </c>
      <c r="O31" s="21">
        <f t="shared" si="1"/>
        <v>66.107382550335572</v>
      </c>
      <c r="P31" s="3">
        <v>8.5</v>
      </c>
      <c r="Q31" s="21">
        <f t="shared" si="2"/>
        <v>29.411764705882355</v>
      </c>
      <c r="R31" s="3">
        <v>13</v>
      </c>
      <c r="S31" s="21">
        <f t="shared" si="3"/>
        <v>26.923076923076923</v>
      </c>
      <c r="T31" s="3">
        <v>5.0999999999999996</v>
      </c>
      <c r="U31" s="21">
        <f t="shared" si="4"/>
        <v>11.764705882352935</v>
      </c>
      <c r="V31" s="3">
        <v>22.5</v>
      </c>
      <c r="W31" s="21">
        <f t="shared" si="5"/>
        <v>17.777777777777779</v>
      </c>
      <c r="X31" s="3">
        <v>6</v>
      </c>
      <c r="Y31" s="21">
        <f t="shared" si="6"/>
        <v>16.666666666666664</v>
      </c>
      <c r="Z31" s="3">
        <v>9.6</v>
      </c>
      <c r="AA31" s="21">
        <f t="shared" si="7"/>
        <v>27.083333333333332</v>
      </c>
      <c r="AB31" s="3">
        <v>21.5</v>
      </c>
      <c r="AC31" s="21">
        <f t="shared" si="8"/>
        <v>23.255813953488371</v>
      </c>
      <c r="AD31" s="21">
        <f t="shared" si="10"/>
        <v>42.586206896551722</v>
      </c>
      <c r="AE31" s="7">
        <v>1235</v>
      </c>
      <c r="AF31" s="21">
        <f t="shared" si="11"/>
        <v>51.740890688259114</v>
      </c>
      <c r="AG31" s="3">
        <v>11</v>
      </c>
      <c r="AH31" s="21">
        <f t="shared" si="12"/>
        <v>22.727272727272727</v>
      </c>
      <c r="AI31" s="3">
        <v>17</v>
      </c>
      <c r="AJ31" s="21">
        <f t="shared" si="13"/>
        <v>23.52941176470588</v>
      </c>
      <c r="AK31" s="3">
        <v>6.5</v>
      </c>
      <c r="AL31" s="21">
        <f t="shared" si="14"/>
        <v>21.538461538461544</v>
      </c>
      <c r="AM31" s="3">
        <v>29</v>
      </c>
      <c r="AN31" s="21">
        <f t="shared" si="15"/>
        <v>22.413793103448278</v>
      </c>
      <c r="AO31" s="3">
        <v>8</v>
      </c>
      <c r="AP31" s="21">
        <f t="shared" si="16"/>
        <v>25</v>
      </c>
      <c r="AQ31" s="3">
        <v>13</v>
      </c>
      <c r="AR31" s="22">
        <f t="shared" si="17"/>
        <v>26.153846153846157</v>
      </c>
      <c r="AS31" s="3">
        <v>28</v>
      </c>
      <c r="AT31" s="21">
        <f t="shared" si="18"/>
        <v>23.214285714285715</v>
      </c>
      <c r="AU31" s="21">
        <f t="shared" si="19"/>
        <v>61.29032258064516</v>
      </c>
      <c r="AV31" s="3">
        <v>1900</v>
      </c>
      <c r="AW31" s="21">
        <f t="shared" si="20"/>
        <v>35</v>
      </c>
      <c r="AX31" s="3">
        <v>13</v>
      </c>
      <c r="AY31" s="22">
        <f t="shared" si="21"/>
        <v>15.384615384615385</v>
      </c>
      <c r="AZ31" s="3">
        <v>19</v>
      </c>
      <c r="BA31" s="21">
        <f t="shared" si="22"/>
        <v>10.526315789473683</v>
      </c>
      <c r="BB31" s="3">
        <v>7.7</v>
      </c>
      <c r="BC31" s="21">
        <f t="shared" si="23"/>
        <v>15.584415584415586</v>
      </c>
      <c r="BD31" s="3">
        <v>31</v>
      </c>
      <c r="BE31" s="21">
        <f t="shared" si="24"/>
        <v>6.4516129032258061</v>
      </c>
      <c r="BF31" s="3">
        <v>10</v>
      </c>
      <c r="BG31" s="21">
        <f t="shared" si="25"/>
        <v>20</v>
      </c>
      <c r="BH31" s="3">
        <v>15</v>
      </c>
      <c r="BI31" s="21">
        <f t="shared" si="26"/>
        <v>13.333333333333334</v>
      </c>
      <c r="BJ31" s="3">
        <v>32.6</v>
      </c>
      <c r="BK31" s="21">
        <f t="shared" si="27"/>
        <v>14.110429447852765</v>
      </c>
      <c r="BL31" s="21">
        <f t="shared" si="28"/>
        <v>76.760563380281695</v>
      </c>
      <c r="BM31" s="3">
        <v>2725</v>
      </c>
      <c r="BN31" s="21">
        <f t="shared" si="29"/>
        <v>30.275229357798167</v>
      </c>
      <c r="BO31" s="3">
        <v>13.5</v>
      </c>
      <c r="BP31" s="21">
        <f t="shared" si="30"/>
        <v>3.7037037037037033</v>
      </c>
      <c r="BQ31" s="3">
        <v>21</v>
      </c>
      <c r="BR31" s="21">
        <f t="shared" si="31"/>
        <v>9.5238095238095237</v>
      </c>
      <c r="BS31" s="3">
        <v>9.1</v>
      </c>
      <c r="BT31" s="21">
        <f t="shared" si="32"/>
        <v>15.38461538461538</v>
      </c>
      <c r="BU31" s="3">
        <v>35.5</v>
      </c>
      <c r="BV31" s="21">
        <f t="shared" si="33"/>
        <v>12.676056338028168</v>
      </c>
      <c r="BW31" s="3">
        <v>11</v>
      </c>
      <c r="BX31" s="21">
        <f t="shared" si="34"/>
        <v>9.0909090909090917</v>
      </c>
      <c r="BY31" s="3">
        <v>17</v>
      </c>
      <c r="BZ31" s="21">
        <f t="shared" si="35"/>
        <v>11.76470588235294</v>
      </c>
      <c r="CA31" s="3">
        <v>37.299999999999997</v>
      </c>
      <c r="CB31" s="21">
        <f t="shared" si="36"/>
        <v>12.60053619302948</v>
      </c>
      <c r="CC31" s="21">
        <f t="shared" ref="CC31:CC36" si="47">CD31/CL31</f>
        <v>88.75</v>
      </c>
      <c r="CD31" s="3">
        <v>3550</v>
      </c>
      <c r="CE31" s="21">
        <f t="shared" si="37"/>
        <v>23.239436619718308</v>
      </c>
      <c r="CF31" s="3">
        <v>14.8</v>
      </c>
      <c r="CG31" s="21">
        <f t="shared" si="38"/>
        <v>8.7837837837837878</v>
      </c>
      <c r="CH31" s="3">
        <v>23</v>
      </c>
      <c r="CI31" s="21">
        <f t="shared" si="39"/>
        <v>8.695652173913043</v>
      </c>
      <c r="CJ31" s="3">
        <v>10.5</v>
      </c>
      <c r="CK31" s="21">
        <f t="shared" si="40"/>
        <v>13.333333333333336</v>
      </c>
      <c r="CL31" s="3">
        <v>40</v>
      </c>
      <c r="CM31" s="21">
        <f t="shared" si="41"/>
        <v>11.25</v>
      </c>
      <c r="CN31" s="3">
        <v>12</v>
      </c>
      <c r="CO31" s="21">
        <f t="shared" si="42"/>
        <v>8.3333333333333321</v>
      </c>
      <c r="CP31" s="3">
        <v>19</v>
      </c>
      <c r="CQ31" s="21">
        <f t="shared" si="43"/>
        <v>10.526315789473683</v>
      </c>
      <c r="CR31" s="3">
        <v>42</v>
      </c>
      <c r="CS31" s="21">
        <f t="shared" si="44"/>
        <v>11.190476190476199</v>
      </c>
      <c r="CT31" s="14">
        <v>18.834379999999999</v>
      </c>
      <c r="CU31" s="14">
        <v>11.524660000000001</v>
      </c>
      <c r="CV31" s="14">
        <v>5.3713179999999996</v>
      </c>
      <c r="CW31" s="14">
        <v>52.75591</v>
      </c>
      <c r="CX31" s="14">
        <v>8.6999999999999993</v>
      </c>
      <c r="CY31" s="14">
        <v>26</v>
      </c>
      <c r="CZ31" s="14">
        <v>4.2</v>
      </c>
      <c r="DA31" s="14">
        <v>61.9</v>
      </c>
      <c r="DB31" s="14">
        <v>20.7</v>
      </c>
      <c r="DC31" s="14">
        <v>33.46</v>
      </c>
      <c r="DD31" s="14">
        <v>1.8</v>
      </c>
      <c r="DE31" s="14"/>
      <c r="DF31" s="14"/>
      <c r="DG31" s="14">
        <v>58</v>
      </c>
      <c r="DH31" s="14">
        <v>1</v>
      </c>
      <c r="DI31" s="14">
        <v>1</v>
      </c>
      <c r="DJ31" s="14"/>
      <c r="DK31" s="14">
        <v>44</v>
      </c>
      <c r="DL31" s="20">
        <v>4.2644630000000001</v>
      </c>
      <c r="DM31" s="14">
        <v>0.75</v>
      </c>
      <c r="DN31" t="s">
        <v>121</v>
      </c>
      <c r="DO31">
        <v>1</v>
      </c>
    </row>
    <row r="32" spans="1:119" x14ac:dyDescent="0.3">
      <c r="A32" s="2">
        <v>31</v>
      </c>
      <c r="B32" s="3" t="s">
        <v>2</v>
      </c>
      <c r="C32" s="3">
        <v>1</v>
      </c>
      <c r="D32" s="21">
        <f t="shared" si="9"/>
        <v>10.555555555555555</v>
      </c>
      <c r="E32" s="3">
        <v>190</v>
      </c>
      <c r="F32" s="3">
        <v>5.5</v>
      </c>
      <c r="G32" s="3">
        <v>8.5</v>
      </c>
      <c r="H32" s="3">
        <v>4.5</v>
      </c>
      <c r="I32" s="3">
        <v>18</v>
      </c>
      <c r="J32" s="3">
        <v>4</v>
      </c>
      <c r="K32" s="3">
        <v>6</v>
      </c>
      <c r="L32" s="3">
        <v>16</v>
      </c>
      <c r="M32" s="21">
        <f t="shared" si="0"/>
        <v>28.5</v>
      </c>
      <c r="N32" s="3">
        <v>570</v>
      </c>
      <c r="O32" s="21">
        <f t="shared" si="1"/>
        <v>66.666666666666657</v>
      </c>
      <c r="P32" s="3">
        <v>8.5</v>
      </c>
      <c r="Q32" s="21">
        <f t="shared" si="2"/>
        <v>35.294117647058826</v>
      </c>
      <c r="R32" s="3">
        <v>12.5</v>
      </c>
      <c r="S32" s="21">
        <f t="shared" si="3"/>
        <v>32</v>
      </c>
      <c r="T32" s="3">
        <v>5</v>
      </c>
      <c r="U32" s="21">
        <f t="shared" si="4"/>
        <v>10</v>
      </c>
      <c r="V32" s="3">
        <v>20</v>
      </c>
      <c r="W32" s="21">
        <f t="shared" si="5"/>
        <v>10</v>
      </c>
      <c r="X32" s="3">
        <v>5.7</v>
      </c>
      <c r="Y32" s="21">
        <f t="shared" si="6"/>
        <v>29.824561403508774</v>
      </c>
      <c r="Z32" s="3">
        <v>9</v>
      </c>
      <c r="AA32" s="21">
        <f t="shared" si="7"/>
        <v>33.333333333333329</v>
      </c>
      <c r="AB32" s="3">
        <v>22</v>
      </c>
      <c r="AC32" s="21">
        <f t="shared" si="8"/>
        <v>27.27272727272727</v>
      </c>
      <c r="AD32" s="21">
        <f t="shared" si="10"/>
        <v>44</v>
      </c>
      <c r="AE32" s="7">
        <v>1210</v>
      </c>
      <c r="AF32" s="21">
        <f t="shared" si="11"/>
        <v>52.892561983471076</v>
      </c>
      <c r="AG32" s="3">
        <v>10.5</v>
      </c>
      <c r="AH32" s="21">
        <f t="shared" si="12"/>
        <v>19.047619047619047</v>
      </c>
      <c r="AI32" s="3">
        <v>15.5</v>
      </c>
      <c r="AJ32" s="21">
        <f t="shared" si="13"/>
        <v>19.35483870967742</v>
      </c>
      <c r="AK32" s="3">
        <v>6.5</v>
      </c>
      <c r="AL32" s="21">
        <f t="shared" si="14"/>
        <v>23.076923076923077</v>
      </c>
      <c r="AM32" s="3">
        <v>27.5</v>
      </c>
      <c r="AN32" s="21">
        <f t="shared" si="15"/>
        <v>27.27272727272727</v>
      </c>
      <c r="AO32" s="3">
        <v>7.1</v>
      </c>
      <c r="AP32" s="21">
        <f t="shared" si="16"/>
        <v>19.718309859154921</v>
      </c>
      <c r="AQ32" s="3">
        <v>12.5</v>
      </c>
      <c r="AR32" s="22">
        <f t="shared" si="17"/>
        <v>28.000000000000004</v>
      </c>
      <c r="AS32" s="3">
        <v>29</v>
      </c>
      <c r="AT32" s="21">
        <f t="shared" si="18"/>
        <v>24.137931034482758</v>
      </c>
      <c r="AU32" s="21">
        <f t="shared" si="19"/>
        <v>56.46875</v>
      </c>
      <c r="AV32" s="3">
        <v>1807</v>
      </c>
      <c r="AW32" s="21">
        <f t="shared" si="20"/>
        <v>33.038184836745984</v>
      </c>
      <c r="AX32" s="3">
        <v>12.5</v>
      </c>
      <c r="AY32" s="22">
        <f t="shared" si="21"/>
        <v>16</v>
      </c>
      <c r="AZ32" s="3">
        <v>20</v>
      </c>
      <c r="BA32" s="21">
        <f t="shared" si="22"/>
        <v>22.5</v>
      </c>
      <c r="BB32" s="3">
        <v>7.7</v>
      </c>
      <c r="BC32" s="21">
        <f t="shared" si="23"/>
        <v>15.584415584415586</v>
      </c>
      <c r="BD32" s="3">
        <v>32</v>
      </c>
      <c r="BE32" s="21">
        <f t="shared" si="24"/>
        <v>14.0625</v>
      </c>
      <c r="BF32" s="3">
        <v>9.6</v>
      </c>
      <c r="BG32" s="21">
        <f t="shared" si="25"/>
        <v>26.041666666666668</v>
      </c>
      <c r="BH32" s="3">
        <v>15</v>
      </c>
      <c r="BI32" s="21">
        <f t="shared" si="26"/>
        <v>16.666666666666664</v>
      </c>
      <c r="BJ32" s="3">
        <v>34</v>
      </c>
      <c r="BK32" s="21">
        <f t="shared" si="27"/>
        <v>14.705882352941178</v>
      </c>
      <c r="BL32" s="21">
        <f t="shared" si="28"/>
        <v>75.464788732394368</v>
      </c>
      <c r="BM32" s="3">
        <v>2679</v>
      </c>
      <c r="BN32" s="21">
        <f t="shared" si="29"/>
        <v>32.549458753266144</v>
      </c>
      <c r="BO32" s="3">
        <v>13.5</v>
      </c>
      <c r="BP32" s="21">
        <f t="shared" si="30"/>
        <v>7.4074074074074066</v>
      </c>
      <c r="BQ32" s="3">
        <v>21.8</v>
      </c>
      <c r="BR32" s="21">
        <f t="shared" si="31"/>
        <v>8.256880733944957</v>
      </c>
      <c r="BS32" s="3">
        <v>9.1</v>
      </c>
      <c r="BT32" s="21">
        <f t="shared" si="32"/>
        <v>15.38461538461538</v>
      </c>
      <c r="BU32" s="3">
        <v>35.5</v>
      </c>
      <c r="BV32" s="21">
        <f t="shared" si="33"/>
        <v>9.8591549295774641</v>
      </c>
      <c r="BW32" s="3">
        <v>11</v>
      </c>
      <c r="BX32" s="21">
        <f t="shared" si="34"/>
        <v>12.727272727272732</v>
      </c>
      <c r="BY32" s="3">
        <v>17</v>
      </c>
      <c r="BZ32" s="21">
        <f t="shared" si="35"/>
        <v>11.76470588235294</v>
      </c>
      <c r="CA32" s="3">
        <v>38</v>
      </c>
      <c r="CB32" s="21">
        <f t="shared" si="36"/>
        <v>10.526315789473683</v>
      </c>
      <c r="CC32" s="21">
        <f t="shared" si="47"/>
        <v>91.025641025641022</v>
      </c>
      <c r="CD32" s="3">
        <v>3550</v>
      </c>
      <c r="CE32" s="21">
        <f t="shared" si="37"/>
        <v>24.535211267605632</v>
      </c>
      <c r="CF32" s="3">
        <v>14.6</v>
      </c>
      <c r="CG32" s="21">
        <f t="shared" si="38"/>
        <v>7.5342465753424639</v>
      </c>
      <c r="CH32" s="3">
        <v>23.5</v>
      </c>
      <c r="CI32" s="21">
        <f t="shared" si="39"/>
        <v>7.234042553191486</v>
      </c>
      <c r="CJ32" s="5">
        <v>10.5</v>
      </c>
      <c r="CK32" s="21">
        <f t="shared" si="40"/>
        <v>13.333333333333336</v>
      </c>
      <c r="CL32" s="3">
        <v>39</v>
      </c>
      <c r="CM32" s="21">
        <f t="shared" si="41"/>
        <v>8.9743589743589745</v>
      </c>
      <c r="CN32" s="3">
        <v>12.5</v>
      </c>
      <c r="CO32" s="21">
        <f t="shared" si="42"/>
        <v>12</v>
      </c>
      <c r="CP32" s="3">
        <v>19</v>
      </c>
      <c r="CQ32" s="21">
        <f t="shared" si="43"/>
        <v>10.526315789473683</v>
      </c>
      <c r="CR32" s="3">
        <v>42</v>
      </c>
      <c r="CS32" s="21">
        <f t="shared" si="44"/>
        <v>9.5238095238095237</v>
      </c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N32" t="s">
        <v>121</v>
      </c>
      <c r="DO32">
        <v>1</v>
      </c>
    </row>
    <row r="33" spans="1:119" x14ac:dyDescent="0.3">
      <c r="A33" s="3">
        <v>32</v>
      </c>
      <c r="B33" s="3" t="s">
        <v>2</v>
      </c>
      <c r="C33" s="3">
        <v>1</v>
      </c>
      <c r="D33" s="21">
        <f t="shared" si="9"/>
        <v>9.6590909090909083</v>
      </c>
      <c r="E33" s="3">
        <v>170</v>
      </c>
      <c r="F33" s="3">
        <v>5.8</v>
      </c>
      <c r="G33" s="3">
        <v>9.1</v>
      </c>
      <c r="H33" s="3">
        <v>3.8</v>
      </c>
      <c r="I33" s="3">
        <v>17.600000000000001</v>
      </c>
      <c r="J33" s="3">
        <v>3.9</v>
      </c>
      <c r="K33" s="3">
        <v>6.7</v>
      </c>
      <c r="L33" s="3">
        <v>15.5</v>
      </c>
      <c r="M33" s="21">
        <f t="shared" si="0"/>
        <v>20.304347826086957</v>
      </c>
      <c r="N33" s="3">
        <v>467</v>
      </c>
      <c r="O33" s="21">
        <f t="shared" si="1"/>
        <v>63.597430406852254</v>
      </c>
      <c r="P33" s="3">
        <v>7.8</v>
      </c>
      <c r="Q33" s="21">
        <f t="shared" si="2"/>
        <v>25.641025641025646</v>
      </c>
      <c r="R33" s="3">
        <v>12.8</v>
      </c>
      <c r="S33" s="21">
        <f t="shared" si="3"/>
        <v>28.906250000000007</v>
      </c>
      <c r="T33" s="3">
        <v>4.7</v>
      </c>
      <c r="U33" s="21">
        <f t="shared" si="4"/>
        <v>19.148936170212774</v>
      </c>
      <c r="V33" s="3">
        <v>23</v>
      </c>
      <c r="W33" s="21">
        <f t="shared" si="5"/>
        <v>23.478260869565212</v>
      </c>
      <c r="X33" s="3">
        <v>5.7</v>
      </c>
      <c r="Y33" s="21">
        <f t="shared" si="6"/>
        <v>31.578947368421055</v>
      </c>
      <c r="Z33" s="3">
        <v>9</v>
      </c>
      <c r="AA33" s="21">
        <f t="shared" si="7"/>
        <v>25.555555555555554</v>
      </c>
      <c r="AB33" s="3">
        <v>21.5</v>
      </c>
      <c r="AC33" s="21">
        <f t="shared" si="8"/>
        <v>27.906976744186046</v>
      </c>
      <c r="AD33" s="21">
        <f t="shared" si="10"/>
        <v>32.033898305084747</v>
      </c>
      <c r="AE33" s="7">
        <v>945</v>
      </c>
      <c r="AF33" s="21">
        <f t="shared" si="11"/>
        <v>50.582010582010582</v>
      </c>
      <c r="AG33" s="3">
        <v>10.3</v>
      </c>
      <c r="AH33" s="21">
        <f t="shared" si="12"/>
        <v>24.27184466019418</v>
      </c>
      <c r="AI33" s="3">
        <v>16.5</v>
      </c>
      <c r="AJ33" s="21">
        <f t="shared" si="13"/>
        <v>22.424242424242419</v>
      </c>
      <c r="AK33" s="3">
        <v>6</v>
      </c>
      <c r="AL33" s="21">
        <f t="shared" si="14"/>
        <v>21.666666666666664</v>
      </c>
      <c r="AM33" s="3">
        <v>29.5</v>
      </c>
      <c r="AN33" s="21">
        <f t="shared" si="15"/>
        <v>22.033898305084744</v>
      </c>
      <c r="AO33" s="3">
        <v>7.7</v>
      </c>
      <c r="AP33" s="21">
        <f t="shared" si="16"/>
        <v>25.97402597402597</v>
      </c>
      <c r="AQ33" s="3">
        <v>12</v>
      </c>
      <c r="AR33" s="22">
        <f t="shared" si="17"/>
        <v>25</v>
      </c>
      <c r="AS33" s="3">
        <v>26</v>
      </c>
      <c r="AT33" s="21">
        <f t="shared" si="18"/>
        <v>17.307692307692307</v>
      </c>
      <c r="AU33" s="21">
        <f t="shared" si="19"/>
        <v>50.133333333333333</v>
      </c>
      <c r="AV33" s="3">
        <v>1504</v>
      </c>
      <c r="AW33" s="21">
        <f t="shared" si="20"/>
        <v>37.167553191489361</v>
      </c>
      <c r="AX33" s="3">
        <v>12</v>
      </c>
      <c r="AY33" s="22">
        <f t="shared" si="21"/>
        <v>14.166666666666661</v>
      </c>
      <c r="AZ33" s="3">
        <v>19</v>
      </c>
      <c r="BA33" s="21">
        <f t="shared" si="22"/>
        <v>13.157894736842104</v>
      </c>
      <c r="BB33" s="3">
        <v>7.5</v>
      </c>
      <c r="BC33" s="21">
        <f t="shared" si="23"/>
        <v>20</v>
      </c>
      <c r="BD33" s="3">
        <v>30</v>
      </c>
      <c r="BE33" s="21">
        <f t="shared" si="24"/>
        <v>1.6666666666666667</v>
      </c>
      <c r="BF33" s="3">
        <v>8.6</v>
      </c>
      <c r="BG33" s="21">
        <f t="shared" si="25"/>
        <v>10.465116279069761</v>
      </c>
      <c r="BH33" s="3">
        <v>14.5</v>
      </c>
      <c r="BI33" s="21">
        <f t="shared" si="26"/>
        <v>17.241379310344829</v>
      </c>
      <c r="BJ33" s="3">
        <v>30.6</v>
      </c>
      <c r="BK33" s="21">
        <f t="shared" si="27"/>
        <v>15.032679738562097</v>
      </c>
      <c r="BL33" s="21">
        <f t="shared" si="28"/>
        <v>64.454545454545453</v>
      </c>
      <c r="BM33" s="3">
        <v>2127</v>
      </c>
      <c r="BN33" s="21">
        <f t="shared" si="29"/>
        <v>29.290079924776681</v>
      </c>
      <c r="BO33" s="3">
        <v>12.8</v>
      </c>
      <c r="BP33" s="21">
        <f t="shared" si="30"/>
        <v>6.2500000000000053</v>
      </c>
      <c r="BQ33" s="3">
        <v>20</v>
      </c>
      <c r="BR33" s="21">
        <f t="shared" si="31"/>
        <v>5</v>
      </c>
      <c r="BS33" s="3">
        <v>8.4</v>
      </c>
      <c r="BT33" s="21">
        <f t="shared" si="32"/>
        <v>10.714285714285717</v>
      </c>
      <c r="BU33" s="3">
        <v>33</v>
      </c>
      <c r="BV33" s="21">
        <f t="shared" si="33"/>
        <v>9.0909090909090917</v>
      </c>
      <c r="BW33" s="3">
        <v>9.3000000000000007</v>
      </c>
      <c r="BX33" s="21">
        <f t="shared" si="34"/>
        <v>7.5268817204301186</v>
      </c>
      <c r="BY33" s="3">
        <v>15.8</v>
      </c>
      <c r="BZ33" s="21">
        <f t="shared" si="35"/>
        <v>8.2278481012658258</v>
      </c>
      <c r="CA33" s="3">
        <v>34.1</v>
      </c>
      <c r="CB33" s="21">
        <f t="shared" si="36"/>
        <v>10.263929618768328</v>
      </c>
      <c r="CC33" s="21">
        <f t="shared" si="47"/>
        <v>76.388888888888886</v>
      </c>
      <c r="CD33" s="3">
        <v>2750</v>
      </c>
      <c r="CE33" s="21">
        <f t="shared" si="37"/>
        <v>22.654545454545456</v>
      </c>
      <c r="CF33" s="3">
        <v>13.5</v>
      </c>
      <c r="CG33" s="21">
        <f t="shared" si="38"/>
        <v>5.1851851851851798</v>
      </c>
      <c r="CH33" s="3">
        <v>21</v>
      </c>
      <c r="CI33" s="21">
        <f t="shared" si="39"/>
        <v>4.7619047619047619</v>
      </c>
      <c r="CJ33" s="5">
        <v>9.1999999999999993</v>
      </c>
      <c r="CK33" s="21">
        <f t="shared" si="40"/>
        <v>8.6956521739130324</v>
      </c>
      <c r="CL33" s="3">
        <v>36</v>
      </c>
      <c r="CM33" s="21">
        <f t="shared" si="41"/>
        <v>8.3333333333333321</v>
      </c>
      <c r="CN33" s="3">
        <v>11</v>
      </c>
      <c r="CO33" s="21">
        <f t="shared" si="42"/>
        <v>15.454545454545448</v>
      </c>
      <c r="CP33" s="3">
        <v>17</v>
      </c>
      <c r="CQ33" s="21">
        <f t="shared" si="43"/>
        <v>7.0588235294117601</v>
      </c>
      <c r="CR33" s="3">
        <v>37.5</v>
      </c>
      <c r="CS33" s="21">
        <f t="shared" si="44"/>
        <v>9.0666666666666629</v>
      </c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N33" t="s">
        <v>121</v>
      </c>
      <c r="DO33">
        <v>1</v>
      </c>
    </row>
    <row r="34" spans="1:119" x14ac:dyDescent="0.3">
      <c r="A34" s="2">
        <v>33</v>
      </c>
      <c r="B34" s="3" t="s">
        <v>2</v>
      </c>
      <c r="C34" s="3">
        <v>1</v>
      </c>
      <c r="D34" s="21">
        <f t="shared" si="9"/>
        <v>11.555555555555555</v>
      </c>
      <c r="E34" s="3">
        <v>208</v>
      </c>
      <c r="F34" s="3">
        <v>6</v>
      </c>
      <c r="G34" s="3">
        <v>9</v>
      </c>
      <c r="H34" s="3">
        <v>4.5</v>
      </c>
      <c r="I34" s="3">
        <v>18</v>
      </c>
      <c r="J34" s="3">
        <v>4.5</v>
      </c>
      <c r="K34" s="3">
        <v>6.5</v>
      </c>
      <c r="L34" s="3">
        <v>16.5</v>
      </c>
      <c r="M34" s="21">
        <f t="shared" ref="M34:M65" si="48">N34/V34</f>
        <v>26.297872340425531</v>
      </c>
      <c r="N34" s="3">
        <v>618</v>
      </c>
      <c r="O34" s="21">
        <f t="shared" ref="O34:O65" si="49">(N34-E34)/N34*100</f>
        <v>66.343042071197416</v>
      </c>
      <c r="P34" s="3">
        <v>8</v>
      </c>
      <c r="Q34" s="21">
        <f t="shared" ref="Q34:Q65" si="50">(P34-F34)/P34*100</f>
        <v>25</v>
      </c>
      <c r="R34" s="3">
        <v>13.5</v>
      </c>
      <c r="S34" s="21">
        <f t="shared" ref="S34:S65" si="51">(R34-G34)/R34*100</f>
        <v>33.333333333333329</v>
      </c>
      <c r="T34" s="3">
        <v>5.2</v>
      </c>
      <c r="U34" s="21">
        <f t="shared" ref="U34:U65" si="52">(T34-H34)/T34*100</f>
        <v>13.461538461538463</v>
      </c>
      <c r="V34" s="3">
        <v>23.5</v>
      </c>
      <c r="W34" s="21">
        <f t="shared" ref="W34:W65" si="53">(V34-I34)/V34*100</f>
        <v>23.404255319148938</v>
      </c>
      <c r="X34" s="3">
        <v>6</v>
      </c>
      <c r="Y34" s="21">
        <f t="shared" ref="Y34:Y65" si="54">(X34-J34)/X34*100</f>
        <v>25</v>
      </c>
      <c r="Z34" s="3">
        <v>9.6</v>
      </c>
      <c r="AA34" s="21">
        <f t="shared" ref="AA34:AA65" si="55">(Z34-K34)/Z34*100</f>
        <v>32.291666666666664</v>
      </c>
      <c r="AB34" s="3">
        <v>22.5</v>
      </c>
      <c r="AC34" s="21">
        <f t="shared" ref="AC34:AC65" si="56">(AB34-L34)/AB34*100</f>
        <v>26.666666666666668</v>
      </c>
      <c r="AD34" s="21">
        <f t="shared" si="10"/>
        <v>41.59468438538206</v>
      </c>
      <c r="AE34" s="7">
        <v>1252</v>
      </c>
      <c r="AF34" s="21">
        <f t="shared" si="11"/>
        <v>50.638977635782744</v>
      </c>
      <c r="AG34" s="3">
        <v>10</v>
      </c>
      <c r="AH34" s="21">
        <f t="shared" si="12"/>
        <v>20</v>
      </c>
      <c r="AI34" s="3">
        <v>15</v>
      </c>
      <c r="AJ34" s="21">
        <f t="shared" si="13"/>
        <v>10</v>
      </c>
      <c r="AK34" s="3">
        <v>6</v>
      </c>
      <c r="AL34" s="21">
        <f t="shared" si="14"/>
        <v>13.33333333333333</v>
      </c>
      <c r="AM34" s="3">
        <v>30.1</v>
      </c>
      <c r="AN34" s="21">
        <f t="shared" si="15"/>
        <v>21.926910299003328</v>
      </c>
      <c r="AO34" s="3">
        <v>7.4</v>
      </c>
      <c r="AP34" s="21">
        <f t="shared" si="16"/>
        <v>18.918918918918923</v>
      </c>
      <c r="AQ34" s="3">
        <v>12.5</v>
      </c>
      <c r="AR34" s="22">
        <f t="shared" si="17"/>
        <v>23.200000000000003</v>
      </c>
      <c r="AS34" s="3">
        <v>28</v>
      </c>
      <c r="AT34" s="21">
        <f t="shared" si="18"/>
        <v>19.642857142857142</v>
      </c>
      <c r="AU34" s="21">
        <f t="shared" si="19"/>
        <v>63.25</v>
      </c>
      <c r="AV34" s="3">
        <v>2024</v>
      </c>
      <c r="AW34" s="21">
        <f t="shared" si="20"/>
        <v>38.142292490118578</v>
      </c>
      <c r="AX34" s="3">
        <v>13</v>
      </c>
      <c r="AY34" s="22">
        <f t="shared" si="21"/>
        <v>23.076923076923077</v>
      </c>
      <c r="AZ34" s="3">
        <v>20</v>
      </c>
      <c r="BA34" s="21">
        <f t="shared" si="22"/>
        <v>25</v>
      </c>
      <c r="BB34" s="3">
        <v>8</v>
      </c>
      <c r="BC34" s="21">
        <f t="shared" si="23"/>
        <v>25</v>
      </c>
      <c r="BD34" s="3">
        <v>32</v>
      </c>
      <c r="BE34" s="21">
        <f t="shared" si="24"/>
        <v>5.9374999999999956</v>
      </c>
      <c r="BF34" s="3">
        <v>10</v>
      </c>
      <c r="BG34" s="21">
        <f t="shared" si="25"/>
        <v>25.999999999999996</v>
      </c>
      <c r="BH34" s="3">
        <v>16</v>
      </c>
      <c r="BI34" s="21">
        <f t="shared" si="26"/>
        <v>21.875</v>
      </c>
      <c r="BJ34" s="3">
        <v>34</v>
      </c>
      <c r="BK34" s="21">
        <f t="shared" si="27"/>
        <v>17.647058823529413</v>
      </c>
      <c r="BL34" s="21">
        <f t="shared" si="28"/>
        <v>79.722222222222229</v>
      </c>
      <c r="BM34" s="3">
        <v>2870</v>
      </c>
      <c r="BN34" s="21">
        <f t="shared" si="29"/>
        <v>29.477351916376303</v>
      </c>
      <c r="BO34" s="3">
        <v>14</v>
      </c>
      <c r="BP34" s="21">
        <f t="shared" si="30"/>
        <v>7.1428571428571423</v>
      </c>
      <c r="BQ34" s="3">
        <v>22</v>
      </c>
      <c r="BR34" s="21">
        <f t="shared" si="31"/>
        <v>9.0909090909090917</v>
      </c>
      <c r="BS34" s="3">
        <v>9.3000000000000007</v>
      </c>
      <c r="BT34" s="21">
        <f t="shared" si="32"/>
        <v>13.978494623655921</v>
      </c>
      <c r="BU34" s="3">
        <v>36</v>
      </c>
      <c r="BV34" s="21">
        <f t="shared" si="33"/>
        <v>11.111111111111111</v>
      </c>
      <c r="BW34" s="3">
        <v>11.5</v>
      </c>
      <c r="BX34" s="21">
        <f t="shared" si="34"/>
        <v>13.043478260869565</v>
      </c>
      <c r="BY34" s="3">
        <v>17.5</v>
      </c>
      <c r="BZ34" s="21">
        <f t="shared" si="35"/>
        <v>8.5714285714285712</v>
      </c>
      <c r="CA34" s="3">
        <v>38</v>
      </c>
      <c r="CB34" s="21">
        <f t="shared" si="36"/>
        <v>10.526315789473683</v>
      </c>
      <c r="CC34" s="21">
        <f t="shared" si="47"/>
        <v>92.724999999999994</v>
      </c>
      <c r="CD34" s="3">
        <v>3709</v>
      </c>
      <c r="CE34" s="21">
        <f t="shared" si="37"/>
        <v>22.620652466972231</v>
      </c>
      <c r="CF34" s="3">
        <v>15</v>
      </c>
      <c r="CG34" s="21">
        <f t="shared" si="38"/>
        <v>6.666666666666667</v>
      </c>
      <c r="CH34" s="3">
        <v>24</v>
      </c>
      <c r="CI34" s="21">
        <f t="shared" si="39"/>
        <v>8.3333333333333321</v>
      </c>
      <c r="CJ34" s="5">
        <v>10.5</v>
      </c>
      <c r="CK34" s="21">
        <f t="shared" si="40"/>
        <v>11.428571428571422</v>
      </c>
      <c r="CL34" s="3">
        <v>40</v>
      </c>
      <c r="CM34" s="21">
        <f t="shared" si="41"/>
        <v>10</v>
      </c>
      <c r="CN34" s="3">
        <v>13</v>
      </c>
      <c r="CO34" s="21">
        <f t="shared" si="42"/>
        <v>11.538461538461538</v>
      </c>
      <c r="CP34" s="3">
        <v>19</v>
      </c>
      <c r="CQ34" s="21">
        <f t="shared" si="43"/>
        <v>7.8947368421052628</v>
      </c>
      <c r="CR34" s="3">
        <v>42</v>
      </c>
      <c r="CS34" s="21">
        <f t="shared" si="44"/>
        <v>9.5238095238095237</v>
      </c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N34" t="s">
        <v>121</v>
      </c>
      <c r="DO34">
        <v>1</v>
      </c>
    </row>
    <row r="35" spans="1:119" x14ac:dyDescent="0.3">
      <c r="A35" s="3">
        <v>34</v>
      </c>
      <c r="B35" s="3" t="s">
        <v>2</v>
      </c>
      <c r="C35" s="3">
        <v>1</v>
      </c>
      <c r="D35" s="21">
        <f t="shared" si="9"/>
        <v>9.8984771573604071</v>
      </c>
      <c r="E35" s="3">
        <v>195</v>
      </c>
      <c r="F35" s="3">
        <v>5.7</v>
      </c>
      <c r="G35" s="3">
        <v>9.5</v>
      </c>
      <c r="H35" s="3">
        <v>4.5999999999999996</v>
      </c>
      <c r="I35" s="3">
        <v>19.7</v>
      </c>
      <c r="J35" s="3">
        <v>4.8</v>
      </c>
      <c r="K35" s="3">
        <v>7</v>
      </c>
      <c r="L35" s="3">
        <v>15.5</v>
      </c>
      <c r="M35" s="21">
        <f t="shared" si="48"/>
        <v>25.727272727272727</v>
      </c>
      <c r="N35" s="3">
        <v>566</v>
      </c>
      <c r="O35" s="21">
        <f t="shared" si="49"/>
        <v>65.547703180212011</v>
      </c>
      <c r="P35" s="3">
        <v>8.5</v>
      </c>
      <c r="Q35" s="21">
        <f t="shared" si="50"/>
        <v>32.941176470588232</v>
      </c>
      <c r="R35" s="3">
        <v>14.5</v>
      </c>
      <c r="S35" s="21">
        <f t="shared" si="51"/>
        <v>34.482758620689658</v>
      </c>
      <c r="T35" s="3">
        <v>5</v>
      </c>
      <c r="U35" s="21">
        <f t="shared" si="52"/>
        <v>8.0000000000000071</v>
      </c>
      <c r="V35" s="3">
        <v>22</v>
      </c>
      <c r="W35" s="21">
        <f t="shared" si="53"/>
        <v>10.454545454545459</v>
      </c>
      <c r="X35" s="3">
        <v>6.1</v>
      </c>
      <c r="Y35" s="21">
        <f t="shared" si="54"/>
        <v>21.311475409836063</v>
      </c>
      <c r="Z35" s="3">
        <v>10</v>
      </c>
      <c r="AA35" s="21">
        <f t="shared" si="55"/>
        <v>30</v>
      </c>
      <c r="AB35" s="3">
        <v>21.5</v>
      </c>
      <c r="AC35" s="21">
        <f t="shared" si="56"/>
        <v>27.906976744186046</v>
      </c>
      <c r="AD35" s="21">
        <f t="shared" si="10"/>
        <v>39.636363636363633</v>
      </c>
      <c r="AE35" s="7">
        <v>1090</v>
      </c>
      <c r="AF35" s="21">
        <f t="shared" si="11"/>
        <v>48.073394495412849</v>
      </c>
      <c r="AG35" s="3">
        <v>11.1</v>
      </c>
      <c r="AH35" s="21">
        <f t="shared" si="12"/>
        <v>23.423423423423419</v>
      </c>
      <c r="AI35" s="3">
        <v>17</v>
      </c>
      <c r="AJ35" s="21">
        <f t="shared" si="13"/>
        <v>14.705882352941178</v>
      </c>
      <c r="AK35" s="3">
        <v>6</v>
      </c>
      <c r="AL35" s="21">
        <f t="shared" si="14"/>
        <v>16.666666666666664</v>
      </c>
      <c r="AM35" s="3">
        <v>27.5</v>
      </c>
      <c r="AN35" s="21">
        <f t="shared" si="15"/>
        <v>20</v>
      </c>
      <c r="AO35" s="3">
        <v>7.9</v>
      </c>
      <c r="AP35" s="21">
        <f t="shared" si="16"/>
        <v>22.784810126582286</v>
      </c>
      <c r="AQ35" s="3">
        <v>13</v>
      </c>
      <c r="AR35" s="22">
        <f t="shared" si="17"/>
        <v>23.076923076923077</v>
      </c>
      <c r="AS35" s="3">
        <v>28</v>
      </c>
      <c r="AT35" s="21">
        <f t="shared" si="18"/>
        <v>23.214285714285715</v>
      </c>
      <c r="AU35" s="21">
        <f t="shared" si="19"/>
        <v>59.40625</v>
      </c>
      <c r="AV35" s="3">
        <v>1901</v>
      </c>
      <c r="AW35" s="21">
        <f t="shared" si="20"/>
        <v>42.66175697001578</v>
      </c>
      <c r="AX35" s="3">
        <v>12.8</v>
      </c>
      <c r="AY35" s="22">
        <f t="shared" si="21"/>
        <v>13.281250000000009</v>
      </c>
      <c r="AZ35" s="3">
        <v>20</v>
      </c>
      <c r="BA35" s="21">
        <f t="shared" si="22"/>
        <v>15</v>
      </c>
      <c r="BB35" s="3">
        <v>8</v>
      </c>
      <c r="BC35" s="21">
        <f t="shared" si="23"/>
        <v>25</v>
      </c>
      <c r="BD35" s="3">
        <v>32</v>
      </c>
      <c r="BE35" s="21">
        <f t="shared" si="24"/>
        <v>14.0625</v>
      </c>
      <c r="BF35" s="3">
        <v>9.9</v>
      </c>
      <c r="BG35" s="21">
        <f t="shared" si="25"/>
        <v>20.202020202020201</v>
      </c>
      <c r="BH35" s="3">
        <v>16</v>
      </c>
      <c r="BI35" s="21">
        <f t="shared" si="26"/>
        <v>18.75</v>
      </c>
      <c r="BJ35" s="3">
        <v>33.6</v>
      </c>
      <c r="BK35" s="21">
        <f t="shared" si="27"/>
        <v>16.666666666666671</v>
      </c>
      <c r="BL35" s="21">
        <f t="shared" si="28"/>
        <v>76.901408450704224</v>
      </c>
      <c r="BM35" s="3">
        <v>2730</v>
      </c>
      <c r="BN35" s="21">
        <f t="shared" si="29"/>
        <v>30.366300366300365</v>
      </c>
      <c r="BO35" s="3">
        <v>14</v>
      </c>
      <c r="BP35" s="21">
        <f t="shared" si="30"/>
        <v>8.5714285714285658</v>
      </c>
      <c r="BQ35" s="3">
        <v>21.8</v>
      </c>
      <c r="BR35" s="21">
        <f t="shared" si="31"/>
        <v>8.256880733944957</v>
      </c>
      <c r="BS35" s="3">
        <v>9.3000000000000007</v>
      </c>
      <c r="BT35" s="21">
        <f t="shared" si="32"/>
        <v>13.978494623655921</v>
      </c>
      <c r="BU35" s="3">
        <v>35.5</v>
      </c>
      <c r="BV35" s="21">
        <f t="shared" si="33"/>
        <v>9.8591549295774641</v>
      </c>
      <c r="BW35" s="3">
        <v>11</v>
      </c>
      <c r="BX35" s="21">
        <f t="shared" si="34"/>
        <v>9.9999999999999964</v>
      </c>
      <c r="BY35" s="3">
        <v>17.5</v>
      </c>
      <c r="BZ35" s="21">
        <f t="shared" si="35"/>
        <v>8.5714285714285712</v>
      </c>
      <c r="CA35" s="3">
        <v>38</v>
      </c>
      <c r="CB35" s="21">
        <f t="shared" si="36"/>
        <v>11.578947368421048</v>
      </c>
      <c r="CC35" s="21">
        <f t="shared" si="47"/>
        <v>91.025641025641022</v>
      </c>
      <c r="CD35" s="3">
        <v>3550</v>
      </c>
      <c r="CE35" s="21">
        <f t="shared" si="37"/>
        <v>23.098591549295776</v>
      </c>
      <c r="CF35" s="3">
        <v>15</v>
      </c>
      <c r="CG35" s="21">
        <f t="shared" si="38"/>
        <v>6.666666666666667</v>
      </c>
      <c r="CH35" s="3">
        <v>23.5</v>
      </c>
      <c r="CI35" s="21">
        <f t="shared" si="39"/>
        <v>7.234042553191486</v>
      </c>
      <c r="CJ35" s="5">
        <v>10.5</v>
      </c>
      <c r="CK35" s="21">
        <f t="shared" si="40"/>
        <v>11.428571428571422</v>
      </c>
      <c r="CL35" s="3">
        <v>39</v>
      </c>
      <c r="CM35" s="21">
        <f t="shared" si="41"/>
        <v>8.9743589743589745</v>
      </c>
      <c r="CN35" s="3">
        <v>12</v>
      </c>
      <c r="CO35" s="21">
        <f t="shared" si="42"/>
        <v>8.3333333333333321</v>
      </c>
      <c r="CP35" s="3">
        <v>19</v>
      </c>
      <c r="CQ35" s="21">
        <f t="shared" si="43"/>
        <v>7.8947368421052628</v>
      </c>
      <c r="CR35" s="3">
        <v>42</v>
      </c>
      <c r="CS35" s="21">
        <f t="shared" si="44"/>
        <v>9.5238095238095237</v>
      </c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N35" t="s">
        <v>121</v>
      </c>
      <c r="DO35">
        <v>1</v>
      </c>
    </row>
    <row r="36" spans="1:119" x14ac:dyDescent="0.3">
      <c r="A36" s="2">
        <v>35</v>
      </c>
      <c r="B36" s="3" t="s">
        <v>2</v>
      </c>
      <c r="C36" s="3">
        <v>1</v>
      </c>
      <c r="D36" s="21">
        <f t="shared" si="9"/>
        <v>9.8947368421052637</v>
      </c>
      <c r="E36" s="3">
        <v>188</v>
      </c>
      <c r="F36" s="3">
        <v>6</v>
      </c>
      <c r="G36" s="3">
        <v>8</v>
      </c>
      <c r="H36" s="3">
        <v>4.2</v>
      </c>
      <c r="I36" s="3">
        <v>19</v>
      </c>
      <c r="J36" s="3">
        <v>4.7</v>
      </c>
      <c r="K36" s="3">
        <v>6.8</v>
      </c>
      <c r="L36" s="3">
        <v>15.8</v>
      </c>
      <c r="M36" s="21">
        <f t="shared" si="48"/>
        <v>22.75</v>
      </c>
      <c r="N36" s="3">
        <v>546</v>
      </c>
      <c r="O36" s="21">
        <f t="shared" si="49"/>
        <v>65.567765567765562</v>
      </c>
      <c r="P36" s="3">
        <v>8.5</v>
      </c>
      <c r="Q36" s="21">
        <f t="shared" si="50"/>
        <v>29.411764705882355</v>
      </c>
      <c r="R36" s="3">
        <v>13</v>
      </c>
      <c r="S36" s="21">
        <f t="shared" si="51"/>
        <v>38.461538461538467</v>
      </c>
      <c r="T36" s="3">
        <v>5</v>
      </c>
      <c r="U36" s="21">
        <f t="shared" si="52"/>
        <v>15.999999999999998</v>
      </c>
      <c r="V36" s="3">
        <v>24</v>
      </c>
      <c r="W36" s="21">
        <f t="shared" si="53"/>
        <v>20.833333333333336</v>
      </c>
      <c r="X36" s="3">
        <v>6</v>
      </c>
      <c r="Y36" s="21">
        <f t="shared" si="54"/>
        <v>21.666666666666664</v>
      </c>
      <c r="Z36" s="3">
        <v>9.8000000000000007</v>
      </c>
      <c r="AA36" s="21">
        <f t="shared" si="55"/>
        <v>30.61224489795919</v>
      </c>
      <c r="AB36" s="3">
        <v>21</v>
      </c>
      <c r="AC36" s="21">
        <f t="shared" si="56"/>
        <v>24.761904761904756</v>
      </c>
      <c r="AD36" s="21">
        <f t="shared" si="10"/>
        <v>36.305084745762713</v>
      </c>
      <c r="AE36" s="7">
        <v>1071</v>
      </c>
      <c r="AF36" s="21">
        <f t="shared" si="11"/>
        <v>49.019607843137251</v>
      </c>
      <c r="AG36" s="3">
        <v>10</v>
      </c>
      <c r="AH36" s="21">
        <f t="shared" si="12"/>
        <v>15</v>
      </c>
      <c r="AI36" s="3">
        <v>15.5</v>
      </c>
      <c r="AJ36" s="21">
        <f t="shared" si="13"/>
        <v>16.129032258064516</v>
      </c>
      <c r="AK36" s="3">
        <v>6</v>
      </c>
      <c r="AL36" s="21">
        <f t="shared" si="14"/>
        <v>16.666666666666664</v>
      </c>
      <c r="AM36" s="3">
        <v>29.5</v>
      </c>
      <c r="AN36" s="21">
        <f t="shared" si="15"/>
        <v>18.64406779661017</v>
      </c>
      <c r="AO36" s="3">
        <v>8</v>
      </c>
      <c r="AP36" s="21">
        <f t="shared" si="16"/>
        <v>25</v>
      </c>
      <c r="AQ36" s="3">
        <v>12.5</v>
      </c>
      <c r="AR36" s="22">
        <f t="shared" si="17"/>
        <v>21.599999999999994</v>
      </c>
      <c r="AS36" s="3">
        <v>27</v>
      </c>
      <c r="AT36" s="21">
        <f t="shared" si="18"/>
        <v>22.222222222222221</v>
      </c>
      <c r="AU36" s="21">
        <f t="shared" si="19"/>
        <v>52.322580645161288</v>
      </c>
      <c r="AV36" s="3">
        <v>1622</v>
      </c>
      <c r="AW36" s="21">
        <f t="shared" si="20"/>
        <v>33.970406905055491</v>
      </c>
      <c r="AX36" s="3">
        <v>12</v>
      </c>
      <c r="AY36" s="22">
        <f t="shared" si="21"/>
        <v>16.666666666666664</v>
      </c>
      <c r="AZ36" s="3">
        <v>19</v>
      </c>
      <c r="BA36" s="21">
        <f t="shared" si="22"/>
        <v>18.421052631578945</v>
      </c>
      <c r="BB36" s="3">
        <v>7.6</v>
      </c>
      <c r="BC36" s="21">
        <f t="shared" si="23"/>
        <v>21.052631578947363</v>
      </c>
      <c r="BD36" s="3">
        <v>31</v>
      </c>
      <c r="BE36" s="21">
        <f t="shared" si="24"/>
        <v>4.838709677419355</v>
      </c>
      <c r="BF36" s="3">
        <v>9.8000000000000007</v>
      </c>
      <c r="BG36" s="21">
        <f t="shared" si="25"/>
        <v>18.367346938775515</v>
      </c>
      <c r="BH36" s="3">
        <v>15</v>
      </c>
      <c r="BI36" s="21">
        <f t="shared" si="26"/>
        <v>16.666666666666664</v>
      </c>
      <c r="BJ36" s="3">
        <v>32</v>
      </c>
      <c r="BK36" s="21">
        <f t="shared" si="27"/>
        <v>15.625</v>
      </c>
      <c r="BL36" s="21">
        <f t="shared" si="28"/>
        <v>67.352941176470594</v>
      </c>
      <c r="BM36" s="3">
        <v>2290</v>
      </c>
      <c r="BN36" s="21">
        <f t="shared" si="29"/>
        <v>29.170305676855897</v>
      </c>
      <c r="BO36" s="3">
        <v>13</v>
      </c>
      <c r="BP36" s="21">
        <f t="shared" si="30"/>
        <v>7.6923076923076925</v>
      </c>
      <c r="BQ36" s="3">
        <v>21</v>
      </c>
      <c r="BR36" s="21">
        <f t="shared" si="31"/>
        <v>9.5238095238095237</v>
      </c>
      <c r="BS36" s="3">
        <v>8.9</v>
      </c>
      <c r="BT36" s="21">
        <f t="shared" si="32"/>
        <v>14.606741573033716</v>
      </c>
      <c r="BU36" s="3">
        <v>34</v>
      </c>
      <c r="BV36" s="21">
        <f t="shared" si="33"/>
        <v>8.8235294117647065</v>
      </c>
      <c r="BW36" s="3">
        <v>10.7</v>
      </c>
      <c r="BX36" s="21">
        <f t="shared" si="34"/>
        <v>8.4112149532710152</v>
      </c>
      <c r="BY36" s="3">
        <v>16.3</v>
      </c>
      <c r="BZ36" s="21">
        <f t="shared" si="35"/>
        <v>7.9754601226993902</v>
      </c>
      <c r="CA36" s="3">
        <v>36</v>
      </c>
      <c r="CB36" s="21">
        <f t="shared" si="36"/>
        <v>11.111111111111111</v>
      </c>
      <c r="CC36" s="21">
        <f t="shared" si="47"/>
        <v>81.944444444444443</v>
      </c>
      <c r="CD36" s="3">
        <v>2950</v>
      </c>
      <c r="CE36" s="21">
        <f t="shared" si="37"/>
        <v>22.372881355932204</v>
      </c>
      <c r="CF36" s="3">
        <v>14</v>
      </c>
      <c r="CG36" s="21">
        <f t="shared" si="38"/>
        <v>7.1428571428571423</v>
      </c>
      <c r="CH36" s="3">
        <v>23</v>
      </c>
      <c r="CI36" s="21">
        <f t="shared" si="39"/>
        <v>8.695652173913043</v>
      </c>
      <c r="CJ36" s="5">
        <v>10</v>
      </c>
      <c r="CK36" s="21">
        <f t="shared" si="40"/>
        <v>10.999999999999996</v>
      </c>
      <c r="CL36" s="3">
        <v>36</v>
      </c>
      <c r="CM36" s="21">
        <f t="shared" si="41"/>
        <v>5.5555555555555554</v>
      </c>
      <c r="CN36" s="3">
        <v>11.5</v>
      </c>
      <c r="CO36" s="21">
        <f t="shared" si="42"/>
        <v>6.9565217391304408</v>
      </c>
      <c r="CP36" s="3">
        <v>17.5</v>
      </c>
      <c r="CQ36" s="21">
        <f t="shared" si="43"/>
        <v>6.8571428571428532</v>
      </c>
      <c r="CR36" s="3">
        <v>40</v>
      </c>
      <c r="CS36" s="21">
        <f t="shared" si="44"/>
        <v>10</v>
      </c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N36" t="s">
        <v>121</v>
      </c>
      <c r="DO36">
        <v>1</v>
      </c>
    </row>
    <row r="37" spans="1:119" x14ac:dyDescent="0.3">
      <c r="A37" s="3">
        <v>36</v>
      </c>
      <c r="B37" s="3" t="s">
        <v>2</v>
      </c>
      <c r="C37" s="3">
        <v>1</v>
      </c>
      <c r="D37" s="21">
        <f t="shared" si="9"/>
        <v>12.054054054054054</v>
      </c>
      <c r="E37" s="3">
        <v>223</v>
      </c>
      <c r="F37" s="3">
        <v>6</v>
      </c>
      <c r="G37" s="3">
        <v>9</v>
      </c>
      <c r="H37" s="3">
        <v>5</v>
      </c>
      <c r="I37" s="3">
        <v>18.5</v>
      </c>
      <c r="J37" s="3">
        <v>4.5</v>
      </c>
      <c r="K37" s="3">
        <v>7</v>
      </c>
      <c r="L37" s="3">
        <v>17.5</v>
      </c>
      <c r="M37" s="21">
        <f t="shared" si="48"/>
        <v>24.153846153846153</v>
      </c>
      <c r="N37" s="3">
        <v>628</v>
      </c>
      <c r="O37" s="21">
        <f t="shared" si="49"/>
        <v>64.490445859872608</v>
      </c>
      <c r="P37" s="3">
        <v>9</v>
      </c>
      <c r="Q37" s="21">
        <f t="shared" si="50"/>
        <v>33.333333333333329</v>
      </c>
      <c r="R37" s="3">
        <v>13.5</v>
      </c>
      <c r="S37" s="21">
        <f t="shared" si="51"/>
        <v>33.333333333333329</v>
      </c>
      <c r="T37" s="3">
        <v>5</v>
      </c>
      <c r="U37" s="21">
        <f t="shared" si="52"/>
        <v>0</v>
      </c>
      <c r="V37" s="3">
        <v>26</v>
      </c>
      <c r="W37" s="21">
        <f t="shared" si="53"/>
        <v>28.846153846153843</v>
      </c>
      <c r="X37" s="3">
        <v>6.2</v>
      </c>
      <c r="Y37" s="21">
        <f t="shared" si="54"/>
        <v>27.41935483870968</v>
      </c>
      <c r="Z37" s="3">
        <v>10.199999999999999</v>
      </c>
      <c r="AA37" s="21">
        <f t="shared" si="55"/>
        <v>31.372549019607838</v>
      </c>
      <c r="AB37" s="3">
        <v>22.7</v>
      </c>
      <c r="AC37" s="21">
        <f t="shared" si="56"/>
        <v>22.907488986784138</v>
      </c>
      <c r="AD37" s="21">
        <f t="shared" si="10"/>
        <v>42.166666666666664</v>
      </c>
      <c r="AE37" s="7">
        <v>1265</v>
      </c>
      <c r="AF37" s="21">
        <f t="shared" si="11"/>
        <v>50.355731225296438</v>
      </c>
      <c r="AG37" s="3">
        <v>11.3</v>
      </c>
      <c r="AH37" s="21">
        <f t="shared" si="12"/>
        <v>20.353982300884958</v>
      </c>
      <c r="AI37" s="3">
        <v>17.5</v>
      </c>
      <c r="AJ37" s="21">
        <f t="shared" si="13"/>
        <v>22.857142857142858</v>
      </c>
      <c r="AK37" s="3">
        <v>6.6</v>
      </c>
      <c r="AL37" s="21">
        <f t="shared" si="14"/>
        <v>24.242424242424239</v>
      </c>
      <c r="AM37" s="3">
        <v>30</v>
      </c>
      <c r="AN37" s="21">
        <f t="shared" si="15"/>
        <v>13.333333333333334</v>
      </c>
      <c r="AO37" s="3">
        <v>7.8</v>
      </c>
      <c r="AP37" s="21">
        <f t="shared" si="16"/>
        <v>20.512820512820511</v>
      </c>
      <c r="AQ37" s="3">
        <v>13</v>
      </c>
      <c r="AR37" s="22">
        <f t="shared" si="17"/>
        <v>21.538461538461544</v>
      </c>
      <c r="AS37" s="3">
        <v>29</v>
      </c>
      <c r="AT37" s="21">
        <f t="shared" si="18"/>
        <v>21.724137931034484</v>
      </c>
      <c r="AU37" s="21">
        <f t="shared" si="19"/>
        <v>62.666666666666664</v>
      </c>
      <c r="AV37" s="3">
        <v>2068</v>
      </c>
      <c r="AW37" s="21">
        <f t="shared" si="20"/>
        <v>38.829787234042549</v>
      </c>
      <c r="AX37" s="3">
        <v>12.7</v>
      </c>
      <c r="AY37" s="22">
        <f t="shared" si="21"/>
        <v>11.023622047244084</v>
      </c>
      <c r="AZ37" s="3">
        <v>20</v>
      </c>
      <c r="BA37" s="21">
        <f t="shared" si="22"/>
        <v>12.5</v>
      </c>
      <c r="BB37" s="3">
        <v>8.1999999999999993</v>
      </c>
      <c r="BC37" s="21">
        <f t="shared" si="23"/>
        <v>19.512195121951219</v>
      </c>
      <c r="BD37" s="3">
        <v>33</v>
      </c>
      <c r="BE37" s="21">
        <f t="shared" si="24"/>
        <v>9.0909090909090917</v>
      </c>
      <c r="BF37" s="3">
        <v>10</v>
      </c>
      <c r="BG37" s="21">
        <f t="shared" si="25"/>
        <v>22.000000000000004</v>
      </c>
      <c r="BH37" s="3">
        <v>16</v>
      </c>
      <c r="BI37" s="21">
        <f t="shared" si="26"/>
        <v>18.75</v>
      </c>
      <c r="BJ37" s="3">
        <v>36.299999999999997</v>
      </c>
      <c r="BK37" s="21">
        <f t="shared" si="27"/>
        <v>20.110192837465561</v>
      </c>
      <c r="BL37" s="21">
        <f t="shared" si="28"/>
        <v>79.722222222222229</v>
      </c>
      <c r="BM37" s="3">
        <v>2870</v>
      </c>
      <c r="BN37" s="21">
        <f t="shared" si="29"/>
        <v>27.94425087108014</v>
      </c>
      <c r="BO37" s="3">
        <v>14</v>
      </c>
      <c r="BP37" s="21">
        <f t="shared" si="30"/>
        <v>9.28571428571429</v>
      </c>
      <c r="BQ37" s="3">
        <v>22</v>
      </c>
      <c r="BR37" s="21">
        <f t="shared" si="31"/>
        <v>9.0909090909090917</v>
      </c>
      <c r="BS37" s="3">
        <v>9.1</v>
      </c>
      <c r="BT37" s="21">
        <f t="shared" si="32"/>
        <v>9.8901098901098941</v>
      </c>
      <c r="BU37" s="3">
        <v>36</v>
      </c>
      <c r="BV37" s="21">
        <f t="shared" si="33"/>
        <v>8.3333333333333321</v>
      </c>
      <c r="BW37" s="3">
        <v>11</v>
      </c>
      <c r="BX37" s="21">
        <f t="shared" si="34"/>
        <v>9.0909090909090917</v>
      </c>
      <c r="BY37" s="3">
        <v>17.7</v>
      </c>
      <c r="BZ37" s="21">
        <f t="shared" si="35"/>
        <v>9.6045197740112958</v>
      </c>
      <c r="CA37" s="3">
        <v>38</v>
      </c>
      <c r="CB37" s="21">
        <f t="shared" si="36"/>
        <v>4.473684210526323</v>
      </c>
      <c r="CC37" s="21"/>
      <c r="CD37" s="3"/>
      <c r="CE37" s="21"/>
      <c r="CF37" s="3"/>
      <c r="CG37" s="21"/>
      <c r="CH37" s="3"/>
      <c r="CI37" s="21"/>
      <c r="CJ37" s="5"/>
      <c r="CK37" s="21"/>
      <c r="CL37" s="3"/>
      <c r="CM37" s="21"/>
      <c r="CN37" s="3"/>
      <c r="CO37" s="21"/>
      <c r="CP37" s="3"/>
      <c r="CQ37" s="21"/>
      <c r="CR37" s="3"/>
      <c r="CS37" s="21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N37" t="s">
        <v>121</v>
      </c>
      <c r="DO37">
        <v>1</v>
      </c>
    </row>
    <row r="38" spans="1:119" x14ac:dyDescent="0.3">
      <c r="A38" s="2">
        <v>37</v>
      </c>
      <c r="B38" s="3" t="s">
        <v>2</v>
      </c>
      <c r="C38" s="3">
        <v>1</v>
      </c>
      <c r="D38" s="21">
        <f t="shared" si="9"/>
        <v>8.2758620689655178</v>
      </c>
      <c r="E38" s="2">
        <v>144</v>
      </c>
      <c r="F38" s="2">
        <v>6.2</v>
      </c>
      <c r="G38" s="2">
        <v>8.4</v>
      </c>
      <c r="H38" s="2">
        <v>4</v>
      </c>
      <c r="I38" s="2">
        <v>17.399999999999999</v>
      </c>
      <c r="J38" s="2">
        <v>4.5</v>
      </c>
      <c r="K38" s="2">
        <v>7</v>
      </c>
      <c r="L38" s="2">
        <v>14.5</v>
      </c>
      <c r="M38" s="21">
        <f t="shared" si="48"/>
        <v>20.325581395348838</v>
      </c>
      <c r="N38" s="2">
        <v>437</v>
      </c>
      <c r="O38" s="21">
        <f t="shared" si="49"/>
        <v>67.048054919908466</v>
      </c>
      <c r="P38" s="2">
        <v>8</v>
      </c>
      <c r="Q38" s="21">
        <f t="shared" si="50"/>
        <v>22.499999999999996</v>
      </c>
      <c r="R38" s="2">
        <v>11.5</v>
      </c>
      <c r="S38" s="21">
        <f t="shared" si="51"/>
        <v>26.95652173913043</v>
      </c>
      <c r="T38" s="2">
        <v>4.7</v>
      </c>
      <c r="U38" s="21">
        <f t="shared" si="52"/>
        <v>14.893617021276597</v>
      </c>
      <c r="V38" s="2">
        <v>21.5</v>
      </c>
      <c r="W38" s="21">
        <f t="shared" si="53"/>
        <v>19.069767441860471</v>
      </c>
      <c r="X38" s="2">
        <v>5.3</v>
      </c>
      <c r="Y38" s="21">
        <f t="shared" si="54"/>
        <v>15.094339622641506</v>
      </c>
      <c r="Z38" s="2">
        <v>8.5</v>
      </c>
      <c r="AA38" s="21">
        <f t="shared" si="55"/>
        <v>17.647058823529413</v>
      </c>
      <c r="AB38" s="2">
        <v>19.5</v>
      </c>
      <c r="AC38" s="21">
        <f t="shared" si="56"/>
        <v>25.641025641025639</v>
      </c>
      <c r="AD38" s="21">
        <f t="shared" si="10"/>
        <v>37.192307692307693</v>
      </c>
      <c r="AE38" s="7">
        <v>967</v>
      </c>
      <c r="AF38" s="21">
        <f t="shared" si="11"/>
        <v>54.808686659772491</v>
      </c>
      <c r="AG38" s="2">
        <v>10.5</v>
      </c>
      <c r="AH38" s="21">
        <f t="shared" si="12"/>
        <v>23.809523809523807</v>
      </c>
      <c r="AI38" s="2">
        <v>16</v>
      </c>
      <c r="AJ38" s="21">
        <f t="shared" si="13"/>
        <v>28.125</v>
      </c>
      <c r="AK38" s="2">
        <v>6</v>
      </c>
      <c r="AL38" s="21">
        <f t="shared" si="14"/>
        <v>21.666666666666664</v>
      </c>
      <c r="AM38" s="2">
        <v>26</v>
      </c>
      <c r="AN38" s="21">
        <f t="shared" si="15"/>
        <v>17.307692307692307</v>
      </c>
      <c r="AO38" s="2">
        <v>7.8</v>
      </c>
      <c r="AP38" s="21">
        <f t="shared" si="16"/>
        <v>32.051282051282051</v>
      </c>
      <c r="AQ38" s="2">
        <v>12</v>
      </c>
      <c r="AR38" s="22">
        <f t="shared" si="17"/>
        <v>29.166666666666668</v>
      </c>
      <c r="AS38" s="2">
        <v>25.5</v>
      </c>
      <c r="AT38" s="21">
        <f t="shared" si="18"/>
        <v>23.52941176470588</v>
      </c>
      <c r="AU38" s="21">
        <f t="shared" si="19"/>
        <v>50.29032258064516</v>
      </c>
      <c r="AV38" s="2">
        <v>1559</v>
      </c>
      <c r="AW38" s="21">
        <f t="shared" si="20"/>
        <v>37.973059653624119</v>
      </c>
      <c r="AX38" s="2">
        <v>11.7</v>
      </c>
      <c r="AY38" s="22">
        <f t="shared" si="21"/>
        <v>10.25641025641025</v>
      </c>
      <c r="AZ38" s="2">
        <v>18.7</v>
      </c>
      <c r="BA38" s="21">
        <f t="shared" si="22"/>
        <v>14.438502673796789</v>
      </c>
      <c r="BB38" s="2">
        <v>7.1</v>
      </c>
      <c r="BC38" s="21">
        <f t="shared" si="23"/>
        <v>15.492957746478869</v>
      </c>
      <c r="BD38" s="2">
        <v>31</v>
      </c>
      <c r="BE38" s="21">
        <f t="shared" si="24"/>
        <v>16.129032258064516</v>
      </c>
      <c r="BF38" s="2">
        <v>9.5</v>
      </c>
      <c r="BG38" s="21">
        <f t="shared" si="25"/>
        <v>17.894736842105267</v>
      </c>
      <c r="BH38" s="2">
        <v>14.7</v>
      </c>
      <c r="BI38" s="21">
        <f t="shared" si="26"/>
        <v>18.367346938775505</v>
      </c>
      <c r="BJ38" s="2">
        <v>30.8</v>
      </c>
      <c r="BK38" s="21">
        <f t="shared" si="27"/>
        <v>17.20779220779221</v>
      </c>
      <c r="BL38" s="21">
        <f t="shared" si="28"/>
        <v>62.058823529411768</v>
      </c>
      <c r="BM38" s="2">
        <v>2110</v>
      </c>
      <c r="BN38" s="21">
        <f t="shared" si="29"/>
        <v>26.113744075829381</v>
      </c>
      <c r="BO38" s="2">
        <v>12.8</v>
      </c>
      <c r="BP38" s="21">
        <f t="shared" si="30"/>
        <v>8.5937500000000107</v>
      </c>
      <c r="BQ38" s="2">
        <v>20</v>
      </c>
      <c r="BR38" s="21">
        <f t="shared" si="31"/>
        <v>6.5000000000000027</v>
      </c>
      <c r="BS38" s="2">
        <v>8.1999999999999993</v>
      </c>
      <c r="BT38" s="21">
        <f t="shared" si="32"/>
        <v>13.414634146341461</v>
      </c>
      <c r="BU38" s="2">
        <v>34</v>
      </c>
      <c r="BV38" s="21">
        <f t="shared" si="33"/>
        <v>8.8235294117647065</v>
      </c>
      <c r="BW38" s="2">
        <v>10.3</v>
      </c>
      <c r="BX38" s="21">
        <f t="shared" si="34"/>
        <v>7.7669902912621422</v>
      </c>
      <c r="BY38" s="2">
        <v>16</v>
      </c>
      <c r="BZ38" s="21">
        <f t="shared" si="35"/>
        <v>8.1250000000000036</v>
      </c>
      <c r="CA38" s="2">
        <v>35</v>
      </c>
      <c r="CB38" s="21">
        <f t="shared" si="36"/>
        <v>11.999999999999998</v>
      </c>
      <c r="CC38" s="21">
        <f t="shared" ref="CC38:CC45" si="57">CD38/CL38</f>
        <v>71.621621621621628</v>
      </c>
      <c r="CD38" s="2">
        <v>2650</v>
      </c>
      <c r="CE38" s="21">
        <f t="shared" si="37"/>
        <v>20.377358490566039</v>
      </c>
      <c r="CF38" s="2">
        <v>13.5</v>
      </c>
      <c r="CG38" s="21">
        <f t="shared" si="38"/>
        <v>5.1851851851851798</v>
      </c>
      <c r="CH38" s="2">
        <v>21</v>
      </c>
      <c r="CI38" s="21">
        <f t="shared" si="39"/>
        <v>4.7619047619047619</v>
      </c>
      <c r="CJ38" s="5">
        <v>9</v>
      </c>
      <c r="CK38" s="21">
        <f t="shared" si="40"/>
        <v>8.8888888888888964</v>
      </c>
      <c r="CL38" s="2">
        <v>37</v>
      </c>
      <c r="CM38" s="21">
        <f t="shared" si="41"/>
        <v>8.1081081081081088</v>
      </c>
      <c r="CN38" s="2">
        <v>11</v>
      </c>
      <c r="CO38" s="21">
        <f t="shared" si="42"/>
        <v>6.3636363636363571</v>
      </c>
      <c r="CP38" s="2">
        <v>17</v>
      </c>
      <c r="CQ38" s="21">
        <f t="shared" si="43"/>
        <v>5.8823529411764701</v>
      </c>
      <c r="CR38" s="2">
        <v>39</v>
      </c>
      <c r="CS38" s="21">
        <f t="shared" si="44"/>
        <v>10.256410256410255</v>
      </c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4"/>
      <c r="DN38" t="s">
        <v>121</v>
      </c>
      <c r="DO38">
        <v>1</v>
      </c>
    </row>
    <row r="39" spans="1:119" x14ac:dyDescent="0.3">
      <c r="A39" s="3">
        <v>38</v>
      </c>
      <c r="B39" s="3" t="s">
        <v>2</v>
      </c>
      <c r="C39" s="3">
        <v>1</v>
      </c>
      <c r="D39" s="21">
        <f t="shared" si="9"/>
        <v>10.216216216216216</v>
      </c>
      <c r="E39" s="3">
        <v>189</v>
      </c>
      <c r="F39" s="3">
        <v>6.1</v>
      </c>
      <c r="G39" s="3">
        <v>8.6999999999999993</v>
      </c>
      <c r="H39" s="3">
        <v>4.2</v>
      </c>
      <c r="I39" s="3">
        <v>18.5</v>
      </c>
      <c r="J39" s="3">
        <v>4.5999999999999996</v>
      </c>
      <c r="K39" s="3">
        <v>7.2</v>
      </c>
      <c r="L39" s="3">
        <v>16.100000000000001</v>
      </c>
      <c r="M39" s="21">
        <f t="shared" si="48"/>
        <v>25.450643776824034</v>
      </c>
      <c r="N39" s="3">
        <v>593</v>
      </c>
      <c r="O39" s="21">
        <f t="shared" si="49"/>
        <v>68.128161888701527</v>
      </c>
      <c r="P39" s="3">
        <v>8.5</v>
      </c>
      <c r="Q39" s="21">
        <f t="shared" si="50"/>
        <v>28.235294117647065</v>
      </c>
      <c r="R39" s="3">
        <v>12</v>
      </c>
      <c r="S39" s="21">
        <f t="shared" si="51"/>
        <v>27.500000000000007</v>
      </c>
      <c r="T39" s="3">
        <v>5</v>
      </c>
      <c r="U39" s="21">
        <f t="shared" si="52"/>
        <v>15.999999999999998</v>
      </c>
      <c r="V39" s="3">
        <v>23.3</v>
      </c>
      <c r="W39" s="21">
        <f t="shared" si="53"/>
        <v>20.600858369098717</v>
      </c>
      <c r="X39" s="3">
        <v>6</v>
      </c>
      <c r="Y39" s="21">
        <f t="shared" si="54"/>
        <v>23.333333333333339</v>
      </c>
      <c r="Z39" s="3">
        <v>9.5</v>
      </c>
      <c r="AA39" s="21">
        <f t="shared" si="55"/>
        <v>24.210526315789473</v>
      </c>
      <c r="AB39" s="3">
        <v>22</v>
      </c>
      <c r="AC39" s="21">
        <f t="shared" si="56"/>
        <v>26.818181818181813</v>
      </c>
      <c r="AD39" s="21">
        <f t="shared" si="10"/>
        <v>41.379310344827587</v>
      </c>
      <c r="AE39" s="7">
        <v>1200</v>
      </c>
      <c r="AF39" s="21">
        <f t="shared" si="11"/>
        <v>50.583333333333336</v>
      </c>
      <c r="AG39" s="3">
        <v>10</v>
      </c>
      <c r="AH39" s="21">
        <f t="shared" si="12"/>
        <v>15</v>
      </c>
      <c r="AI39" s="3">
        <v>15.5</v>
      </c>
      <c r="AJ39" s="21">
        <f t="shared" si="13"/>
        <v>22.58064516129032</v>
      </c>
      <c r="AK39" s="3">
        <v>6.5</v>
      </c>
      <c r="AL39" s="21">
        <f t="shared" si="14"/>
        <v>23.076923076923077</v>
      </c>
      <c r="AM39" s="3">
        <v>29</v>
      </c>
      <c r="AN39" s="21">
        <f t="shared" si="15"/>
        <v>19.6551724137931</v>
      </c>
      <c r="AO39" s="3">
        <v>8</v>
      </c>
      <c r="AP39" s="21">
        <f t="shared" si="16"/>
        <v>25</v>
      </c>
      <c r="AQ39" s="3">
        <v>13</v>
      </c>
      <c r="AR39" s="22">
        <f t="shared" si="17"/>
        <v>26.923076923076923</v>
      </c>
      <c r="AS39" s="3">
        <v>28.5</v>
      </c>
      <c r="AT39" s="21">
        <f t="shared" si="18"/>
        <v>22.807017543859647</v>
      </c>
      <c r="AU39" s="21">
        <f t="shared" si="19"/>
        <v>57.757575757575758</v>
      </c>
      <c r="AV39" s="3">
        <v>1906</v>
      </c>
      <c r="AW39" s="21">
        <f t="shared" si="20"/>
        <v>37.040923399790138</v>
      </c>
      <c r="AX39" s="3">
        <v>12.5</v>
      </c>
      <c r="AY39" s="22">
        <f t="shared" si="21"/>
        <v>20</v>
      </c>
      <c r="AZ39" s="3">
        <v>20</v>
      </c>
      <c r="BA39" s="21">
        <f t="shared" si="22"/>
        <v>22.5</v>
      </c>
      <c r="BB39" s="3">
        <v>8</v>
      </c>
      <c r="BC39" s="21">
        <f t="shared" si="23"/>
        <v>18.75</v>
      </c>
      <c r="BD39" s="3">
        <v>33</v>
      </c>
      <c r="BE39" s="21">
        <f t="shared" si="24"/>
        <v>12.121212121212121</v>
      </c>
      <c r="BF39" s="3">
        <v>10</v>
      </c>
      <c r="BG39" s="21">
        <f t="shared" si="25"/>
        <v>20</v>
      </c>
      <c r="BH39" s="3">
        <v>15.6</v>
      </c>
      <c r="BI39" s="21">
        <f t="shared" si="26"/>
        <v>16.666666666666664</v>
      </c>
      <c r="BJ39" s="3">
        <v>34.5</v>
      </c>
      <c r="BK39" s="21">
        <f t="shared" si="27"/>
        <v>17.391304347826086</v>
      </c>
      <c r="BL39" s="21">
        <f t="shared" si="28"/>
        <v>74.594594594594597</v>
      </c>
      <c r="BM39" s="3">
        <v>2760</v>
      </c>
      <c r="BN39" s="21">
        <f t="shared" si="29"/>
        <v>30.942028985507246</v>
      </c>
      <c r="BO39" s="3">
        <v>13.4</v>
      </c>
      <c r="BP39" s="21">
        <f t="shared" si="30"/>
        <v>6.7164179104477642</v>
      </c>
      <c r="BQ39" s="3">
        <v>21</v>
      </c>
      <c r="BR39" s="21">
        <f t="shared" si="31"/>
        <v>4.7619047619047619</v>
      </c>
      <c r="BS39" s="3">
        <v>9.3000000000000007</v>
      </c>
      <c r="BT39" s="21">
        <f t="shared" si="32"/>
        <v>13.978494623655921</v>
      </c>
      <c r="BU39" s="3">
        <v>37</v>
      </c>
      <c r="BV39" s="21">
        <f t="shared" si="33"/>
        <v>10.810810810810811</v>
      </c>
      <c r="BW39" s="3">
        <v>10.5</v>
      </c>
      <c r="BX39" s="21">
        <f t="shared" si="34"/>
        <v>4.7619047619047619</v>
      </c>
      <c r="BY39" s="3">
        <v>17.100000000000001</v>
      </c>
      <c r="BZ39" s="21">
        <f t="shared" si="35"/>
        <v>8.771929824561413</v>
      </c>
      <c r="CA39" s="3">
        <v>38.299999999999997</v>
      </c>
      <c r="CB39" s="21">
        <f t="shared" si="36"/>
        <v>9.9216710182767542</v>
      </c>
      <c r="CC39" s="21">
        <f t="shared" si="57"/>
        <v>90.1</v>
      </c>
      <c r="CD39" s="3">
        <v>3604</v>
      </c>
      <c r="CE39" s="21">
        <f t="shared" si="37"/>
        <v>23.41842397336293</v>
      </c>
      <c r="CF39" s="3">
        <v>14</v>
      </c>
      <c r="CG39" s="21">
        <f t="shared" si="38"/>
        <v>4.2857142857142829</v>
      </c>
      <c r="CH39" s="3">
        <v>22</v>
      </c>
      <c r="CI39" s="21">
        <f t="shared" si="39"/>
        <v>4.5454545454545459</v>
      </c>
      <c r="CJ39" s="5">
        <v>10.5</v>
      </c>
      <c r="CK39" s="21">
        <f t="shared" si="40"/>
        <v>11.428571428571422</v>
      </c>
      <c r="CL39" s="3">
        <v>40</v>
      </c>
      <c r="CM39" s="21">
        <f t="shared" si="41"/>
        <v>7.5</v>
      </c>
      <c r="CN39" s="3">
        <v>12.5</v>
      </c>
      <c r="CO39" s="21">
        <f t="shared" si="42"/>
        <v>16</v>
      </c>
      <c r="CP39" s="3">
        <v>18.5</v>
      </c>
      <c r="CQ39" s="21">
        <f t="shared" si="43"/>
        <v>7.5675675675675595</v>
      </c>
      <c r="CR39" s="3">
        <v>42</v>
      </c>
      <c r="CS39" s="21">
        <f t="shared" si="44"/>
        <v>8.8095238095238155</v>
      </c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N39" t="s">
        <v>121</v>
      </c>
      <c r="DO39">
        <v>1</v>
      </c>
    </row>
    <row r="40" spans="1:119" x14ac:dyDescent="0.3">
      <c r="A40" s="2">
        <v>39</v>
      </c>
      <c r="B40" s="3" t="s">
        <v>2</v>
      </c>
      <c r="C40" s="3">
        <v>1</v>
      </c>
      <c r="D40" s="21">
        <f t="shared" si="9"/>
        <v>8.4324324324324316</v>
      </c>
      <c r="E40" s="3">
        <v>156</v>
      </c>
      <c r="F40" s="3">
        <v>5.5</v>
      </c>
      <c r="G40" s="3">
        <v>8.5</v>
      </c>
      <c r="H40" s="3">
        <v>4.7</v>
      </c>
      <c r="I40" s="3">
        <v>18.5</v>
      </c>
      <c r="J40" s="3">
        <v>4</v>
      </c>
      <c r="K40" s="3">
        <v>6</v>
      </c>
      <c r="L40" s="3">
        <v>14.5</v>
      </c>
      <c r="M40" s="21">
        <f t="shared" si="48"/>
        <v>17.853658536585368</v>
      </c>
      <c r="N40" s="3">
        <v>366</v>
      </c>
      <c r="O40" s="21">
        <f t="shared" si="49"/>
        <v>57.377049180327866</v>
      </c>
      <c r="P40" s="3">
        <v>7</v>
      </c>
      <c r="Q40" s="21">
        <f t="shared" si="50"/>
        <v>21.428571428571427</v>
      </c>
      <c r="R40" s="3">
        <v>11.4</v>
      </c>
      <c r="S40" s="21">
        <f t="shared" si="51"/>
        <v>25.438596491228072</v>
      </c>
      <c r="T40" s="3">
        <v>5.0999999999999996</v>
      </c>
      <c r="U40" s="21">
        <f t="shared" si="52"/>
        <v>7.8431372549019507</v>
      </c>
      <c r="V40" s="3">
        <v>20.5</v>
      </c>
      <c r="W40" s="21">
        <f t="shared" si="53"/>
        <v>9.7560975609756095</v>
      </c>
      <c r="X40" s="3">
        <v>5</v>
      </c>
      <c r="Y40" s="21">
        <f t="shared" si="54"/>
        <v>20</v>
      </c>
      <c r="Z40" s="3">
        <v>8</v>
      </c>
      <c r="AA40" s="21">
        <f t="shared" si="55"/>
        <v>25</v>
      </c>
      <c r="AB40" s="3">
        <v>18.5</v>
      </c>
      <c r="AC40" s="21">
        <f t="shared" si="56"/>
        <v>21.621621621621621</v>
      </c>
      <c r="AD40" s="21">
        <f t="shared" si="10"/>
        <v>28</v>
      </c>
      <c r="AE40" s="7">
        <v>770</v>
      </c>
      <c r="AF40" s="21">
        <f t="shared" si="11"/>
        <v>52.467532467532465</v>
      </c>
      <c r="AG40" s="3">
        <v>9</v>
      </c>
      <c r="AH40" s="21">
        <f t="shared" si="12"/>
        <v>22.222222222222221</v>
      </c>
      <c r="AI40" s="3">
        <v>15</v>
      </c>
      <c r="AJ40" s="21">
        <f t="shared" si="13"/>
        <v>23.999999999999996</v>
      </c>
      <c r="AK40" s="3">
        <v>5.5</v>
      </c>
      <c r="AL40" s="21">
        <f t="shared" si="14"/>
        <v>7.2727272727272796</v>
      </c>
      <c r="AM40" s="3">
        <v>27.5</v>
      </c>
      <c r="AN40" s="21">
        <f t="shared" si="15"/>
        <v>25.454545454545453</v>
      </c>
      <c r="AO40" s="3">
        <v>6.6</v>
      </c>
      <c r="AP40" s="21">
        <f t="shared" si="16"/>
        <v>24.242424242424239</v>
      </c>
      <c r="AQ40" s="3">
        <v>10</v>
      </c>
      <c r="AR40" s="22">
        <f t="shared" si="17"/>
        <v>20</v>
      </c>
      <c r="AS40" s="3">
        <v>24</v>
      </c>
      <c r="AT40" s="21">
        <f t="shared" si="18"/>
        <v>22.916666666666664</v>
      </c>
      <c r="AU40" s="21">
        <f t="shared" si="19"/>
        <v>39.457627118644069</v>
      </c>
      <c r="AV40" s="3">
        <v>1164</v>
      </c>
      <c r="AW40" s="21">
        <f t="shared" si="20"/>
        <v>33.848797250859107</v>
      </c>
      <c r="AX40" s="3">
        <v>11</v>
      </c>
      <c r="AY40" s="22">
        <f t="shared" si="21"/>
        <v>18.181818181818183</v>
      </c>
      <c r="AZ40" s="3">
        <v>18</v>
      </c>
      <c r="BA40" s="21">
        <f t="shared" si="22"/>
        <v>16.666666666666664</v>
      </c>
      <c r="BB40" s="3">
        <v>6.8</v>
      </c>
      <c r="BC40" s="21">
        <f t="shared" si="23"/>
        <v>19.117647058823529</v>
      </c>
      <c r="BD40" s="3">
        <v>29.5</v>
      </c>
      <c r="BE40" s="21">
        <f t="shared" si="24"/>
        <v>6.7796610169491522</v>
      </c>
      <c r="BF40" s="3">
        <v>8</v>
      </c>
      <c r="BG40" s="21">
        <f t="shared" si="25"/>
        <v>17.500000000000004</v>
      </c>
      <c r="BH40" s="3">
        <v>12.5</v>
      </c>
      <c r="BI40" s="21">
        <f t="shared" si="26"/>
        <v>20</v>
      </c>
      <c r="BJ40" s="3">
        <v>28</v>
      </c>
      <c r="BK40" s="21">
        <f t="shared" si="27"/>
        <v>14.285714285714285</v>
      </c>
      <c r="BL40" s="21">
        <f t="shared" si="28"/>
        <v>53.636363636363633</v>
      </c>
      <c r="BM40" s="3">
        <v>1770</v>
      </c>
      <c r="BN40" s="21">
        <f t="shared" si="29"/>
        <v>34.237288135593218</v>
      </c>
      <c r="BO40" s="3">
        <v>12</v>
      </c>
      <c r="BP40" s="21">
        <f t="shared" si="30"/>
        <v>8.3333333333333321</v>
      </c>
      <c r="BQ40" s="3">
        <v>20</v>
      </c>
      <c r="BR40" s="21">
        <f t="shared" si="31"/>
        <v>10</v>
      </c>
      <c r="BS40" s="3">
        <v>8</v>
      </c>
      <c r="BT40" s="21">
        <f t="shared" si="32"/>
        <v>15.000000000000002</v>
      </c>
      <c r="BU40" s="3">
        <v>33</v>
      </c>
      <c r="BV40" s="21">
        <f t="shared" si="33"/>
        <v>10.606060606060606</v>
      </c>
      <c r="BW40" s="3">
        <v>9.5</v>
      </c>
      <c r="BX40" s="21">
        <f t="shared" si="34"/>
        <v>15.789473684210526</v>
      </c>
      <c r="BY40" s="3">
        <v>14</v>
      </c>
      <c r="BZ40" s="21">
        <f t="shared" si="35"/>
        <v>10.714285714285714</v>
      </c>
      <c r="CA40" s="3">
        <v>31</v>
      </c>
      <c r="CB40" s="21">
        <f t="shared" si="36"/>
        <v>9.67741935483871</v>
      </c>
      <c r="CC40" s="21">
        <f t="shared" si="57"/>
        <v>65.277777777777771</v>
      </c>
      <c r="CD40" s="3">
        <v>2350</v>
      </c>
      <c r="CE40" s="21">
        <f t="shared" si="37"/>
        <v>24.680851063829788</v>
      </c>
      <c r="CF40" s="3">
        <v>13</v>
      </c>
      <c r="CG40" s="21">
        <f t="shared" si="38"/>
        <v>7.6923076923076925</v>
      </c>
      <c r="CH40" s="3">
        <v>22</v>
      </c>
      <c r="CI40" s="21">
        <f t="shared" si="39"/>
        <v>9.0909090909090917</v>
      </c>
      <c r="CJ40" s="5">
        <v>9</v>
      </c>
      <c r="CK40" s="21">
        <f t="shared" si="40"/>
        <v>11.111111111111111</v>
      </c>
      <c r="CL40" s="3">
        <v>36</v>
      </c>
      <c r="CM40" s="21">
        <f t="shared" si="41"/>
        <v>8.3333333333333321</v>
      </c>
      <c r="CN40" s="3">
        <v>11</v>
      </c>
      <c r="CO40" s="21">
        <f t="shared" si="42"/>
        <v>13.636363636363635</v>
      </c>
      <c r="CP40" s="3">
        <v>15.5</v>
      </c>
      <c r="CQ40" s="21">
        <f t="shared" si="43"/>
        <v>9.67741935483871</v>
      </c>
      <c r="CR40" s="3">
        <v>34</v>
      </c>
      <c r="CS40" s="21">
        <f t="shared" si="44"/>
        <v>8.8235294117647065</v>
      </c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N40" t="s">
        <v>121</v>
      </c>
      <c r="DO40">
        <v>1</v>
      </c>
    </row>
    <row r="41" spans="1:119" x14ac:dyDescent="0.3">
      <c r="A41" s="3">
        <v>40</v>
      </c>
      <c r="B41" s="3" t="s">
        <v>2</v>
      </c>
      <c r="C41" s="3">
        <v>1</v>
      </c>
      <c r="D41" s="21">
        <f t="shared" si="9"/>
        <v>9.7727272727272716</v>
      </c>
      <c r="E41" s="3">
        <v>172</v>
      </c>
      <c r="F41" s="3">
        <v>6.2</v>
      </c>
      <c r="G41" s="3">
        <v>9</v>
      </c>
      <c r="H41" s="3">
        <v>4.4000000000000004</v>
      </c>
      <c r="I41" s="3">
        <v>17.600000000000001</v>
      </c>
      <c r="J41" s="3">
        <v>4.2</v>
      </c>
      <c r="K41" s="3">
        <v>6.6</v>
      </c>
      <c r="L41" s="3">
        <v>15.3</v>
      </c>
      <c r="M41" s="21">
        <f t="shared" si="48"/>
        <v>22.954545454545453</v>
      </c>
      <c r="N41" s="3">
        <v>505</v>
      </c>
      <c r="O41" s="21">
        <f t="shared" si="49"/>
        <v>65.940594059405939</v>
      </c>
      <c r="P41" s="3">
        <v>8.5</v>
      </c>
      <c r="Q41" s="21">
        <f t="shared" si="50"/>
        <v>27.058823529411764</v>
      </c>
      <c r="R41" s="3">
        <v>13</v>
      </c>
      <c r="S41" s="21">
        <f t="shared" si="51"/>
        <v>30.76923076923077</v>
      </c>
      <c r="T41" s="3">
        <v>5</v>
      </c>
      <c r="U41" s="21">
        <f t="shared" si="52"/>
        <v>11.999999999999993</v>
      </c>
      <c r="V41" s="3">
        <v>22</v>
      </c>
      <c r="W41" s="21">
        <f t="shared" si="53"/>
        <v>19.999999999999993</v>
      </c>
      <c r="X41" s="3">
        <v>6</v>
      </c>
      <c r="Y41" s="21">
        <f t="shared" si="54"/>
        <v>30</v>
      </c>
      <c r="Z41" s="3">
        <v>8.6999999999999993</v>
      </c>
      <c r="AA41" s="21">
        <f t="shared" si="55"/>
        <v>24.137931034482758</v>
      </c>
      <c r="AB41" s="3">
        <v>20.5</v>
      </c>
      <c r="AC41" s="21">
        <f t="shared" si="56"/>
        <v>25.365853658536579</v>
      </c>
      <c r="AD41" s="21">
        <f t="shared" si="10"/>
        <v>35.517241379310342</v>
      </c>
      <c r="AE41" s="7">
        <v>1030</v>
      </c>
      <c r="AF41" s="21">
        <f t="shared" si="11"/>
        <v>50.970873786407765</v>
      </c>
      <c r="AG41" s="3">
        <v>11</v>
      </c>
      <c r="AH41" s="21">
        <f t="shared" si="12"/>
        <v>22.727272727272727</v>
      </c>
      <c r="AI41" s="3">
        <v>16.5</v>
      </c>
      <c r="AJ41" s="21">
        <f t="shared" si="13"/>
        <v>21.212121212121211</v>
      </c>
      <c r="AK41" s="3">
        <v>6.3</v>
      </c>
      <c r="AL41" s="21">
        <f t="shared" si="14"/>
        <v>20.634920634920633</v>
      </c>
      <c r="AM41" s="3">
        <v>29</v>
      </c>
      <c r="AN41" s="21">
        <f t="shared" si="15"/>
        <v>24.137931034482758</v>
      </c>
      <c r="AO41" s="3">
        <v>7.7</v>
      </c>
      <c r="AP41" s="21">
        <f t="shared" si="16"/>
        <v>22.077922077922079</v>
      </c>
      <c r="AQ41" s="3">
        <v>12</v>
      </c>
      <c r="AR41" s="22">
        <f t="shared" si="17"/>
        <v>27.500000000000007</v>
      </c>
      <c r="AS41" s="3">
        <v>26.2</v>
      </c>
      <c r="AT41" s="21">
        <f t="shared" si="18"/>
        <v>21.755725190839691</v>
      </c>
      <c r="AU41" s="21">
        <f t="shared" si="19"/>
        <v>53.030303030303031</v>
      </c>
      <c r="AV41" s="3">
        <v>1750</v>
      </c>
      <c r="AW41" s="21">
        <f t="shared" si="20"/>
        <v>41.142857142857139</v>
      </c>
      <c r="AX41" s="3">
        <v>12.6</v>
      </c>
      <c r="AY41" s="22">
        <f t="shared" si="21"/>
        <v>12.698412698412694</v>
      </c>
      <c r="AZ41" s="3">
        <v>19</v>
      </c>
      <c r="BA41" s="21">
        <f t="shared" si="22"/>
        <v>13.157894736842104</v>
      </c>
      <c r="BB41" s="3">
        <v>8</v>
      </c>
      <c r="BC41" s="21">
        <f t="shared" si="23"/>
        <v>21.250000000000004</v>
      </c>
      <c r="BD41" s="3">
        <v>33</v>
      </c>
      <c r="BE41" s="21">
        <f t="shared" si="24"/>
        <v>12.121212121212121</v>
      </c>
      <c r="BF41" s="3">
        <v>10</v>
      </c>
      <c r="BG41" s="21">
        <f t="shared" si="25"/>
        <v>23</v>
      </c>
      <c r="BH41" s="3">
        <v>15</v>
      </c>
      <c r="BI41" s="21">
        <f t="shared" si="26"/>
        <v>20</v>
      </c>
      <c r="BJ41" s="3">
        <v>32</v>
      </c>
      <c r="BK41" s="21">
        <f t="shared" si="27"/>
        <v>18.125000000000004</v>
      </c>
      <c r="BL41" s="21">
        <f t="shared" si="28"/>
        <v>68.055555555555557</v>
      </c>
      <c r="BM41" s="3">
        <v>2450</v>
      </c>
      <c r="BN41" s="21">
        <f t="shared" si="29"/>
        <v>28.571428571428569</v>
      </c>
      <c r="BO41" s="3">
        <v>13.4</v>
      </c>
      <c r="BP41" s="21">
        <f t="shared" si="30"/>
        <v>5.970149253731349</v>
      </c>
      <c r="BQ41" s="3">
        <v>20</v>
      </c>
      <c r="BR41" s="21">
        <f t="shared" si="31"/>
        <v>5</v>
      </c>
      <c r="BS41" s="3">
        <v>9</v>
      </c>
      <c r="BT41" s="21">
        <f t="shared" si="32"/>
        <v>11.111111111111111</v>
      </c>
      <c r="BU41" s="3">
        <v>36</v>
      </c>
      <c r="BV41" s="21">
        <f t="shared" si="33"/>
        <v>8.3333333333333321</v>
      </c>
      <c r="BW41" s="3">
        <v>11</v>
      </c>
      <c r="BX41" s="21">
        <f t="shared" si="34"/>
        <v>9.0909090909090917</v>
      </c>
      <c r="BY41" s="3">
        <v>16.5</v>
      </c>
      <c r="BZ41" s="21">
        <f t="shared" si="35"/>
        <v>9.0909090909090917</v>
      </c>
      <c r="CA41" s="3">
        <v>37</v>
      </c>
      <c r="CB41" s="21">
        <f t="shared" si="36"/>
        <v>13.513513513513514</v>
      </c>
      <c r="CC41" s="21">
        <f t="shared" si="57"/>
        <v>82.368421052631575</v>
      </c>
      <c r="CD41" s="3">
        <v>3130</v>
      </c>
      <c r="CE41" s="21">
        <f t="shared" si="37"/>
        <v>21.725239616613418</v>
      </c>
      <c r="CF41" s="3">
        <v>14.2</v>
      </c>
      <c r="CG41" s="21">
        <f t="shared" si="38"/>
        <v>5.6338028169014009</v>
      </c>
      <c r="CH41" s="3">
        <v>21</v>
      </c>
      <c r="CI41" s="21">
        <f t="shared" si="39"/>
        <v>4.7619047619047619</v>
      </c>
      <c r="CJ41" s="5">
        <v>10</v>
      </c>
      <c r="CK41" s="21">
        <f t="shared" si="40"/>
        <v>10</v>
      </c>
      <c r="CL41" s="3">
        <v>38</v>
      </c>
      <c r="CM41" s="21">
        <f t="shared" si="41"/>
        <v>5.2631578947368416</v>
      </c>
      <c r="CN41" s="3">
        <v>12</v>
      </c>
      <c r="CO41" s="21">
        <f t="shared" si="42"/>
        <v>8.3333333333333321</v>
      </c>
      <c r="CP41" s="3">
        <v>18</v>
      </c>
      <c r="CQ41" s="21">
        <f t="shared" si="43"/>
        <v>8.3333333333333321</v>
      </c>
      <c r="CR41" s="3">
        <v>42</v>
      </c>
      <c r="CS41" s="21">
        <f t="shared" si="44"/>
        <v>11.904761904761903</v>
      </c>
      <c r="CT41" s="14">
        <v>19.090630000000001</v>
      </c>
      <c r="CU41" s="14">
        <v>10.473800000000001</v>
      </c>
      <c r="CV41" s="14">
        <v>6.9207359999999998</v>
      </c>
      <c r="CW41" s="14">
        <v>64.25197</v>
      </c>
      <c r="CX41" s="14">
        <v>8.3000000000000007</v>
      </c>
      <c r="CY41" s="14">
        <v>25</v>
      </c>
      <c r="CZ41" s="14">
        <v>4</v>
      </c>
      <c r="DA41" s="14">
        <v>62.5</v>
      </c>
      <c r="DB41" s="14">
        <v>20.7</v>
      </c>
      <c r="DC41" s="14">
        <v>33.200000000000003</v>
      </c>
      <c r="DD41" s="14">
        <v>2.1</v>
      </c>
      <c r="DE41" s="14"/>
      <c r="DF41" s="14"/>
      <c r="DG41" s="14">
        <v>80</v>
      </c>
      <c r="DH41" s="14"/>
      <c r="DI41" s="14"/>
      <c r="DJ41" s="14"/>
      <c r="DK41" s="14">
        <v>20</v>
      </c>
      <c r="DL41" s="20">
        <v>3.7314050000000001</v>
      </c>
      <c r="DM41">
        <v>0.2</v>
      </c>
      <c r="DN41" t="s">
        <v>121</v>
      </c>
      <c r="DO41">
        <v>1</v>
      </c>
    </row>
    <row r="42" spans="1:119" x14ac:dyDescent="0.3">
      <c r="A42" s="2">
        <v>41</v>
      </c>
      <c r="B42" s="3" t="s">
        <v>2</v>
      </c>
      <c r="C42" s="3">
        <v>1</v>
      </c>
      <c r="D42" s="21">
        <f t="shared" si="9"/>
        <v>8.9499999999999993</v>
      </c>
      <c r="E42" s="3">
        <v>179</v>
      </c>
      <c r="F42" s="3">
        <v>5.5</v>
      </c>
      <c r="G42" s="3">
        <v>9</v>
      </c>
      <c r="H42" s="3">
        <v>4.5</v>
      </c>
      <c r="I42" s="3">
        <v>20</v>
      </c>
      <c r="J42" s="3">
        <v>5.5</v>
      </c>
      <c r="K42" s="3">
        <v>7</v>
      </c>
      <c r="L42" s="3">
        <v>16</v>
      </c>
      <c r="M42" s="21">
        <f t="shared" si="48"/>
        <v>25.244444444444444</v>
      </c>
      <c r="N42" s="3">
        <v>568</v>
      </c>
      <c r="O42" s="21">
        <f t="shared" si="49"/>
        <v>68.485915492957744</v>
      </c>
      <c r="P42" s="3">
        <v>8.5</v>
      </c>
      <c r="Q42" s="21">
        <f t="shared" si="50"/>
        <v>35.294117647058826</v>
      </c>
      <c r="R42" s="3">
        <v>12</v>
      </c>
      <c r="S42" s="21">
        <f t="shared" si="51"/>
        <v>25</v>
      </c>
      <c r="T42" s="3">
        <v>5.2</v>
      </c>
      <c r="U42" s="21">
        <f t="shared" si="52"/>
        <v>13.461538461538463</v>
      </c>
      <c r="V42" s="3">
        <v>22.5</v>
      </c>
      <c r="W42" s="21">
        <f t="shared" si="53"/>
        <v>11.111111111111111</v>
      </c>
      <c r="X42" s="3">
        <v>6</v>
      </c>
      <c r="Y42" s="21">
        <f t="shared" si="54"/>
        <v>8.3333333333333321</v>
      </c>
      <c r="Z42" s="3">
        <v>10</v>
      </c>
      <c r="AA42" s="21">
        <f t="shared" si="55"/>
        <v>30</v>
      </c>
      <c r="AB42" s="3">
        <v>21.5</v>
      </c>
      <c r="AC42" s="21">
        <f t="shared" si="56"/>
        <v>25.581395348837212</v>
      </c>
      <c r="AD42" s="21">
        <f t="shared" si="10"/>
        <v>41.689655172413794</v>
      </c>
      <c r="AE42" s="7">
        <v>1209</v>
      </c>
      <c r="AF42" s="21">
        <f t="shared" si="11"/>
        <v>53.019023986765923</v>
      </c>
      <c r="AG42" s="3">
        <v>11</v>
      </c>
      <c r="AH42" s="21">
        <f t="shared" si="12"/>
        <v>22.727272727272727</v>
      </c>
      <c r="AI42" s="3">
        <v>16.5</v>
      </c>
      <c r="AJ42" s="21">
        <f t="shared" si="13"/>
        <v>27.27272727272727</v>
      </c>
      <c r="AK42" s="3">
        <v>6.2</v>
      </c>
      <c r="AL42" s="21">
        <f t="shared" si="14"/>
        <v>16.129032258064516</v>
      </c>
      <c r="AM42" s="3">
        <v>29</v>
      </c>
      <c r="AN42" s="21">
        <f t="shared" si="15"/>
        <v>22.413793103448278</v>
      </c>
      <c r="AO42" s="3">
        <v>8</v>
      </c>
      <c r="AP42" s="21">
        <f t="shared" si="16"/>
        <v>25</v>
      </c>
      <c r="AQ42" s="3">
        <v>13.5</v>
      </c>
      <c r="AR42" s="22">
        <f t="shared" si="17"/>
        <v>25.925925925925924</v>
      </c>
      <c r="AS42" s="3">
        <v>29</v>
      </c>
      <c r="AT42" s="21">
        <f t="shared" si="18"/>
        <v>25.862068965517242</v>
      </c>
      <c r="AU42" s="21">
        <f t="shared" si="19"/>
        <v>60.121212121212125</v>
      </c>
      <c r="AV42" s="3">
        <v>1984</v>
      </c>
      <c r="AW42" s="21">
        <f t="shared" si="20"/>
        <v>39.0625</v>
      </c>
      <c r="AX42" s="3">
        <v>13</v>
      </c>
      <c r="AY42" s="22">
        <f t="shared" si="21"/>
        <v>15.384615384615385</v>
      </c>
      <c r="AZ42" s="3">
        <v>19</v>
      </c>
      <c r="BA42" s="21">
        <f t="shared" si="22"/>
        <v>13.157894736842104</v>
      </c>
      <c r="BB42" s="3">
        <v>8</v>
      </c>
      <c r="BC42" s="21">
        <f t="shared" si="23"/>
        <v>22.499999999999996</v>
      </c>
      <c r="BD42" s="3">
        <v>33</v>
      </c>
      <c r="BE42" s="21">
        <f t="shared" si="24"/>
        <v>12.121212121212121</v>
      </c>
      <c r="BF42" s="3">
        <v>10</v>
      </c>
      <c r="BG42" s="21">
        <f t="shared" si="25"/>
        <v>20</v>
      </c>
      <c r="BH42" s="3">
        <v>16</v>
      </c>
      <c r="BI42" s="21">
        <f t="shared" si="26"/>
        <v>15.625</v>
      </c>
      <c r="BJ42" s="3">
        <v>34.5</v>
      </c>
      <c r="BK42" s="21">
        <f t="shared" si="27"/>
        <v>15.942028985507244</v>
      </c>
      <c r="BL42" s="21">
        <f t="shared" si="28"/>
        <v>78.611111111111114</v>
      </c>
      <c r="BM42" s="3">
        <v>2830</v>
      </c>
      <c r="BN42" s="21">
        <f t="shared" si="29"/>
        <v>29.89399293286219</v>
      </c>
      <c r="BO42" s="3">
        <v>14</v>
      </c>
      <c r="BP42" s="21">
        <f t="shared" si="30"/>
        <v>7.1428571428571423</v>
      </c>
      <c r="BQ42" s="3">
        <v>21.5</v>
      </c>
      <c r="BR42" s="21">
        <f t="shared" si="31"/>
        <v>11.627906976744185</v>
      </c>
      <c r="BS42" s="3">
        <v>9.3000000000000007</v>
      </c>
      <c r="BT42" s="21">
        <f t="shared" si="32"/>
        <v>13.978494623655921</v>
      </c>
      <c r="BU42" s="3">
        <v>36</v>
      </c>
      <c r="BV42" s="21">
        <f t="shared" si="33"/>
        <v>8.3333333333333321</v>
      </c>
      <c r="BW42" s="3">
        <v>11.5</v>
      </c>
      <c r="BX42" s="21">
        <f t="shared" si="34"/>
        <v>13.043478260869565</v>
      </c>
      <c r="BY42" s="3">
        <v>17.5</v>
      </c>
      <c r="BZ42" s="21">
        <f t="shared" si="35"/>
        <v>8.5714285714285712</v>
      </c>
      <c r="CA42" s="3">
        <v>38.5</v>
      </c>
      <c r="CB42" s="21">
        <f t="shared" si="36"/>
        <v>10.38961038961039</v>
      </c>
      <c r="CC42" s="21">
        <f t="shared" si="57"/>
        <v>92.948717948717942</v>
      </c>
      <c r="CD42" s="3">
        <v>3625</v>
      </c>
      <c r="CE42" s="21">
        <f t="shared" si="37"/>
        <v>21.931034482758623</v>
      </c>
      <c r="CF42" s="3">
        <v>14.7</v>
      </c>
      <c r="CG42" s="21">
        <f t="shared" si="38"/>
        <v>4.7619047619047574</v>
      </c>
      <c r="CH42" s="3">
        <v>24</v>
      </c>
      <c r="CI42" s="21">
        <f t="shared" si="39"/>
        <v>10.416666666666668</v>
      </c>
      <c r="CJ42" s="5">
        <v>10.5</v>
      </c>
      <c r="CK42" s="21">
        <f t="shared" si="40"/>
        <v>11.428571428571422</v>
      </c>
      <c r="CL42" s="3">
        <v>39</v>
      </c>
      <c r="CM42" s="21">
        <f t="shared" si="41"/>
        <v>7.6923076923076925</v>
      </c>
      <c r="CN42" s="3">
        <v>12.5</v>
      </c>
      <c r="CO42" s="21">
        <f t="shared" si="42"/>
        <v>8</v>
      </c>
      <c r="CP42" s="3">
        <v>19</v>
      </c>
      <c r="CQ42" s="21">
        <f t="shared" si="43"/>
        <v>7.8947368421052628</v>
      </c>
      <c r="CR42" s="3">
        <v>42</v>
      </c>
      <c r="CS42" s="21">
        <f t="shared" si="44"/>
        <v>8.3333333333333321</v>
      </c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N42" t="s">
        <v>121</v>
      </c>
      <c r="DO42">
        <v>1</v>
      </c>
    </row>
    <row r="43" spans="1:119" x14ac:dyDescent="0.3">
      <c r="A43" s="3">
        <v>42</v>
      </c>
      <c r="B43" s="3" t="s">
        <v>2</v>
      </c>
      <c r="C43" s="3">
        <v>1</v>
      </c>
      <c r="D43" s="21">
        <f t="shared" si="9"/>
        <v>11.976047904191617</v>
      </c>
      <c r="E43" s="3">
        <v>200</v>
      </c>
      <c r="F43" s="3">
        <v>6.2</v>
      </c>
      <c r="G43" s="3">
        <v>9.5</v>
      </c>
      <c r="H43" s="3">
        <v>4.3</v>
      </c>
      <c r="I43" s="3">
        <v>16.7</v>
      </c>
      <c r="J43" s="3">
        <v>4.5999999999999996</v>
      </c>
      <c r="K43" s="3">
        <v>7.5</v>
      </c>
      <c r="L43" s="3">
        <v>16.2</v>
      </c>
      <c r="M43" s="21">
        <f t="shared" si="48"/>
        <v>23.474576271186439</v>
      </c>
      <c r="N43" s="3">
        <v>554</v>
      </c>
      <c r="O43" s="21">
        <f t="shared" si="49"/>
        <v>63.898916967509024</v>
      </c>
      <c r="P43" s="3">
        <v>8.6</v>
      </c>
      <c r="Q43" s="21">
        <f t="shared" si="50"/>
        <v>27.906976744186039</v>
      </c>
      <c r="R43" s="3">
        <v>13.6</v>
      </c>
      <c r="S43" s="21">
        <f t="shared" si="51"/>
        <v>30.147058823529409</v>
      </c>
      <c r="T43" s="3">
        <v>5</v>
      </c>
      <c r="U43" s="21">
        <f t="shared" si="52"/>
        <v>14.000000000000004</v>
      </c>
      <c r="V43" s="3">
        <v>23.6</v>
      </c>
      <c r="W43" s="21">
        <f t="shared" si="53"/>
        <v>29.237288135593225</v>
      </c>
      <c r="X43" s="3">
        <v>6</v>
      </c>
      <c r="Y43" s="21">
        <f t="shared" si="54"/>
        <v>23.333333333333339</v>
      </c>
      <c r="Z43" s="3">
        <v>9.5</v>
      </c>
      <c r="AA43" s="21">
        <f t="shared" si="55"/>
        <v>21.052631578947366</v>
      </c>
      <c r="AB43" s="3">
        <v>22</v>
      </c>
      <c r="AC43" s="21">
        <f t="shared" si="56"/>
        <v>26.363636363636367</v>
      </c>
      <c r="AD43" s="21">
        <f t="shared" si="10"/>
        <v>35.593220338983052</v>
      </c>
      <c r="AE43" s="7">
        <v>1050</v>
      </c>
      <c r="AF43" s="21">
        <f t="shared" si="11"/>
        <v>47.238095238095241</v>
      </c>
      <c r="AG43" s="3">
        <v>10.3</v>
      </c>
      <c r="AH43" s="21">
        <f t="shared" si="12"/>
        <v>16.504854368932047</v>
      </c>
      <c r="AI43" s="3">
        <v>16.5</v>
      </c>
      <c r="AJ43" s="21">
        <f t="shared" si="13"/>
        <v>17.575757575757578</v>
      </c>
      <c r="AK43" s="3">
        <v>6</v>
      </c>
      <c r="AL43" s="21">
        <f t="shared" si="14"/>
        <v>16.666666666666664</v>
      </c>
      <c r="AM43" s="3">
        <v>29.5</v>
      </c>
      <c r="AN43" s="21">
        <f t="shared" si="15"/>
        <v>19.999999999999996</v>
      </c>
      <c r="AO43" s="3">
        <v>7.8</v>
      </c>
      <c r="AP43" s="21">
        <f t="shared" si="16"/>
        <v>23.076923076923077</v>
      </c>
      <c r="AQ43" s="3">
        <v>11.5</v>
      </c>
      <c r="AR43" s="22">
        <f t="shared" si="17"/>
        <v>17.391304347826086</v>
      </c>
      <c r="AS43" s="3">
        <v>27</v>
      </c>
      <c r="AT43" s="21">
        <f t="shared" si="18"/>
        <v>18.518518518518519</v>
      </c>
      <c r="AU43" s="21">
        <f t="shared" si="19"/>
        <v>49.548387096774192</v>
      </c>
      <c r="AV43" s="3">
        <v>1536</v>
      </c>
      <c r="AW43" s="21">
        <f t="shared" si="20"/>
        <v>31.640625</v>
      </c>
      <c r="AX43" s="3">
        <v>11.8</v>
      </c>
      <c r="AY43" s="22">
        <f t="shared" si="21"/>
        <v>12.711864406779661</v>
      </c>
      <c r="AZ43" s="3">
        <v>19</v>
      </c>
      <c r="BA43" s="21">
        <f t="shared" si="22"/>
        <v>13.157894736842104</v>
      </c>
      <c r="BB43" s="3">
        <v>7.4</v>
      </c>
      <c r="BC43" s="21">
        <f t="shared" si="23"/>
        <v>18.918918918918923</v>
      </c>
      <c r="BD43" s="3">
        <v>31</v>
      </c>
      <c r="BE43" s="21">
        <f t="shared" si="24"/>
        <v>4.838709677419355</v>
      </c>
      <c r="BF43" s="3">
        <v>9.1</v>
      </c>
      <c r="BG43" s="21">
        <f t="shared" si="25"/>
        <v>14.285714285714285</v>
      </c>
      <c r="BH43" s="3">
        <v>14.8</v>
      </c>
      <c r="BI43" s="21">
        <f t="shared" si="26"/>
        <v>22.297297297297298</v>
      </c>
      <c r="BJ43" s="3">
        <v>31.6</v>
      </c>
      <c r="BK43" s="21">
        <f t="shared" si="27"/>
        <v>14.556962025316459</v>
      </c>
      <c r="BL43" s="21">
        <f t="shared" si="28"/>
        <v>59.117647058823529</v>
      </c>
      <c r="BM43" s="3">
        <v>2010</v>
      </c>
      <c r="BN43" s="21">
        <f t="shared" si="29"/>
        <v>23.582089552238806</v>
      </c>
      <c r="BO43" s="3">
        <v>12.7</v>
      </c>
      <c r="BP43" s="21">
        <f t="shared" si="30"/>
        <v>7.0866141732283356</v>
      </c>
      <c r="BQ43" s="3">
        <v>20.5</v>
      </c>
      <c r="BR43" s="21">
        <f t="shared" si="31"/>
        <v>7.3170731707317067</v>
      </c>
      <c r="BS43" s="3">
        <v>8.1999999999999993</v>
      </c>
      <c r="BT43" s="21">
        <f t="shared" si="32"/>
        <v>9.7560975609755971</v>
      </c>
      <c r="BU43" s="3">
        <v>34</v>
      </c>
      <c r="BV43" s="21">
        <f t="shared" si="33"/>
        <v>8.8235294117647065</v>
      </c>
      <c r="BW43" s="3">
        <v>10</v>
      </c>
      <c r="BX43" s="21">
        <f t="shared" si="34"/>
        <v>9.0000000000000036</v>
      </c>
      <c r="BY43" s="3">
        <v>16</v>
      </c>
      <c r="BZ43" s="21">
        <f t="shared" si="35"/>
        <v>7.4999999999999956</v>
      </c>
      <c r="CA43" s="3">
        <v>34.5</v>
      </c>
      <c r="CB43" s="21">
        <f t="shared" si="36"/>
        <v>8.4057971014492701</v>
      </c>
      <c r="CC43" s="21">
        <f t="shared" si="57"/>
        <v>70.405405405405403</v>
      </c>
      <c r="CD43" s="3">
        <v>2605</v>
      </c>
      <c r="CE43" s="21">
        <f t="shared" si="37"/>
        <v>22.840690978886759</v>
      </c>
      <c r="CF43" s="3">
        <v>13.5</v>
      </c>
      <c r="CG43" s="21">
        <f t="shared" si="38"/>
        <v>5.9259259259259309</v>
      </c>
      <c r="CH43" s="3">
        <v>22</v>
      </c>
      <c r="CI43" s="21">
        <f t="shared" si="39"/>
        <v>6.8181818181818175</v>
      </c>
      <c r="CJ43" s="5">
        <v>9</v>
      </c>
      <c r="CK43" s="21">
        <f t="shared" si="40"/>
        <v>8.8888888888888964</v>
      </c>
      <c r="CL43" s="3">
        <v>37</v>
      </c>
      <c r="CM43" s="21">
        <f t="shared" si="41"/>
        <v>8.1081081081081088</v>
      </c>
      <c r="CN43" s="3">
        <v>11</v>
      </c>
      <c r="CO43" s="21">
        <f t="shared" si="42"/>
        <v>9.0909090909090917</v>
      </c>
      <c r="CP43" s="3">
        <v>17</v>
      </c>
      <c r="CQ43" s="21">
        <f t="shared" si="43"/>
        <v>5.8823529411764701</v>
      </c>
      <c r="CR43" s="3">
        <v>37</v>
      </c>
      <c r="CS43" s="21">
        <f t="shared" si="44"/>
        <v>6.756756756756757</v>
      </c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N43" t="s">
        <v>121</v>
      </c>
      <c r="DO43">
        <v>1</v>
      </c>
    </row>
    <row r="44" spans="1:119" x14ac:dyDescent="0.3">
      <c r="A44" s="2">
        <v>43</v>
      </c>
      <c r="B44" s="3" t="s">
        <v>2</v>
      </c>
      <c r="C44" s="3">
        <v>1</v>
      </c>
      <c r="D44" s="21">
        <f t="shared" si="9"/>
        <v>8.5</v>
      </c>
      <c r="E44" s="3">
        <v>153</v>
      </c>
      <c r="F44" s="3">
        <v>6</v>
      </c>
      <c r="G44" s="3">
        <v>8.1999999999999993</v>
      </c>
      <c r="H44" s="3">
        <v>4.5</v>
      </c>
      <c r="I44" s="3">
        <v>18</v>
      </c>
      <c r="J44" s="3">
        <v>4.5</v>
      </c>
      <c r="K44" s="3">
        <v>6.3</v>
      </c>
      <c r="L44" s="3">
        <v>14.5</v>
      </c>
      <c r="M44" s="21">
        <f t="shared" si="48"/>
        <v>24.65</v>
      </c>
      <c r="N44" s="3">
        <v>493</v>
      </c>
      <c r="O44" s="21">
        <f t="shared" si="49"/>
        <v>68.965517241379317</v>
      </c>
      <c r="P44" s="3">
        <v>8</v>
      </c>
      <c r="Q44" s="21">
        <f t="shared" si="50"/>
        <v>25</v>
      </c>
      <c r="R44" s="3">
        <v>12.5</v>
      </c>
      <c r="S44" s="21">
        <f t="shared" si="51"/>
        <v>34.400000000000006</v>
      </c>
      <c r="T44" s="3">
        <v>5</v>
      </c>
      <c r="U44" s="21">
        <f t="shared" si="52"/>
        <v>10</v>
      </c>
      <c r="V44" s="3">
        <v>20</v>
      </c>
      <c r="W44" s="21">
        <f t="shared" si="53"/>
        <v>10</v>
      </c>
      <c r="X44" s="3">
        <v>6</v>
      </c>
      <c r="Y44" s="21">
        <f t="shared" si="54"/>
        <v>25</v>
      </c>
      <c r="Z44" s="3">
        <v>8.5</v>
      </c>
      <c r="AA44" s="21">
        <f t="shared" si="55"/>
        <v>25.882352941176475</v>
      </c>
      <c r="AB44" s="3">
        <v>19.600000000000001</v>
      </c>
      <c r="AC44" s="21">
        <f t="shared" si="56"/>
        <v>26.020408163265312</v>
      </c>
      <c r="AD44" s="21">
        <f t="shared" si="10"/>
        <v>36.10526315789474</v>
      </c>
      <c r="AE44" s="7">
        <v>1029</v>
      </c>
      <c r="AF44" s="21">
        <f t="shared" si="11"/>
        <v>52.089407191448011</v>
      </c>
      <c r="AG44" s="3">
        <v>10.5</v>
      </c>
      <c r="AH44" s="21">
        <f t="shared" si="12"/>
        <v>23.809523809523807</v>
      </c>
      <c r="AI44" s="3">
        <v>15.1</v>
      </c>
      <c r="AJ44" s="21">
        <f t="shared" si="13"/>
        <v>17.218543046357617</v>
      </c>
      <c r="AK44" s="3">
        <v>6</v>
      </c>
      <c r="AL44" s="21">
        <f t="shared" si="14"/>
        <v>16.666666666666664</v>
      </c>
      <c r="AM44" s="3">
        <v>28.5</v>
      </c>
      <c r="AN44" s="21">
        <f t="shared" si="15"/>
        <v>29.82456140350877</v>
      </c>
      <c r="AO44" s="3">
        <v>7.8</v>
      </c>
      <c r="AP44" s="21">
        <f t="shared" si="16"/>
        <v>23.076923076923077</v>
      </c>
      <c r="AQ44" s="3">
        <v>12</v>
      </c>
      <c r="AR44" s="22">
        <f t="shared" si="17"/>
        <v>29.166666666666668</v>
      </c>
      <c r="AS44" s="3">
        <v>26.5</v>
      </c>
      <c r="AT44" s="21">
        <f t="shared" si="18"/>
        <v>26.037735849056599</v>
      </c>
      <c r="AU44" s="21">
        <f t="shared" si="19"/>
        <v>53.87096774193548</v>
      </c>
      <c r="AV44" s="3">
        <v>1670</v>
      </c>
      <c r="AW44" s="21">
        <f t="shared" si="20"/>
        <v>38.383233532934128</v>
      </c>
      <c r="AX44" s="3">
        <v>12</v>
      </c>
      <c r="AY44" s="22">
        <f t="shared" si="21"/>
        <v>12.5</v>
      </c>
      <c r="AZ44" s="3">
        <v>19.100000000000001</v>
      </c>
      <c r="BA44" s="21">
        <f t="shared" si="22"/>
        <v>20.94240837696336</v>
      </c>
      <c r="BB44" s="3">
        <v>7.7</v>
      </c>
      <c r="BC44" s="21">
        <f t="shared" si="23"/>
        <v>22.077922077922079</v>
      </c>
      <c r="BD44" s="3">
        <v>31</v>
      </c>
      <c r="BE44" s="21">
        <f t="shared" si="24"/>
        <v>8.064516129032258</v>
      </c>
      <c r="BF44" s="3">
        <v>9.4</v>
      </c>
      <c r="BG44" s="21">
        <f t="shared" si="25"/>
        <v>17.021276595744688</v>
      </c>
      <c r="BH44" s="3">
        <v>14.7</v>
      </c>
      <c r="BI44" s="21">
        <f t="shared" si="26"/>
        <v>18.367346938775505</v>
      </c>
      <c r="BJ44" s="3">
        <v>31.4</v>
      </c>
      <c r="BK44" s="21">
        <f t="shared" si="27"/>
        <v>15.605095541401271</v>
      </c>
      <c r="BL44" s="21">
        <f t="shared" si="28"/>
        <v>70.149253731343279</v>
      </c>
      <c r="BM44" s="3">
        <v>2350</v>
      </c>
      <c r="BN44" s="21">
        <f t="shared" si="29"/>
        <v>28.936170212765955</v>
      </c>
      <c r="BO44" s="3">
        <v>13</v>
      </c>
      <c r="BP44" s="21">
        <f t="shared" si="30"/>
        <v>7.6923076923076925</v>
      </c>
      <c r="BQ44" s="3">
        <v>21.1</v>
      </c>
      <c r="BR44" s="21">
        <f t="shared" si="31"/>
        <v>9.4786729857819907</v>
      </c>
      <c r="BS44" s="3">
        <v>8.9</v>
      </c>
      <c r="BT44" s="21">
        <f t="shared" si="32"/>
        <v>13.483146067415733</v>
      </c>
      <c r="BU44" s="3">
        <v>33.5</v>
      </c>
      <c r="BV44" s="21">
        <f t="shared" si="33"/>
        <v>7.4626865671641784</v>
      </c>
      <c r="BW44" s="3">
        <v>10.5</v>
      </c>
      <c r="BX44" s="21">
        <f t="shared" si="34"/>
        <v>10.476190476190473</v>
      </c>
      <c r="BY44" s="3">
        <v>16.2</v>
      </c>
      <c r="BZ44" s="21">
        <f t="shared" si="35"/>
        <v>9.2592592592592595</v>
      </c>
      <c r="CA44" s="3">
        <v>35.299999999999997</v>
      </c>
      <c r="CB44" s="21">
        <f t="shared" si="36"/>
        <v>11.048158640226626</v>
      </c>
      <c r="CC44" s="21">
        <f t="shared" si="57"/>
        <v>80.833333333333329</v>
      </c>
      <c r="CD44" s="3">
        <v>2910</v>
      </c>
      <c r="CE44" s="21">
        <f t="shared" si="37"/>
        <v>19.243986254295535</v>
      </c>
      <c r="CF44" s="3">
        <v>14</v>
      </c>
      <c r="CG44" s="21">
        <f t="shared" si="38"/>
        <v>7.1428571428571423</v>
      </c>
      <c r="CH44" s="3">
        <v>23</v>
      </c>
      <c r="CI44" s="21">
        <f t="shared" si="39"/>
        <v>8.2608695652173854</v>
      </c>
      <c r="CJ44" s="5">
        <v>10</v>
      </c>
      <c r="CK44" s="21">
        <f t="shared" si="40"/>
        <v>10.999999999999996</v>
      </c>
      <c r="CL44" s="3">
        <v>36</v>
      </c>
      <c r="CM44" s="21">
        <f t="shared" si="41"/>
        <v>6.9444444444444446</v>
      </c>
      <c r="CN44" s="3">
        <v>11.5</v>
      </c>
      <c r="CO44" s="21">
        <f t="shared" si="42"/>
        <v>8.695652173913043</v>
      </c>
      <c r="CP44" s="3">
        <v>17.5</v>
      </c>
      <c r="CQ44" s="21">
        <f t="shared" si="43"/>
        <v>7.4285714285714333</v>
      </c>
      <c r="CR44" s="3">
        <v>39</v>
      </c>
      <c r="CS44" s="21">
        <f t="shared" si="44"/>
        <v>9.4871794871794943</v>
      </c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N44" t="s">
        <v>121</v>
      </c>
      <c r="DO44">
        <v>1</v>
      </c>
    </row>
    <row r="45" spans="1:119" x14ac:dyDescent="0.3">
      <c r="A45" s="3">
        <v>44</v>
      </c>
      <c r="B45" s="3" t="s">
        <v>2</v>
      </c>
      <c r="C45" s="3">
        <v>1</v>
      </c>
      <c r="D45" s="21">
        <f t="shared" si="9"/>
        <v>10.277777777777779</v>
      </c>
      <c r="E45" s="3">
        <v>185</v>
      </c>
      <c r="F45" s="3">
        <v>5.5</v>
      </c>
      <c r="G45" s="3">
        <v>9</v>
      </c>
      <c r="H45" s="3">
        <v>3.8</v>
      </c>
      <c r="I45" s="3">
        <v>18</v>
      </c>
      <c r="J45" s="3">
        <v>4.4000000000000004</v>
      </c>
      <c r="K45" s="3">
        <v>7.1</v>
      </c>
      <c r="L45" s="3">
        <v>15.1</v>
      </c>
      <c r="M45" s="21">
        <f t="shared" si="48"/>
        <v>22.608695652173914</v>
      </c>
      <c r="N45" s="3">
        <v>520</v>
      </c>
      <c r="O45" s="21">
        <f t="shared" si="49"/>
        <v>64.423076923076934</v>
      </c>
      <c r="P45" s="3">
        <v>8</v>
      </c>
      <c r="Q45" s="21">
        <f t="shared" si="50"/>
        <v>31.25</v>
      </c>
      <c r="R45" s="3">
        <v>12.5</v>
      </c>
      <c r="S45" s="21">
        <f t="shared" si="51"/>
        <v>28.000000000000004</v>
      </c>
      <c r="T45" s="3">
        <v>4.7</v>
      </c>
      <c r="U45" s="21">
        <f t="shared" si="52"/>
        <v>19.148936170212774</v>
      </c>
      <c r="V45" s="3">
        <v>23</v>
      </c>
      <c r="W45" s="21">
        <f t="shared" si="53"/>
        <v>21.739130434782609</v>
      </c>
      <c r="X45" s="3">
        <v>5.7</v>
      </c>
      <c r="Y45" s="21">
        <f t="shared" si="54"/>
        <v>22.807017543859644</v>
      </c>
      <c r="Z45" s="3">
        <v>9</v>
      </c>
      <c r="AA45" s="21">
        <f t="shared" si="55"/>
        <v>21.111111111111114</v>
      </c>
      <c r="AB45" s="3">
        <v>21.5</v>
      </c>
      <c r="AC45" s="21">
        <f t="shared" si="56"/>
        <v>29.767441860465116</v>
      </c>
      <c r="AD45" s="21">
        <f t="shared" si="10"/>
        <v>36.103448275862071</v>
      </c>
      <c r="AE45" s="7">
        <v>1047</v>
      </c>
      <c r="AF45" s="21">
        <f t="shared" si="11"/>
        <v>50.334288443170962</v>
      </c>
      <c r="AG45" s="3">
        <v>10.8</v>
      </c>
      <c r="AH45" s="21">
        <f t="shared" si="12"/>
        <v>25.925925925925931</v>
      </c>
      <c r="AI45" s="3">
        <v>15.5</v>
      </c>
      <c r="AJ45" s="21">
        <f t="shared" si="13"/>
        <v>19.35483870967742</v>
      </c>
      <c r="AK45" s="3">
        <v>5.9</v>
      </c>
      <c r="AL45" s="21">
        <f t="shared" si="14"/>
        <v>20.33898305084746</v>
      </c>
      <c r="AM45" s="3">
        <v>29</v>
      </c>
      <c r="AN45" s="21">
        <f t="shared" si="15"/>
        <v>20.689655172413794</v>
      </c>
      <c r="AO45" s="3">
        <v>7.7</v>
      </c>
      <c r="AP45" s="21">
        <f t="shared" si="16"/>
        <v>25.97402597402597</v>
      </c>
      <c r="AQ45" s="3">
        <v>12</v>
      </c>
      <c r="AR45" s="22">
        <f t="shared" si="17"/>
        <v>25</v>
      </c>
      <c r="AS45" s="3">
        <v>27.5</v>
      </c>
      <c r="AT45" s="21">
        <f t="shared" si="18"/>
        <v>21.818181818181817</v>
      </c>
      <c r="AU45" s="21">
        <f t="shared" si="19"/>
        <v>53.4375</v>
      </c>
      <c r="AV45" s="3">
        <v>1710</v>
      </c>
      <c r="AW45" s="21">
        <f t="shared" si="20"/>
        <v>38.771929824561404</v>
      </c>
      <c r="AX45" s="3">
        <v>12</v>
      </c>
      <c r="AY45" s="22">
        <f t="shared" si="21"/>
        <v>9.9999999999999929</v>
      </c>
      <c r="AZ45" s="3">
        <v>19</v>
      </c>
      <c r="BA45" s="21">
        <f t="shared" si="22"/>
        <v>18.421052631578945</v>
      </c>
      <c r="BB45" s="3">
        <v>7.7</v>
      </c>
      <c r="BC45" s="21">
        <f t="shared" si="23"/>
        <v>23.376623376623375</v>
      </c>
      <c r="BD45" s="3">
        <v>32</v>
      </c>
      <c r="BE45" s="21">
        <f t="shared" si="24"/>
        <v>9.375</v>
      </c>
      <c r="BF45" s="3">
        <v>9.5</v>
      </c>
      <c r="BG45" s="21">
        <f t="shared" si="25"/>
        <v>18.94736842105263</v>
      </c>
      <c r="BH45" s="3">
        <v>15</v>
      </c>
      <c r="BI45" s="21">
        <f t="shared" si="26"/>
        <v>20</v>
      </c>
      <c r="BJ45" s="3">
        <v>32</v>
      </c>
      <c r="BK45" s="21">
        <f t="shared" si="27"/>
        <v>14.0625</v>
      </c>
      <c r="BL45" s="21">
        <f t="shared" si="28"/>
        <v>63.188405797101453</v>
      </c>
      <c r="BM45" s="3">
        <v>2180</v>
      </c>
      <c r="BN45" s="21">
        <f t="shared" si="29"/>
        <v>21.559633027522938</v>
      </c>
      <c r="BO45" s="3">
        <v>12.8</v>
      </c>
      <c r="BP45" s="21">
        <f t="shared" si="30"/>
        <v>6.2500000000000053</v>
      </c>
      <c r="BQ45" s="3">
        <v>20.5</v>
      </c>
      <c r="BR45" s="21">
        <f t="shared" si="31"/>
        <v>7.3170731707317067</v>
      </c>
      <c r="BS45" s="3">
        <v>8.9</v>
      </c>
      <c r="BT45" s="21">
        <f t="shared" si="32"/>
        <v>13.483146067415733</v>
      </c>
      <c r="BU45" s="3">
        <v>34.5</v>
      </c>
      <c r="BV45" s="21">
        <f t="shared" si="33"/>
        <v>7.2463768115942031</v>
      </c>
      <c r="BW45" s="3">
        <v>10.5</v>
      </c>
      <c r="BX45" s="21">
        <f t="shared" si="34"/>
        <v>9.5238095238095237</v>
      </c>
      <c r="BY45" s="3">
        <v>16</v>
      </c>
      <c r="BZ45" s="21">
        <f t="shared" si="35"/>
        <v>6.25</v>
      </c>
      <c r="CA45" s="3">
        <v>35</v>
      </c>
      <c r="CB45" s="21">
        <f t="shared" si="36"/>
        <v>8.5714285714285712</v>
      </c>
      <c r="CC45" s="21">
        <f t="shared" si="57"/>
        <v>71.621621621621628</v>
      </c>
      <c r="CD45" s="3">
        <v>2650</v>
      </c>
      <c r="CE45" s="21">
        <f t="shared" si="37"/>
        <v>17.735849056603772</v>
      </c>
      <c r="CF45" s="3">
        <v>13.5</v>
      </c>
      <c r="CG45" s="21">
        <f t="shared" si="38"/>
        <v>5.1851851851851798</v>
      </c>
      <c r="CH45" s="3">
        <v>22</v>
      </c>
      <c r="CI45" s="21">
        <f t="shared" si="39"/>
        <v>6.8181818181818175</v>
      </c>
      <c r="CJ45" s="5">
        <v>9</v>
      </c>
      <c r="CK45" s="21">
        <f t="shared" si="40"/>
        <v>1.1111111111111072</v>
      </c>
      <c r="CL45" s="3">
        <v>37</v>
      </c>
      <c r="CM45" s="21">
        <f t="shared" si="41"/>
        <v>6.756756756756757</v>
      </c>
      <c r="CN45" s="3">
        <v>11</v>
      </c>
      <c r="CO45" s="21">
        <f t="shared" si="42"/>
        <v>4.5454545454545459</v>
      </c>
      <c r="CP45" s="3">
        <v>17</v>
      </c>
      <c r="CQ45" s="21">
        <f t="shared" si="43"/>
        <v>5.8823529411764701</v>
      </c>
      <c r="CR45" s="3">
        <v>37</v>
      </c>
      <c r="CS45" s="21">
        <f t="shared" si="44"/>
        <v>5.4054054054054053</v>
      </c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N45" t="s">
        <v>121</v>
      </c>
      <c r="DO45">
        <v>1</v>
      </c>
    </row>
    <row r="46" spans="1:119" x14ac:dyDescent="0.3">
      <c r="A46" s="2">
        <v>45</v>
      </c>
      <c r="B46" s="3" t="s">
        <v>2</v>
      </c>
      <c r="C46" s="3">
        <v>1</v>
      </c>
      <c r="D46" s="21">
        <f t="shared" si="9"/>
        <v>11.333333333333334</v>
      </c>
      <c r="E46" s="3">
        <v>204</v>
      </c>
      <c r="F46" s="3">
        <v>6.2</v>
      </c>
      <c r="G46" s="3">
        <v>9.5</v>
      </c>
      <c r="H46" s="3">
        <v>6.2</v>
      </c>
      <c r="I46" s="3">
        <v>18</v>
      </c>
      <c r="J46" s="3">
        <v>4.3</v>
      </c>
      <c r="K46" s="3">
        <v>7.4</v>
      </c>
      <c r="L46" s="3">
        <v>16</v>
      </c>
      <c r="M46" s="21"/>
      <c r="N46" s="3"/>
      <c r="O46" s="21"/>
      <c r="P46" s="3"/>
      <c r="Q46" s="21"/>
      <c r="R46" s="3"/>
      <c r="S46" s="21"/>
      <c r="T46" s="3"/>
      <c r="U46" s="21"/>
      <c r="V46" s="3"/>
      <c r="W46" s="21"/>
      <c r="X46" s="3"/>
      <c r="Y46" s="21"/>
      <c r="Z46" s="3"/>
      <c r="AA46" s="21"/>
      <c r="AB46" s="3"/>
      <c r="AC46" s="21"/>
      <c r="AD46" s="21"/>
      <c r="AE46" s="7"/>
      <c r="AF46" s="21"/>
      <c r="AG46" s="3"/>
      <c r="AH46" s="21"/>
      <c r="AI46" s="3"/>
      <c r="AJ46" s="21"/>
      <c r="AK46" s="3"/>
      <c r="AL46" s="21"/>
      <c r="AM46" s="3"/>
      <c r="AN46" s="21"/>
      <c r="AO46" s="3"/>
      <c r="AP46" s="21"/>
      <c r="AQ46" s="3"/>
      <c r="AR46" s="22"/>
      <c r="AS46" s="3"/>
      <c r="AT46" s="21"/>
      <c r="AU46" s="21"/>
      <c r="AV46" s="3"/>
      <c r="AW46" s="21"/>
      <c r="AX46" s="3"/>
      <c r="AY46" s="22"/>
      <c r="AZ46" s="3"/>
      <c r="BA46" s="21"/>
      <c r="BB46" s="3"/>
      <c r="BC46" s="21"/>
      <c r="BD46" s="3"/>
      <c r="BE46" s="21"/>
      <c r="BF46" s="3"/>
      <c r="BG46" s="21"/>
      <c r="BH46" s="3"/>
      <c r="BI46" s="21"/>
      <c r="BJ46" s="3"/>
      <c r="BK46" s="21"/>
      <c r="BL46" s="21"/>
      <c r="BM46" s="3"/>
      <c r="BN46" s="21"/>
      <c r="BO46" s="3"/>
      <c r="BP46" s="21"/>
      <c r="BQ46" s="3"/>
      <c r="BR46" s="21"/>
      <c r="BS46" s="3"/>
      <c r="BT46" s="21"/>
      <c r="BU46" s="3"/>
      <c r="BV46" s="21"/>
      <c r="BW46" s="3"/>
      <c r="BX46" s="21"/>
      <c r="BY46" s="3"/>
      <c r="BZ46" s="21"/>
      <c r="CA46" s="3"/>
      <c r="CB46" s="21"/>
      <c r="CC46" s="21"/>
      <c r="CD46" s="3"/>
      <c r="CE46" s="21"/>
      <c r="CF46" s="3"/>
      <c r="CG46" s="21"/>
      <c r="CH46" s="3"/>
      <c r="CI46" s="21"/>
      <c r="CJ46" s="5"/>
      <c r="CK46" s="21"/>
      <c r="CL46" s="3"/>
      <c r="CM46" s="21"/>
      <c r="CN46" s="3"/>
      <c r="CO46" s="21"/>
      <c r="CP46" s="3"/>
      <c r="CQ46" s="21"/>
      <c r="CR46" s="3"/>
      <c r="CS46" s="21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N46" t="s">
        <v>121</v>
      </c>
      <c r="DO46">
        <v>1</v>
      </c>
    </row>
    <row r="47" spans="1:119" x14ac:dyDescent="0.3">
      <c r="A47" s="3">
        <v>46</v>
      </c>
      <c r="B47" s="3" t="s">
        <v>2</v>
      </c>
      <c r="C47" s="3">
        <v>1</v>
      </c>
      <c r="D47" s="21">
        <f t="shared" si="9"/>
        <v>10.056818181818182</v>
      </c>
      <c r="E47" s="3">
        <v>177</v>
      </c>
      <c r="F47" s="3">
        <v>6.5</v>
      </c>
      <c r="G47" s="3">
        <v>9</v>
      </c>
      <c r="H47" s="3">
        <v>4.3</v>
      </c>
      <c r="I47" s="3">
        <v>17.600000000000001</v>
      </c>
      <c r="J47" s="3">
        <v>4.4000000000000004</v>
      </c>
      <c r="K47" s="3">
        <v>7.4</v>
      </c>
      <c r="L47" s="3">
        <v>15.4</v>
      </c>
      <c r="M47" s="21">
        <f t="shared" si="48"/>
        <v>23.136363636363637</v>
      </c>
      <c r="N47" s="3">
        <v>509</v>
      </c>
      <c r="O47" s="21">
        <f t="shared" si="49"/>
        <v>65.225933202357567</v>
      </c>
      <c r="P47" s="3">
        <v>8.5</v>
      </c>
      <c r="Q47" s="21">
        <f t="shared" si="50"/>
        <v>23.52941176470588</v>
      </c>
      <c r="R47" s="3">
        <v>12.5</v>
      </c>
      <c r="S47" s="21">
        <f t="shared" si="51"/>
        <v>28.000000000000004</v>
      </c>
      <c r="T47" s="3">
        <v>4.5999999999999996</v>
      </c>
      <c r="U47" s="21">
        <f t="shared" si="52"/>
        <v>6.5217391304347796</v>
      </c>
      <c r="V47" s="3">
        <v>22</v>
      </c>
      <c r="W47" s="21">
        <f t="shared" si="53"/>
        <v>19.999999999999993</v>
      </c>
      <c r="X47" s="3">
        <v>5.5</v>
      </c>
      <c r="Y47" s="21">
        <f t="shared" si="54"/>
        <v>19.999999999999993</v>
      </c>
      <c r="Z47" s="3">
        <v>10</v>
      </c>
      <c r="AA47" s="21">
        <f t="shared" si="55"/>
        <v>25.999999999999996</v>
      </c>
      <c r="AB47" s="3">
        <v>21</v>
      </c>
      <c r="AC47" s="21">
        <f t="shared" si="56"/>
        <v>26.666666666666668</v>
      </c>
      <c r="AD47" s="21">
        <f t="shared" si="10"/>
        <v>34.94736842105263</v>
      </c>
      <c r="AE47" s="7">
        <v>996</v>
      </c>
      <c r="AF47" s="21">
        <f t="shared" si="11"/>
        <v>48.895582329317264</v>
      </c>
      <c r="AG47" s="3">
        <v>10.9</v>
      </c>
      <c r="AH47" s="21">
        <f t="shared" si="12"/>
        <v>22.018348623853214</v>
      </c>
      <c r="AI47" s="3">
        <v>16.5</v>
      </c>
      <c r="AJ47" s="21">
        <f t="shared" si="13"/>
        <v>24.242424242424242</v>
      </c>
      <c r="AK47" s="3">
        <v>6</v>
      </c>
      <c r="AL47" s="21">
        <f t="shared" si="14"/>
        <v>23.333333333333339</v>
      </c>
      <c r="AM47" s="3">
        <v>28.5</v>
      </c>
      <c r="AN47" s="21">
        <f t="shared" si="15"/>
        <v>22.807017543859647</v>
      </c>
      <c r="AO47" s="3">
        <v>8</v>
      </c>
      <c r="AP47" s="21">
        <f t="shared" si="16"/>
        <v>31.25</v>
      </c>
      <c r="AQ47" s="3">
        <v>12</v>
      </c>
      <c r="AR47" s="22">
        <f t="shared" si="17"/>
        <v>16.666666666666664</v>
      </c>
      <c r="AS47" s="3">
        <v>27</v>
      </c>
      <c r="AT47" s="21">
        <f t="shared" si="18"/>
        <v>22.222222222222221</v>
      </c>
      <c r="AU47" s="21">
        <f t="shared" si="19"/>
        <v>47.61904761904762</v>
      </c>
      <c r="AV47" s="3">
        <v>1500</v>
      </c>
      <c r="AW47" s="21">
        <f t="shared" si="20"/>
        <v>33.6</v>
      </c>
      <c r="AX47" s="3">
        <v>11.9</v>
      </c>
      <c r="AY47" s="22">
        <f t="shared" si="21"/>
        <v>8.4033613445378137</v>
      </c>
      <c r="AZ47" s="3">
        <v>19</v>
      </c>
      <c r="BA47" s="21">
        <f t="shared" si="22"/>
        <v>13.157894736842104</v>
      </c>
      <c r="BB47" s="3">
        <v>7.5</v>
      </c>
      <c r="BC47" s="21">
        <f t="shared" si="23"/>
        <v>20</v>
      </c>
      <c r="BD47" s="3">
        <v>31.5</v>
      </c>
      <c r="BE47" s="21">
        <f t="shared" si="24"/>
        <v>9.5238095238095237</v>
      </c>
      <c r="BF47" s="3">
        <v>9</v>
      </c>
      <c r="BG47" s="21">
        <f t="shared" si="25"/>
        <v>11.111111111111111</v>
      </c>
      <c r="BH47" s="3">
        <v>14.5</v>
      </c>
      <c r="BI47" s="21">
        <f t="shared" si="26"/>
        <v>17.241379310344829</v>
      </c>
      <c r="BJ47" s="3">
        <v>30.8</v>
      </c>
      <c r="BK47" s="21">
        <f t="shared" si="27"/>
        <v>12.337662337662339</v>
      </c>
      <c r="BL47" s="21">
        <f t="shared" si="28"/>
        <v>61.176470588235297</v>
      </c>
      <c r="BM47" s="3">
        <v>2080</v>
      </c>
      <c r="BN47" s="21">
        <f t="shared" si="29"/>
        <v>27.884615384615387</v>
      </c>
      <c r="BO47" s="3">
        <v>13</v>
      </c>
      <c r="BP47" s="21">
        <f t="shared" si="30"/>
        <v>8.4615384615384599</v>
      </c>
      <c r="BQ47" s="3">
        <v>20</v>
      </c>
      <c r="BR47" s="21">
        <f t="shared" si="31"/>
        <v>5</v>
      </c>
      <c r="BS47" s="3">
        <v>8.5</v>
      </c>
      <c r="BT47" s="21">
        <f t="shared" si="32"/>
        <v>11.76470588235294</v>
      </c>
      <c r="BU47" s="3">
        <v>34</v>
      </c>
      <c r="BV47" s="21">
        <f t="shared" si="33"/>
        <v>7.3529411764705888</v>
      </c>
      <c r="BW47" s="3">
        <v>10</v>
      </c>
      <c r="BX47" s="21">
        <f t="shared" si="34"/>
        <v>10</v>
      </c>
      <c r="BY47" s="3">
        <v>16</v>
      </c>
      <c r="BZ47" s="21">
        <f t="shared" si="35"/>
        <v>9.375</v>
      </c>
      <c r="CA47" s="3">
        <v>34</v>
      </c>
      <c r="CB47" s="21">
        <f t="shared" si="36"/>
        <v>9.4117647058823515</v>
      </c>
      <c r="CC47" s="21">
        <f>CD47/CL47</f>
        <v>73.611111111111114</v>
      </c>
      <c r="CD47" s="3">
        <v>2650</v>
      </c>
      <c r="CE47" s="21">
        <f t="shared" si="37"/>
        <v>21.509433962264151</v>
      </c>
      <c r="CF47" s="3">
        <v>13.7</v>
      </c>
      <c r="CG47" s="21">
        <f t="shared" si="38"/>
        <v>5.1094890510948856</v>
      </c>
      <c r="CH47" s="3">
        <v>21</v>
      </c>
      <c r="CI47" s="21">
        <f t="shared" si="39"/>
        <v>4.7619047619047619</v>
      </c>
      <c r="CJ47" s="5">
        <v>9</v>
      </c>
      <c r="CK47" s="21">
        <f t="shared" si="40"/>
        <v>5.5555555555555554</v>
      </c>
      <c r="CL47" s="3">
        <v>36</v>
      </c>
      <c r="CM47" s="21">
        <f t="shared" si="41"/>
        <v>5.5555555555555554</v>
      </c>
      <c r="CN47" s="3">
        <v>11</v>
      </c>
      <c r="CO47" s="21">
        <f t="shared" si="42"/>
        <v>9.0909090909090917</v>
      </c>
      <c r="CP47" s="3">
        <v>17</v>
      </c>
      <c r="CQ47" s="21">
        <f t="shared" si="43"/>
        <v>5.8823529411764701</v>
      </c>
      <c r="CR47" s="3">
        <v>37</v>
      </c>
      <c r="CS47" s="21">
        <f t="shared" si="44"/>
        <v>8.1081081081081088</v>
      </c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N47" t="s">
        <v>121</v>
      </c>
      <c r="DO47">
        <v>1</v>
      </c>
    </row>
    <row r="48" spans="1:119" x14ac:dyDescent="0.3">
      <c r="A48" s="2">
        <v>47</v>
      </c>
      <c r="B48" s="3" t="s">
        <v>2</v>
      </c>
      <c r="C48" s="3">
        <v>1</v>
      </c>
      <c r="D48" s="21">
        <f t="shared" si="9"/>
        <v>9.8048780487804876</v>
      </c>
      <c r="E48" s="3">
        <v>201</v>
      </c>
      <c r="F48" s="3">
        <v>5.5</v>
      </c>
      <c r="G48" s="3">
        <v>9</v>
      </c>
      <c r="H48" s="3">
        <v>4.5</v>
      </c>
      <c r="I48" s="3">
        <v>20.5</v>
      </c>
      <c r="J48" s="3">
        <v>4.5</v>
      </c>
      <c r="K48" s="3">
        <v>6.5</v>
      </c>
      <c r="L48" s="3">
        <v>16.5</v>
      </c>
      <c r="M48" s="21">
        <f t="shared" si="48"/>
        <v>25.061224489795919</v>
      </c>
      <c r="N48" s="3">
        <v>614</v>
      </c>
      <c r="O48" s="21">
        <f t="shared" si="49"/>
        <v>67.263843648208464</v>
      </c>
      <c r="P48" s="3">
        <v>8.6999999999999993</v>
      </c>
      <c r="Q48" s="21">
        <f t="shared" si="50"/>
        <v>36.781609195402289</v>
      </c>
      <c r="R48" s="3">
        <v>14</v>
      </c>
      <c r="S48" s="21">
        <f t="shared" si="51"/>
        <v>35.714285714285715</v>
      </c>
      <c r="T48" s="3">
        <v>5.3</v>
      </c>
      <c r="U48" s="21">
        <f t="shared" si="52"/>
        <v>15.094339622641506</v>
      </c>
      <c r="V48" s="3">
        <v>24.5</v>
      </c>
      <c r="W48" s="21">
        <f t="shared" si="53"/>
        <v>16.326530612244898</v>
      </c>
      <c r="X48" s="3">
        <v>6.5</v>
      </c>
      <c r="Y48" s="21">
        <f t="shared" si="54"/>
        <v>30.76923076923077</v>
      </c>
      <c r="Z48" s="3">
        <v>10.3</v>
      </c>
      <c r="AA48" s="21">
        <f t="shared" si="55"/>
        <v>36.893203883495154</v>
      </c>
      <c r="AB48" s="3">
        <v>22.5</v>
      </c>
      <c r="AC48" s="21">
        <f t="shared" si="56"/>
        <v>26.666666666666668</v>
      </c>
      <c r="AD48" s="21">
        <f t="shared" si="10"/>
        <v>42.711864406779661</v>
      </c>
      <c r="AE48" s="7">
        <v>1260</v>
      </c>
      <c r="AF48" s="21">
        <f t="shared" si="11"/>
        <v>51.269841269841265</v>
      </c>
      <c r="AG48" s="3">
        <v>11</v>
      </c>
      <c r="AH48" s="21">
        <f t="shared" si="12"/>
        <v>20.909090909090917</v>
      </c>
      <c r="AI48" s="3">
        <v>17</v>
      </c>
      <c r="AJ48" s="21">
        <f t="shared" si="13"/>
        <v>17.647058823529413</v>
      </c>
      <c r="AK48" s="3">
        <v>6.2</v>
      </c>
      <c r="AL48" s="21">
        <f t="shared" si="14"/>
        <v>14.516129032258071</v>
      </c>
      <c r="AM48" s="3">
        <v>29.5</v>
      </c>
      <c r="AN48" s="21">
        <f t="shared" si="15"/>
        <v>16.949152542372879</v>
      </c>
      <c r="AO48" s="3">
        <v>7.8</v>
      </c>
      <c r="AP48" s="21">
        <f t="shared" si="16"/>
        <v>16.666666666666664</v>
      </c>
      <c r="AQ48" s="3">
        <v>13</v>
      </c>
      <c r="AR48" s="22">
        <f t="shared" si="17"/>
        <v>20.769230769230766</v>
      </c>
      <c r="AS48" s="3">
        <v>29</v>
      </c>
      <c r="AT48" s="21">
        <f t="shared" si="18"/>
        <v>22.413793103448278</v>
      </c>
      <c r="AU48" s="21">
        <f t="shared" si="19"/>
        <v>58.787878787878789</v>
      </c>
      <c r="AV48" s="3">
        <v>1940</v>
      </c>
      <c r="AW48" s="21">
        <f t="shared" si="20"/>
        <v>35.051546391752574</v>
      </c>
      <c r="AX48" s="3">
        <v>13</v>
      </c>
      <c r="AY48" s="22">
        <f t="shared" si="21"/>
        <v>15.384615384615385</v>
      </c>
      <c r="AZ48" s="3">
        <v>21</v>
      </c>
      <c r="BA48" s="21">
        <f t="shared" si="22"/>
        <v>19.047619047619047</v>
      </c>
      <c r="BB48" s="3">
        <v>8</v>
      </c>
      <c r="BC48" s="21">
        <f t="shared" si="23"/>
        <v>22.499999999999996</v>
      </c>
      <c r="BD48" s="3">
        <v>33</v>
      </c>
      <c r="BE48" s="21">
        <f t="shared" si="24"/>
        <v>10.606060606060606</v>
      </c>
      <c r="BF48" s="3">
        <v>10</v>
      </c>
      <c r="BG48" s="21">
        <f t="shared" si="25"/>
        <v>22.000000000000004</v>
      </c>
      <c r="BH48" s="3">
        <v>16</v>
      </c>
      <c r="BI48" s="21">
        <f t="shared" si="26"/>
        <v>18.75</v>
      </c>
      <c r="BJ48" s="3">
        <v>33</v>
      </c>
      <c r="BK48" s="21">
        <f t="shared" si="27"/>
        <v>12.121212121212121</v>
      </c>
      <c r="BL48" s="21">
        <f t="shared" si="28"/>
        <v>77.534246575342465</v>
      </c>
      <c r="BM48" s="3">
        <v>2830</v>
      </c>
      <c r="BN48" s="21">
        <f t="shared" si="29"/>
        <v>31.448763250883395</v>
      </c>
      <c r="BO48" s="3">
        <v>14</v>
      </c>
      <c r="BP48" s="21">
        <f t="shared" si="30"/>
        <v>7.1428571428571423</v>
      </c>
      <c r="BQ48" s="3">
        <v>23</v>
      </c>
      <c r="BR48" s="21">
        <f t="shared" si="31"/>
        <v>8.695652173913043</v>
      </c>
      <c r="BS48" s="3">
        <v>9.5</v>
      </c>
      <c r="BT48" s="21">
        <f t="shared" si="32"/>
        <v>15.789473684210526</v>
      </c>
      <c r="BU48" s="3">
        <v>36.5</v>
      </c>
      <c r="BV48" s="21">
        <f t="shared" si="33"/>
        <v>9.5890410958904102</v>
      </c>
      <c r="BW48" s="3">
        <v>11.5</v>
      </c>
      <c r="BX48" s="21">
        <f t="shared" si="34"/>
        <v>13.043478260869565</v>
      </c>
      <c r="BY48" s="3">
        <v>17.5</v>
      </c>
      <c r="BZ48" s="21">
        <f t="shared" si="35"/>
        <v>8.5714285714285712</v>
      </c>
      <c r="CA48" s="3">
        <v>38</v>
      </c>
      <c r="CB48" s="21">
        <f t="shared" si="36"/>
        <v>13.157894736842104</v>
      </c>
      <c r="CC48" s="21">
        <f>CD48/CL48</f>
        <v>92.55</v>
      </c>
      <c r="CD48" s="3">
        <v>3702</v>
      </c>
      <c r="CE48" s="21">
        <f t="shared" si="37"/>
        <v>23.554835224203131</v>
      </c>
      <c r="CF48" s="3">
        <v>15</v>
      </c>
      <c r="CG48" s="21">
        <f t="shared" si="38"/>
        <v>6.666666666666667</v>
      </c>
      <c r="CH48" s="3">
        <v>24</v>
      </c>
      <c r="CI48" s="21">
        <f t="shared" si="39"/>
        <v>4.1666666666666661</v>
      </c>
      <c r="CJ48" s="5">
        <v>10.5</v>
      </c>
      <c r="CK48" s="21">
        <f t="shared" si="40"/>
        <v>9.5238095238095237</v>
      </c>
      <c r="CL48" s="3">
        <v>40</v>
      </c>
      <c r="CM48" s="21">
        <f t="shared" si="41"/>
        <v>8.75</v>
      </c>
      <c r="CN48" s="3">
        <v>13</v>
      </c>
      <c r="CO48" s="21">
        <f t="shared" si="42"/>
        <v>11.538461538461538</v>
      </c>
      <c r="CP48" s="3">
        <v>19</v>
      </c>
      <c r="CQ48" s="21">
        <f t="shared" si="43"/>
        <v>7.8947368421052628</v>
      </c>
      <c r="CR48" s="3">
        <v>42</v>
      </c>
      <c r="CS48" s="21">
        <f t="shared" si="44"/>
        <v>9.5238095238095237</v>
      </c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N48" t="s">
        <v>121</v>
      </c>
      <c r="DO48">
        <v>1</v>
      </c>
    </row>
    <row r="49" spans="1:119" x14ac:dyDescent="0.3">
      <c r="A49" s="3">
        <v>48</v>
      </c>
      <c r="B49" s="3" t="s">
        <v>2</v>
      </c>
      <c r="C49" s="3">
        <v>1</v>
      </c>
      <c r="D49" s="21">
        <f t="shared" si="9"/>
        <v>10</v>
      </c>
      <c r="E49" s="3">
        <v>200</v>
      </c>
      <c r="F49" s="3">
        <v>6.3</v>
      </c>
      <c r="G49" s="3">
        <v>9.5</v>
      </c>
      <c r="H49" s="3">
        <v>4.5</v>
      </c>
      <c r="I49" s="3">
        <v>20</v>
      </c>
      <c r="J49" s="3">
        <v>5</v>
      </c>
      <c r="K49" s="3">
        <v>7</v>
      </c>
      <c r="L49" s="3">
        <v>16</v>
      </c>
      <c r="M49" s="21">
        <f t="shared" si="48"/>
        <v>25.714285714285715</v>
      </c>
      <c r="N49" s="3">
        <v>630</v>
      </c>
      <c r="O49" s="21">
        <f t="shared" si="49"/>
        <v>68.253968253968253</v>
      </c>
      <c r="P49" s="3">
        <v>8.4</v>
      </c>
      <c r="Q49" s="21">
        <f t="shared" si="50"/>
        <v>25.000000000000007</v>
      </c>
      <c r="R49" s="3">
        <v>14</v>
      </c>
      <c r="S49" s="21">
        <f t="shared" si="51"/>
        <v>32.142857142857146</v>
      </c>
      <c r="T49" s="3">
        <v>5.2</v>
      </c>
      <c r="U49" s="21">
        <f t="shared" si="52"/>
        <v>13.461538461538463</v>
      </c>
      <c r="V49" s="3">
        <v>24.5</v>
      </c>
      <c r="W49" s="21">
        <f t="shared" si="53"/>
        <v>18.367346938775512</v>
      </c>
      <c r="X49" s="3">
        <v>6.6</v>
      </c>
      <c r="Y49" s="21">
        <f t="shared" si="54"/>
        <v>24.242424242424239</v>
      </c>
      <c r="Z49" s="3">
        <v>10.5</v>
      </c>
      <c r="AA49" s="21">
        <f t="shared" si="55"/>
        <v>33.333333333333329</v>
      </c>
      <c r="AB49" s="3">
        <v>23</v>
      </c>
      <c r="AC49" s="21">
        <f t="shared" si="56"/>
        <v>30.434782608695656</v>
      </c>
      <c r="AD49" s="21">
        <f t="shared" si="10"/>
        <v>47.265917602996254</v>
      </c>
      <c r="AE49" s="7">
        <v>1262</v>
      </c>
      <c r="AF49" s="21">
        <f t="shared" si="11"/>
        <v>50.079239302694134</v>
      </c>
      <c r="AG49" s="3">
        <v>10</v>
      </c>
      <c r="AH49" s="21">
        <f t="shared" si="12"/>
        <v>15.999999999999998</v>
      </c>
      <c r="AI49" s="3">
        <v>16</v>
      </c>
      <c r="AJ49" s="21">
        <f t="shared" si="13"/>
        <v>12.5</v>
      </c>
      <c r="AK49" s="3">
        <v>6.6</v>
      </c>
      <c r="AL49" s="21">
        <f t="shared" si="14"/>
        <v>21.212121212121204</v>
      </c>
      <c r="AM49" s="3">
        <v>26.7</v>
      </c>
      <c r="AN49" s="21">
        <f t="shared" si="15"/>
        <v>8.2397003745318322</v>
      </c>
      <c r="AO49" s="3">
        <v>8</v>
      </c>
      <c r="AP49" s="21">
        <f t="shared" si="16"/>
        <v>17.500000000000004</v>
      </c>
      <c r="AQ49" s="3">
        <v>13.5</v>
      </c>
      <c r="AR49" s="22">
        <f t="shared" si="17"/>
        <v>22.222222222222221</v>
      </c>
      <c r="AS49" s="3">
        <v>29.2</v>
      </c>
      <c r="AT49" s="21">
        <f t="shared" si="18"/>
        <v>21.232876712328768</v>
      </c>
      <c r="AU49" s="21">
        <f t="shared" si="19"/>
        <v>63.09375</v>
      </c>
      <c r="AV49" s="3">
        <v>2019</v>
      </c>
      <c r="AW49" s="21">
        <f t="shared" si="20"/>
        <v>37.493808816245668</v>
      </c>
      <c r="AX49" s="3">
        <v>13</v>
      </c>
      <c r="AY49" s="22">
        <f t="shared" si="21"/>
        <v>23.076923076923077</v>
      </c>
      <c r="AZ49" s="3">
        <v>21</v>
      </c>
      <c r="BA49" s="21">
        <f t="shared" si="22"/>
        <v>23.809523809523807</v>
      </c>
      <c r="BB49" s="3">
        <v>8</v>
      </c>
      <c r="BC49" s="21">
        <f t="shared" si="23"/>
        <v>17.500000000000004</v>
      </c>
      <c r="BD49" s="3">
        <v>32</v>
      </c>
      <c r="BE49" s="21">
        <f t="shared" si="24"/>
        <v>16.562500000000004</v>
      </c>
      <c r="BF49" s="3">
        <v>10.3</v>
      </c>
      <c r="BG49" s="21">
        <f t="shared" si="25"/>
        <v>22.330097087378647</v>
      </c>
      <c r="BH49" s="3">
        <v>16</v>
      </c>
      <c r="BI49" s="21">
        <f t="shared" si="26"/>
        <v>15.625</v>
      </c>
      <c r="BJ49" s="3">
        <v>35</v>
      </c>
      <c r="BK49" s="21">
        <f t="shared" si="27"/>
        <v>16.571428571428573</v>
      </c>
      <c r="BL49" s="21">
        <f t="shared" si="28"/>
        <v>75.833333333333329</v>
      </c>
      <c r="BM49" s="3">
        <v>2730</v>
      </c>
      <c r="BN49" s="21">
        <f t="shared" si="29"/>
        <v>26.043956043956047</v>
      </c>
      <c r="BO49" s="3">
        <v>14</v>
      </c>
      <c r="BP49" s="21">
        <f t="shared" si="30"/>
        <v>7.1428571428571423</v>
      </c>
      <c r="BQ49" s="3">
        <v>22</v>
      </c>
      <c r="BR49" s="21">
        <f t="shared" si="31"/>
        <v>4.5454545454545459</v>
      </c>
      <c r="BS49" s="3">
        <v>9.1</v>
      </c>
      <c r="BT49" s="21">
        <f t="shared" si="32"/>
        <v>12.087912087912084</v>
      </c>
      <c r="BU49" s="3">
        <v>36</v>
      </c>
      <c r="BV49" s="21">
        <f t="shared" si="33"/>
        <v>11.111111111111111</v>
      </c>
      <c r="BW49" s="3">
        <v>11.4</v>
      </c>
      <c r="BX49" s="21">
        <f t="shared" si="34"/>
        <v>9.649122807017541</v>
      </c>
      <c r="BY49" s="3">
        <v>17.7</v>
      </c>
      <c r="BZ49" s="21">
        <f t="shared" si="35"/>
        <v>9.6045197740112958</v>
      </c>
      <c r="CA49" s="3">
        <v>37</v>
      </c>
      <c r="CB49" s="21">
        <f t="shared" si="36"/>
        <v>5.4054054054054053</v>
      </c>
      <c r="CC49" s="21"/>
      <c r="CD49" s="3"/>
      <c r="CE49" s="21"/>
      <c r="CF49" s="3"/>
      <c r="CG49" s="21"/>
      <c r="CH49" s="3"/>
      <c r="CI49" s="21"/>
      <c r="CJ49" s="5"/>
      <c r="CK49" s="21"/>
      <c r="CL49" s="3"/>
      <c r="CM49" s="21"/>
      <c r="CN49" s="3"/>
      <c r="CO49" s="21"/>
      <c r="CP49" s="3"/>
      <c r="CQ49" s="21"/>
      <c r="CR49" s="3"/>
      <c r="CS49" s="21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N49" t="s">
        <v>121</v>
      </c>
      <c r="DO49">
        <v>1</v>
      </c>
    </row>
    <row r="50" spans="1:119" x14ac:dyDescent="0.3">
      <c r="A50" s="2">
        <v>49</v>
      </c>
      <c r="B50" s="3" t="s">
        <v>2</v>
      </c>
      <c r="C50" s="3">
        <v>1</v>
      </c>
      <c r="D50" s="21">
        <f t="shared" si="9"/>
        <v>10</v>
      </c>
      <c r="E50" s="3">
        <v>200</v>
      </c>
      <c r="F50" s="3">
        <v>5.5</v>
      </c>
      <c r="G50" s="3">
        <v>9.5</v>
      </c>
      <c r="H50" s="3">
        <v>4.5</v>
      </c>
      <c r="I50" s="3">
        <v>20</v>
      </c>
      <c r="J50" s="3">
        <v>4.5</v>
      </c>
      <c r="K50" s="3">
        <v>6.5</v>
      </c>
      <c r="L50" s="3">
        <v>16</v>
      </c>
      <c r="M50" s="21">
        <f t="shared" si="48"/>
        <v>26.077586206896552</v>
      </c>
      <c r="N50" s="3">
        <v>605</v>
      </c>
      <c r="O50" s="21">
        <f t="shared" si="49"/>
        <v>66.942148760330582</v>
      </c>
      <c r="P50" s="3">
        <v>8.6</v>
      </c>
      <c r="Q50" s="21">
        <f t="shared" si="50"/>
        <v>36.046511627906973</v>
      </c>
      <c r="R50" s="3">
        <v>13.8</v>
      </c>
      <c r="S50" s="21">
        <f t="shared" si="51"/>
        <v>31.159420289855078</v>
      </c>
      <c r="T50" s="3">
        <v>5</v>
      </c>
      <c r="U50" s="21">
        <f t="shared" si="52"/>
        <v>10</v>
      </c>
      <c r="V50" s="3">
        <v>23.2</v>
      </c>
      <c r="W50" s="21">
        <f t="shared" si="53"/>
        <v>13.793103448275859</v>
      </c>
      <c r="X50" s="3">
        <v>6</v>
      </c>
      <c r="Y50" s="21">
        <f t="shared" si="54"/>
        <v>25</v>
      </c>
      <c r="Z50" s="3">
        <v>10</v>
      </c>
      <c r="AA50" s="21">
        <f t="shared" si="55"/>
        <v>35</v>
      </c>
      <c r="AB50" s="3">
        <v>21.5</v>
      </c>
      <c r="AC50" s="21">
        <f t="shared" si="56"/>
        <v>25.581395348837212</v>
      </c>
      <c r="AD50" s="21">
        <f t="shared" si="10"/>
        <v>43.090909090909093</v>
      </c>
      <c r="AE50" s="7">
        <v>1185</v>
      </c>
      <c r="AF50" s="21">
        <f t="shared" si="11"/>
        <v>48.945147679324897</v>
      </c>
      <c r="AG50" s="3">
        <v>10.6</v>
      </c>
      <c r="AH50" s="21">
        <f t="shared" si="12"/>
        <v>18.867924528301888</v>
      </c>
      <c r="AI50" s="3">
        <v>16.7</v>
      </c>
      <c r="AJ50" s="21">
        <f t="shared" si="13"/>
        <v>17.365269461077837</v>
      </c>
      <c r="AK50" s="3">
        <v>6</v>
      </c>
      <c r="AL50" s="21">
        <f t="shared" si="14"/>
        <v>16.666666666666664</v>
      </c>
      <c r="AM50" s="3">
        <v>27.5</v>
      </c>
      <c r="AN50" s="21">
        <f t="shared" si="15"/>
        <v>15.63636363636364</v>
      </c>
      <c r="AO50" s="3">
        <v>8</v>
      </c>
      <c r="AP50" s="21">
        <f t="shared" si="16"/>
        <v>25</v>
      </c>
      <c r="AQ50" s="3">
        <v>12.5</v>
      </c>
      <c r="AR50" s="22">
        <f t="shared" si="17"/>
        <v>20</v>
      </c>
      <c r="AS50" s="3">
        <v>27.5</v>
      </c>
      <c r="AT50" s="21">
        <f t="shared" si="18"/>
        <v>21.818181818181817</v>
      </c>
      <c r="AU50" s="21">
        <f t="shared" si="19"/>
        <v>56.28125</v>
      </c>
      <c r="AV50" s="3">
        <v>1801</v>
      </c>
      <c r="AW50" s="21">
        <f t="shared" si="20"/>
        <v>34.203220433092724</v>
      </c>
      <c r="AX50" s="3">
        <v>12.5</v>
      </c>
      <c r="AY50" s="22">
        <f t="shared" si="21"/>
        <v>15.200000000000003</v>
      </c>
      <c r="AZ50" s="3">
        <v>19</v>
      </c>
      <c r="BA50" s="21">
        <f t="shared" si="22"/>
        <v>12.105263157894742</v>
      </c>
      <c r="BB50" s="3">
        <v>8</v>
      </c>
      <c r="BC50" s="21">
        <f t="shared" si="23"/>
        <v>25</v>
      </c>
      <c r="BD50" s="3">
        <v>32</v>
      </c>
      <c r="BE50" s="21">
        <f t="shared" si="24"/>
        <v>14.0625</v>
      </c>
      <c r="BF50" s="3">
        <v>9.8000000000000007</v>
      </c>
      <c r="BG50" s="21">
        <f t="shared" si="25"/>
        <v>18.367346938775515</v>
      </c>
      <c r="BH50" s="3">
        <v>15.1</v>
      </c>
      <c r="BI50" s="21">
        <f t="shared" si="26"/>
        <v>17.218543046357617</v>
      </c>
      <c r="BJ50" s="3">
        <v>32</v>
      </c>
      <c r="BK50" s="21">
        <f t="shared" si="27"/>
        <v>14.0625</v>
      </c>
      <c r="BL50" s="21">
        <f t="shared" si="28"/>
        <v>71.111111111111114</v>
      </c>
      <c r="BM50" s="3">
        <v>2560</v>
      </c>
      <c r="BN50" s="21">
        <f t="shared" si="29"/>
        <v>29.648437500000004</v>
      </c>
      <c r="BO50" s="3">
        <v>13.8</v>
      </c>
      <c r="BP50" s="21">
        <f t="shared" si="30"/>
        <v>9.4202898550724683</v>
      </c>
      <c r="BQ50" s="3">
        <v>21.5</v>
      </c>
      <c r="BR50" s="21">
        <f t="shared" si="31"/>
        <v>11.627906976744185</v>
      </c>
      <c r="BS50" s="3">
        <v>9.4</v>
      </c>
      <c r="BT50" s="21">
        <f t="shared" si="32"/>
        <v>14.893617021276597</v>
      </c>
      <c r="BU50" s="3">
        <v>36</v>
      </c>
      <c r="BV50" s="21">
        <f t="shared" si="33"/>
        <v>11.111111111111111</v>
      </c>
      <c r="BW50" s="3">
        <v>11</v>
      </c>
      <c r="BX50" s="21">
        <f t="shared" si="34"/>
        <v>10.909090909090903</v>
      </c>
      <c r="BY50" s="3">
        <v>16.7</v>
      </c>
      <c r="BZ50" s="21">
        <f t="shared" si="35"/>
        <v>9.5808383233532908</v>
      </c>
      <c r="CA50" s="3">
        <v>36</v>
      </c>
      <c r="CB50" s="21">
        <f t="shared" si="36"/>
        <v>11.111111111111111</v>
      </c>
      <c r="CC50" s="21">
        <f t="shared" ref="CC50:CC72" si="58">CD50/CL50</f>
        <v>84.615384615384613</v>
      </c>
      <c r="CD50" s="3">
        <v>3300</v>
      </c>
      <c r="CE50" s="21">
        <f t="shared" si="37"/>
        <v>22.424242424242426</v>
      </c>
      <c r="CF50" s="3">
        <v>15</v>
      </c>
      <c r="CG50" s="21">
        <f t="shared" si="38"/>
        <v>7.9999999999999947</v>
      </c>
      <c r="CH50" s="3">
        <v>24</v>
      </c>
      <c r="CI50" s="21">
        <f t="shared" si="39"/>
        <v>10.416666666666668</v>
      </c>
      <c r="CJ50" s="5">
        <v>10.5</v>
      </c>
      <c r="CK50" s="21">
        <f t="shared" si="40"/>
        <v>10.476190476190473</v>
      </c>
      <c r="CL50" s="3">
        <v>39</v>
      </c>
      <c r="CM50" s="21">
        <f t="shared" si="41"/>
        <v>7.6923076923076925</v>
      </c>
      <c r="CN50" s="3">
        <v>12</v>
      </c>
      <c r="CO50" s="21">
        <f t="shared" si="42"/>
        <v>8.3333333333333321</v>
      </c>
      <c r="CP50" s="3">
        <v>18</v>
      </c>
      <c r="CQ50" s="21">
        <f t="shared" si="43"/>
        <v>7.2222222222222259</v>
      </c>
      <c r="CR50" s="3">
        <v>40</v>
      </c>
      <c r="CS50" s="21">
        <f t="shared" si="44"/>
        <v>10</v>
      </c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N50" t="s">
        <v>121</v>
      </c>
      <c r="DO50">
        <v>1</v>
      </c>
    </row>
    <row r="51" spans="1:119" x14ac:dyDescent="0.3">
      <c r="A51" s="3">
        <v>50</v>
      </c>
      <c r="B51" s="3" t="s">
        <v>2</v>
      </c>
      <c r="C51" s="3">
        <v>2</v>
      </c>
      <c r="D51" s="21">
        <f t="shared" si="9"/>
        <v>10.670103092783506</v>
      </c>
      <c r="E51" s="3">
        <v>207</v>
      </c>
      <c r="F51" s="3">
        <v>6.7</v>
      </c>
      <c r="G51" s="3">
        <v>9.5</v>
      </c>
      <c r="H51" s="3">
        <v>4.5</v>
      </c>
      <c r="I51" s="3">
        <v>19.399999999999999</v>
      </c>
      <c r="J51" s="3">
        <v>4.5</v>
      </c>
      <c r="K51" s="3">
        <v>7.2</v>
      </c>
      <c r="L51" s="3">
        <v>16.2</v>
      </c>
      <c r="M51" s="21">
        <f t="shared" si="48"/>
        <v>21.913043478260871</v>
      </c>
      <c r="N51" s="3">
        <v>504</v>
      </c>
      <c r="O51" s="21">
        <f t="shared" si="49"/>
        <v>58.928571428571431</v>
      </c>
      <c r="P51" s="3">
        <v>8</v>
      </c>
      <c r="Q51" s="21">
        <f t="shared" si="50"/>
        <v>16.249999999999996</v>
      </c>
      <c r="R51" s="3">
        <v>12.7</v>
      </c>
      <c r="S51" s="21">
        <f t="shared" si="51"/>
        <v>25.196850393700782</v>
      </c>
      <c r="T51" s="3">
        <v>4.9000000000000004</v>
      </c>
      <c r="U51" s="21">
        <f t="shared" si="52"/>
        <v>8.1632653061224545</v>
      </c>
      <c r="V51" s="3">
        <v>23</v>
      </c>
      <c r="W51" s="21">
        <f t="shared" si="53"/>
        <v>15.652173913043486</v>
      </c>
      <c r="X51" s="3">
        <v>5.5</v>
      </c>
      <c r="Y51" s="21">
        <f t="shared" si="54"/>
        <v>18.181818181818183</v>
      </c>
      <c r="Z51" s="3">
        <v>9.8000000000000007</v>
      </c>
      <c r="AA51" s="21">
        <f t="shared" si="55"/>
        <v>26.530612244897959</v>
      </c>
      <c r="AB51" s="3">
        <v>21</v>
      </c>
      <c r="AC51" s="21">
        <f t="shared" si="56"/>
        <v>22.857142857142858</v>
      </c>
      <c r="AD51" s="21">
        <f t="shared" si="10"/>
        <v>35.166666666666664</v>
      </c>
      <c r="AE51" s="7">
        <v>1055</v>
      </c>
      <c r="AF51" s="21">
        <f t="shared" si="11"/>
        <v>52.227488151658761</v>
      </c>
      <c r="AG51" s="3">
        <v>11</v>
      </c>
      <c r="AH51" s="21">
        <f t="shared" si="12"/>
        <v>27.27272727272727</v>
      </c>
      <c r="AI51" s="3">
        <v>15</v>
      </c>
      <c r="AJ51" s="21">
        <f t="shared" si="13"/>
        <v>15.333333333333337</v>
      </c>
      <c r="AK51" s="3">
        <v>6</v>
      </c>
      <c r="AL51" s="21">
        <f t="shared" si="14"/>
        <v>18.333333333333325</v>
      </c>
      <c r="AM51" s="3">
        <v>30</v>
      </c>
      <c r="AN51" s="21">
        <f t="shared" si="15"/>
        <v>23.333333333333332</v>
      </c>
      <c r="AO51" s="3">
        <v>8</v>
      </c>
      <c r="AP51" s="21">
        <f t="shared" si="16"/>
        <v>31.25</v>
      </c>
      <c r="AQ51" s="3">
        <v>13</v>
      </c>
      <c r="AR51" s="22">
        <f t="shared" si="17"/>
        <v>24.61538461538461</v>
      </c>
      <c r="AS51" s="3">
        <v>26</v>
      </c>
      <c r="AT51" s="21">
        <f t="shared" si="18"/>
        <v>19.230769230769234</v>
      </c>
      <c r="AU51" s="21">
        <f t="shared" si="19"/>
        <v>48.92307692307692</v>
      </c>
      <c r="AV51" s="3">
        <v>1590</v>
      </c>
      <c r="AW51" s="21">
        <f t="shared" si="20"/>
        <v>33.647798742138363</v>
      </c>
      <c r="AX51" s="3">
        <v>11.9</v>
      </c>
      <c r="AY51" s="22">
        <f t="shared" si="21"/>
        <v>7.5630252100840361</v>
      </c>
      <c r="AZ51" s="3">
        <v>20</v>
      </c>
      <c r="BA51" s="21">
        <f t="shared" si="22"/>
        <v>25</v>
      </c>
      <c r="BB51" s="3">
        <v>7.7</v>
      </c>
      <c r="BC51" s="21">
        <f t="shared" si="23"/>
        <v>22.077922077922079</v>
      </c>
      <c r="BD51" s="3">
        <v>32.5</v>
      </c>
      <c r="BE51" s="21">
        <f t="shared" si="24"/>
        <v>7.6923076923076925</v>
      </c>
      <c r="BF51" s="3">
        <v>8.8000000000000007</v>
      </c>
      <c r="BG51" s="21">
        <f t="shared" si="25"/>
        <v>9.0909090909090988</v>
      </c>
      <c r="BH51" s="3">
        <v>14.8</v>
      </c>
      <c r="BI51" s="21">
        <f t="shared" si="26"/>
        <v>12.162162162162167</v>
      </c>
      <c r="BJ51" s="3">
        <v>31.8</v>
      </c>
      <c r="BK51" s="21">
        <f t="shared" si="27"/>
        <v>18.238993710691826</v>
      </c>
      <c r="BL51" s="21">
        <f t="shared" si="28"/>
        <v>66.197183098591552</v>
      </c>
      <c r="BM51" s="3">
        <v>2350</v>
      </c>
      <c r="BN51" s="21">
        <f t="shared" si="29"/>
        <v>32.340425531914896</v>
      </c>
      <c r="BO51" s="3">
        <v>12.7</v>
      </c>
      <c r="BP51" s="21">
        <f t="shared" si="30"/>
        <v>6.2992125984251883</v>
      </c>
      <c r="BQ51" s="3">
        <v>21.3</v>
      </c>
      <c r="BR51" s="21">
        <f t="shared" si="31"/>
        <v>6.1032863849765295</v>
      </c>
      <c r="BS51" s="3">
        <v>8.9</v>
      </c>
      <c r="BT51" s="21">
        <f t="shared" si="32"/>
        <v>13.483146067415733</v>
      </c>
      <c r="BU51" s="3">
        <v>35.5</v>
      </c>
      <c r="BV51" s="21">
        <f t="shared" si="33"/>
        <v>8.4507042253521121</v>
      </c>
      <c r="BW51" s="3">
        <v>10</v>
      </c>
      <c r="BX51" s="21">
        <f t="shared" si="34"/>
        <v>11.999999999999993</v>
      </c>
      <c r="BY51" s="3">
        <v>16.5</v>
      </c>
      <c r="BZ51" s="21">
        <f t="shared" si="35"/>
        <v>10.303030303030299</v>
      </c>
      <c r="CA51" s="3">
        <v>36.5</v>
      </c>
      <c r="CB51" s="21">
        <f t="shared" si="36"/>
        <v>12.87671232876712</v>
      </c>
      <c r="CC51" s="21">
        <f t="shared" si="58"/>
        <v>80.263157894736835</v>
      </c>
      <c r="CD51" s="3">
        <v>3050</v>
      </c>
      <c r="CE51" s="21">
        <f t="shared" si="37"/>
        <v>22.950819672131146</v>
      </c>
      <c r="CF51" s="3">
        <v>13.5</v>
      </c>
      <c r="CG51" s="21">
        <f t="shared" si="38"/>
        <v>5.9259259259259309</v>
      </c>
      <c r="CH51" s="3">
        <v>22.5</v>
      </c>
      <c r="CI51" s="21">
        <f t="shared" si="39"/>
        <v>5.3333333333333304</v>
      </c>
      <c r="CJ51" s="5">
        <v>10</v>
      </c>
      <c r="CK51" s="21">
        <f t="shared" si="40"/>
        <v>10.999999999999996</v>
      </c>
      <c r="CL51" s="3">
        <v>38</v>
      </c>
      <c r="CM51" s="21">
        <f t="shared" si="41"/>
        <v>6.5789473684210522</v>
      </c>
      <c r="CN51" s="3">
        <v>11</v>
      </c>
      <c r="CO51" s="21">
        <f t="shared" si="42"/>
        <v>9.0909090909090917</v>
      </c>
      <c r="CP51" s="3">
        <v>18</v>
      </c>
      <c r="CQ51" s="21">
        <f t="shared" si="43"/>
        <v>8.3333333333333321</v>
      </c>
      <c r="CR51" s="3">
        <v>41</v>
      </c>
      <c r="CS51" s="21">
        <f t="shared" si="44"/>
        <v>10.975609756097562</v>
      </c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N51" t="s">
        <v>122</v>
      </c>
      <c r="DO51">
        <v>2</v>
      </c>
    </row>
    <row r="52" spans="1:119" x14ac:dyDescent="0.3">
      <c r="A52" s="2">
        <v>51</v>
      </c>
      <c r="B52" s="3" t="s">
        <v>3</v>
      </c>
      <c r="C52" s="3">
        <v>2</v>
      </c>
      <c r="D52" s="21">
        <f t="shared" si="9"/>
        <v>12.049689440993788</v>
      </c>
      <c r="E52" s="3">
        <v>194</v>
      </c>
      <c r="F52" s="3">
        <v>6</v>
      </c>
      <c r="G52" s="3">
        <v>9.1999999999999993</v>
      </c>
      <c r="H52" s="3">
        <v>3.8</v>
      </c>
      <c r="I52" s="3">
        <v>16.100000000000001</v>
      </c>
      <c r="J52" s="3">
        <v>3.8</v>
      </c>
      <c r="K52" s="3">
        <v>5.7</v>
      </c>
      <c r="L52" s="3">
        <v>14.8</v>
      </c>
      <c r="M52" s="21">
        <f t="shared" si="48"/>
        <v>23.416666666666668</v>
      </c>
      <c r="N52" s="3">
        <v>562</v>
      </c>
      <c r="O52" s="21">
        <f t="shared" si="49"/>
        <v>65.480427046263344</v>
      </c>
      <c r="P52" s="3">
        <v>8.3000000000000007</v>
      </c>
      <c r="Q52" s="21">
        <f t="shared" si="50"/>
        <v>27.710843373493983</v>
      </c>
      <c r="R52" s="3">
        <v>13.5</v>
      </c>
      <c r="S52" s="21">
        <f t="shared" si="51"/>
        <v>31.851851851851858</v>
      </c>
      <c r="T52" s="3">
        <v>5</v>
      </c>
      <c r="U52" s="21">
        <f t="shared" si="52"/>
        <v>24.000000000000004</v>
      </c>
      <c r="V52" s="3">
        <v>24</v>
      </c>
      <c r="W52" s="21">
        <f t="shared" si="53"/>
        <v>32.916666666666657</v>
      </c>
      <c r="X52" s="3">
        <v>5.6</v>
      </c>
      <c r="Y52" s="21">
        <f t="shared" si="54"/>
        <v>32.142857142857139</v>
      </c>
      <c r="Z52" s="3">
        <v>9</v>
      </c>
      <c r="AA52" s="21">
        <f t="shared" si="55"/>
        <v>36.666666666666664</v>
      </c>
      <c r="AB52" s="3">
        <v>21.6</v>
      </c>
      <c r="AC52" s="21">
        <f t="shared" si="56"/>
        <v>31.481481481481481</v>
      </c>
      <c r="AD52" s="21">
        <f t="shared" si="10"/>
        <v>36.909090909090907</v>
      </c>
      <c r="AE52" s="7">
        <v>1015</v>
      </c>
      <c r="AF52" s="21">
        <f t="shared" si="11"/>
        <v>44.630541871921181</v>
      </c>
      <c r="AG52" s="3">
        <v>10</v>
      </c>
      <c r="AH52" s="21">
        <f t="shared" si="12"/>
        <v>16.999999999999993</v>
      </c>
      <c r="AI52" s="3">
        <v>16.8</v>
      </c>
      <c r="AJ52" s="21">
        <f t="shared" si="13"/>
        <v>19.642857142857146</v>
      </c>
      <c r="AK52" s="3">
        <v>6</v>
      </c>
      <c r="AL52" s="21">
        <f t="shared" si="14"/>
        <v>16.666666666666664</v>
      </c>
      <c r="AM52" s="3">
        <v>27.5</v>
      </c>
      <c r="AN52" s="21">
        <f t="shared" si="15"/>
        <v>12.727272727272727</v>
      </c>
      <c r="AO52" s="3">
        <v>7.9</v>
      </c>
      <c r="AP52" s="21">
        <f t="shared" si="16"/>
        <v>29.113924050632917</v>
      </c>
      <c r="AQ52" s="3">
        <v>12</v>
      </c>
      <c r="AR52" s="22">
        <f t="shared" si="17"/>
        <v>25</v>
      </c>
      <c r="AS52" s="3">
        <v>27</v>
      </c>
      <c r="AT52" s="21">
        <f t="shared" si="18"/>
        <v>19.999999999999996</v>
      </c>
      <c r="AU52" s="21">
        <f t="shared" si="19"/>
        <v>45.828571428571429</v>
      </c>
      <c r="AV52" s="3">
        <v>1604</v>
      </c>
      <c r="AW52" s="21">
        <f t="shared" si="20"/>
        <v>36.720698254364095</v>
      </c>
      <c r="AX52" s="3">
        <v>11.8</v>
      </c>
      <c r="AY52" s="22">
        <f t="shared" si="21"/>
        <v>15.254237288135597</v>
      </c>
      <c r="AZ52" s="3">
        <v>21</v>
      </c>
      <c r="BA52" s="21">
        <f t="shared" si="22"/>
        <v>19.999999999999996</v>
      </c>
      <c r="BB52" s="3">
        <v>7.8</v>
      </c>
      <c r="BC52" s="21">
        <f t="shared" si="23"/>
        <v>23.076923076923077</v>
      </c>
      <c r="BD52" s="3">
        <v>35</v>
      </c>
      <c r="BE52" s="21">
        <f t="shared" si="24"/>
        <v>21.428571428571427</v>
      </c>
      <c r="BF52" s="3">
        <v>9.5</v>
      </c>
      <c r="BG52" s="21">
        <f t="shared" si="25"/>
        <v>16.84210526315789</v>
      </c>
      <c r="BH52" s="3">
        <v>15</v>
      </c>
      <c r="BI52" s="21">
        <f t="shared" si="26"/>
        <v>20</v>
      </c>
      <c r="BJ52" s="3">
        <v>35</v>
      </c>
      <c r="BK52" s="21">
        <f t="shared" si="27"/>
        <v>22.857142857142858</v>
      </c>
      <c r="BL52" s="21">
        <f t="shared" si="28"/>
        <v>56.438356164383563</v>
      </c>
      <c r="BM52" s="3">
        <v>2060</v>
      </c>
      <c r="BN52" s="21">
        <f t="shared" si="29"/>
        <v>22.135922330097088</v>
      </c>
      <c r="BO52" s="3">
        <v>12.7</v>
      </c>
      <c r="BP52" s="21">
        <f t="shared" si="30"/>
        <v>7.0866141732283356</v>
      </c>
      <c r="BQ52" s="3">
        <v>21.8</v>
      </c>
      <c r="BR52" s="21">
        <f t="shared" si="31"/>
        <v>3.6697247706422047</v>
      </c>
      <c r="BS52" s="3">
        <v>8.5</v>
      </c>
      <c r="BT52" s="21">
        <f t="shared" si="32"/>
        <v>8.2352941176470615</v>
      </c>
      <c r="BU52" s="3">
        <v>36.5</v>
      </c>
      <c r="BV52" s="21">
        <f t="shared" si="33"/>
        <v>4.10958904109589</v>
      </c>
      <c r="BW52" s="3">
        <v>10.3</v>
      </c>
      <c r="BX52" s="21">
        <f t="shared" si="34"/>
        <v>7.7669902912621422</v>
      </c>
      <c r="BY52" s="3">
        <v>16</v>
      </c>
      <c r="BZ52" s="21">
        <f t="shared" si="35"/>
        <v>6.25</v>
      </c>
      <c r="CA52" s="3">
        <v>36.299999999999997</v>
      </c>
      <c r="CB52" s="21">
        <f t="shared" si="36"/>
        <v>3.5812672176308467</v>
      </c>
      <c r="CC52" s="21">
        <f t="shared" si="58"/>
        <v>66.05263157894737</v>
      </c>
      <c r="CD52" s="3">
        <v>2510</v>
      </c>
      <c r="CE52" s="21">
        <f t="shared" si="37"/>
        <v>17.928286852589643</v>
      </c>
      <c r="CF52" s="3">
        <v>13.5</v>
      </c>
      <c r="CG52" s="21">
        <f t="shared" si="38"/>
        <v>5.9259259259259309</v>
      </c>
      <c r="CH52" s="3">
        <v>22.5</v>
      </c>
      <c r="CI52" s="21">
        <f t="shared" si="39"/>
        <v>3.1111111111111081</v>
      </c>
      <c r="CJ52" s="3">
        <v>9</v>
      </c>
      <c r="CK52" s="21">
        <f t="shared" si="40"/>
        <v>5.5555555555555554</v>
      </c>
      <c r="CL52" s="3">
        <v>38</v>
      </c>
      <c r="CM52" s="21">
        <f t="shared" si="41"/>
        <v>3.9473684210526314</v>
      </c>
      <c r="CN52" s="3">
        <v>11</v>
      </c>
      <c r="CO52" s="21">
        <f t="shared" si="42"/>
        <v>6.3636363636363571</v>
      </c>
      <c r="CP52" s="3">
        <v>17</v>
      </c>
      <c r="CQ52" s="21">
        <f t="shared" si="43"/>
        <v>5.8823529411764701</v>
      </c>
      <c r="CR52" s="3">
        <v>37.5</v>
      </c>
      <c r="CS52" s="21">
        <f t="shared" si="44"/>
        <v>3.2000000000000077</v>
      </c>
      <c r="CT52" s="14">
        <v>20.5</v>
      </c>
      <c r="CU52" s="14">
        <v>11.420540000000001</v>
      </c>
      <c r="CV52" s="14">
        <v>7.4372090000000002</v>
      </c>
      <c r="CW52" s="14">
        <v>71.49606</v>
      </c>
      <c r="CX52" s="14">
        <v>8</v>
      </c>
      <c r="CY52" s="14">
        <v>24</v>
      </c>
      <c r="CZ52" s="14">
        <v>4</v>
      </c>
      <c r="DA52" s="14">
        <v>60</v>
      </c>
      <c r="DB52" s="14">
        <v>20</v>
      </c>
      <c r="DC52" s="14">
        <v>33.33</v>
      </c>
      <c r="DD52" s="14">
        <v>4</v>
      </c>
      <c r="DE52" s="14"/>
      <c r="DF52" s="14"/>
      <c r="DG52" s="14">
        <v>89</v>
      </c>
      <c r="DH52" s="14"/>
      <c r="DI52" s="14"/>
      <c r="DJ52" s="14"/>
      <c r="DK52" s="18">
        <v>17</v>
      </c>
      <c r="DL52" s="20">
        <v>3.6129479999999998</v>
      </c>
      <c r="DM52">
        <v>0.19</v>
      </c>
      <c r="DN52" t="s">
        <v>122</v>
      </c>
      <c r="DO52">
        <v>2</v>
      </c>
    </row>
    <row r="53" spans="1:119" x14ac:dyDescent="0.3">
      <c r="A53" s="3">
        <v>52</v>
      </c>
      <c r="B53" s="3" t="s">
        <v>3</v>
      </c>
      <c r="C53" s="3">
        <v>2</v>
      </c>
      <c r="D53" s="21">
        <f t="shared" si="9"/>
        <v>8.791208791208792</v>
      </c>
      <c r="E53" s="3">
        <v>160</v>
      </c>
      <c r="F53" s="3">
        <v>5.8</v>
      </c>
      <c r="G53" s="3">
        <v>8.5</v>
      </c>
      <c r="H53" s="3">
        <v>4</v>
      </c>
      <c r="I53" s="3">
        <v>18.2</v>
      </c>
      <c r="J53" s="3">
        <v>4.3</v>
      </c>
      <c r="K53" s="3">
        <v>5.7</v>
      </c>
      <c r="L53" s="3">
        <v>14.5</v>
      </c>
      <c r="M53" s="21">
        <f t="shared" si="48"/>
        <v>19.913043478260871</v>
      </c>
      <c r="N53" s="3">
        <v>458</v>
      </c>
      <c r="O53" s="21">
        <f t="shared" si="49"/>
        <v>65.06550218340611</v>
      </c>
      <c r="P53" s="3">
        <v>8</v>
      </c>
      <c r="Q53" s="21">
        <f t="shared" si="50"/>
        <v>27.500000000000004</v>
      </c>
      <c r="R53" s="3">
        <v>12.5</v>
      </c>
      <c r="S53" s="21">
        <f t="shared" si="51"/>
        <v>32</v>
      </c>
      <c r="T53" s="3">
        <v>4.5999999999999996</v>
      </c>
      <c r="U53" s="21">
        <f t="shared" si="52"/>
        <v>13.043478260869559</v>
      </c>
      <c r="V53" s="3">
        <v>23</v>
      </c>
      <c r="W53" s="21">
        <f t="shared" si="53"/>
        <v>20.869565217391308</v>
      </c>
      <c r="X53" s="3">
        <v>5.6</v>
      </c>
      <c r="Y53" s="21">
        <f t="shared" si="54"/>
        <v>23.214285714285712</v>
      </c>
      <c r="Z53" s="3">
        <v>8.5</v>
      </c>
      <c r="AA53" s="21">
        <f t="shared" si="55"/>
        <v>32.941176470588232</v>
      </c>
      <c r="AB53" s="3">
        <v>20</v>
      </c>
      <c r="AC53" s="21">
        <f t="shared" si="56"/>
        <v>27.500000000000004</v>
      </c>
      <c r="AD53" s="21">
        <f t="shared" si="10"/>
        <v>32.857142857142854</v>
      </c>
      <c r="AE53" s="7">
        <v>920</v>
      </c>
      <c r="AF53" s="21">
        <f t="shared" si="11"/>
        <v>50.217391304347828</v>
      </c>
      <c r="AG53" s="3">
        <v>9.8000000000000007</v>
      </c>
      <c r="AH53" s="21">
        <f t="shared" si="12"/>
        <v>18.367346938775515</v>
      </c>
      <c r="AI53" s="3">
        <v>15.5</v>
      </c>
      <c r="AJ53" s="21">
        <f t="shared" si="13"/>
        <v>19.35483870967742</v>
      </c>
      <c r="AK53" s="3">
        <v>5.6</v>
      </c>
      <c r="AL53" s="21">
        <f t="shared" si="14"/>
        <v>17.857142857142858</v>
      </c>
      <c r="AM53" s="3">
        <v>28</v>
      </c>
      <c r="AN53" s="21">
        <f t="shared" si="15"/>
        <v>17.857142857142858</v>
      </c>
      <c r="AO53" s="3">
        <v>7.7</v>
      </c>
      <c r="AP53" s="21">
        <f t="shared" si="16"/>
        <v>27.272727272727277</v>
      </c>
      <c r="AQ53" s="3">
        <v>12</v>
      </c>
      <c r="AR53" s="22">
        <f t="shared" si="17"/>
        <v>29.166666666666668</v>
      </c>
      <c r="AS53" s="3">
        <v>26.5</v>
      </c>
      <c r="AT53" s="21">
        <f t="shared" si="18"/>
        <v>24.528301886792452</v>
      </c>
      <c r="AU53" s="21">
        <f t="shared" si="19"/>
        <v>42.571428571428569</v>
      </c>
      <c r="AV53" s="3">
        <v>1490</v>
      </c>
      <c r="AW53" s="21">
        <f t="shared" si="20"/>
        <v>38.255033557046978</v>
      </c>
      <c r="AX53" s="3">
        <v>11.9</v>
      </c>
      <c r="AY53" s="22">
        <f t="shared" si="21"/>
        <v>17.647058823529406</v>
      </c>
      <c r="AZ53" s="3">
        <v>21</v>
      </c>
      <c r="BA53" s="21">
        <f t="shared" si="22"/>
        <v>26.190476190476193</v>
      </c>
      <c r="BB53" s="3">
        <v>8</v>
      </c>
      <c r="BC53" s="21">
        <f t="shared" si="23"/>
        <v>30.000000000000004</v>
      </c>
      <c r="BD53" s="3">
        <v>35</v>
      </c>
      <c r="BE53" s="21">
        <f t="shared" si="24"/>
        <v>20</v>
      </c>
      <c r="BF53" s="3">
        <v>9</v>
      </c>
      <c r="BG53" s="21">
        <f t="shared" si="25"/>
        <v>14.444444444444443</v>
      </c>
      <c r="BH53" s="3">
        <v>16</v>
      </c>
      <c r="BI53" s="21">
        <f t="shared" si="26"/>
        <v>25</v>
      </c>
      <c r="BJ53" s="3">
        <v>35</v>
      </c>
      <c r="BK53" s="21">
        <f t="shared" si="27"/>
        <v>24.285714285714285</v>
      </c>
      <c r="BL53" s="21">
        <f t="shared" si="28"/>
        <v>55</v>
      </c>
      <c r="BM53" s="3">
        <v>1980</v>
      </c>
      <c r="BN53" s="21">
        <f t="shared" si="29"/>
        <v>24.747474747474747</v>
      </c>
      <c r="BO53" s="3">
        <v>12.5</v>
      </c>
      <c r="BP53" s="21">
        <f t="shared" si="30"/>
        <v>4.7999999999999972</v>
      </c>
      <c r="BQ53" s="3">
        <v>22</v>
      </c>
      <c r="BR53" s="21">
        <f t="shared" si="31"/>
        <v>4.5454545454545459</v>
      </c>
      <c r="BS53" s="3">
        <v>8.5</v>
      </c>
      <c r="BT53" s="21">
        <f t="shared" si="32"/>
        <v>5.8823529411764701</v>
      </c>
      <c r="BU53" s="3">
        <v>36</v>
      </c>
      <c r="BV53" s="21">
        <f t="shared" si="33"/>
        <v>2.7777777777777777</v>
      </c>
      <c r="BW53" s="3">
        <v>10</v>
      </c>
      <c r="BX53" s="21">
        <f t="shared" si="34"/>
        <v>10</v>
      </c>
      <c r="BY53" s="3">
        <v>16.5</v>
      </c>
      <c r="BZ53" s="21">
        <f t="shared" si="35"/>
        <v>3.0303030303030303</v>
      </c>
      <c r="CA53" s="3">
        <v>36</v>
      </c>
      <c r="CB53" s="21">
        <f t="shared" si="36"/>
        <v>2.7777777777777777</v>
      </c>
      <c r="CC53" s="21">
        <f t="shared" si="58"/>
        <v>64.473684210526315</v>
      </c>
      <c r="CD53" s="3">
        <v>2450</v>
      </c>
      <c r="CE53" s="21">
        <f t="shared" si="37"/>
        <v>19.183673469387756</v>
      </c>
      <c r="CF53" s="3">
        <v>13</v>
      </c>
      <c r="CG53" s="21">
        <f t="shared" si="38"/>
        <v>3.8461538461538463</v>
      </c>
      <c r="CH53" s="3">
        <v>22.5</v>
      </c>
      <c r="CI53" s="21">
        <f t="shared" si="39"/>
        <v>2.2222222222222223</v>
      </c>
      <c r="CJ53" s="3">
        <v>9</v>
      </c>
      <c r="CK53" s="21">
        <f t="shared" si="40"/>
        <v>5.5555555555555554</v>
      </c>
      <c r="CL53" s="3">
        <v>38</v>
      </c>
      <c r="CM53" s="21">
        <f t="shared" si="41"/>
        <v>5.2631578947368416</v>
      </c>
      <c r="CN53" s="3">
        <v>11</v>
      </c>
      <c r="CO53" s="21">
        <f t="shared" si="42"/>
        <v>9.0909090909090917</v>
      </c>
      <c r="CP53" s="3">
        <v>17</v>
      </c>
      <c r="CQ53" s="21">
        <f t="shared" si="43"/>
        <v>2.9411764705882351</v>
      </c>
      <c r="CR53" s="3">
        <v>37</v>
      </c>
      <c r="CS53" s="21">
        <f t="shared" si="44"/>
        <v>2.7027027027027026</v>
      </c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N53" t="s">
        <v>122</v>
      </c>
      <c r="DO53">
        <v>2</v>
      </c>
    </row>
    <row r="54" spans="1:119" x14ac:dyDescent="0.3">
      <c r="A54" s="2">
        <v>53</v>
      </c>
      <c r="B54" s="3" t="s">
        <v>3</v>
      </c>
      <c r="C54" s="3">
        <v>2</v>
      </c>
      <c r="D54" s="21">
        <f t="shared" si="9"/>
        <v>12.5</v>
      </c>
      <c r="E54" s="3">
        <v>200</v>
      </c>
      <c r="F54" s="3">
        <v>6</v>
      </c>
      <c r="G54" s="3">
        <v>9</v>
      </c>
      <c r="H54" s="3">
        <v>3.1</v>
      </c>
      <c r="I54" s="3">
        <v>16</v>
      </c>
      <c r="J54" s="3">
        <v>3.5</v>
      </c>
      <c r="K54" s="3">
        <v>6.1</v>
      </c>
      <c r="L54" s="3">
        <v>15.1</v>
      </c>
      <c r="M54" s="21">
        <f t="shared" si="48"/>
        <v>22.125</v>
      </c>
      <c r="N54" s="3">
        <v>531</v>
      </c>
      <c r="O54" s="21">
        <f t="shared" si="49"/>
        <v>62.335216572504706</v>
      </c>
      <c r="P54" s="3">
        <v>8.5</v>
      </c>
      <c r="Q54" s="21">
        <f t="shared" si="50"/>
        <v>29.411764705882355</v>
      </c>
      <c r="R54" s="3">
        <v>12.5</v>
      </c>
      <c r="S54" s="21">
        <f t="shared" si="51"/>
        <v>28.000000000000004</v>
      </c>
      <c r="T54" s="3">
        <v>5</v>
      </c>
      <c r="U54" s="21">
        <f t="shared" si="52"/>
        <v>38</v>
      </c>
      <c r="V54" s="3">
        <v>24</v>
      </c>
      <c r="W54" s="21">
        <f t="shared" si="53"/>
        <v>33.333333333333329</v>
      </c>
      <c r="X54" s="3">
        <v>5.6</v>
      </c>
      <c r="Y54" s="21">
        <f t="shared" si="54"/>
        <v>37.499999999999993</v>
      </c>
      <c r="Z54" s="3">
        <v>9</v>
      </c>
      <c r="AA54" s="21">
        <f t="shared" si="55"/>
        <v>32.222222222222221</v>
      </c>
      <c r="AB54" s="3">
        <v>20.5</v>
      </c>
      <c r="AC54" s="21">
        <f t="shared" si="56"/>
        <v>26.341463414634148</v>
      </c>
      <c r="AD54" s="21">
        <f t="shared" si="10"/>
        <v>34</v>
      </c>
      <c r="AE54" s="7">
        <v>1020</v>
      </c>
      <c r="AF54" s="21">
        <f t="shared" si="11"/>
        <v>47.941176470588239</v>
      </c>
      <c r="AG54" s="3">
        <v>10.5</v>
      </c>
      <c r="AH54" s="21">
        <f t="shared" si="12"/>
        <v>19.047619047619047</v>
      </c>
      <c r="AI54" s="3">
        <v>17</v>
      </c>
      <c r="AJ54" s="21">
        <f t="shared" si="13"/>
        <v>26.47058823529412</v>
      </c>
      <c r="AK54" s="3">
        <v>6</v>
      </c>
      <c r="AL54" s="21">
        <f t="shared" si="14"/>
        <v>16.666666666666664</v>
      </c>
      <c r="AM54" s="3">
        <v>30</v>
      </c>
      <c r="AN54" s="21">
        <f t="shared" si="15"/>
        <v>20</v>
      </c>
      <c r="AO54" s="3">
        <v>7.8</v>
      </c>
      <c r="AP54" s="21">
        <f t="shared" si="16"/>
        <v>28.205128205128212</v>
      </c>
      <c r="AQ54" s="3">
        <v>12</v>
      </c>
      <c r="AR54" s="22">
        <f t="shared" si="17"/>
        <v>25</v>
      </c>
      <c r="AS54" s="3">
        <v>27.3</v>
      </c>
      <c r="AT54" s="21">
        <f t="shared" si="18"/>
        <v>24.908424908424912</v>
      </c>
      <c r="AU54" s="21">
        <f t="shared" si="19"/>
        <v>40.571428571428569</v>
      </c>
      <c r="AV54" s="3">
        <v>1420</v>
      </c>
      <c r="AW54" s="21">
        <f t="shared" si="20"/>
        <v>28.169014084507044</v>
      </c>
      <c r="AX54" s="3">
        <v>11.5</v>
      </c>
      <c r="AY54" s="22">
        <f t="shared" si="21"/>
        <v>8.695652173913043</v>
      </c>
      <c r="AZ54" s="3">
        <v>21</v>
      </c>
      <c r="BA54" s="21">
        <f t="shared" si="22"/>
        <v>19.047619047619047</v>
      </c>
      <c r="BB54" s="3">
        <v>8</v>
      </c>
      <c r="BC54" s="21">
        <f t="shared" si="23"/>
        <v>25</v>
      </c>
      <c r="BD54" s="3">
        <v>35</v>
      </c>
      <c r="BE54" s="21">
        <f t="shared" si="24"/>
        <v>14.285714285714285</v>
      </c>
      <c r="BF54" s="3">
        <v>9</v>
      </c>
      <c r="BG54" s="21">
        <f t="shared" si="25"/>
        <v>13.333333333333336</v>
      </c>
      <c r="BH54" s="3">
        <v>16</v>
      </c>
      <c r="BI54" s="21">
        <f t="shared" si="26"/>
        <v>25</v>
      </c>
      <c r="BJ54" s="3">
        <v>35</v>
      </c>
      <c r="BK54" s="21">
        <f t="shared" si="27"/>
        <v>21.999999999999996</v>
      </c>
      <c r="BL54" s="21">
        <f t="shared" si="28"/>
        <v>54.520547945205479</v>
      </c>
      <c r="BM54" s="3">
        <v>1990</v>
      </c>
      <c r="BN54" s="21">
        <f t="shared" si="29"/>
        <v>28.643216080402013</v>
      </c>
      <c r="BO54" s="3">
        <v>12.5</v>
      </c>
      <c r="BP54" s="21">
        <f t="shared" si="30"/>
        <v>8</v>
      </c>
      <c r="BQ54" s="3">
        <v>21.8</v>
      </c>
      <c r="BR54" s="21">
        <f t="shared" si="31"/>
        <v>3.6697247706422047</v>
      </c>
      <c r="BS54" s="3">
        <v>8.5</v>
      </c>
      <c r="BT54" s="21">
        <f t="shared" si="32"/>
        <v>5.8823529411764701</v>
      </c>
      <c r="BU54" s="3">
        <v>36.5</v>
      </c>
      <c r="BV54" s="21">
        <f t="shared" si="33"/>
        <v>4.10958904109589</v>
      </c>
      <c r="BW54" s="3">
        <v>10</v>
      </c>
      <c r="BX54" s="21">
        <f t="shared" si="34"/>
        <v>10</v>
      </c>
      <c r="BY54" s="3">
        <v>16.5</v>
      </c>
      <c r="BZ54" s="21">
        <f t="shared" si="35"/>
        <v>3.0303030303030303</v>
      </c>
      <c r="CA54" s="3">
        <v>36.299999999999997</v>
      </c>
      <c r="CB54" s="21">
        <f t="shared" si="36"/>
        <v>3.5812672176308467</v>
      </c>
      <c r="CC54" s="21">
        <f t="shared" si="58"/>
        <v>67.10526315789474</v>
      </c>
      <c r="CD54" s="3">
        <v>2550</v>
      </c>
      <c r="CE54" s="21">
        <f t="shared" si="37"/>
        <v>21.96078431372549</v>
      </c>
      <c r="CF54" s="3">
        <v>13.5</v>
      </c>
      <c r="CG54" s="21">
        <f t="shared" si="38"/>
        <v>7.4074074074074066</v>
      </c>
      <c r="CH54" s="3">
        <v>22.5</v>
      </c>
      <c r="CI54" s="21">
        <f t="shared" si="39"/>
        <v>3.1111111111111081</v>
      </c>
      <c r="CJ54" s="3">
        <v>9</v>
      </c>
      <c r="CK54" s="21">
        <f t="shared" si="40"/>
        <v>5.5555555555555554</v>
      </c>
      <c r="CL54" s="3">
        <v>38</v>
      </c>
      <c r="CM54" s="21">
        <f t="shared" si="41"/>
        <v>3.9473684210526314</v>
      </c>
      <c r="CN54" s="3">
        <v>11</v>
      </c>
      <c r="CO54" s="21">
        <f t="shared" si="42"/>
        <v>9.0909090909090917</v>
      </c>
      <c r="CP54" s="3">
        <v>17</v>
      </c>
      <c r="CQ54" s="21">
        <f t="shared" si="43"/>
        <v>2.9411764705882351</v>
      </c>
      <c r="CR54" s="3">
        <v>37.5</v>
      </c>
      <c r="CS54" s="21">
        <f t="shared" si="44"/>
        <v>3.2000000000000077</v>
      </c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N54" t="s">
        <v>122</v>
      </c>
      <c r="DO54">
        <v>2</v>
      </c>
    </row>
    <row r="55" spans="1:119" x14ac:dyDescent="0.3">
      <c r="A55" s="3">
        <v>54</v>
      </c>
      <c r="B55" s="3" t="s">
        <v>3</v>
      </c>
      <c r="C55" s="3">
        <v>2</v>
      </c>
      <c r="D55" s="21">
        <f t="shared" si="9"/>
        <v>10.777777777777779</v>
      </c>
      <c r="E55" s="3">
        <v>194</v>
      </c>
      <c r="F55" s="3">
        <v>6</v>
      </c>
      <c r="G55" s="3">
        <v>9.6999999999999993</v>
      </c>
      <c r="H55" s="3">
        <v>4.2</v>
      </c>
      <c r="I55" s="3">
        <v>18</v>
      </c>
      <c r="J55" s="3">
        <v>4.0999999999999996</v>
      </c>
      <c r="K55" s="3">
        <v>7</v>
      </c>
      <c r="L55" s="3">
        <v>15</v>
      </c>
      <c r="M55" s="21">
        <f t="shared" si="48"/>
        <v>24.173913043478262</v>
      </c>
      <c r="N55" s="3">
        <v>556</v>
      </c>
      <c r="O55" s="21">
        <f t="shared" si="49"/>
        <v>65.107913669064743</v>
      </c>
      <c r="P55" s="3">
        <v>8.8000000000000007</v>
      </c>
      <c r="Q55" s="21">
        <f t="shared" si="50"/>
        <v>31.818181818181824</v>
      </c>
      <c r="R55" s="3">
        <v>14</v>
      </c>
      <c r="S55" s="21">
        <f t="shared" si="51"/>
        <v>30.714285714285722</v>
      </c>
      <c r="T55" s="3">
        <v>5</v>
      </c>
      <c r="U55" s="21">
        <f t="shared" si="52"/>
        <v>15.999999999999998</v>
      </c>
      <c r="V55" s="3">
        <v>23</v>
      </c>
      <c r="W55" s="21">
        <f t="shared" si="53"/>
        <v>21.739130434782609</v>
      </c>
      <c r="X55" s="3">
        <v>6</v>
      </c>
      <c r="Y55" s="21">
        <f t="shared" si="54"/>
        <v>31.666666666666671</v>
      </c>
      <c r="Z55" s="3">
        <v>10.6</v>
      </c>
      <c r="AA55" s="21">
        <f t="shared" si="55"/>
        <v>33.962264150943398</v>
      </c>
      <c r="AB55" s="3">
        <v>21</v>
      </c>
      <c r="AC55" s="21">
        <f t="shared" si="56"/>
        <v>28.571428571428569</v>
      </c>
      <c r="AD55" s="21">
        <f t="shared" si="10"/>
        <v>39.857142857142854</v>
      </c>
      <c r="AE55" s="7">
        <v>1116</v>
      </c>
      <c r="AF55" s="21">
        <f t="shared" si="11"/>
        <v>50.179211469534046</v>
      </c>
      <c r="AG55" s="3">
        <v>10</v>
      </c>
      <c r="AH55" s="21">
        <f t="shared" si="12"/>
        <v>11.999999999999993</v>
      </c>
      <c r="AI55" s="3">
        <v>17.2</v>
      </c>
      <c r="AJ55" s="21">
        <f t="shared" si="13"/>
        <v>18.604651162790695</v>
      </c>
      <c r="AK55" s="3">
        <v>6.5</v>
      </c>
      <c r="AL55" s="21">
        <f t="shared" si="14"/>
        <v>23.076923076923077</v>
      </c>
      <c r="AM55" s="3">
        <v>28</v>
      </c>
      <c r="AN55" s="21">
        <f t="shared" si="15"/>
        <v>17.857142857142858</v>
      </c>
      <c r="AO55" s="3">
        <v>7.9</v>
      </c>
      <c r="AP55" s="21">
        <f t="shared" si="16"/>
        <v>24.050632911392409</v>
      </c>
      <c r="AQ55" s="3">
        <v>13</v>
      </c>
      <c r="AR55" s="22">
        <f t="shared" si="17"/>
        <v>18.461538461538467</v>
      </c>
      <c r="AS55" s="3">
        <v>28.5</v>
      </c>
      <c r="AT55" s="21">
        <f t="shared" si="18"/>
        <v>26.315789473684209</v>
      </c>
      <c r="AU55" s="21">
        <f t="shared" si="19"/>
        <v>50.111111111111114</v>
      </c>
      <c r="AV55" s="3">
        <v>1804</v>
      </c>
      <c r="AW55" s="21">
        <f t="shared" si="20"/>
        <v>38.137472283813743</v>
      </c>
      <c r="AX55" s="3">
        <v>12</v>
      </c>
      <c r="AY55" s="22">
        <f t="shared" si="21"/>
        <v>16.666666666666664</v>
      </c>
      <c r="AZ55" s="3">
        <v>22</v>
      </c>
      <c r="BA55" s="21">
        <f t="shared" si="22"/>
        <v>21.818181818181824</v>
      </c>
      <c r="BB55" s="3">
        <v>8.5</v>
      </c>
      <c r="BC55" s="21">
        <f t="shared" si="23"/>
        <v>23.52941176470588</v>
      </c>
      <c r="BD55" s="3">
        <v>36</v>
      </c>
      <c r="BE55" s="21">
        <f t="shared" si="24"/>
        <v>22.222222222222221</v>
      </c>
      <c r="BF55" s="3">
        <v>10.5</v>
      </c>
      <c r="BG55" s="21">
        <f t="shared" si="25"/>
        <v>24.761904761904756</v>
      </c>
      <c r="BH55" s="3">
        <v>16.7</v>
      </c>
      <c r="BI55" s="21">
        <f t="shared" si="26"/>
        <v>22.155688622754489</v>
      </c>
      <c r="BJ55" s="3">
        <v>37</v>
      </c>
      <c r="BK55" s="21">
        <f t="shared" si="27"/>
        <v>22.972972972972975</v>
      </c>
      <c r="BL55" s="21">
        <f t="shared" si="28"/>
        <v>66.085790884718506</v>
      </c>
      <c r="BM55" s="3">
        <v>2465</v>
      </c>
      <c r="BN55" s="21">
        <f t="shared" si="29"/>
        <v>26.815415821501016</v>
      </c>
      <c r="BO55" s="3">
        <v>13.5</v>
      </c>
      <c r="BP55" s="21">
        <f t="shared" si="30"/>
        <v>11.111111111111111</v>
      </c>
      <c r="BQ55" s="3">
        <v>22.8</v>
      </c>
      <c r="BR55" s="21">
        <f t="shared" si="31"/>
        <v>3.5087719298245648</v>
      </c>
      <c r="BS55" s="3">
        <v>9</v>
      </c>
      <c r="BT55" s="21">
        <f t="shared" si="32"/>
        <v>5.5555555555555554</v>
      </c>
      <c r="BU55" s="3">
        <v>37.299999999999997</v>
      </c>
      <c r="BV55" s="21">
        <f t="shared" si="33"/>
        <v>3.4852546916890006</v>
      </c>
      <c r="BW55" s="3">
        <v>11.5</v>
      </c>
      <c r="BX55" s="21">
        <f t="shared" si="34"/>
        <v>8.695652173913043</v>
      </c>
      <c r="BY55" s="3">
        <v>17.8</v>
      </c>
      <c r="BZ55" s="21">
        <f t="shared" si="35"/>
        <v>6.1797752808988839</v>
      </c>
      <c r="CA55" s="3">
        <v>38.5</v>
      </c>
      <c r="CB55" s="21">
        <f t="shared" si="36"/>
        <v>3.8961038961038961</v>
      </c>
      <c r="CC55" s="21">
        <f t="shared" si="58"/>
        <v>79.92307692307692</v>
      </c>
      <c r="CD55" s="3">
        <v>3117</v>
      </c>
      <c r="CE55" s="21">
        <f t="shared" si="37"/>
        <v>20.917548925248635</v>
      </c>
      <c r="CF55" s="3">
        <v>15</v>
      </c>
      <c r="CG55" s="21">
        <f t="shared" si="38"/>
        <v>10</v>
      </c>
      <c r="CH55" s="3">
        <v>23.5</v>
      </c>
      <c r="CI55" s="21">
        <f t="shared" si="39"/>
        <v>2.9787234042553163</v>
      </c>
      <c r="CJ55" s="3">
        <v>9.5</v>
      </c>
      <c r="CK55" s="21">
        <f t="shared" si="40"/>
        <v>5.2631578947368416</v>
      </c>
      <c r="CL55" s="3">
        <v>39</v>
      </c>
      <c r="CM55" s="21">
        <f t="shared" si="41"/>
        <v>4.3589743589743666</v>
      </c>
      <c r="CN55" s="3">
        <v>12.4</v>
      </c>
      <c r="CO55" s="21">
        <f t="shared" si="42"/>
        <v>7.2580645161290356</v>
      </c>
      <c r="CP55" s="3">
        <v>18.5</v>
      </c>
      <c r="CQ55" s="21">
        <f t="shared" si="43"/>
        <v>3.7837837837837798</v>
      </c>
      <c r="CR55" s="3">
        <v>40</v>
      </c>
      <c r="CS55" s="21">
        <f t="shared" si="44"/>
        <v>3.75</v>
      </c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N55" t="s">
        <v>122</v>
      </c>
      <c r="DO55">
        <v>2</v>
      </c>
    </row>
    <row r="56" spans="1:119" x14ac:dyDescent="0.3">
      <c r="A56" s="2">
        <v>55</v>
      </c>
      <c r="B56" s="3" t="s">
        <v>3</v>
      </c>
      <c r="C56" s="3">
        <v>2</v>
      </c>
      <c r="D56" s="21">
        <f t="shared" si="9"/>
        <v>11.049382716049383</v>
      </c>
      <c r="E56" s="3">
        <v>179</v>
      </c>
      <c r="F56" s="3">
        <v>5.8</v>
      </c>
      <c r="G56" s="3">
        <v>9.3000000000000007</v>
      </c>
      <c r="H56" s="3">
        <v>4</v>
      </c>
      <c r="I56" s="3">
        <v>16.2</v>
      </c>
      <c r="J56" s="3">
        <v>3.8</v>
      </c>
      <c r="K56" s="3">
        <v>6</v>
      </c>
      <c r="L56" s="3">
        <v>15.5</v>
      </c>
      <c r="M56" s="21">
        <f t="shared" si="48"/>
        <v>20.416666666666668</v>
      </c>
      <c r="N56" s="3">
        <v>490</v>
      </c>
      <c r="O56" s="21">
        <f t="shared" si="49"/>
        <v>63.469387755102034</v>
      </c>
      <c r="P56" s="3">
        <v>8</v>
      </c>
      <c r="Q56" s="21">
        <f t="shared" si="50"/>
        <v>27.500000000000004</v>
      </c>
      <c r="R56" s="3">
        <v>13.5</v>
      </c>
      <c r="S56" s="21">
        <f t="shared" si="51"/>
        <v>31.111111111111107</v>
      </c>
      <c r="T56" s="3">
        <v>5</v>
      </c>
      <c r="U56" s="21">
        <f t="shared" si="52"/>
        <v>20</v>
      </c>
      <c r="V56" s="3">
        <v>24</v>
      </c>
      <c r="W56" s="21">
        <f t="shared" si="53"/>
        <v>32.5</v>
      </c>
      <c r="X56" s="3">
        <v>5.5</v>
      </c>
      <c r="Y56" s="21">
        <f t="shared" si="54"/>
        <v>30.909090909090914</v>
      </c>
      <c r="Z56" s="3">
        <v>9</v>
      </c>
      <c r="AA56" s="21">
        <f t="shared" si="55"/>
        <v>33.333333333333329</v>
      </c>
      <c r="AB56" s="3">
        <v>20</v>
      </c>
      <c r="AC56" s="21">
        <f t="shared" si="56"/>
        <v>22.5</v>
      </c>
      <c r="AD56" s="21">
        <f t="shared" si="10"/>
        <v>32.491228070175438</v>
      </c>
      <c r="AE56" s="7">
        <v>926</v>
      </c>
      <c r="AF56" s="21">
        <f t="shared" si="11"/>
        <v>47.084233261339094</v>
      </c>
      <c r="AG56" s="3">
        <v>10</v>
      </c>
      <c r="AH56" s="21">
        <f t="shared" si="12"/>
        <v>20</v>
      </c>
      <c r="AI56" s="3">
        <v>16</v>
      </c>
      <c r="AJ56" s="21">
        <f t="shared" si="13"/>
        <v>15.625</v>
      </c>
      <c r="AK56" s="3">
        <v>5.5</v>
      </c>
      <c r="AL56" s="21">
        <f t="shared" si="14"/>
        <v>9.0909090909090917</v>
      </c>
      <c r="AM56" s="3">
        <v>28.5</v>
      </c>
      <c r="AN56" s="21">
        <f t="shared" si="15"/>
        <v>15.789473684210526</v>
      </c>
      <c r="AO56" s="3">
        <v>7.5</v>
      </c>
      <c r="AP56" s="21">
        <f t="shared" si="16"/>
        <v>26.666666666666668</v>
      </c>
      <c r="AQ56" s="3">
        <v>12</v>
      </c>
      <c r="AR56" s="22">
        <f t="shared" si="17"/>
        <v>25</v>
      </c>
      <c r="AS56" s="3">
        <v>25.6</v>
      </c>
      <c r="AT56" s="21">
        <f t="shared" si="18"/>
        <v>21.875000000000007</v>
      </c>
      <c r="AU56" s="21">
        <f t="shared" si="19"/>
        <v>42.971428571428568</v>
      </c>
      <c r="AV56" s="3">
        <v>1504</v>
      </c>
      <c r="AW56" s="21">
        <f t="shared" si="20"/>
        <v>38.430851063829785</v>
      </c>
      <c r="AX56" s="3">
        <v>11.6</v>
      </c>
      <c r="AY56" s="22">
        <f t="shared" si="21"/>
        <v>13.793103448275859</v>
      </c>
      <c r="AZ56" s="3">
        <v>19</v>
      </c>
      <c r="BA56" s="21">
        <f t="shared" si="22"/>
        <v>15.789473684210526</v>
      </c>
      <c r="BB56" s="3">
        <v>7.8</v>
      </c>
      <c r="BC56" s="21">
        <f t="shared" si="23"/>
        <v>29.487179487179489</v>
      </c>
      <c r="BD56" s="3">
        <v>35</v>
      </c>
      <c r="BE56" s="21">
        <f t="shared" si="24"/>
        <v>18.571428571428573</v>
      </c>
      <c r="BF56" s="3">
        <v>9.5</v>
      </c>
      <c r="BG56" s="21">
        <f t="shared" si="25"/>
        <v>21.052631578947366</v>
      </c>
      <c r="BH56" s="3">
        <v>15</v>
      </c>
      <c r="BI56" s="21">
        <f t="shared" si="26"/>
        <v>20</v>
      </c>
      <c r="BJ56" s="3">
        <v>35</v>
      </c>
      <c r="BK56" s="21">
        <f t="shared" si="27"/>
        <v>26.857142857142851</v>
      </c>
      <c r="BL56" s="21">
        <f t="shared" si="28"/>
        <v>55.342465753424655</v>
      </c>
      <c r="BM56" s="3">
        <v>2020</v>
      </c>
      <c r="BN56" s="21">
        <f t="shared" si="29"/>
        <v>25.544554455445546</v>
      </c>
      <c r="BO56" s="3">
        <v>12.3</v>
      </c>
      <c r="BP56" s="21">
        <f t="shared" si="30"/>
        <v>5.691056910569114</v>
      </c>
      <c r="BQ56" s="3">
        <v>20.5</v>
      </c>
      <c r="BR56" s="21">
        <f t="shared" si="31"/>
        <v>7.3170731707317067</v>
      </c>
      <c r="BS56" s="3">
        <v>8.5</v>
      </c>
      <c r="BT56" s="21">
        <f t="shared" si="32"/>
        <v>8.2352941176470615</v>
      </c>
      <c r="BU56" s="3">
        <v>36.5</v>
      </c>
      <c r="BV56" s="21">
        <f t="shared" si="33"/>
        <v>4.10958904109589</v>
      </c>
      <c r="BW56" s="3">
        <v>10.5</v>
      </c>
      <c r="BX56" s="21">
        <f t="shared" si="34"/>
        <v>9.5238095238095237</v>
      </c>
      <c r="BY56" s="3">
        <v>16.3</v>
      </c>
      <c r="BZ56" s="21">
        <f t="shared" si="35"/>
        <v>7.9754601226993902</v>
      </c>
      <c r="CA56" s="3">
        <v>36</v>
      </c>
      <c r="CB56" s="21">
        <f t="shared" si="36"/>
        <v>2.7777777777777777</v>
      </c>
      <c r="CC56" s="21">
        <f t="shared" si="58"/>
        <v>65.921052631578945</v>
      </c>
      <c r="CD56" s="3">
        <v>2505</v>
      </c>
      <c r="CE56" s="21">
        <f t="shared" si="37"/>
        <v>19.361277445109781</v>
      </c>
      <c r="CF56" s="3">
        <v>13</v>
      </c>
      <c r="CG56" s="21">
        <f t="shared" si="38"/>
        <v>5.3846153846153797</v>
      </c>
      <c r="CH56" s="3">
        <v>22</v>
      </c>
      <c r="CI56" s="21">
        <f t="shared" si="39"/>
        <v>6.8181818181818175</v>
      </c>
      <c r="CJ56" s="3">
        <v>8.9</v>
      </c>
      <c r="CK56" s="21">
        <f t="shared" si="40"/>
        <v>4.494382022471914</v>
      </c>
      <c r="CL56" s="3">
        <v>38</v>
      </c>
      <c r="CM56" s="21">
        <f t="shared" si="41"/>
        <v>3.9473684210526314</v>
      </c>
      <c r="CN56" s="3">
        <v>11.2</v>
      </c>
      <c r="CO56" s="21">
        <f t="shared" si="42"/>
        <v>6.2499999999999938</v>
      </c>
      <c r="CP56" s="3">
        <v>17.2</v>
      </c>
      <c r="CQ56" s="21">
        <f t="shared" si="43"/>
        <v>5.2325581395348753</v>
      </c>
      <c r="CR56" s="3">
        <v>37</v>
      </c>
      <c r="CS56" s="21">
        <f t="shared" si="44"/>
        <v>2.7027027027027026</v>
      </c>
      <c r="CT56" s="14">
        <v>26.521879999999999</v>
      </c>
      <c r="CU56" s="14">
        <v>19.346779999999999</v>
      </c>
      <c r="CV56" s="14">
        <v>5.3713179999999996</v>
      </c>
      <c r="CW56" s="14">
        <v>69.606300000000005</v>
      </c>
      <c r="CX56" s="14">
        <v>9</v>
      </c>
      <c r="CY56" s="14">
        <v>27</v>
      </c>
      <c r="CZ56" s="14">
        <v>4.5</v>
      </c>
      <c r="DA56" s="14">
        <v>60</v>
      </c>
      <c r="DB56" s="14">
        <v>20</v>
      </c>
      <c r="DC56" s="14">
        <v>33.33</v>
      </c>
      <c r="DD56" s="14">
        <v>3.7</v>
      </c>
      <c r="DE56" s="14"/>
      <c r="DF56" s="14"/>
      <c r="DG56" s="14">
        <v>65</v>
      </c>
      <c r="DH56" s="14"/>
      <c r="DI56" s="14"/>
      <c r="DJ56" s="14"/>
      <c r="DK56" s="18">
        <v>28</v>
      </c>
      <c r="DL56" s="20">
        <v>3.9683199999999998</v>
      </c>
      <c r="DM56">
        <v>0.43</v>
      </c>
      <c r="DN56" t="s">
        <v>122</v>
      </c>
      <c r="DO56">
        <v>2</v>
      </c>
    </row>
    <row r="57" spans="1:119" x14ac:dyDescent="0.3">
      <c r="A57" s="3">
        <v>56</v>
      </c>
      <c r="B57" s="3" t="s">
        <v>3</v>
      </c>
      <c r="C57" s="3">
        <v>2</v>
      </c>
      <c r="D57" s="21">
        <f t="shared" si="9"/>
        <v>9.8378378378378386</v>
      </c>
      <c r="E57" s="3">
        <v>182</v>
      </c>
      <c r="F57" s="3">
        <v>5.8</v>
      </c>
      <c r="G57" s="3">
        <v>8.6</v>
      </c>
      <c r="H57" s="3">
        <v>4.2</v>
      </c>
      <c r="I57" s="3">
        <v>18.5</v>
      </c>
      <c r="J57" s="3">
        <v>4.5</v>
      </c>
      <c r="K57" s="3">
        <v>6.5</v>
      </c>
      <c r="L57" s="3">
        <v>14.6</v>
      </c>
      <c r="M57" s="21">
        <f t="shared" si="48"/>
        <v>23.272727272727273</v>
      </c>
      <c r="N57" s="3">
        <v>512</v>
      </c>
      <c r="O57" s="21">
        <f t="shared" si="49"/>
        <v>64.453125</v>
      </c>
      <c r="P57" s="3">
        <v>8.1</v>
      </c>
      <c r="Q57" s="21">
        <f t="shared" si="50"/>
        <v>28.39506172839506</v>
      </c>
      <c r="R57" s="3">
        <v>12.5</v>
      </c>
      <c r="S57" s="21">
        <f t="shared" si="51"/>
        <v>31.200000000000006</v>
      </c>
      <c r="T57" s="3">
        <v>5</v>
      </c>
      <c r="U57" s="21">
        <f t="shared" si="52"/>
        <v>15.999999999999998</v>
      </c>
      <c r="V57" s="3">
        <v>22</v>
      </c>
      <c r="W57" s="21">
        <f t="shared" si="53"/>
        <v>15.909090909090908</v>
      </c>
      <c r="X57" s="3">
        <v>5.7</v>
      </c>
      <c r="Y57" s="21">
        <f t="shared" si="54"/>
        <v>21.05263157894737</v>
      </c>
      <c r="Z57" s="3">
        <v>8.5</v>
      </c>
      <c r="AA57" s="21">
        <f t="shared" si="55"/>
        <v>23.52941176470588</v>
      </c>
      <c r="AB57" s="3">
        <v>21</v>
      </c>
      <c r="AC57" s="21">
        <f t="shared" si="56"/>
        <v>30.476190476190478</v>
      </c>
      <c r="AD57" s="21">
        <f t="shared" si="10"/>
        <v>36.981132075471699</v>
      </c>
      <c r="AE57" s="7">
        <v>980</v>
      </c>
      <c r="AF57" s="21">
        <f t="shared" si="11"/>
        <v>47.755102040816325</v>
      </c>
      <c r="AG57" s="3">
        <v>10.3</v>
      </c>
      <c r="AH57" s="21">
        <f t="shared" si="12"/>
        <v>21.359223300970882</v>
      </c>
      <c r="AI57" s="3">
        <v>16.5</v>
      </c>
      <c r="AJ57" s="21">
        <f t="shared" si="13"/>
        <v>24.242424242424242</v>
      </c>
      <c r="AK57" s="3">
        <v>6</v>
      </c>
      <c r="AL57" s="21">
        <f t="shared" si="14"/>
        <v>16.666666666666664</v>
      </c>
      <c r="AM57" s="3">
        <v>26.5</v>
      </c>
      <c r="AN57" s="21">
        <f t="shared" si="15"/>
        <v>16.981132075471699</v>
      </c>
      <c r="AO57" s="3">
        <v>7.8</v>
      </c>
      <c r="AP57" s="21">
        <f t="shared" si="16"/>
        <v>26.923076923076923</v>
      </c>
      <c r="AQ57" s="3">
        <v>12</v>
      </c>
      <c r="AR57" s="22">
        <f t="shared" si="17"/>
        <v>29.166666666666668</v>
      </c>
      <c r="AS57" s="3">
        <v>27.5</v>
      </c>
      <c r="AT57" s="21">
        <f t="shared" si="18"/>
        <v>23.636363636363637</v>
      </c>
      <c r="AU57" s="21">
        <f t="shared" si="19"/>
        <v>46.176470588235297</v>
      </c>
      <c r="AV57" s="3">
        <v>1570</v>
      </c>
      <c r="AW57" s="21">
        <f t="shared" si="20"/>
        <v>37.579617834394909</v>
      </c>
      <c r="AX57" s="3">
        <v>11.5</v>
      </c>
      <c r="AY57" s="22">
        <f t="shared" si="21"/>
        <v>10.434782608695645</v>
      </c>
      <c r="AZ57" s="3">
        <v>19</v>
      </c>
      <c r="BA57" s="21">
        <f t="shared" si="22"/>
        <v>13.157894736842104</v>
      </c>
      <c r="BB57" s="3">
        <v>7.8</v>
      </c>
      <c r="BC57" s="21">
        <f t="shared" si="23"/>
        <v>23.076923076923077</v>
      </c>
      <c r="BD57" s="3">
        <v>34</v>
      </c>
      <c r="BE57" s="21">
        <f t="shared" si="24"/>
        <v>22.058823529411764</v>
      </c>
      <c r="BF57" s="3">
        <v>9.5</v>
      </c>
      <c r="BG57" s="21">
        <f t="shared" si="25"/>
        <v>17.894736842105267</v>
      </c>
      <c r="BH57" s="3">
        <v>15</v>
      </c>
      <c r="BI57" s="21">
        <f t="shared" si="26"/>
        <v>20</v>
      </c>
      <c r="BJ57" s="3">
        <v>35</v>
      </c>
      <c r="BK57" s="21">
        <f t="shared" si="27"/>
        <v>21.428571428571427</v>
      </c>
      <c r="BL57" s="21">
        <f t="shared" si="28"/>
        <v>56.214689265536727</v>
      </c>
      <c r="BM57" s="3">
        <v>1990</v>
      </c>
      <c r="BN57" s="21">
        <f t="shared" si="29"/>
        <v>21.105527638190953</v>
      </c>
      <c r="BO57" s="3">
        <v>12.3</v>
      </c>
      <c r="BP57" s="21">
        <f t="shared" si="30"/>
        <v>6.5040650406504117</v>
      </c>
      <c r="BQ57" s="3">
        <v>20.5</v>
      </c>
      <c r="BR57" s="21">
        <f t="shared" si="31"/>
        <v>7.3170731707317067</v>
      </c>
      <c r="BS57" s="3">
        <v>8.4</v>
      </c>
      <c r="BT57" s="21">
        <f t="shared" si="32"/>
        <v>7.1428571428571495</v>
      </c>
      <c r="BU57" s="3">
        <v>35.4</v>
      </c>
      <c r="BV57" s="21">
        <f t="shared" si="33"/>
        <v>3.9548022598870016</v>
      </c>
      <c r="BW57" s="3">
        <v>10.3</v>
      </c>
      <c r="BX57" s="21">
        <f t="shared" si="34"/>
        <v>7.7669902912621422</v>
      </c>
      <c r="BY57" s="3">
        <v>16</v>
      </c>
      <c r="BZ57" s="21">
        <f t="shared" si="35"/>
        <v>6.25</v>
      </c>
      <c r="CA57" s="3">
        <v>36</v>
      </c>
      <c r="CB57" s="21">
        <f t="shared" si="36"/>
        <v>2.7777777777777777</v>
      </c>
      <c r="CC57" s="21">
        <f t="shared" si="58"/>
        <v>65.780821917808225</v>
      </c>
      <c r="CD57" s="3">
        <v>2401</v>
      </c>
      <c r="CE57" s="21">
        <f t="shared" si="37"/>
        <v>17.117867555185342</v>
      </c>
      <c r="CF57" s="3">
        <v>13</v>
      </c>
      <c r="CG57" s="21">
        <f t="shared" si="38"/>
        <v>5.3846153846153797</v>
      </c>
      <c r="CH57" s="3">
        <v>22</v>
      </c>
      <c r="CI57" s="21">
        <f t="shared" si="39"/>
        <v>6.8181818181818175</v>
      </c>
      <c r="CJ57" s="3">
        <v>8.6999999999999993</v>
      </c>
      <c r="CK57" s="21">
        <f t="shared" si="40"/>
        <v>3.4482758620689538</v>
      </c>
      <c r="CL57" s="3">
        <v>36.5</v>
      </c>
      <c r="CM57" s="21">
        <f t="shared" si="41"/>
        <v>3.0136986301369904</v>
      </c>
      <c r="CN57" s="3">
        <v>11</v>
      </c>
      <c r="CO57" s="21">
        <f t="shared" si="42"/>
        <v>6.3636363636363571</v>
      </c>
      <c r="CP57" s="3">
        <v>17</v>
      </c>
      <c r="CQ57" s="21">
        <f t="shared" si="43"/>
        <v>5.8823529411764701</v>
      </c>
      <c r="CR57" s="3">
        <v>37</v>
      </c>
      <c r="CS57" s="21">
        <f t="shared" si="44"/>
        <v>2.7027027027027026</v>
      </c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N57" t="s">
        <v>122</v>
      </c>
      <c r="DO57">
        <v>2</v>
      </c>
    </row>
    <row r="58" spans="1:119" x14ac:dyDescent="0.3">
      <c r="A58" s="2">
        <v>57</v>
      </c>
      <c r="B58" s="3" t="s">
        <v>3</v>
      </c>
      <c r="C58" s="3">
        <v>2</v>
      </c>
      <c r="D58" s="21">
        <f t="shared" si="9"/>
        <v>11.366459627329192</v>
      </c>
      <c r="E58" s="3">
        <v>183</v>
      </c>
      <c r="F58" s="3">
        <v>4.0999999999999996</v>
      </c>
      <c r="G58" s="3">
        <v>9.3000000000000007</v>
      </c>
      <c r="H58" s="3">
        <v>3.9</v>
      </c>
      <c r="I58" s="3">
        <v>16.100000000000001</v>
      </c>
      <c r="J58" s="3">
        <v>3.7</v>
      </c>
      <c r="K58" s="3">
        <v>6.7</v>
      </c>
      <c r="L58" s="3">
        <v>15.3</v>
      </c>
      <c r="M58" s="21">
        <f t="shared" si="48"/>
        <v>23.545454545454547</v>
      </c>
      <c r="N58" s="3">
        <v>518</v>
      </c>
      <c r="O58" s="21">
        <f t="shared" si="49"/>
        <v>64.671814671814673</v>
      </c>
      <c r="P58" s="3">
        <v>8.5</v>
      </c>
      <c r="Q58" s="21">
        <f t="shared" si="50"/>
        <v>51.764705882352949</v>
      </c>
      <c r="R58" s="3">
        <v>14</v>
      </c>
      <c r="S58" s="21">
        <f t="shared" si="51"/>
        <v>33.571428571428569</v>
      </c>
      <c r="T58" s="3">
        <v>5</v>
      </c>
      <c r="U58" s="21">
        <f t="shared" si="52"/>
        <v>22.000000000000004</v>
      </c>
      <c r="V58" s="3">
        <v>22</v>
      </c>
      <c r="W58" s="21">
        <f t="shared" si="53"/>
        <v>26.818181818181813</v>
      </c>
      <c r="X58" s="3">
        <v>6</v>
      </c>
      <c r="Y58" s="21">
        <f t="shared" si="54"/>
        <v>38.333333333333329</v>
      </c>
      <c r="Z58" s="3">
        <v>9.5</v>
      </c>
      <c r="AA58" s="21">
        <f t="shared" si="55"/>
        <v>29.473684210526311</v>
      </c>
      <c r="AB58" s="3">
        <v>20.5</v>
      </c>
      <c r="AC58" s="21">
        <f t="shared" si="56"/>
        <v>25.365853658536579</v>
      </c>
      <c r="AD58" s="21">
        <f t="shared" si="10"/>
        <v>35.087719298245617</v>
      </c>
      <c r="AE58" s="7">
        <v>1000</v>
      </c>
      <c r="AF58" s="21">
        <f t="shared" si="11"/>
        <v>48.199999999999996</v>
      </c>
      <c r="AG58" s="3">
        <v>10.199999999999999</v>
      </c>
      <c r="AH58" s="21">
        <f t="shared" si="12"/>
        <v>16.666666666666661</v>
      </c>
      <c r="AI58" s="3">
        <v>16.3</v>
      </c>
      <c r="AJ58" s="21">
        <f t="shared" si="13"/>
        <v>14.110429447852765</v>
      </c>
      <c r="AK58" s="3">
        <v>6</v>
      </c>
      <c r="AL58" s="21">
        <f t="shared" si="14"/>
        <v>16.666666666666664</v>
      </c>
      <c r="AM58" s="3">
        <v>28.5</v>
      </c>
      <c r="AN58" s="21">
        <f t="shared" si="15"/>
        <v>22.807017543859647</v>
      </c>
      <c r="AO58" s="3">
        <v>7.6</v>
      </c>
      <c r="AP58" s="21">
        <f t="shared" si="16"/>
        <v>21.052631578947363</v>
      </c>
      <c r="AQ58" s="3">
        <v>12</v>
      </c>
      <c r="AR58" s="22">
        <f t="shared" si="17"/>
        <v>20.833333333333336</v>
      </c>
      <c r="AS58" s="3">
        <v>27</v>
      </c>
      <c r="AT58" s="21">
        <f t="shared" si="18"/>
        <v>24.074074074074073</v>
      </c>
      <c r="AU58" s="21">
        <f t="shared" si="19"/>
        <v>47.142857142857146</v>
      </c>
      <c r="AV58" s="3">
        <v>1650</v>
      </c>
      <c r="AW58" s="21">
        <f t="shared" si="20"/>
        <v>39.393939393939391</v>
      </c>
      <c r="AX58" s="3">
        <v>12</v>
      </c>
      <c r="AY58" s="22">
        <f t="shared" si="21"/>
        <v>15.000000000000005</v>
      </c>
      <c r="AZ58" s="3">
        <v>21</v>
      </c>
      <c r="BA58" s="21">
        <f t="shared" si="22"/>
        <v>22.380952380952376</v>
      </c>
      <c r="BB58" s="3">
        <v>8</v>
      </c>
      <c r="BC58" s="21">
        <f t="shared" si="23"/>
        <v>25</v>
      </c>
      <c r="BD58" s="3">
        <v>35</v>
      </c>
      <c r="BE58" s="21">
        <f t="shared" si="24"/>
        <v>18.571428571428573</v>
      </c>
      <c r="BF58" s="3">
        <v>9</v>
      </c>
      <c r="BG58" s="21">
        <f t="shared" si="25"/>
        <v>15.555555555555559</v>
      </c>
      <c r="BH58" s="3">
        <v>16</v>
      </c>
      <c r="BI58" s="21">
        <f t="shared" si="26"/>
        <v>25</v>
      </c>
      <c r="BJ58" s="3">
        <v>35</v>
      </c>
      <c r="BK58" s="21">
        <f t="shared" si="27"/>
        <v>22.857142857142858</v>
      </c>
      <c r="BL58" s="21">
        <f t="shared" si="28"/>
        <v>56.666666666666664</v>
      </c>
      <c r="BM58" s="3">
        <v>2040</v>
      </c>
      <c r="BN58" s="21">
        <f t="shared" si="29"/>
        <v>19.117647058823529</v>
      </c>
      <c r="BO58" s="3">
        <v>12.5</v>
      </c>
      <c r="BP58" s="21">
        <f t="shared" si="30"/>
        <v>4</v>
      </c>
      <c r="BQ58" s="3">
        <v>21.7</v>
      </c>
      <c r="BR58" s="21">
        <f t="shared" si="31"/>
        <v>3.2258064516129004</v>
      </c>
      <c r="BS58" s="3">
        <v>8.5</v>
      </c>
      <c r="BT58" s="21">
        <f t="shared" si="32"/>
        <v>5.8823529411764701</v>
      </c>
      <c r="BU58" s="3">
        <v>36</v>
      </c>
      <c r="BV58" s="21">
        <f t="shared" si="33"/>
        <v>2.7777777777777777</v>
      </c>
      <c r="BW58" s="3">
        <v>10</v>
      </c>
      <c r="BX58" s="21">
        <f t="shared" si="34"/>
        <v>10</v>
      </c>
      <c r="BY58" s="3">
        <v>16.600000000000001</v>
      </c>
      <c r="BZ58" s="21">
        <f t="shared" si="35"/>
        <v>3.6144578313253093</v>
      </c>
      <c r="CA58" s="3">
        <v>36</v>
      </c>
      <c r="CB58" s="21">
        <f t="shared" si="36"/>
        <v>2.7777777777777777</v>
      </c>
      <c r="CC58" s="21">
        <f t="shared" si="58"/>
        <v>65.405405405405403</v>
      </c>
      <c r="CD58" s="3">
        <v>2420</v>
      </c>
      <c r="CE58" s="21">
        <f t="shared" si="37"/>
        <v>15.702479338842975</v>
      </c>
      <c r="CF58" s="3">
        <v>13</v>
      </c>
      <c r="CG58" s="21">
        <f t="shared" si="38"/>
        <v>3.8461538461538463</v>
      </c>
      <c r="CH58" s="3">
        <v>22.5</v>
      </c>
      <c r="CI58" s="21">
        <f t="shared" si="39"/>
        <v>3.5555555555555589</v>
      </c>
      <c r="CJ58" s="3">
        <v>9.5</v>
      </c>
      <c r="CK58" s="21">
        <f t="shared" si="40"/>
        <v>10.526315789473683</v>
      </c>
      <c r="CL58" s="3">
        <v>37</v>
      </c>
      <c r="CM58" s="21">
        <f t="shared" si="41"/>
        <v>2.7027027027027026</v>
      </c>
      <c r="CN58" s="3">
        <v>11</v>
      </c>
      <c r="CO58" s="21">
        <f t="shared" si="42"/>
        <v>9.0909090909090917</v>
      </c>
      <c r="CP58" s="3">
        <v>17.100000000000001</v>
      </c>
      <c r="CQ58" s="21">
        <f t="shared" si="43"/>
        <v>2.9239766081871341</v>
      </c>
      <c r="CR58" s="3">
        <v>37</v>
      </c>
      <c r="CS58" s="21">
        <f t="shared" si="44"/>
        <v>2.7027027027027026</v>
      </c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N58" t="s">
        <v>122</v>
      </c>
      <c r="DO58">
        <v>2</v>
      </c>
    </row>
    <row r="59" spans="1:119" x14ac:dyDescent="0.3">
      <c r="A59" s="3">
        <v>58</v>
      </c>
      <c r="B59" s="3" t="s">
        <v>3</v>
      </c>
      <c r="C59" s="3">
        <v>2</v>
      </c>
      <c r="D59" s="21">
        <f t="shared" si="9"/>
        <v>11.005586592178771</v>
      </c>
      <c r="E59" s="3">
        <v>197</v>
      </c>
      <c r="F59" s="3">
        <v>5.0999999999999996</v>
      </c>
      <c r="G59" s="3">
        <v>9.6</v>
      </c>
      <c r="H59" s="3">
        <v>3.7</v>
      </c>
      <c r="I59" s="3">
        <v>17.899999999999999</v>
      </c>
      <c r="J59" s="3">
        <v>4.9000000000000004</v>
      </c>
      <c r="K59" s="3">
        <v>5.2</v>
      </c>
      <c r="L59" s="3">
        <v>13.8</v>
      </c>
      <c r="M59" s="21">
        <f t="shared" si="48"/>
        <v>25.136363636363637</v>
      </c>
      <c r="N59" s="3">
        <v>553</v>
      </c>
      <c r="O59" s="21">
        <f t="shared" si="49"/>
        <v>64.376130198915007</v>
      </c>
      <c r="P59" s="3">
        <v>8.3000000000000007</v>
      </c>
      <c r="Q59" s="21">
        <f t="shared" si="50"/>
        <v>38.55421686746989</v>
      </c>
      <c r="R59" s="3">
        <v>13.5</v>
      </c>
      <c r="S59" s="21">
        <f t="shared" si="51"/>
        <v>28.888888888888893</v>
      </c>
      <c r="T59" s="3">
        <v>5.0999999999999996</v>
      </c>
      <c r="U59" s="21">
        <f t="shared" si="52"/>
        <v>27.450980392156854</v>
      </c>
      <c r="V59" s="3">
        <v>22</v>
      </c>
      <c r="W59" s="21">
        <f t="shared" si="53"/>
        <v>18.636363636363644</v>
      </c>
      <c r="X59" s="3">
        <v>6</v>
      </c>
      <c r="Y59" s="21">
        <f t="shared" si="54"/>
        <v>18.333333333333325</v>
      </c>
      <c r="Z59" s="3">
        <v>9.5</v>
      </c>
      <c r="AA59" s="21">
        <f t="shared" si="55"/>
        <v>45.263157894736835</v>
      </c>
      <c r="AB59" s="3">
        <v>21.5</v>
      </c>
      <c r="AC59" s="21">
        <f t="shared" si="56"/>
        <v>35.813953488372093</v>
      </c>
      <c r="AD59" s="21">
        <f t="shared" si="10"/>
        <v>36.912280701754383</v>
      </c>
      <c r="AE59" s="7">
        <v>1052</v>
      </c>
      <c r="AF59" s="21">
        <f t="shared" si="11"/>
        <v>47.433460076045627</v>
      </c>
      <c r="AG59" s="3">
        <v>10.5</v>
      </c>
      <c r="AH59" s="21">
        <f t="shared" si="12"/>
        <v>20.952380952380945</v>
      </c>
      <c r="AI59" s="3">
        <v>17</v>
      </c>
      <c r="AJ59" s="21">
        <f t="shared" si="13"/>
        <v>20.588235294117645</v>
      </c>
      <c r="AK59" s="3">
        <v>6</v>
      </c>
      <c r="AL59" s="21">
        <f t="shared" si="14"/>
        <v>15.000000000000005</v>
      </c>
      <c r="AM59" s="3">
        <v>28.5</v>
      </c>
      <c r="AN59" s="21">
        <f t="shared" si="15"/>
        <v>22.807017543859647</v>
      </c>
      <c r="AO59" s="3">
        <v>7.6</v>
      </c>
      <c r="AP59" s="21">
        <f t="shared" si="16"/>
        <v>21.052631578947363</v>
      </c>
      <c r="AQ59" s="3">
        <v>12</v>
      </c>
      <c r="AR59" s="22">
        <f t="shared" si="17"/>
        <v>20.833333333333336</v>
      </c>
      <c r="AS59" s="3">
        <v>27.6</v>
      </c>
      <c r="AT59" s="21">
        <f t="shared" si="18"/>
        <v>22.101449275362324</v>
      </c>
      <c r="AU59" s="21">
        <f t="shared" si="19"/>
        <v>45.771428571428572</v>
      </c>
      <c r="AV59" s="3">
        <f>1052+550</f>
        <v>1602</v>
      </c>
      <c r="AW59" s="21">
        <f t="shared" si="20"/>
        <v>34.332084893882644</v>
      </c>
      <c r="AX59" s="3">
        <v>11.8</v>
      </c>
      <c r="AY59" s="22">
        <f t="shared" si="21"/>
        <v>11.016949152542379</v>
      </c>
      <c r="AZ59" s="3">
        <v>20</v>
      </c>
      <c r="BA59" s="21">
        <f t="shared" si="22"/>
        <v>15</v>
      </c>
      <c r="BB59" s="3">
        <v>8</v>
      </c>
      <c r="BC59" s="21">
        <f t="shared" si="23"/>
        <v>25</v>
      </c>
      <c r="BD59" s="3">
        <v>35</v>
      </c>
      <c r="BE59" s="21">
        <f t="shared" si="24"/>
        <v>18.571428571428573</v>
      </c>
      <c r="BF59" s="3">
        <v>9</v>
      </c>
      <c r="BG59" s="21">
        <f t="shared" si="25"/>
        <v>15.555555555555559</v>
      </c>
      <c r="BH59" s="3">
        <v>16</v>
      </c>
      <c r="BI59" s="21">
        <f t="shared" si="26"/>
        <v>25</v>
      </c>
      <c r="BJ59" s="3">
        <v>35</v>
      </c>
      <c r="BK59" s="21">
        <f t="shared" si="27"/>
        <v>21.142857142857139</v>
      </c>
      <c r="BL59" s="21">
        <f t="shared" si="28"/>
        <v>58.055555555555557</v>
      </c>
      <c r="BM59" s="3">
        <v>2090</v>
      </c>
      <c r="BN59" s="21">
        <f t="shared" si="29"/>
        <v>23.349282296650717</v>
      </c>
      <c r="BO59" s="3">
        <v>12.5</v>
      </c>
      <c r="BP59" s="21">
        <f t="shared" si="30"/>
        <v>5.5999999999999943</v>
      </c>
      <c r="BQ59" s="3">
        <v>21.5</v>
      </c>
      <c r="BR59" s="21">
        <f t="shared" si="31"/>
        <v>6.9767441860465116</v>
      </c>
      <c r="BS59" s="3">
        <v>8.9</v>
      </c>
      <c r="BT59" s="21">
        <f t="shared" si="32"/>
        <v>10.112359550561802</v>
      </c>
      <c r="BU59" s="3">
        <v>36</v>
      </c>
      <c r="BV59" s="21">
        <f t="shared" si="33"/>
        <v>2.7777777777777777</v>
      </c>
      <c r="BW59" s="3">
        <v>10</v>
      </c>
      <c r="BX59" s="21">
        <f t="shared" si="34"/>
        <v>10</v>
      </c>
      <c r="BY59" s="3">
        <v>16.7</v>
      </c>
      <c r="BZ59" s="21">
        <f t="shared" si="35"/>
        <v>4.191616766467062</v>
      </c>
      <c r="CA59" s="3">
        <v>36</v>
      </c>
      <c r="CB59" s="21">
        <f t="shared" si="36"/>
        <v>2.7777777777777777</v>
      </c>
      <c r="CC59" s="21">
        <f t="shared" si="58"/>
        <v>68.918918918918919</v>
      </c>
      <c r="CD59" s="3">
        <v>2550</v>
      </c>
      <c r="CE59" s="21">
        <f t="shared" si="37"/>
        <v>18.03921568627451</v>
      </c>
      <c r="CF59" s="3">
        <v>13</v>
      </c>
      <c r="CG59" s="21">
        <f t="shared" si="38"/>
        <v>3.8461538461538463</v>
      </c>
      <c r="CH59" s="3">
        <v>22.5</v>
      </c>
      <c r="CI59" s="21">
        <f t="shared" si="39"/>
        <v>4.4444444444444446</v>
      </c>
      <c r="CJ59" s="3">
        <v>9.5</v>
      </c>
      <c r="CK59" s="21">
        <f t="shared" si="40"/>
        <v>6.3157894736842062</v>
      </c>
      <c r="CL59" s="3">
        <v>37</v>
      </c>
      <c r="CM59" s="21">
        <f t="shared" si="41"/>
        <v>2.7027027027027026</v>
      </c>
      <c r="CN59" s="3">
        <v>11.1</v>
      </c>
      <c r="CO59" s="21">
        <f t="shared" si="42"/>
        <v>9.9099099099099064</v>
      </c>
      <c r="CP59" s="3">
        <v>17.5</v>
      </c>
      <c r="CQ59" s="21">
        <f t="shared" si="43"/>
        <v>4.5714285714285756</v>
      </c>
      <c r="CR59" s="3">
        <v>37</v>
      </c>
      <c r="CS59" s="21">
        <f t="shared" si="44"/>
        <v>2.7027027027027026</v>
      </c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N59" t="s">
        <v>122</v>
      </c>
      <c r="DO59">
        <v>2</v>
      </c>
    </row>
    <row r="60" spans="1:119" x14ac:dyDescent="0.3">
      <c r="A60" s="2">
        <v>59</v>
      </c>
      <c r="B60" s="3" t="s">
        <v>3</v>
      </c>
      <c r="C60" s="3">
        <v>2</v>
      </c>
      <c r="D60" s="21">
        <f t="shared" si="9"/>
        <v>12.421052631578947</v>
      </c>
      <c r="E60" s="3">
        <v>236</v>
      </c>
      <c r="F60" s="3">
        <v>6.4</v>
      </c>
      <c r="G60" s="3">
        <v>10</v>
      </c>
      <c r="H60" s="3">
        <v>4</v>
      </c>
      <c r="I60" s="3">
        <v>19</v>
      </c>
      <c r="J60" s="3">
        <v>4</v>
      </c>
      <c r="K60" s="3">
        <v>7</v>
      </c>
      <c r="L60" s="3">
        <v>15.5</v>
      </c>
      <c r="M60" s="21">
        <f t="shared" si="48"/>
        <v>27.375</v>
      </c>
      <c r="N60" s="3">
        <v>657</v>
      </c>
      <c r="O60" s="21">
        <f t="shared" si="49"/>
        <v>64.079147640791476</v>
      </c>
      <c r="P60" s="3">
        <v>9</v>
      </c>
      <c r="Q60" s="21">
        <f t="shared" si="50"/>
        <v>28.888888888888886</v>
      </c>
      <c r="R60" s="3">
        <v>13</v>
      </c>
      <c r="S60" s="21">
        <f t="shared" si="51"/>
        <v>23.076923076923077</v>
      </c>
      <c r="T60" s="3">
        <v>5.5</v>
      </c>
      <c r="U60" s="21">
        <f t="shared" si="52"/>
        <v>27.27272727272727</v>
      </c>
      <c r="V60" s="3">
        <v>24</v>
      </c>
      <c r="W60" s="21">
        <f t="shared" si="53"/>
        <v>20.833333333333336</v>
      </c>
      <c r="X60" s="3">
        <v>6.8</v>
      </c>
      <c r="Y60" s="21">
        <f t="shared" si="54"/>
        <v>41.17647058823529</v>
      </c>
      <c r="Z60" s="3">
        <v>10</v>
      </c>
      <c r="AA60" s="21">
        <f t="shared" si="55"/>
        <v>30</v>
      </c>
      <c r="AB60" s="3">
        <v>22</v>
      </c>
      <c r="AC60" s="21">
        <f t="shared" si="56"/>
        <v>29.545454545454547</v>
      </c>
      <c r="AD60" s="21">
        <f t="shared" si="10"/>
        <v>39.639344262295083</v>
      </c>
      <c r="AE60" s="7">
        <v>1209</v>
      </c>
      <c r="AF60" s="21">
        <f t="shared" si="11"/>
        <v>45.6575682382134</v>
      </c>
      <c r="AG60" s="3">
        <v>11</v>
      </c>
      <c r="AH60" s="21">
        <f t="shared" si="12"/>
        <v>18.181818181818183</v>
      </c>
      <c r="AI60" s="3">
        <v>17.5</v>
      </c>
      <c r="AJ60" s="21">
        <f t="shared" si="13"/>
        <v>25.714285714285712</v>
      </c>
      <c r="AK60" s="3">
        <v>6.5</v>
      </c>
      <c r="AL60" s="21">
        <f t="shared" si="14"/>
        <v>15.384615384615385</v>
      </c>
      <c r="AM60" s="3">
        <v>30.5</v>
      </c>
      <c r="AN60" s="21">
        <f t="shared" si="15"/>
        <v>21.311475409836063</v>
      </c>
      <c r="AO60" s="3">
        <v>8.1</v>
      </c>
      <c r="AP60" s="21">
        <f t="shared" si="16"/>
        <v>16.049382716049383</v>
      </c>
      <c r="AQ60" s="3">
        <v>13</v>
      </c>
      <c r="AR60" s="22">
        <f t="shared" si="17"/>
        <v>23.076923076923077</v>
      </c>
      <c r="AS60" s="3">
        <v>29</v>
      </c>
      <c r="AT60" s="21">
        <f t="shared" si="18"/>
        <v>24.137931034482758</v>
      </c>
      <c r="AU60" s="21">
        <f t="shared" si="19"/>
        <v>55.666666666666664</v>
      </c>
      <c r="AV60" s="3">
        <v>2004</v>
      </c>
      <c r="AW60" s="21">
        <f t="shared" si="20"/>
        <v>39.67065868263473</v>
      </c>
      <c r="AX60" s="3">
        <v>12.5</v>
      </c>
      <c r="AY60" s="22">
        <f t="shared" si="21"/>
        <v>12</v>
      </c>
      <c r="AZ60" s="3">
        <v>21</v>
      </c>
      <c r="BA60" s="21">
        <f t="shared" si="22"/>
        <v>16.666666666666664</v>
      </c>
      <c r="BB60" s="3">
        <v>8.5</v>
      </c>
      <c r="BC60" s="21">
        <f t="shared" si="23"/>
        <v>23.52941176470588</v>
      </c>
      <c r="BD60" s="3">
        <v>36</v>
      </c>
      <c r="BE60" s="21">
        <f t="shared" si="24"/>
        <v>15.277777777777779</v>
      </c>
      <c r="BF60" s="3">
        <v>10.5</v>
      </c>
      <c r="BG60" s="21">
        <f t="shared" si="25"/>
        <v>22.857142857142858</v>
      </c>
      <c r="BH60" s="3">
        <v>16.7</v>
      </c>
      <c r="BI60" s="21">
        <f t="shared" si="26"/>
        <v>22.155688622754489</v>
      </c>
      <c r="BJ60" s="3">
        <v>37</v>
      </c>
      <c r="BK60" s="21">
        <f t="shared" si="27"/>
        <v>21.621621621621621</v>
      </c>
      <c r="BL60" s="21">
        <f t="shared" si="28"/>
        <v>68.44919786096257</v>
      </c>
      <c r="BM60" s="3">
        <v>2560</v>
      </c>
      <c r="BN60" s="21">
        <f t="shared" si="29"/>
        <v>21.71875</v>
      </c>
      <c r="BO60" s="3">
        <v>13.8</v>
      </c>
      <c r="BP60" s="21">
        <f t="shared" si="30"/>
        <v>9.4202898550724683</v>
      </c>
      <c r="BQ60" s="3">
        <v>22.4</v>
      </c>
      <c r="BR60" s="21">
        <f t="shared" si="31"/>
        <v>6.2499999999999938</v>
      </c>
      <c r="BS60" s="3">
        <v>9</v>
      </c>
      <c r="BT60" s="21">
        <f t="shared" si="32"/>
        <v>5.5555555555555554</v>
      </c>
      <c r="BU60" s="3">
        <v>37.4</v>
      </c>
      <c r="BV60" s="21">
        <f t="shared" si="33"/>
        <v>3.7433155080213867</v>
      </c>
      <c r="BW60" s="3">
        <v>11</v>
      </c>
      <c r="BX60" s="21">
        <f t="shared" si="34"/>
        <v>4.5454545454545459</v>
      </c>
      <c r="BY60" s="3">
        <v>17.7</v>
      </c>
      <c r="BZ60" s="21">
        <f t="shared" si="35"/>
        <v>5.6497175141242941</v>
      </c>
      <c r="CA60" s="3">
        <v>38.5</v>
      </c>
      <c r="CB60" s="21">
        <f t="shared" si="36"/>
        <v>3.8961038961038961</v>
      </c>
      <c r="CC60" s="21">
        <f t="shared" si="58"/>
        <v>80.310077519379846</v>
      </c>
      <c r="CD60" s="3">
        <v>3108</v>
      </c>
      <c r="CE60" s="21">
        <f t="shared" si="37"/>
        <v>17.631917631917631</v>
      </c>
      <c r="CF60" s="3">
        <v>15</v>
      </c>
      <c r="CG60" s="21">
        <f t="shared" si="38"/>
        <v>7.9999999999999947</v>
      </c>
      <c r="CH60" s="3">
        <v>23.8</v>
      </c>
      <c r="CI60" s="21">
        <f t="shared" si="39"/>
        <v>5.8823529411764799</v>
      </c>
      <c r="CJ60" s="3">
        <v>9.5</v>
      </c>
      <c r="CK60" s="21">
        <f t="shared" si="40"/>
        <v>5.2631578947368416</v>
      </c>
      <c r="CL60" s="3">
        <v>38.700000000000003</v>
      </c>
      <c r="CM60" s="21">
        <f t="shared" si="41"/>
        <v>3.3591731266149978</v>
      </c>
      <c r="CN60" s="3">
        <v>11.6</v>
      </c>
      <c r="CO60" s="21">
        <f t="shared" si="42"/>
        <v>5.1724137931034457</v>
      </c>
      <c r="CP60" s="3">
        <v>18.5</v>
      </c>
      <c r="CQ60" s="21">
        <f t="shared" si="43"/>
        <v>4.3243243243243281</v>
      </c>
      <c r="CR60" s="3">
        <v>40</v>
      </c>
      <c r="CS60" s="21">
        <f t="shared" si="44"/>
        <v>3.75</v>
      </c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N60" t="s">
        <v>122</v>
      </c>
      <c r="DO60">
        <v>2</v>
      </c>
    </row>
    <row r="61" spans="1:119" x14ac:dyDescent="0.3">
      <c r="A61" s="3">
        <v>60</v>
      </c>
      <c r="B61" s="3" t="s">
        <v>3</v>
      </c>
      <c r="C61" s="3">
        <v>2</v>
      </c>
      <c r="D61" s="21">
        <f t="shared" si="9"/>
        <v>11.85</v>
      </c>
      <c r="E61" s="3">
        <v>237</v>
      </c>
      <c r="F61" s="3">
        <v>6.5</v>
      </c>
      <c r="G61" s="3">
        <v>9.6999999999999993</v>
      </c>
      <c r="H61" s="3">
        <v>3.9</v>
      </c>
      <c r="I61" s="3">
        <v>20</v>
      </c>
      <c r="J61" s="3">
        <v>4.5999999999999996</v>
      </c>
      <c r="K61" s="3">
        <v>7.4</v>
      </c>
      <c r="L61" s="3">
        <v>15.3</v>
      </c>
      <c r="M61" s="21">
        <f t="shared" si="48"/>
        <v>25.333333333333332</v>
      </c>
      <c r="N61" s="3">
        <v>608</v>
      </c>
      <c r="O61" s="21">
        <f t="shared" si="49"/>
        <v>61.019736842105267</v>
      </c>
      <c r="P61" s="3">
        <v>8.6999999999999993</v>
      </c>
      <c r="Q61" s="21">
        <f t="shared" si="50"/>
        <v>25.28735632183907</v>
      </c>
      <c r="R61" s="3">
        <v>13.5</v>
      </c>
      <c r="S61" s="21">
        <f t="shared" si="51"/>
        <v>28.148148148148156</v>
      </c>
      <c r="T61" s="3">
        <v>5</v>
      </c>
      <c r="U61" s="21">
        <f t="shared" si="52"/>
        <v>22.000000000000004</v>
      </c>
      <c r="V61" s="3">
        <v>24</v>
      </c>
      <c r="W61" s="21">
        <f t="shared" si="53"/>
        <v>16.666666666666664</v>
      </c>
      <c r="X61" s="3">
        <v>6</v>
      </c>
      <c r="Y61" s="21">
        <f t="shared" si="54"/>
        <v>23.333333333333339</v>
      </c>
      <c r="Z61" s="3">
        <v>9.5</v>
      </c>
      <c r="AA61" s="21">
        <f t="shared" si="55"/>
        <v>22.105263157894733</v>
      </c>
      <c r="AB61" s="3">
        <v>22</v>
      </c>
      <c r="AC61" s="21">
        <f t="shared" si="56"/>
        <v>30.45454545454545</v>
      </c>
      <c r="AD61" s="21">
        <f t="shared" si="10"/>
        <v>36.206896551724135</v>
      </c>
      <c r="AE61" s="7">
        <v>1050</v>
      </c>
      <c r="AF61" s="21">
        <f t="shared" si="11"/>
        <v>42.095238095238095</v>
      </c>
      <c r="AG61" s="3">
        <v>10.5</v>
      </c>
      <c r="AH61" s="21">
        <f t="shared" si="12"/>
        <v>17.142857142857149</v>
      </c>
      <c r="AI61" s="3">
        <v>16</v>
      </c>
      <c r="AJ61" s="21">
        <f t="shared" si="13"/>
        <v>15.625</v>
      </c>
      <c r="AK61" s="3">
        <v>6</v>
      </c>
      <c r="AL61" s="21">
        <f t="shared" si="14"/>
        <v>16.666666666666664</v>
      </c>
      <c r="AM61" s="3">
        <v>29</v>
      </c>
      <c r="AN61" s="21">
        <f t="shared" si="15"/>
        <v>17.241379310344829</v>
      </c>
      <c r="AO61" s="3">
        <v>8</v>
      </c>
      <c r="AP61" s="21">
        <f t="shared" si="16"/>
        <v>25</v>
      </c>
      <c r="AQ61" s="3">
        <v>12.5</v>
      </c>
      <c r="AR61" s="22">
        <f t="shared" si="17"/>
        <v>24</v>
      </c>
      <c r="AS61" s="3">
        <v>27</v>
      </c>
      <c r="AT61" s="21">
        <f t="shared" si="18"/>
        <v>18.518518518518519</v>
      </c>
      <c r="AU61" s="21">
        <f t="shared" si="19"/>
        <v>45.914285714285711</v>
      </c>
      <c r="AV61" s="3">
        <v>1607</v>
      </c>
      <c r="AW61" s="21">
        <f t="shared" si="20"/>
        <v>34.66085874299938</v>
      </c>
      <c r="AX61" s="3">
        <v>11.8</v>
      </c>
      <c r="AY61" s="22">
        <f t="shared" si="21"/>
        <v>11.016949152542379</v>
      </c>
      <c r="AZ61" s="3">
        <v>20</v>
      </c>
      <c r="BA61" s="21">
        <f t="shared" si="22"/>
        <v>20</v>
      </c>
      <c r="BB61" s="3">
        <v>7.8</v>
      </c>
      <c r="BC61" s="21">
        <f t="shared" si="23"/>
        <v>23.076923076923077</v>
      </c>
      <c r="BD61" s="3">
        <v>35</v>
      </c>
      <c r="BE61" s="21">
        <f t="shared" si="24"/>
        <v>17.142857142857142</v>
      </c>
      <c r="BF61" s="3">
        <v>9.5</v>
      </c>
      <c r="BG61" s="21">
        <f t="shared" si="25"/>
        <v>15.789473684210526</v>
      </c>
      <c r="BH61" s="3">
        <v>15</v>
      </c>
      <c r="BI61" s="21">
        <f t="shared" si="26"/>
        <v>16.666666666666664</v>
      </c>
      <c r="BJ61" s="3">
        <v>35</v>
      </c>
      <c r="BK61" s="21">
        <f t="shared" si="27"/>
        <v>22.857142857142858</v>
      </c>
      <c r="BL61" s="21">
        <f t="shared" si="28"/>
        <v>57.80821917808219</v>
      </c>
      <c r="BM61" s="3">
        <v>2110</v>
      </c>
      <c r="BN61" s="21">
        <f t="shared" si="29"/>
        <v>23.838862559241704</v>
      </c>
      <c r="BO61" s="3">
        <v>13.5</v>
      </c>
      <c r="BP61" s="21">
        <f t="shared" si="30"/>
        <v>12.592592592592588</v>
      </c>
      <c r="BQ61" s="3">
        <v>21</v>
      </c>
      <c r="BR61" s="21">
        <f t="shared" si="31"/>
        <v>4.7619047619047619</v>
      </c>
      <c r="BS61" s="3">
        <v>8.4</v>
      </c>
      <c r="BT61" s="21">
        <f t="shared" si="32"/>
        <v>7.1428571428571495</v>
      </c>
      <c r="BU61" s="3">
        <v>36.5</v>
      </c>
      <c r="BV61" s="21">
        <f t="shared" si="33"/>
        <v>4.10958904109589</v>
      </c>
      <c r="BW61" s="3">
        <v>10.199999999999999</v>
      </c>
      <c r="BX61" s="21">
        <f t="shared" si="34"/>
        <v>6.8627450980392091</v>
      </c>
      <c r="BY61" s="3">
        <v>16</v>
      </c>
      <c r="BZ61" s="21">
        <f t="shared" si="35"/>
        <v>6.25</v>
      </c>
      <c r="CA61" s="3">
        <v>36.5</v>
      </c>
      <c r="CB61" s="21">
        <f t="shared" si="36"/>
        <v>4.10958904109589</v>
      </c>
      <c r="CC61" s="21">
        <f t="shared" si="58"/>
        <v>69.38666666666667</v>
      </c>
      <c r="CD61" s="3">
        <v>2602</v>
      </c>
      <c r="CE61" s="21">
        <f t="shared" si="37"/>
        <v>18.908531898539586</v>
      </c>
      <c r="CF61" s="3">
        <v>15</v>
      </c>
      <c r="CG61" s="21">
        <f t="shared" si="38"/>
        <v>10</v>
      </c>
      <c r="CH61" s="3">
        <v>22</v>
      </c>
      <c r="CI61" s="21">
        <f t="shared" si="39"/>
        <v>4.5454545454545459</v>
      </c>
      <c r="CJ61" s="3">
        <v>9</v>
      </c>
      <c r="CK61" s="21">
        <f t="shared" si="40"/>
        <v>6.6666666666666625</v>
      </c>
      <c r="CL61" s="3">
        <v>37.5</v>
      </c>
      <c r="CM61" s="21">
        <f t="shared" si="41"/>
        <v>2.666666666666667</v>
      </c>
      <c r="CN61" s="3">
        <v>11</v>
      </c>
      <c r="CO61" s="21">
        <f t="shared" si="42"/>
        <v>7.2727272727272796</v>
      </c>
      <c r="CP61" s="3">
        <v>17</v>
      </c>
      <c r="CQ61" s="21">
        <f t="shared" si="43"/>
        <v>5.8823529411764701</v>
      </c>
      <c r="CR61" s="3">
        <v>37.5</v>
      </c>
      <c r="CS61" s="21">
        <f t="shared" si="44"/>
        <v>2.666666666666667</v>
      </c>
      <c r="CT61" s="14">
        <v>26.90625</v>
      </c>
      <c r="CU61" s="14">
        <v>16.093309999999999</v>
      </c>
      <c r="CV61" s="14">
        <v>9.0899219999999996</v>
      </c>
      <c r="CW61" s="14">
        <v>59.055120000000002</v>
      </c>
      <c r="CX61" s="14">
        <v>7.7</v>
      </c>
      <c r="CY61" s="14">
        <v>23</v>
      </c>
      <c r="CZ61" s="14">
        <v>3.8</v>
      </c>
      <c r="DA61" s="14">
        <v>60.5</v>
      </c>
      <c r="DB61" s="14">
        <v>20.3</v>
      </c>
      <c r="DC61" s="14">
        <v>33.479999999999997</v>
      </c>
      <c r="DD61" s="14">
        <v>1.1000000000000001</v>
      </c>
      <c r="DE61" s="14"/>
      <c r="DF61" s="14"/>
      <c r="DG61" s="14">
        <v>79</v>
      </c>
      <c r="DH61" s="14"/>
      <c r="DI61" s="14"/>
      <c r="DJ61" s="14"/>
      <c r="DK61" s="18">
        <v>55</v>
      </c>
      <c r="DL61" s="20">
        <v>3.7906339999999998</v>
      </c>
      <c r="DM61">
        <v>0.69</v>
      </c>
      <c r="DN61" t="s">
        <v>122</v>
      </c>
      <c r="DO61">
        <v>2</v>
      </c>
    </row>
    <row r="62" spans="1:119" x14ac:dyDescent="0.3">
      <c r="A62" s="2">
        <v>61</v>
      </c>
      <c r="B62" s="3" t="s">
        <v>3</v>
      </c>
      <c r="C62" s="3">
        <v>2</v>
      </c>
      <c r="D62" s="21">
        <f t="shared" si="9"/>
        <v>10.514285714285714</v>
      </c>
      <c r="E62" s="3">
        <v>184</v>
      </c>
      <c r="F62" s="3">
        <v>6</v>
      </c>
      <c r="G62" s="3">
        <v>10.5</v>
      </c>
      <c r="H62" s="3">
        <v>3.7</v>
      </c>
      <c r="I62" s="3">
        <v>17.5</v>
      </c>
      <c r="J62" s="3">
        <v>3.9</v>
      </c>
      <c r="K62" s="3">
        <v>5.8</v>
      </c>
      <c r="L62" s="3">
        <v>15.3</v>
      </c>
      <c r="M62" s="21">
        <f t="shared" si="48"/>
        <v>23.021276595744681</v>
      </c>
      <c r="N62" s="3">
        <v>541</v>
      </c>
      <c r="O62" s="21">
        <f t="shared" si="49"/>
        <v>65.988909426987064</v>
      </c>
      <c r="P62" s="3">
        <v>8.5</v>
      </c>
      <c r="Q62" s="21">
        <f t="shared" si="50"/>
        <v>29.411764705882355</v>
      </c>
      <c r="R62" s="3">
        <v>14</v>
      </c>
      <c r="S62" s="21">
        <f t="shared" si="51"/>
        <v>25</v>
      </c>
      <c r="T62" s="3">
        <v>5</v>
      </c>
      <c r="U62" s="21">
        <f t="shared" si="52"/>
        <v>25.999999999999996</v>
      </c>
      <c r="V62" s="3">
        <v>23.5</v>
      </c>
      <c r="W62" s="21">
        <f t="shared" si="53"/>
        <v>25.531914893617021</v>
      </c>
      <c r="X62" s="3">
        <v>6.2</v>
      </c>
      <c r="Y62" s="21">
        <f t="shared" si="54"/>
        <v>37.096774193548391</v>
      </c>
      <c r="Z62" s="3">
        <v>9.5</v>
      </c>
      <c r="AA62" s="21">
        <f t="shared" si="55"/>
        <v>38.947368421052637</v>
      </c>
      <c r="AB62" s="3">
        <v>21.5</v>
      </c>
      <c r="AC62" s="21">
        <f t="shared" si="56"/>
        <v>28.837209302325579</v>
      </c>
      <c r="AD62" s="21">
        <f t="shared" si="10"/>
        <v>39.285714285714285</v>
      </c>
      <c r="AE62" s="7">
        <v>1100</v>
      </c>
      <c r="AF62" s="21">
        <f t="shared" si="11"/>
        <v>50.81818181818182</v>
      </c>
      <c r="AG62" s="3">
        <v>10.5</v>
      </c>
      <c r="AH62" s="21">
        <f t="shared" si="12"/>
        <v>19.047619047619047</v>
      </c>
      <c r="AI62" s="3">
        <v>16.5</v>
      </c>
      <c r="AJ62" s="21">
        <f t="shared" si="13"/>
        <v>15.151515151515152</v>
      </c>
      <c r="AK62" s="3">
        <v>6</v>
      </c>
      <c r="AL62" s="21">
        <f t="shared" si="14"/>
        <v>16.666666666666664</v>
      </c>
      <c r="AM62" s="3">
        <v>28</v>
      </c>
      <c r="AN62" s="21">
        <f t="shared" si="15"/>
        <v>16.071428571428573</v>
      </c>
      <c r="AO62" s="3">
        <v>7.5</v>
      </c>
      <c r="AP62" s="21">
        <f t="shared" si="16"/>
        <v>17.333333333333332</v>
      </c>
      <c r="AQ62" s="3">
        <v>12</v>
      </c>
      <c r="AR62" s="22">
        <f t="shared" si="17"/>
        <v>20.833333333333336</v>
      </c>
      <c r="AS62" s="3">
        <v>27</v>
      </c>
      <c r="AT62" s="21">
        <f t="shared" si="18"/>
        <v>20.37037037037037</v>
      </c>
      <c r="AU62" s="21">
        <f t="shared" si="19"/>
        <v>51.764705882352942</v>
      </c>
      <c r="AV62" s="3">
        <v>1760</v>
      </c>
      <c r="AW62" s="21">
        <f t="shared" si="20"/>
        <v>37.5</v>
      </c>
      <c r="AX62" s="3">
        <v>11.8</v>
      </c>
      <c r="AY62" s="22">
        <f t="shared" si="21"/>
        <v>11.016949152542379</v>
      </c>
      <c r="AZ62" s="3">
        <v>20.5</v>
      </c>
      <c r="BA62" s="21">
        <f t="shared" si="22"/>
        <v>19.512195121951219</v>
      </c>
      <c r="BB62" s="3">
        <v>8.3000000000000007</v>
      </c>
      <c r="BC62" s="21">
        <f t="shared" si="23"/>
        <v>27.710843373493983</v>
      </c>
      <c r="BD62" s="3">
        <v>34</v>
      </c>
      <c r="BE62" s="21">
        <f t="shared" si="24"/>
        <v>17.647058823529413</v>
      </c>
      <c r="BF62" s="3">
        <v>10</v>
      </c>
      <c r="BG62" s="21">
        <f t="shared" si="25"/>
        <v>25</v>
      </c>
      <c r="BH62" s="3">
        <v>16.5</v>
      </c>
      <c r="BI62" s="21">
        <f t="shared" si="26"/>
        <v>27.27272727272727</v>
      </c>
      <c r="BJ62" s="3">
        <v>36.5</v>
      </c>
      <c r="BK62" s="21">
        <f t="shared" si="27"/>
        <v>26.027397260273972</v>
      </c>
      <c r="BL62" s="21">
        <f t="shared" si="28"/>
        <v>66.106442577030805</v>
      </c>
      <c r="BM62" s="3">
        <v>2360</v>
      </c>
      <c r="BN62" s="21">
        <f t="shared" si="29"/>
        <v>25.423728813559322</v>
      </c>
      <c r="BO62" s="3">
        <v>13</v>
      </c>
      <c r="BP62" s="21">
        <f t="shared" si="30"/>
        <v>9.2307692307692264</v>
      </c>
      <c r="BQ62" s="3">
        <v>22</v>
      </c>
      <c r="BR62" s="21">
        <f t="shared" si="31"/>
        <v>6.8181818181818175</v>
      </c>
      <c r="BS62" s="3">
        <v>8.9</v>
      </c>
      <c r="BT62" s="21">
        <f t="shared" si="32"/>
        <v>6.7415730337078612</v>
      </c>
      <c r="BU62" s="3">
        <v>35.700000000000003</v>
      </c>
      <c r="BV62" s="21">
        <f t="shared" si="33"/>
        <v>4.761904761904769</v>
      </c>
      <c r="BW62" s="3">
        <v>10.5</v>
      </c>
      <c r="BX62" s="21">
        <f t="shared" si="34"/>
        <v>4.7619047619047619</v>
      </c>
      <c r="BY62" s="3">
        <v>16.7</v>
      </c>
      <c r="BZ62" s="21">
        <f t="shared" si="35"/>
        <v>1.1976047904191574</v>
      </c>
      <c r="CA62" s="3">
        <v>37</v>
      </c>
      <c r="CB62" s="21">
        <f t="shared" si="36"/>
        <v>1.3513513513513513</v>
      </c>
      <c r="CC62" s="21">
        <f t="shared" si="58"/>
        <v>79.729729729729726</v>
      </c>
      <c r="CD62" s="3">
        <v>2950</v>
      </c>
      <c r="CE62" s="21">
        <f t="shared" si="37"/>
        <v>20</v>
      </c>
      <c r="CF62" s="3">
        <v>14</v>
      </c>
      <c r="CG62" s="21">
        <f t="shared" si="38"/>
        <v>7.1428571428571423</v>
      </c>
      <c r="CH62" s="3">
        <v>23.5</v>
      </c>
      <c r="CI62" s="21">
        <f t="shared" si="39"/>
        <v>6.3829787234042552</v>
      </c>
      <c r="CJ62" s="3">
        <v>9.5</v>
      </c>
      <c r="CK62" s="21">
        <f t="shared" si="40"/>
        <v>6.3157894736842062</v>
      </c>
      <c r="CL62" s="3">
        <v>37</v>
      </c>
      <c r="CM62" s="21">
        <f t="shared" si="41"/>
        <v>3.513513513513506</v>
      </c>
      <c r="CN62" s="3">
        <v>11</v>
      </c>
      <c r="CO62" s="21">
        <f t="shared" si="42"/>
        <v>4.5454545454545459</v>
      </c>
      <c r="CP62" s="3">
        <v>17</v>
      </c>
      <c r="CQ62" s="21">
        <f t="shared" si="43"/>
        <v>1.7647058823529453</v>
      </c>
      <c r="CR62" s="3">
        <v>38.5</v>
      </c>
      <c r="CS62" s="21">
        <f t="shared" si="44"/>
        <v>3.8961038961038961</v>
      </c>
      <c r="CT62" s="14">
        <v>19.346879999999999</v>
      </c>
      <c r="CU62" s="14">
        <v>10.263019999999999</v>
      </c>
      <c r="CV62" s="14">
        <v>7.3339150000000002</v>
      </c>
      <c r="CW62" s="14">
        <v>59.84252</v>
      </c>
      <c r="CX62" s="14">
        <v>7.7</v>
      </c>
      <c r="CY62" s="14">
        <v>24</v>
      </c>
      <c r="CZ62" s="14">
        <v>3.3</v>
      </c>
      <c r="DA62" s="14">
        <v>60.6</v>
      </c>
      <c r="DB62" s="14">
        <v>20.3</v>
      </c>
      <c r="DC62" s="14">
        <v>33.5</v>
      </c>
      <c r="DD62" s="14">
        <v>1.5</v>
      </c>
      <c r="DE62" s="14"/>
      <c r="DF62" s="14"/>
      <c r="DG62" s="14">
        <v>52</v>
      </c>
      <c r="DH62" s="14"/>
      <c r="DI62" s="14"/>
      <c r="DJ62" s="14"/>
      <c r="DK62" s="18">
        <v>38</v>
      </c>
      <c r="DL62" s="20">
        <v>3.8498619999999999</v>
      </c>
      <c r="DM62">
        <v>0.7</v>
      </c>
      <c r="DN62" t="s">
        <v>122</v>
      </c>
      <c r="DO62">
        <v>2</v>
      </c>
    </row>
    <row r="63" spans="1:119" x14ac:dyDescent="0.3">
      <c r="A63" s="3">
        <v>62</v>
      </c>
      <c r="B63" s="3" t="s">
        <v>3</v>
      </c>
      <c r="C63" s="3">
        <v>2</v>
      </c>
      <c r="D63" s="21">
        <f t="shared" si="9"/>
        <v>14.470588235294118</v>
      </c>
      <c r="E63" s="3">
        <v>246</v>
      </c>
      <c r="F63" s="3">
        <v>6.4</v>
      </c>
      <c r="G63" s="3">
        <v>9.6999999999999993</v>
      </c>
      <c r="H63" s="3">
        <v>4.2</v>
      </c>
      <c r="I63" s="3">
        <v>17</v>
      </c>
      <c r="J63" s="3">
        <v>3.6</v>
      </c>
      <c r="K63" s="3">
        <v>7.1</v>
      </c>
      <c r="L63" s="3">
        <v>15.2</v>
      </c>
      <c r="M63" s="21">
        <f t="shared" si="48"/>
        <v>27.708333333333332</v>
      </c>
      <c r="N63" s="3">
        <v>665</v>
      </c>
      <c r="O63" s="21">
        <f t="shared" si="49"/>
        <v>63.007518796992478</v>
      </c>
      <c r="P63" s="3">
        <v>9</v>
      </c>
      <c r="Q63" s="21">
        <f t="shared" si="50"/>
        <v>28.888888888888886</v>
      </c>
      <c r="R63" s="3">
        <v>13.5</v>
      </c>
      <c r="S63" s="21">
        <f t="shared" si="51"/>
        <v>28.148148148148156</v>
      </c>
      <c r="T63" s="3">
        <v>5</v>
      </c>
      <c r="U63" s="21">
        <f t="shared" si="52"/>
        <v>15.999999999999998</v>
      </c>
      <c r="V63" s="3">
        <v>24</v>
      </c>
      <c r="W63" s="21">
        <f t="shared" si="53"/>
        <v>29.166666666666668</v>
      </c>
      <c r="X63" s="3">
        <v>6.8</v>
      </c>
      <c r="Y63" s="21">
        <f t="shared" si="54"/>
        <v>47.058823529411761</v>
      </c>
      <c r="Z63" s="3">
        <v>9.6999999999999993</v>
      </c>
      <c r="AA63" s="21">
        <f t="shared" si="55"/>
        <v>26.804123711340207</v>
      </c>
      <c r="AB63" s="3">
        <v>22.5</v>
      </c>
      <c r="AC63" s="21">
        <f t="shared" si="56"/>
        <v>32.44444444444445</v>
      </c>
      <c r="AD63" s="21">
        <f t="shared" si="10"/>
        <v>46.857142857142854</v>
      </c>
      <c r="AE63" s="7">
        <v>1312</v>
      </c>
      <c r="AF63" s="21">
        <f t="shared" si="11"/>
        <v>49.314024390243901</v>
      </c>
      <c r="AG63" s="3">
        <v>10.5</v>
      </c>
      <c r="AH63" s="21">
        <f t="shared" si="12"/>
        <v>14.285714285714285</v>
      </c>
      <c r="AI63" s="3">
        <v>17.5</v>
      </c>
      <c r="AJ63" s="21">
        <f t="shared" si="13"/>
        <v>22.857142857142858</v>
      </c>
      <c r="AK63" s="3">
        <v>6.8</v>
      </c>
      <c r="AL63" s="21">
        <f t="shared" si="14"/>
        <v>26.47058823529412</v>
      </c>
      <c r="AM63" s="3">
        <v>28</v>
      </c>
      <c r="AN63" s="21">
        <f t="shared" si="15"/>
        <v>14.285714285714285</v>
      </c>
      <c r="AO63" s="3">
        <v>7.8</v>
      </c>
      <c r="AP63" s="21">
        <f t="shared" si="16"/>
        <v>12.820512820512823</v>
      </c>
      <c r="AQ63" s="3">
        <v>13</v>
      </c>
      <c r="AR63" s="22">
        <f t="shared" si="17"/>
        <v>25.38461538461539</v>
      </c>
      <c r="AS63" s="3">
        <v>29.6</v>
      </c>
      <c r="AT63" s="21">
        <f t="shared" si="18"/>
        <v>23.986486486486491</v>
      </c>
      <c r="AU63" s="21">
        <f t="shared" si="19"/>
        <v>55.368421052631582</v>
      </c>
      <c r="AV63" s="3">
        <v>2104</v>
      </c>
      <c r="AW63" s="21">
        <f t="shared" si="20"/>
        <v>37.642585551330797</v>
      </c>
      <c r="AX63" s="3">
        <v>11.7</v>
      </c>
      <c r="AY63" s="22">
        <f t="shared" si="21"/>
        <v>10.25641025641025</v>
      </c>
      <c r="AZ63" s="3">
        <v>22</v>
      </c>
      <c r="BA63" s="21">
        <f t="shared" si="22"/>
        <v>20.454545454545457</v>
      </c>
      <c r="BB63" s="3">
        <v>8.5</v>
      </c>
      <c r="BC63" s="21">
        <f t="shared" si="23"/>
        <v>20</v>
      </c>
      <c r="BD63" s="3">
        <v>38</v>
      </c>
      <c r="BE63" s="21">
        <f t="shared" si="24"/>
        <v>26.315789473684209</v>
      </c>
      <c r="BF63" s="3">
        <v>11.6</v>
      </c>
      <c r="BG63" s="21">
        <f t="shared" si="25"/>
        <v>32.758620689655174</v>
      </c>
      <c r="BH63" s="3">
        <v>19</v>
      </c>
      <c r="BI63" s="21">
        <f t="shared" si="26"/>
        <v>31.578947368421051</v>
      </c>
      <c r="BJ63" s="3">
        <v>39</v>
      </c>
      <c r="BK63" s="21">
        <f t="shared" si="27"/>
        <v>24.102564102564099</v>
      </c>
      <c r="BL63" s="21">
        <f t="shared" si="28"/>
        <v>75.263157894736835</v>
      </c>
      <c r="BM63" s="3">
        <v>2860</v>
      </c>
      <c r="BN63" s="21">
        <f t="shared" si="29"/>
        <v>26.433566433566437</v>
      </c>
      <c r="BO63" s="3">
        <v>13.5</v>
      </c>
      <c r="BP63" s="21">
        <f t="shared" si="30"/>
        <v>13.333333333333339</v>
      </c>
      <c r="BQ63" s="3">
        <v>23</v>
      </c>
      <c r="BR63" s="21">
        <f t="shared" si="31"/>
        <v>4.3478260869565215</v>
      </c>
      <c r="BS63" s="3">
        <v>8.9</v>
      </c>
      <c r="BT63" s="21">
        <f t="shared" si="32"/>
        <v>4.494382022471914</v>
      </c>
      <c r="BU63" s="3">
        <v>38</v>
      </c>
      <c r="BV63" s="21">
        <f t="shared" si="33"/>
        <v>0</v>
      </c>
      <c r="BW63" s="3">
        <v>12</v>
      </c>
      <c r="BX63" s="21">
        <f t="shared" si="34"/>
        <v>3.3333333333333361</v>
      </c>
      <c r="BY63" s="3">
        <v>20</v>
      </c>
      <c r="BZ63" s="21">
        <f t="shared" si="35"/>
        <v>5</v>
      </c>
      <c r="CA63" s="3">
        <v>41</v>
      </c>
      <c r="CB63" s="21">
        <f t="shared" si="36"/>
        <v>4.8780487804878048</v>
      </c>
      <c r="CC63" s="21">
        <f t="shared" si="58"/>
        <v>94.868421052631575</v>
      </c>
      <c r="CD63" s="3">
        <v>3605</v>
      </c>
      <c r="CE63" s="21">
        <f t="shared" si="37"/>
        <v>20.665742024965326</v>
      </c>
      <c r="CF63" s="3">
        <v>15</v>
      </c>
      <c r="CG63" s="21">
        <f t="shared" si="38"/>
        <v>10</v>
      </c>
      <c r="CH63" s="3">
        <v>24</v>
      </c>
      <c r="CI63" s="21">
        <f t="shared" si="39"/>
        <v>4.1666666666666661</v>
      </c>
      <c r="CJ63" s="3">
        <v>9</v>
      </c>
      <c r="CK63" s="21">
        <f t="shared" si="40"/>
        <v>1.1111111111111072</v>
      </c>
      <c r="CL63" s="3">
        <v>38</v>
      </c>
      <c r="CM63" s="21">
        <f t="shared" si="41"/>
        <v>0</v>
      </c>
      <c r="CN63" s="3">
        <v>12.5</v>
      </c>
      <c r="CO63" s="21">
        <f t="shared" si="42"/>
        <v>4</v>
      </c>
      <c r="CP63" s="3">
        <v>22.5</v>
      </c>
      <c r="CQ63" s="21">
        <f t="shared" si="43"/>
        <v>11.111111111111111</v>
      </c>
      <c r="CR63" s="3">
        <v>43</v>
      </c>
      <c r="CS63" s="21">
        <f t="shared" si="44"/>
        <v>4.6511627906976747</v>
      </c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N63" t="s">
        <v>122</v>
      </c>
      <c r="DO63">
        <v>2</v>
      </c>
    </row>
    <row r="64" spans="1:119" x14ac:dyDescent="0.3">
      <c r="A64" s="2">
        <v>63</v>
      </c>
      <c r="B64" s="3" t="s">
        <v>3</v>
      </c>
      <c r="C64" s="3">
        <v>2</v>
      </c>
      <c r="D64" s="21">
        <f t="shared" si="9"/>
        <v>11.404494382022472</v>
      </c>
      <c r="E64" s="3">
        <v>203</v>
      </c>
      <c r="F64" s="3">
        <v>6</v>
      </c>
      <c r="G64" s="3">
        <v>9</v>
      </c>
      <c r="H64" s="3">
        <v>4</v>
      </c>
      <c r="I64" s="3">
        <v>17.8</v>
      </c>
      <c r="J64" s="3">
        <v>4.0999999999999996</v>
      </c>
      <c r="K64" s="3">
        <v>7</v>
      </c>
      <c r="L64" s="3">
        <v>14.8</v>
      </c>
      <c r="M64" s="21">
        <f t="shared" si="48"/>
        <v>24.695652173913043</v>
      </c>
      <c r="N64" s="3">
        <v>568</v>
      </c>
      <c r="O64" s="21">
        <f t="shared" si="49"/>
        <v>64.260563380281681</v>
      </c>
      <c r="P64" s="3">
        <v>8.8000000000000007</v>
      </c>
      <c r="Q64" s="21">
        <f t="shared" si="50"/>
        <v>31.818181818181824</v>
      </c>
      <c r="R64" s="3">
        <v>13.6</v>
      </c>
      <c r="S64" s="21">
        <f t="shared" si="51"/>
        <v>33.823529411764703</v>
      </c>
      <c r="T64" s="3">
        <v>5</v>
      </c>
      <c r="U64" s="21">
        <f t="shared" si="52"/>
        <v>20</v>
      </c>
      <c r="V64" s="3">
        <v>23</v>
      </c>
      <c r="W64" s="21">
        <f t="shared" si="53"/>
        <v>22.60869565217391</v>
      </c>
      <c r="X64" s="3">
        <v>6.3</v>
      </c>
      <c r="Y64" s="21">
        <f t="shared" si="54"/>
        <v>34.920634920634924</v>
      </c>
      <c r="Z64" s="3">
        <v>9.5</v>
      </c>
      <c r="AA64" s="21">
        <f t="shared" si="55"/>
        <v>26.315789473684209</v>
      </c>
      <c r="AB64" s="3">
        <v>22</v>
      </c>
      <c r="AC64" s="21">
        <f t="shared" si="56"/>
        <v>32.72727272727272</v>
      </c>
      <c r="AD64" s="21">
        <f t="shared" si="10"/>
        <v>39.719298245614034</v>
      </c>
      <c r="AE64" s="7">
        <v>1132</v>
      </c>
      <c r="AF64" s="21">
        <f t="shared" si="11"/>
        <v>49.823321554770317</v>
      </c>
      <c r="AG64" s="3">
        <v>10.6</v>
      </c>
      <c r="AH64" s="21">
        <f t="shared" si="12"/>
        <v>16.981132075471688</v>
      </c>
      <c r="AI64" s="3">
        <v>17</v>
      </c>
      <c r="AJ64" s="21">
        <f t="shared" si="13"/>
        <v>20</v>
      </c>
      <c r="AK64" s="3">
        <v>6.5</v>
      </c>
      <c r="AL64" s="21">
        <f t="shared" si="14"/>
        <v>23.076923076923077</v>
      </c>
      <c r="AM64" s="3">
        <v>28.5</v>
      </c>
      <c r="AN64" s="21">
        <f t="shared" si="15"/>
        <v>19.298245614035086</v>
      </c>
      <c r="AO64" s="3">
        <v>7.9</v>
      </c>
      <c r="AP64" s="21">
        <f t="shared" si="16"/>
        <v>20.25316455696203</v>
      </c>
      <c r="AQ64" s="3">
        <v>12.5</v>
      </c>
      <c r="AR64" s="22">
        <f t="shared" si="17"/>
        <v>24</v>
      </c>
      <c r="AS64" s="3">
        <v>29</v>
      </c>
      <c r="AT64" s="21">
        <f t="shared" si="18"/>
        <v>24.137931034482758</v>
      </c>
      <c r="AU64" s="21">
        <f t="shared" si="19"/>
        <v>49.5</v>
      </c>
      <c r="AV64" s="3">
        <f>1132+650</f>
        <v>1782</v>
      </c>
      <c r="AW64" s="21">
        <f t="shared" si="20"/>
        <v>36.475869809203147</v>
      </c>
      <c r="AX64" s="3">
        <v>11.6</v>
      </c>
      <c r="AY64" s="22">
        <f t="shared" si="21"/>
        <v>8.6206896551724146</v>
      </c>
      <c r="AZ64" s="3">
        <v>21</v>
      </c>
      <c r="BA64" s="21">
        <f t="shared" si="22"/>
        <v>19.047619047619047</v>
      </c>
      <c r="BB64" s="3">
        <v>8.5</v>
      </c>
      <c r="BC64" s="21">
        <f t="shared" si="23"/>
        <v>23.52941176470588</v>
      </c>
      <c r="BD64" s="3">
        <v>36</v>
      </c>
      <c r="BE64" s="21">
        <f t="shared" si="24"/>
        <v>20.833333333333336</v>
      </c>
      <c r="BF64" s="3">
        <v>10.5</v>
      </c>
      <c r="BG64" s="21">
        <f t="shared" si="25"/>
        <v>24.761904761904756</v>
      </c>
      <c r="BH64" s="3">
        <v>16.7</v>
      </c>
      <c r="BI64" s="21">
        <f t="shared" si="26"/>
        <v>25.149700598802394</v>
      </c>
      <c r="BJ64" s="3">
        <v>37</v>
      </c>
      <c r="BK64" s="21">
        <f t="shared" si="27"/>
        <v>21.621621621621621</v>
      </c>
      <c r="BL64" s="21">
        <f t="shared" si="28"/>
        <v>67.119565217391312</v>
      </c>
      <c r="BM64" s="3">
        <v>2470</v>
      </c>
      <c r="BN64" s="21">
        <f t="shared" si="29"/>
        <v>27.854251012145749</v>
      </c>
      <c r="BO64" s="3">
        <v>13</v>
      </c>
      <c r="BP64" s="21">
        <f t="shared" si="30"/>
        <v>10.769230769230772</v>
      </c>
      <c r="BQ64" s="3">
        <v>21.8</v>
      </c>
      <c r="BR64" s="21">
        <f t="shared" si="31"/>
        <v>3.6697247706422047</v>
      </c>
      <c r="BS64" s="3">
        <v>9</v>
      </c>
      <c r="BT64" s="21">
        <f t="shared" si="32"/>
        <v>5.5555555555555554</v>
      </c>
      <c r="BU64" s="3">
        <v>36.799999999999997</v>
      </c>
      <c r="BV64" s="21">
        <f t="shared" si="33"/>
        <v>2.1739130434782532</v>
      </c>
      <c r="BW64" s="3">
        <v>11</v>
      </c>
      <c r="BX64" s="21">
        <f t="shared" si="34"/>
        <v>4.5454545454545459</v>
      </c>
      <c r="BY64" s="3">
        <v>17.5</v>
      </c>
      <c r="BZ64" s="21">
        <f t="shared" si="35"/>
        <v>4.5714285714285756</v>
      </c>
      <c r="CA64" s="3">
        <v>38.5</v>
      </c>
      <c r="CB64" s="21">
        <f t="shared" si="36"/>
        <v>3.8961038961038961</v>
      </c>
      <c r="CC64" s="21">
        <f t="shared" si="58"/>
        <v>83.333333333333329</v>
      </c>
      <c r="CD64" s="3">
        <v>3125</v>
      </c>
      <c r="CE64" s="21">
        <f t="shared" si="37"/>
        <v>20.96</v>
      </c>
      <c r="CF64" s="3">
        <v>14.5</v>
      </c>
      <c r="CG64" s="21">
        <f t="shared" si="38"/>
        <v>10.344827586206897</v>
      </c>
      <c r="CH64" s="3">
        <v>22.5</v>
      </c>
      <c r="CI64" s="21">
        <f t="shared" si="39"/>
        <v>3.1111111111111081</v>
      </c>
      <c r="CJ64" s="3">
        <v>9.5</v>
      </c>
      <c r="CK64" s="21">
        <f t="shared" si="40"/>
        <v>5.2631578947368416</v>
      </c>
      <c r="CL64" s="3">
        <v>37.5</v>
      </c>
      <c r="CM64" s="21">
        <f t="shared" si="41"/>
        <v>1.866666666666674</v>
      </c>
      <c r="CN64" s="3">
        <v>11.5</v>
      </c>
      <c r="CO64" s="21">
        <f t="shared" si="42"/>
        <v>4.3478260869565215</v>
      </c>
      <c r="CP64" s="3">
        <v>18</v>
      </c>
      <c r="CQ64" s="21">
        <f t="shared" si="43"/>
        <v>2.7777777777777777</v>
      </c>
      <c r="CR64" s="3">
        <v>40</v>
      </c>
      <c r="CS64" s="21">
        <f t="shared" si="44"/>
        <v>3.75</v>
      </c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N64" t="s">
        <v>122</v>
      </c>
      <c r="DO64">
        <v>2</v>
      </c>
    </row>
    <row r="65" spans="1:119" x14ac:dyDescent="0.3">
      <c r="A65" s="3">
        <v>64</v>
      </c>
      <c r="B65" s="3" t="s">
        <v>3</v>
      </c>
      <c r="C65" s="3">
        <v>2</v>
      </c>
      <c r="D65" s="21">
        <f t="shared" si="9"/>
        <v>11.907894736842106</v>
      </c>
      <c r="E65" s="3">
        <v>181</v>
      </c>
      <c r="F65" s="3">
        <v>6.2</v>
      </c>
      <c r="G65" s="3">
        <v>9</v>
      </c>
      <c r="H65" s="3">
        <v>4</v>
      </c>
      <c r="I65" s="3">
        <v>15.2</v>
      </c>
      <c r="J65" s="3">
        <v>3.5</v>
      </c>
      <c r="K65" s="3">
        <v>7</v>
      </c>
      <c r="L65" s="3">
        <v>14</v>
      </c>
      <c r="M65" s="21">
        <f t="shared" si="48"/>
        <v>22.260869565217391</v>
      </c>
      <c r="N65" s="3">
        <v>512</v>
      </c>
      <c r="O65" s="21">
        <f t="shared" si="49"/>
        <v>64.6484375</v>
      </c>
      <c r="P65" s="3">
        <v>8.5</v>
      </c>
      <c r="Q65" s="21">
        <f t="shared" si="50"/>
        <v>27.058823529411764</v>
      </c>
      <c r="R65" s="3">
        <v>12</v>
      </c>
      <c r="S65" s="21">
        <f t="shared" si="51"/>
        <v>25</v>
      </c>
      <c r="T65" s="3">
        <v>5.3</v>
      </c>
      <c r="U65" s="21">
        <f t="shared" si="52"/>
        <v>24.528301886792452</v>
      </c>
      <c r="V65" s="3">
        <v>23</v>
      </c>
      <c r="W65" s="21">
        <f t="shared" si="53"/>
        <v>33.913043478260875</v>
      </c>
      <c r="X65" s="3">
        <v>5.5</v>
      </c>
      <c r="Y65" s="21">
        <f t="shared" si="54"/>
        <v>36.363636363636367</v>
      </c>
      <c r="Z65" s="3">
        <v>9</v>
      </c>
      <c r="AA65" s="21">
        <f t="shared" si="55"/>
        <v>22.222222222222221</v>
      </c>
      <c r="AB65" s="3">
        <v>22.2</v>
      </c>
      <c r="AC65" s="21">
        <f t="shared" si="56"/>
        <v>36.936936936936938</v>
      </c>
      <c r="AD65" s="21">
        <f t="shared" si="10"/>
        <v>37.586206896551722</v>
      </c>
      <c r="AE65" s="7">
        <v>1090</v>
      </c>
      <c r="AF65" s="21">
        <f t="shared" si="11"/>
        <v>53.027522935779814</v>
      </c>
      <c r="AG65" s="3">
        <v>10</v>
      </c>
      <c r="AH65" s="21">
        <f t="shared" si="12"/>
        <v>15</v>
      </c>
      <c r="AI65" s="3">
        <v>17</v>
      </c>
      <c r="AJ65" s="21">
        <f t="shared" si="13"/>
        <v>29.411764705882355</v>
      </c>
      <c r="AK65" s="3">
        <v>6.5</v>
      </c>
      <c r="AL65" s="21">
        <f t="shared" si="14"/>
        <v>18.461538461538467</v>
      </c>
      <c r="AM65" s="3">
        <v>29</v>
      </c>
      <c r="AN65" s="21">
        <f t="shared" si="15"/>
        <v>20.689655172413794</v>
      </c>
      <c r="AO65" s="3">
        <v>7.5</v>
      </c>
      <c r="AP65" s="21">
        <f t="shared" si="16"/>
        <v>26.666666666666668</v>
      </c>
      <c r="AQ65" s="3">
        <v>12.1</v>
      </c>
      <c r="AR65" s="22">
        <f t="shared" si="17"/>
        <v>25.619834710743799</v>
      </c>
      <c r="AS65" s="3">
        <v>27</v>
      </c>
      <c r="AT65" s="21">
        <f t="shared" si="18"/>
        <v>17.777777777777782</v>
      </c>
      <c r="AU65" s="21">
        <f t="shared" si="19"/>
        <v>50.985915492957744</v>
      </c>
      <c r="AV65" s="3">
        <f>2310-500</f>
        <v>1810</v>
      </c>
      <c r="AW65" s="21">
        <f t="shared" si="20"/>
        <v>39.77900552486188</v>
      </c>
      <c r="AX65" s="3">
        <v>12</v>
      </c>
      <c r="AY65" s="22">
        <f t="shared" si="21"/>
        <v>16.666666666666664</v>
      </c>
      <c r="AZ65" s="3">
        <v>21</v>
      </c>
      <c r="BA65" s="21">
        <f t="shared" si="22"/>
        <v>19.047619047619047</v>
      </c>
      <c r="BB65" s="3">
        <v>8</v>
      </c>
      <c r="BC65" s="21">
        <f t="shared" si="23"/>
        <v>18.75</v>
      </c>
      <c r="BD65" s="3">
        <v>35.5</v>
      </c>
      <c r="BE65" s="21">
        <f t="shared" si="24"/>
        <v>18.30985915492958</v>
      </c>
      <c r="BF65" s="3">
        <v>10</v>
      </c>
      <c r="BG65" s="21">
        <f t="shared" si="25"/>
        <v>25</v>
      </c>
      <c r="BH65" s="3">
        <v>16</v>
      </c>
      <c r="BI65" s="21">
        <f t="shared" si="26"/>
        <v>24.375000000000004</v>
      </c>
      <c r="BJ65" s="3">
        <v>36.5</v>
      </c>
      <c r="BK65" s="21">
        <f t="shared" si="27"/>
        <v>26.027397260273972</v>
      </c>
      <c r="BL65" s="21">
        <f t="shared" si="28"/>
        <v>66.212534059945497</v>
      </c>
      <c r="BM65" s="3">
        <v>2430</v>
      </c>
      <c r="BN65" s="21">
        <f t="shared" si="29"/>
        <v>25.514403292181072</v>
      </c>
      <c r="BO65" s="3">
        <v>13.3</v>
      </c>
      <c r="BP65" s="21">
        <f t="shared" si="30"/>
        <v>9.7744360902255689</v>
      </c>
      <c r="BQ65" s="3">
        <v>21.6</v>
      </c>
      <c r="BR65" s="21">
        <f t="shared" si="31"/>
        <v>2.7777777777777843</v>
      </c>
      <c r="BS65" s="3">
        <v>8.9</v>
      </c>
      <c r="BT65" s="21">
        <f t="shared" si="32"/>
        <v>10.112359550561802</v>
      </c>
      <c r="BU65" s="3">
        <v>36.700000000000003</v>
      </c>
      <c r="BV65" s="21">
        <f t="shared" si="33"/>
        <v>3.269754768392378</v>
      </c>
      <c r="BW65" s="3">
        <v>10.8</v>
      </c>
      <c r="BX65" s="21">
        <f t="shared" si="34"/>
        <v>7.4074074074074137</v>
      </c>
      <c r="BY65" s="3">
        <v>17</v>
      </c>
      <c r="BZ65" s="21">
        <f t="shared" si="35"/>
        <v>5.8823529411764701</v>
      </c>
      <c r="CA65" s="3">
        <v>38.5</v>
      </c>
      <c r="CB65" s="21">
        <f t="shared" si="36"/>
        <v>5.1948051948051948</v>
      </c>
      <c r="CC65" s="21">
        <f t="shared" si="58"/>
        <v>80.423280423280431</v>
      </c>
      <c r="CD65" s="3">
        <v>3040</v>
      </c>
      <c r="CE65" s="21">
        <f t="shared" si="37"/>
        <v>20.065789473684212</v>
      </c>
      <c r="CF65" s="3">
        <v>14.5</v>
      </c>
      <c r="CG65" s="21">
        <f t="shared" si="38"/>
        <v>8.2758620689655125</v>
      </c>
      <c r="CH65" s="3">
        <v>22.5</v>
      </c>
      <c r="CI65" s="21">
        <f t="shared" si="39"/>
        <v>3.9999999999999938</v>
      </c>
      <c r="CJ65" s="3">
        <v>9.6999999999999993</v>
      </c>
      <c r="CK65" s="21">
        <f t="shared" si="40"/>
        <v>8.2474226804123614</v>
      </c>
      <c r="CL65" s="3">
        <v>37.799999999999997</v>
      </c>
      <c r="CM65" s="21">
        <f t="shared" si="41"/>
        <v>2.9100529100528951</v>
      </c>
      <c r="CN65" s="3">
        <v>11.6</v>
      </c>
      <c r="CO65" s="21">
        <f t="shared" si="42"/>
        <v>6.8965517241379226</v>
      </c>
      <c r="CP65" s="3">
        <v>18</v>
      </c>
      <c r="CQ65" s="21">
        <f t="shared" si="43"/>
        <v>5.5555555555555554</v>
      </c>
      <c r="CR65" s="3">
        <v>40</v>
      </c>
      <c r="CS65" s="21">
        <f t="shared" si="44"/>
        <v>3.75</v>
      </c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N65" t="s">
        <v>122</v>
      </c>
      <c r="DO65">
        <v>2</v>
      </c>
    </row>
    <row r="66" spans="1:119" x14ac:dyDescent="0.3">
      <c r="A66" s="2">
        <v>65</v>
      </c>
      <c r="B66" s="3" t="s">
        <v>3</v>
      </c>
      <c r="C66" s="3">
        <v>2</v>
      </c>
      <c r="D66" s="21">
        <f t="shared" si="9"/>
        <v>10.842105263157896</v>
      </c>
      <c r="E66" s="3">
        <v>206</v>
      </c>
      <c r="F66" s="3">
        <v>6</v>
      </c>
      <c r="G66" s="3">
        <v>9.4</v>
      </c>
      <c r="H66" s="3">
        <v>4</v>
      </c>
      <c r="I66" s="3">
        <v>19</v>
      </c>
      <c r="J66" s="3">
        <v>3.9</v>
      </c>
      <c r="K66" s="3">
        <v>7</v>
      </c>
      <c r="L66" s="3">
        <v>15.5</v>
      </c>
      <c r="M66" s="21">
        <f t="shared" ref="M66:M97" si="59">N66/V66</f>
        <v>25</v>
      </c>
      <c r="N66" s="3">
        <v>600</v>
      </c>
      <c r="O66" s="21">
        <f t="shared" ref="O66:O97" si="60">(N66-E66)/N66*100</f>
        <v>65.666666666666657</v>
      </c>
      <c r="P66" s="3">
        <v>8.9</v>
      </c>
      <c r="Q66" s="21">
        <f t="shared" ref="Q66:Q97" si="61">(P66-F66)/P66*100</f>
        <v>32.584269662921351</v>
      </c>
      <c r="R66" s="3">
        <v>13.5</v>
      </c>
      <c r="S66" s="21">
        <f t="shared" ref="S66:S97" si="62">(R66-G66)/R66*100</f>
        <v>30.37037037037037</v>
      </c>
      <c r="T66" s="3">
        <v>5.0999999999999996</v>
      </c>
      <c r="U66" s="21">
        <f t="shared" ref="U66:U97" si="63">(T66-H66)/T66*100</f>
        <v>21.568627450980387</v>
      </c>
      <c r="V66" s="3">
        <v>24</v>
      </c>
      <c r="W66" s="21">
        <f t="shared" ref="W66:W97" si="64">(V66-I66)/V66*100</f>
        <v>20.833333333333336</v>
      </c>
      <c r="X66" s="3">
        <v>6.2</v>
      </c>
      <c r="Y66" s="21">
        <f t="shared" ref="Y66:Y97" si="65">(X66-J66)/X66*100</f>
        <v>37.096774193548391</v>
      </c>
      <c r="Z66" s="3">
        <v>10</v>
      </c>
      <c r="AA66" s="21">
        <f t="shared" ref="AA66:AA97" si="66">(Z66-K66)/Z66*100</f>
        <v>30</v>
      </c>
      <c r="AB66" s="3">
        <v>22</v>
      </c>
      <c r="AC66" s="21">
        <f t="shared" ref="AC66:AC97" si="67">(AB66-L66)/AB66*100</f>
        <v>29.545454545454547</v>
      </c>
      <c r="AD66" s="21">
        <f t="shared" si="10"/>
        <v>41.694915254237287</v>
      </c>
      <c r="AE66" s="7">
        <v>1230</v>
      </c>
      <c r="AF66" s="21">
        <f t="shared" si="11"/>
        <v>51.219512195121951</v>
      </c>
      <c r="AG66" s="3">
        <v>10.9</v>
      </c>
      <c r="AH66" s="21">
        <f t="shared" si="12"/>
        <v>18.348623853211006</v>
      </c>
      <c r="AI66" s="3">
        <v>17</v>
      </c>
      <c r="AJ66" s="21">
        <f t="shared" si="13"/>
        <v>20.588235294117645</v>
      </c>
      <c r="AK66" s="3">
        <v>6.5</v>
      </c>
      <c r="AL66" s="21">
        <f t="shared" si="14"/>
        <v>21.538461538461544</v>
      </c>
      <c r="AM66" s="3">
        <v>29.5</v>
      </c>
      <c r="AN66" s="21">
        <f t="shared" si="15"/>
        <v>18.64406779661017</v>
      </c>
      <c r="AO66" s="3">
        <v>8</v>
      </c>
      <c r="AP66" s="21">
        <f t="shared" si="16"/>
        <v>22.499999999999996</v>
      </c>
      <c r="AQ66" s="3">
        <v>13</v>
      </c>
      <c r="AR66" s="22">
        <f t="shared" si="17"/>
        <v>23.076923076923077</v>
      </c>
      <c r="AS66" s="3">
        <v>29.5</v>
      </c>
      <c r="AT66" s="21">
        <f t="shared" si="18"/>
        <v>25.423728813559322</v>
      </c>
      <c r="AU66" s="21">
        <f t="shared" si="19"/>
        <v>58.416666666666664</v>
      </c>
      <c r="AV66" s="3">
        <v>2103</v>
      </c>
      <c r="AW66" s="21">
        <f t="shared" si="20"/>
        <v>41.512125534950073</v>
      </c>
      <c r="AX66" s="3">
        <v>12</v>
      </c>
      <c r="AY66" s="22">
        <f t="shared" si="21"/>
        <v>9.1666666666666625</v>
      </c>
      <c r="AZ66" s="3">
        <v>21.5</v>
      </c>
      <c r="BA66" s="21">
        <f t="shared" si="22"/>
        <v>20.930232558139537</v>
      </c>
      <c r="BB66" s="3">
        <v>8.5</v>
      </c>
      <c r="BC66" s="21">
        <f t="shared" si="23"/>
        <v>23.52941176470588</v>
      </c>
      <c r="BD66" s="3">
        <v>36</v>
      </c>
      <c r="BE66" s="21">
        <f t="shared" si="24"/>
        <v>18.055555555555554</v>
      </c>
      <c r="BF66" s="3">
        <v>10.8</v>
      </c>
      <c r="BG66" s="21">
        <f t="shared" si="25"/>
        <v>25.925925925925931</v>
      </c>
      <c r="BH66" s="3">
        <v>17</v>
      </c>
      <c r="BI66" s="21">
        <f t="shared" si="26"/>
        <v>23.52941176470588</v>
      </c>
      <c r="BJ66" s="3">
        <v>41</v>
      </c>
      <c r="BK66" s="21">
        <f t="shared" si="27"/>
        <v>28.04878048780488</v>
      </c>
      <c r="BL66" s="21">
        <f t="shared" si="28"/>
        <v>76.139410187667565</v>
      </c>
      <c r="BM66" s="3">
        <v>2840</v>
      </c>
      <c r="BN66" s="21">
        <f t="shared" si="29"/>
        <v>25.950704225352112</v>
      </c>
      <c r="BO66" s="3">
        <v>13.5</v>
      </c>
      <c r="BP66" s="21">
        <f t="shared" si="30"/>
        <v>11.111111111111111</v>
      </c>
      <c r="BQ66" s="3">
        <v>22</v>
      </c>
      <c r="BR66" s="21">
        <f t="shared" si="31"/>
        <v>2.2727272727272729</v>
      </c>
      <c r="BS66" s="3">
        <v>9.3000000000000007</v>
      </c>
      <c r="BT66" s="21">
        <f t="shared" si="32"/>
        <v>8.6021505376344169</v>
      </c>
      <c r="BU66" s="3">
        <v>37.299999999999997</v>
      </c>
      <c r="BV66" s="21">
        <f t="shared" si="33"/>
        <v>3.4852546916890006</v>
      </c>
      <c r="BW66" s="3">
        <v>11.7</v>
      </c>
      <c r="BX66" s="21">
        <f t="shared" si="34"/>
        <v>7.6923076923076801</v>
      </c>
      <c r="BY66" s="3">
        <v>18</v>
      </c>
      <c r="BZ66" s="21">
        <f t="shared" si="35"/>
        <v>5.5555555555555554</v>
      </c>
      <c r="CA66" s="3">
        <v>42</v>
      </c>
      <c r="CB66" s="21">
        <f t="shared" si="36"/>
        <v>2.3809523809523809</v>
      </c>
      <c r="CC66" s="21">
        <f t="shared" si="58"/>
        <v>92.20779220779221</v>
      </c>
      <c r="CD66" s="3">
        <v>3550</v>
      </c>
      <c r="CE66" s="21">
        <f t="shared" si="37"/>
        <v>20</v>
      </c>
      <c r="CF66" s="3">
        <v>15</v>
      </c>
      <c r="CG66" s="21">
        <f t="shared" si="38"/>
        <v>10</v>
      </c>
      <c r="CH66" s="3">
        <v>24</v>
      </c>
      <c r="CI66" s="21">
        <f t="shared" si="39"/>
        <v>8.3333333333333321</v>
      </c>
      <c r="CJ66" s="3">
        <v>10</v>
      </c>
      <c r="CK66" s="21">
        <f t="shared" si="40"/>
        <v>6.999999999999992</v>
      </c>
      <c r="CL66" s="3">
        <v>38.5</v>
      </c>
      <c r="CM66" s="21">
        <f t="shared" si="41"/>
        <v>3.1168831168831241</v>
      </c>
      <c r="CN66" s="3">
        <v>12.5</v>
      </c>
      <c r="CO66" s="21">
        <f t="shared" si="42"/>
        <v>6.4000000000000057</v>
      </c>
      <c r="CP66" s="3">
        <v>19</v>
      </c>
      <c r="CQ66" s="21">
        <f t="shared" si="43"/>
        <v>5.2631578947368416</v>
      </c>
      <c r="CR66" s="3">
        <v>43</v>
      </c>
      <c r="CS66" s="21">
        <f t="shared" si="44"/>
        <v>2.3255813953488373</v>
      </c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N66" t="s">
        <v>122</v>
      </c>
      <c r="DO66">
        <v>2</v>
      </c>
    </row>
    <row r="67" spans="1:119" x14ac:dyDescent="0.3">
      <c r="A67" s="3">
        <v>66</v>
      </c>
      <c r="B67" s="3" t="s">
        <v>3</v>
      </c>
      <c r="C67" s="3">
        <v>2</v>
      </c>
      <c r="D67" s="21">
        <f t="shared" ref="D67:D130" si="68">E67/I67</f>
        <v>10.877192982456139</v>
      </c>
      <c r="E67" s="3">
        <v>186</v>
      </c>
      <c r="F67" s="3">
        <v>5.5</v>
      </c>
      <c r="G67" s="3">
        <v>9.1</v>
      </c>
      <c r="H67" s="3">
        <v>3.8</v>
      </c>
      <c r="I67" s="3">
        <v>17.100000000000001</v>
      </c>
      <c r="J67" s="3">
        <v>4.8</v>
      </c>
      <c r="K67" s="3">
        <v>6.4</v>
      </c>
      <c r="L67" s="3">
        <v>14.2</v>
      </c>
      <c r="M67" s="21">
        <f t="shared" si="59"/>
        <v>20.833333333333332</v>
      </c>
      <c r="N67" s="3">
        <v>500</v>
      </c>
      <c r="O67" s="21">
        <f t="shared" si="60"/>
        <v>62.8</v>
      </c>
      <c r="P67" s="3">
        <v>8.1</v>
      </c>
      <c r="Q67" s="21">
        <f t="shared" si="61"/>
        <v>32.098765432098766</v>
      </c>
      <c r="R67" s="3">
        <v>13</v>
      </c>
      <c r="S67" s="21">
        <f t="shared" si="62"/>
        <v>30.000000000000004</v>
      </c>
      <c r="T67" s="3">
        <v>4.5999999999999996</v>
      </c>
      <c r="U67" s="21">
        <f t="shared" si="63"/>
        <v>17.391304347826082</v>
      </c>
      <c r="V67" s="3">
        <v>24</v>
      </c>
      <c r="W67" s="21">
        <f t="shared" si="64"/>
        <v>28.749999999999993</v>
      </c>
      <c r="X67" s="3">
        <v>5.6</v>
      </c>
      <c r="Y67" s="21">
        <f t="shared" si="65"/>
        <v>14.285714285714283</v>
      </c>
      <c r="Z67" s="3">
        <v>9</v>
      </c>
      <c r="AA67" s="21">
        <f t="shared" si="66"/>
        <v>28.888888888888886</v>
      </c>
      <c r="AB67" s="3">
        <v>20.5</v>
      </c>
      <c r="AC67" s="21">
        <f t="shared" si="67"/>
        <v>30.731707317073177</v>
      </c>
      <c r="AD67" s="21">
        <f t="shared" ref="AD67:AD130" si="69">AE67/AM67</f>
        <v>32.711864406779661</v>
      </c>
      <c r="AE67" s="7">
        <v>965</v>
      </c>
      <c r="AF67" s="21">
        <f t="shared" ref="AF67:AF130" si="70">(AE67-N67)/AE67*100</f>
        <v>48.186528497409327</v>
      </c>
      <c r="AG67" s="3">
        <v>10.199999999999999</v>
      </c>
      <c r="AH67" s="21">
        <f t="shared" ref="AH67:AH130" si="71">(AG67-P67)/AG67*100</f>
        <v>20.588235294117645</v>
      </c>
      <c r="AI67" s="3">
        <v>16.5</v>
      </c>
      <c r="AJ67" s="21">
        <f t="shared" ref="AJ67:AJ130" si="72">(AI67-R67)/AI67*100</f>
        <v>21.212121212121211</v>
      </c>
      <c r="AK67" s="3">
        <v>6</v>
      </c>
      <c r="AL67" s="21">
        <f t="shared" ref="AL67:AL130" si="73">(AK67-T67)/AK67*100</f>
        <v>23.333333333333339</v>
      </c>
      <c r="AM67" s="3">
        <v>29.5</v>
      </c>
      <c r="AN67" s="21">
        <f t="shared" ref="AN67:AN130" si="74">(AM67-V67)/AM67*100</f>
        <v>18.64406779661017</v>
      </c>
      <c r="AO67" s="3">
        <v>7.9</v>
      </c>
      <c r="AP67" s="21">
        <f t="shared" ref="AP67:AP130" si="75">(AO67-X67)/AO67*100</f>
        <v>29.113924050632917</v>
      </c>
      <c r="AQ67" s="3">
        <v>11.5</v>
      </c>
      <c r="AR67" s="22">
        <f t="shared" ref="AR67:AR130" si="76">(AQ67-Z67)/AQ67*100</f>
        <v>21.739130434782609</v>
      </c>
      <c r="AS67" s="3">
        <v>27.5</v>
      </c>
      <c r="AT67" s="21">
        <f t="shared" ref="AT67:AT130" si="77">(AS67-AB67)/AS67*100</f>
        <v>25.454545454545453</v>
      </c>
      <c r="AU67" s="21">
        <f t="shared" ref="AU67:AU130" si="78">AV67/BD67</f>
        <v>43.057142857142857</v>
      </c>
      <c r="AV67" s="3">
        <v>1507</v>
      </c>
      <c r="AW67" s="21">
        <f t="shared" ref="AW67:AW130" si="79">(AV67-AE67)/AV67*100</f>
        <v>35.96549435965494</v>
      </c>
      <c r="AX67" s="3">
        <v>11</v>
      </c>
      <c r="AY67" s="22">
        <f t="shared" ref="AY67:AY130" si="80">(AX67-AG67)/AX67*100</f>
        <v>7.2727272727272796</v>
      </c>
      <c r="AZ67" s="3">
        <v>20.399999999999999</v>
      </c>
      <c r="BA67" s="21">
        <f t="shared" ref="BA67:BA130" si="81">(AZ67-AI67)/AZ67*100</f>
        <v>19.117647058823522</v>
      </c>
      <c r="BB67" s="3">
        <v>8</v>
      </c>
      <c r="BC67" s="21">
        <f t="shared" ref="BC67:BC130" si="82">(BB67-AK67)/BB67*100</f>
        <v>25</v>
      </c>
      <c r="BD67" s="3">
        <v>35</v>
      </c>
      <c r="BE67" s="21">
        <f t="shared" ref="BE67:BE130" si="83">(BD67-AM67)/BD67*100</f>
        <v>15.714285714285714</v>
      </c>
      <c r="BF67" s="3">
        <v>9</v>
      </c>
      <c r="BG67" s="21">
        <f t="shared" ref="BG67:BG130" si="84">(BF67-AO67)/BF67*100</f>
        <v>12.222222222222218</v>
      </c>
      <c r="BH67" s="3">
        <v>16</v>
      </c>
      <c r="BI67" s="21">
        <f t="shared" ref="BI67:BI130" si="85">(BH67-AQ67)/BH67*100</f>
        <v>28.125</v>
      </c>
      <c r="BJ67" s="3">
        <v>35</v>
      </c>
      <c r="BK67" s="21">
        <f t="shared" ref="BK67:BK130" si="86">(BJ67-AS67)/BJ67*100</f>
        <v>21.428571428571427</v>
      </c>
      <c r="BL67" s="21">
        <f t="shared" ref="BL67:BL130" si="87">BM67/BU67</f>
        <v>55.833333333333336</v>
      </c>
      <c r="BM67" s="3">
        <v>2010</v>
      </c>
      <c r="BN67" s="21">
        <f t="shared" ref="BN67:BN130" si="88">(BM67-AV67)/BM67*100</f>
        <v>25.024875621890548</v>
      </c>
      <c r="BO67" s="3">
        <v>12.4</v>
      </c>
      <c r="BP67" s="21">
        <f t="shared" ref="BP67:BP130" si="89">(BO67-AX67)/BO67*100</f>
        <v>11.290322580645164</v>
      </c>
      <c r="BQ67" s="3">
        <v>21.2</v>
      </c>
      <c r="BR67" s="21">
        <f t="shared" ref="BR67:BR130" si="90">(BQ67-AZ67)/BQ67*100</f>
        <v>3.7735849056603805</v>
      </c>
      <c r="BS67" s="3">
        <v>8.8000000000000007</v>
      </c>
      <c r="BT67" s="21">
        <f t="shared" ref="BT67:BT130" si="91">(BS67-BB67)/BS67*100</f>
        <v>9.0909090909090988</v>
      </c>
      <c r="BU67" s="3">
        <v>36</v>
      </c>
      <c r="BV67" s="21">
        <f t="shared" ref="BV67:BV130" si="92">(BU67-BD67)/BU67*100</f>
        <v>2.7777777777777777</v>
      </c>
      <c r="BW67" s="3">
        <v>10</v>
      </c>
      <c r="BX67" s="21">
        <f t="shared" ref="BX67:BX130" si="93">(BW67-BF67)/BW67*100</f>
        <v>10</v>
      </c>
      <c r="BY67" s="3">
        <v>16</v>
      </c>
      <c r="BZ67" s="21">
        <f t="shared" ref="BZ67:BZ130" si="94">(BY67-BH67)/BY67*100</f>
        <v>0</v>
      </c>
      <c r="CA67" s="3">
        <v>36.5</v>
      </c>
      <c r="CB67" s="21">
        <f t="shared" ref="CB67:CB130" si="95">(CA67-BJ67)/CA67*100</f>
        <v>4.10958904109589</v>
      </c>
      <c r="CC67" s="21">
        <f t="shared" si="58"/>
        <v>67.810810810810807</v>
      </c>
      <c r="CD67" s="3">
        <v>2509</v>
      </c>
      <c r="CE67" s="21">
        <f t="shared" ref="CE67:CE130" si="96">(CD67-BM67)/CD67*100</f>
        <v>19.888401753686725</v>
      </c>
      <c r="CF67" s="3">
        <v>13.7</v>
      </c>
      <c r="CG67" s="21">
        <f t="shared" ref="CG67:CG130" si="97">(CF67-BO67)/CF67*100</f>
        <v>9.4890510948905042</v>
      </c>
      <c r="CH67" s="3">
        <v>22</v>
      </c>
      <c r="CI67" s="21">
        <f t="shared" ref="CI67:CI130" si="98">(CH67-BQ67)/CH67*100</f>
        <v>3.6363636363636398</v>
      </c>
      <c r="CJ67" s="3">
        <v>9.5</v>
      </c>
      <c r="CK67" s="21">
        <f t="shared" ref="CK67:CK130" si="99">(CJ67-BS67)/CJ67*100</f>
        <v>7.3684210526315717</v>
      </c>
      <c r="CL67" s="3">
        <v>37</v>
      </c>
      <c r="CM67" s="21">
        <f t="shared" ref="CM67:CM130" si="100">(CL67-BU67)/CL67*100</f>
        <v>2.7027027027027026</v>
      </c>
      <c r="CN67" s="3">
        <v>11</v>
      </c>
      <c r="CO67" s="21">
        <f t="shared" ref="CO67:CO130" si="101">(CN67-BW67)/CN67*100</f>
        <v>9.0909090909090917</v>
      </c>
      <c r="CP67" s="3">
        <v>17</v>
      </c>
      <c r="CQ67" s="21">
        <f t="shared" ref="CQ67:CQ130" si="102">(CP67-BY67)/CP67*100</f>
        <v>5.8823529411764701</v>
      </c>
      <c r="CR67" s="3">
        <v>38</v>
      </c>
      <c r="CS67" s="21">
        <f t="shared" ref="CS67:CS130" si="103">(CR67-CA67)/CR67*100</f>
        <v>3.9473684210526314</v>
      </c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N67" t="s">
        <v>122</v>
      </c>
      <c r="DO67">
        <v>2</v>
      </c>
    </row>
    <row r="68" spans="1:119" x14ac:dyDescent="0.3">
      <c r="A68" s="2">
        <v>67</v>
      </c>
      <c r="B68" s="3" t="s">
        <v>3</v>
      </c>
      <c r="C68" s="3">
        <v>2</v>
      </c>
      <c r="D68" s="21">
        <f t="shared" si="68"/>
        <v>10.338983050847459</v>
      </c>
      <c r="E68" s="3">
        <v>183</v>
      </c>
      <c r="F68" s="3">
        <v>5.8</v>
      </c>
      <c r="G68" s="3">
        <v>9.4</v>
      </c>
      <c r="H68" s="3">
        <v>3.8</v>
      </c>
      <c r="I68" s="3">
        <v>17.7</v>
      </c>
      <c r="J68" s="3">
        <v>3.8</v>
      </c>
      <c r="K68" s="3">
        <v>6.6</v>
      </c>
      <c r="L68" s="3">
        <v>14.5</v>
      </c>
      <c r="M68" s="21">
        <f t="shared" si="59"/>
        <v>21.061224489795919</v>
      </c>
      <c r="N68" s="3">
        <v>516</v>
      </c>
      <c r="O68" s="21">
        <f t="shared" si="60"/>
        <v>64.534883720930239</v>
      </c>
      <c r="P68" s="3">
        <v>8.6</v>
      </c>
      <c r="Q68" s="21">
        <f t="shared" si="61"/>
        <v>32.558139534883715</v>
      </c>
      <c r="R68" s="3">
        <v>13.5</v>
      </c>
      <c r="S68" s="21">
        <f t="shared" si="62"/>
        <v>30.37037037037037</v>
      </c>
      <c r="T68" s="3">
        <v>5</v>
      </c>
      <c r="U68" s="21">
        <f t="shared" si="63"/>
        <v>24.000000000000004</v>
      </c>
      <c r="V68" s="3">
        <v>24.5</v>
      </c>
      <c r="W68" s="21">
        <f t="shared" si="64"/>
        <v>27.755102040816332</v>
      </c>
      <c r="X68" s="3">
        <v>6</v>
      </c>
      <c r="Y68" s="21">
        <f t="shared" si="65"/>
        <v>36.666666666666671</v>
      </c>
      <c r="Z68" s="3">
        <v>9</v>
      </c>
      <c r="AA68" s="21">
        <f t="shared" si="66"/>
        <v>26.666666666666671</v>
      </c>
      <c r="AB68" s="3">
        <v>20.6</v>
      </c>
      <c r="AC68" s="21">
        <f t="shared" si="67"/>
        <v>29.611650485436897</v>
      </c>
      <c r="AD68" s="21">
        <f t="shared" si="69"/>
        <v>36.25</v>
      </c>
      <c r="AE68" s="7">
        <v>1015</v>
      </c>
      <c r="AF68" s="21">
        <f t="shared" si="70"/>
        <v>49.162561576354676</v>
      </c>
      <c r="AG68" s="3">
        <v>10.5</v>
      </c>
      <c r="AH68" s="21">
        <f t="shared" si="71"/>
        <v>18.095238095238098</v>
      </c>
      <c r="AI68" s="3">
        <v>17</v>
      </c>
      <c r="AJ68" s="21">
        <f t="shared" si="72"/>
        <v>20.588235294117645</v>
      </c>
      <c r="AK68" s="3">
        <v>6</v>
      </c>
      <c r="AL68" s="21">
        <f t="shared" si="73"/>
        <v>16.666666666666664</v>
      </c>
      <c r="AM68" s="3">
        <v>28</v>
      </c>
      <c r="AN68" s="21">
        <f t="shared" si="74"/>
        <v>12.5</v>
      </c>
      <c r="AO68" s="3">
        <v>8</v>
      </c>
      <c r="AP68" s="21">
        <f t="shared" si="75"/>
        <v>25</v>
      </c>
      <c r="AQ68" s="3">
        <v>12.5</v>
      </c>
      <c r="AR68" s="22">
        <f t="shared" si="76"/>
        <v>28.000000000000004</v>
      </c>
      <c r="AS68" s="3">
        <v>27</v>
      </c>
      <c r="AT68" s="21">
        <f t="shared" si="77"/>
        <v>23.703703703703699</v>
      </c>
      <c r="AU68" s="21">
        <f t="shared" si="78"/>
        <v>48.90625</v>
      </c>
      <c r="AV68" s="3">
        <f>1015+550</f>
        <v>1565</v>
      </c>
      <c r="AW68" s="21">
        <f t="shared" si="79"/>
        <v>35.143769968051117</v>
      </c>
      <c r="AX68" s="3">
        <v>11.5</v>
      </c>
      <c r="AY68" s="22">
        <f t="shared" si="80"/>
        <v>8.695652173913043</v>
      </c>
      <c r="AZ68" s="3">
        <v>21</v>
      </c>
      <c r="BA68" s="21">
        <f t="shared" si="81"/>
        <v>19.047619047619047</v>
      </c>
      <c r="BB68" s="3">
        <v>7.5</v>
      </c>
      <c r="BC68" s="21">
        <f t="shared" si="82"/>
        <v>20</v>
      </c>
      <c r="BD68" s="3">
        <v>32</v>
      </c>
      <c r="BE68" s="21">
        <f t="shared" si="83"/>
        <v>12.5</v>
      </c>
      <c r="BF68" s="3">
        <v>9.5</v>
      </c>
      <c r="BG68" s="21">
        <f t="shared" si="84"/>
        <v>15.789473684210526</v>
      </c>
      <c r="BH68" s="3">
        <v>14.5</v>
      </c>
      <c r="BI68" s="21">
        <f t="shared" si="85"/>
        <v>13.793103448275861</v>
      </c>
      <c r="BJ68" s="3">
        <v>32.5</v>
      </c>
      <c r="BK68" s="21">
        <f t="shared" si="86"/>
        <v>16.923076923076923</v>
      </c>
      <c r="BL68" s="21">
        <f t="shared" si="87"/>
        <v>57.014925373134325</v>
      </c>
      <c r="BM68" s="3">
        <v>1910</v>
      </c>
      <c r="BN68" s="21">
        <f t="shared" si="88"/>
        <v>18.062827225130889</v>
      </c>
      <c r="BO68" s="3">
        <v>12.3</v>
      </c>
      <c r="BP68" s="21">
        <f t="shared" si="89"/>
        <v>6.5040650406504117</v>
      </c>
      <c r="BQ68" s="3">
        <v>22</v>
      </c>
      <c r="BR68" s="21">
        <f t="shared" si="90"/>
        <v>4.5454545454545459</v>
      </c>
      <c r="BS68" s="3">
        <v>8.6999999999999993</v>
      </c>
      <c r="BT68" s="21">
        <f t="shared" si="91"/>
        <v>13.793103448275856</v>
      </c>
      <c r="BU68" s="3">
        <v>33.5</v>
      </c>
      <c r="BV68" s="21">
        <f t="shared" si="92"/>
        <v>4.4776119402985071</v>
      </c>
      <c r="BW68" s="3">
        <v>10</v>
      </c>
      <c r="BX68" s="21">
        <f t="shared" si="93"/>
        <v>5</v>
      </c>
      <c r="BY68" s="3">
        <v>15</v>
      </c>
      <c r="BZ68" s="21">
        <f t="shared" si="94"/>
        <v>3.3333333333333335</v>
      </c>
      <c r="CA68" s="3">
        <v>34.5</v>
      </c>
      <c r="CB68" s="21">
        <f t="shared" si="95"/>
        <v>5.7971014492753623</v>
      </c>
      <c r="CC68" s="21">
        <f t="shared" si="58"/>
        <v>63.714285714285715</v>
      </c>
      <c r="CD68" s="3">
        <v>2230</v>
      </c>
      <c r="CE68" s="21">
        <f t="shared" si="96"/>
        <v>14.349775784753364</v>
      </c>
      <c r="CF68" s="3">
        <v>13</v>
      </c>
      <c r="CG68" s="21">
        <f t="shared" si="97"/>
        <v>5.3846153846153797</v>
      </c>
      <c r="CH68" s="3">
        <v>23</v>
      </c>
      <c r="CI68" s="21">
        <f t="shared" si="98"/>
        <v>4.3478260869565215</v>
      </c>
      <c r="CJ68" s="3">
        <v>9.5</v>
      </c>
      <c r="CK68" s="21">
        <f t="shared" si="99"/>
        <v>8.4210526315789558</v>
      </c>
      <c r="CL68" s="3">
        <v>35</v>
      </c>
      <c r="CM68" s="21">
        <f t="shared" si="100"/>
        <v>4.2857142857142856</v>
      </c>
      <c r="CN68" s="3">
        <v>10.5</v>
      </c>
      <c r="CO68" s="21">
        <f t="shared" si="101"/>
        <v>4.7619047619047619</v>
      </c>
      <c r="CP68" s="3">
        <v>16</v>
      </c>
      <c r="CQ68" s="21">
        <f t="shared" si="102"/>
        <v>6.25</v>
      </c>
      <c r="CR68" s="3">
        <v>36</v>
      </c>
      <c r="CS68" s="21">
        <f t="shared" si="103"/>
        <v>4.1666666666666661</v>
      </c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N68" t="s">
        <v>122</v>
      </c>
      <c r="DO68">
        <v>2</v>
      </c>
    </row>
    <row r="69" spans="1:119" x14ac:dyDescent="0.3">
      <c r="A69" s="3">
        <v>68</v>
      </c>
      <c r="B69" s="3" t="s">
        <v>3</v>
      </c>
      <c r="C69" s="3">
        <v>2</v>
      </c>
      <c r="D69" s="21">
        <f t="shared" si="68"/>
        <v>10.783132530120481</v>
      </c>
      <c r="E69" s="3">
        <v>179</v>
      </c>
      <c r="F69" s="3">
        <v>5.2</v>
      </c>
      <c r="G69" s="3">
        <v>8.4</v>
      </c>
      <c r="H69" s="3">
        <v>3.9</v>
      </c>
      <c r="I69" s="3">
        <v>16.600000000000001</v>
      </c>
      <c r="J69" s="3">
        <v>3.6</v>
      </c>
      <c r="K69" s="3">
        <v>6.2</v>
      </c>
      <c r="L69" s="3">
        <v>15.6</v>
      </c>
      <c r="M69" s="21">
        <f t="shared" si="59"/>
        <v>22.166666666666668</v>
      </c>
      <c r="N69" s="3">
        <v>532</v>
      </c>
      <c r="O69" s="21">
        <f t="shared" si="60"/>
        <v>66.353383458646618</v>
      </c>
      <c r="P69" s="3">
        <v>8.6</v>
      </c>
      <c r="Q69" s="21">
        <f t="shared" si="61"/>
        <v>39.534883720930232</v>
      </c>
      <c r="R69" s="3">
        <v>13.5</v>
      </c>
      <c r="S69" s="21">
        <f t="shared" si="62"/>
        <v>37.777777777777779</v>
      </c>
      <c r="T69" s="3">
        <v>5</v>
      </c>
      <c r="U69" s="21">
        <f t="shared" si="63"/>
        <v>22.000000000000004</v>
      </c>
      <c r="V69" s="3">
        <v>24</v>
      </c>
      <c r="W69" s="21">
        <f t="shared" si="64"/>
        <v>30.833333333333329</v>
      </c>
      <c r="X69" s="3">
        <v>5.9</v>
      </c>
      <c r="Y69" s="21">
        <f t="shared" si="65"/>
        <v>38.983050847457626</v>
      </c>
      <c r="Z69" s="3">
        <v>9</v>
      </c>
      <c r="AA69" s="21">
        <f t="shared" si="66"/>
        <v>31.111111111111111</v>
      </c>
      <c r="AB69" s="3">
        <v>21.8</v>
      </c>
      <c r="AC69" s="21">
        <f t="shared" si="67"/>
        <v>28.440366972477065</v>
      </c>
      <c r="AD69" s="21">
        <f t="shared" si="69"/>
        <v>37.964912280701753</v>
      </c>
      <c r="AE69" s="7">
        <v>1082</v>
      </c>
      <c r="AF69" s="21">
        <f t="shared" si="70"/>
        <v>50.831792975970423</v>
      </c>
      <c r="AG69" s="3">
        <v>10.199999999999999</v>
      </c>
      <c r="AH69" s="21">
        <f t="shared" si="71"/>
        <v>15.686274509803919</v>
      </c>
      <c r="AI69" s="3">
        <v>17.2</v>
      </c>
      <c r="AJ69" s="21">
        <f t="shared" si="72"/>
        <v>21.511627906976742</v>
      </c>
      <c r="AK69" s="3">
        <v>6.3</v>
      </c>
      <c r="AL69" s="21">
        <f t="shared" si="73"/>
        <v>20.634920634920633</v>
      </c>
      <c r="AM69" s="3">
        <v>28.5</v>
      </c>
      <c r="AN69" s="21">
        <f t="shared" si="74"/>
        <v>15.789473684210526</v>
      </c>
      <c r="AO69" s="3">
        <v>7.6</v>
      </c>
      <c r="AP69" s="21">
        <f t="shared" si="75"/>
        <v>22.368421052631572</v>
      </c>
      <c r="AQ69" s="3">
        <v>12.7</v>
      </c>
      <c r="AR69" s="22">
        <f t="shared" si="76"/>
        <v>29.133858267716533</v>
      </c>
      <c r="AS69" s="3">
        <v>27.6</v>
      </c>
      <c r="AT69" s="21">
        <f t="shared" si="77"/>
        <v>21.014492753623191</v>
      </c>
      <c r="AU69" s="21">
        <f t="shared" si="78"/>
        <v>48</v>
      </c>
      <c r="AV69" s="3">
        <f>1082+550</f>
        <v>1632</v>
      </c>
      <c r="AW69" s="21">
        <f t="shared" si="79"/>
        <v>33.700980392156865</v>
      </c>
      <c r="AX69" s="3">
        <v>11.7</v>
      </c>
      <c r="AY69" s="22">
        <f t="shared" si="80"/>
        <v>12.820512820512823</v>
      </c>
      <c r="AZ69" s="3">
        <v>22</v>
      </c>
      <c r="BA69" s="21">
        <f t="shared" si="81"/>
        <v>21.818181818181824</v>
      </c>
      <c r="BB69" s="3">
        <v>8</v>
      </c>
      <c r="BC69" s="21">
        <f t="shared" si="82"/>
        <v>21.250000000000004</v>
      </c>
      <c r="BD69" s="3">
        <v>34</v>
      </c>
      <c r="BE69" s="21">
        <f t="shared" si="83"/>
        <v>16.176470588235293</v>
      </c>
      <c r="BF69" s="3">
        <v>10</v>
      </c>
      <c r="BG69" s="21">
        <f t="shared" si="84"/>
        <v>24.000000000000004</v>
      </c>
      <c r="BH69" s="3">
        <v>16</v>
      </c>
      <c r="BI69" s="21">
        <f t="shared" si="85"/>
        <v>20.625000000000004</v>
      </c>
      <c r="BJ69" s="3">
        <v>36.5</v>
      </c>
      <c r="BK69" s="21">
        <f t="shared" si="86"/>
        <v>24.383561643835613</v>
      </c>
      <c r="BL69" s="21">
        <f t="shared" si="87"/>
        <v>64.722222222222229</v>
      </c>
      <c r="BM69" s="3">
        <v>2330</v>
      </c>
      <c r="BN69" s="21">
        <f t="shared" si="88"/>
        <v>29.95708154506438</v>
      </c>
      <c r="BO69" s="3">
        <v>12.9</v>
      </c>
      <c r="BP69" s="21">
        <f t="shared" si="89"/>
        <v>9.3023255813953565</v>
      </c>
      <c r="BQ69" s="3">
        <v>23</v>
      </c>
      <c r="BR69" s="21">
        <f t="shared" si="90"/>
        <v>4.3478260869565215</v>
      </c>
      <c r="BS69" s="3">
        <v>8.9</v>
      </c>
      <c r="BT69" s="21">
        <f t="shared" si="91"/>
        <v>10.112359550561802</v>
      </c>
      <c r="BU69" s="3">
        <v>36</v>
      </c>
      <c r="BV69" s="21">
        <f t="shared" si="92"/>
        <v>5.5555555555555554</v>
      </c>
      <c r="BW69" s="3">
        <v>11</v>
      </c>
      <c r="BX69" s="21">
        <f t="shared" si="93"/>
        <v>9.0909090909090917</v>
      </c>
      <c r="BY69" s="3">
        <v>17</v>
      </c>
      <c r="BZ69" s="21">
        <f t="shared" si="94"/>
        <v>5.8823529411764701</v>
      </c>
      <c r="CA69" s="3">
        <v>38.5</v>
      </c>
      <c r="CB69" s="21">
        <f t="shared" si="95"/>
        <v>5.1948051948051948</v>
      </c>
      <c r="CC69" s="21">
        <f t="shared" si="58"/>
        <v>79.21052631578948</v>
      </c>
      <c r="CD69" s="3">
        <v>3010</v>
      </c>
      <c r="CE69" s="21">
        <f t="shared" si="96"/>
        <v>22.591362126245848</v>
      </c>
      <c r="CF69" s="3">
        <v>14</v>
      </c>
      <c r="CG69" s="21">
        <f t="shared" si="97"/>
        <v>7.8571428571428541</v>
      </c>
      <c r="CH69" s="3">
        <v>24</v>
      </c>
      <c r="CI69" s="21">
        <f t="shared" si="98"/>
        <v>4.1666666666666661</v>
      </c>
      <c r="CJ69" s="3">
        <v>9.5</v>
      </c>
      <c r="CK69" s="21">
        <f t="shared" si="99"/>
        <v>6.3157894736842062</v>
      </c>
      <c r="CL69" s="3">
        <v>38</v>
      </c>
      <c r="CM69" s="21">
        <f t="shared" si="100"/>
        <v>5.2631578947368416</v>
      </c>
      <c r="CN69" s="3">
        <v>11.9</v>
      </c>
      <c r="CO69" s="21">
        <f t="shared" si="101"/>
        <v>7.5630252100840361</v>
      </c>
      <c r="CP69" s="3">
        <v>18</v>
      </c>
      <c r="CQ69" s="21">
        <f t="shared" si="102"/>
        <v>5.5555555555555554</v>
      </c>
      <c r="CR69" s="3">
        <v>40</v>
      </c>
      <c r="CS69" s="21">
        <f t="shared" si="103"/>
        <v>3.75</v>
      </c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N69" t="s">
        <v>122</v>
      </c>
      <c r="DO69">
        <v>2</v>
      </c>
    </row>
    <row r="70" spans="1:119" x14ac:dyDescent="0.3">
      <c r="A70" s="2">
        <v>69</v>
      </c>
      <c r="B70" s="3" t="s">
        <v>3</v>
      </c>
      <c r="C70" s="3">
        <v>2</v>
      </c>
      <c r="D70" s="21">
        <f t="shared" si="68"/>
        <v>9.2222222222222214</v>
      </c>
      <c r="E70" s="3">
        <v>166</v>
      </c>
      <c r="F70" s="3">
        <v>5.5</v>
      </c>
      <c r="G70" s="3">
        <v>7.6</v>
      </c>
      <c r="H70" s="3">
        <v>3.8</v>
      </c>
      <c r="I70" s="3">
        <v>18</v>
      </c>
      <c r="J70" s="3">
        <v>3.9</v>
      </c>
      <c r="K70" s="3">
        <v>6</v>
      </c>
      <c r="L70" s="3">
        <v>14.5</v>
      </c>
      <c r="M70" s="21">
        <f t="shared" si="59"/>
        <v>22.826086956521738</v>
      </c>
      <c r="N70" s="3">
        <v>525</v>
      </c>
      <c r="O70" s="21">
        <f t="shared" si="60"/>
        <v>68.38095238095238</v>
      </c>
      <c r="P70" s="3">
        <v>8.6999999999999993</v>
      </c>
      <c r="Q70" s="21">
        <f t="shared" si="61"/>
        <v>36.781609195402289</v>
      </c>
      <c r="R70" s="3">
        <v>13.4</v>
      </c>
      <c r="S70" s="21">
        <f t="shared" si="62"/>
        <v>43.28358208955224</v>
      </c>
      <c r="T70" s="3">
        <v>5</v>
      </c>
      <c r="U70" s="21">
        <f t="shared" si="63"/>
        <v>24.000000000000004</v>
      </c>
      <c r="V70" s="3">
        <v>23</v>
      </c>
      <c r="W70" s="21">
        <f t="shared" si="64"/>
        <v>21.739130434782609</v>
      </c>
      <c r="X70" s="3">
        <v>5.3</v>
      </c>
      <c r="Y70" s="21">
        <f t="shared" si="65"/>
        <v>26.415094339622641</v>
      </c>
      <c r="Z70" s="3">
        <v>9</v>
      </c>
      <c r="AA70" s="21">
        <f t="shared" si="66"/>
        <v>33.333333333333329</v>
      </c>
      <c r="AB70" s="3">
        <v>20.5</v>
      </c>
      <c r="AC70" s="21">
        <f t="shared" si="67"/>
        <v>29.268292682926827</v>
      </c>
      <c r="AD70" s="21">
        <f t="shared" si="69"/>
        <v>40.254545454545458</v>
      </c>
      <c r="AE70" s="7">
        <v>1107</v>
      </c>
      <c r="AF70" s="21">
        <f t="shared" si="70"/>
        <v>52.574525745257446</v>
      </c>
      <c r="AG70" s="3">
        <v>10.199999999999999</v>
      </c>
      <c r="AH70" s="21">
        <f t="shared" si="71"/>
        <v>14.705882352941178</v>
      </c>
      <c r="AI70" s="3">
        <v>16.2</v>
      </c>
      <c r="AJ70" s="21">
        <f t="shared" si="72"/>
        <v>17.283950617283946</v>
      </c>
      <c r="AK70" s="3">
        <v>6</v>
      </c>
      <c r="AL70" s="21">
        <f t="shared" si="73"/>
        <v>16.666666666666664</v>
      </c>
      <c r="AM70" s="3">
        <v>27.5</v>
      </c>
      <c r="AN70" s="21">
        <f t="shared" si="74"/>
        <v>16.363636363636363</v>
      </c>
      <c r="AO70" s="3">
        <v>8</v>
      </c>
      <c r="AP70" s="21">
        <f t="shared" si="75"/>
        <v>33.75</v>
      </c>
      <c r="AQ70" s="3">
        <v>11.8</v>
      </c>
      <c r="AR70" s="22">
        <f t="shared" si="76"/>
        <v>23.728813559322038</v>
      </c>
      <c r="AS70" s="3">
        <v>27.5</v>
      </c>
      <c r="AT70" s="21">
        <f t="shared" si="77"/>
        <v>25.454545454545453</v>
      </c>
      <c r="AU70" s="21">
        <f t="shared" si="78"/>
        <v>50.205882352941174</v>
      </c>
      <c r="AV70" s="3">
        <f>1107+600</f>
        <v>1707</v>
      </c>
      <c r="AW70" s="21">
        <f t="shared" si="79"/>
        <v>35.149384885764498</v>
      </c>
      <c r="AX70" s="3">
        <v>11.8</v>
      </c>
      <c r="AY70" s="22">
        <f t="shared" si="80"/>
        <v>13.559322033898317</v>
      </c>
      <c r="AZ70" s="3">
        <v>21</v>
      </c>
      <c r="BA70" s="21">
        <f t="shared" si="81"/>
        <v>22.857142857142858</v>
      </c>
      <c r="BB70" s="3">
        <v>8.3000000000000007</v>
      </c>
      <c r="BC70" s="21">
        <f t="shared" si="82"/>
        <v>27.710843373493983</v>
      </c>
      <c r="BD70" s="3">
        <v>34</v>
      </c>
      <c r="BE70" s="21">
        <f t="shared" si="83"/>
        <v>19.117647058823529</v>
      </c>
      <c r="BF70" s="3">
        <v>10</v>
      </c>
      <c r="BG70" s="21">
        <f t="shared" si="84"/>
        <v>20</v>
      </c>
      <c r="BH70" s="3">
        <v>16.5</v>
      </c>
      <c r="BI70" s="21">
        <f t="shared" si="85"/>
        <v>28.484848484848481</v>
      </c>
      <c r="BJ70" s="3">
        <v>37</v>
      </c>
      <c r="BK70" s="21">
        <f t="shared" si="86"/>
        <v>25.675675675675674</v>
      </c>
      <c r="BL70" s="21">
        <f t="shared" si="87"/>
        <v>65.694444444444443</v>
      </c>
      <c r="BM70" s="3">
        <v>2365</v>
      </c>
      <c r="BN70" s="21">
        <f t="shared" si="88"/>
        <v>27.822410147991544</v>
      </c>
      <c r="BO70" s="3">
        <v>12.9</v>
      </c>
      <c r="BP70" s="21">
        <f t="shared" si="89"/>
        <v>8.5271317829457338</v>
      </c>
      <c r="BQ70" s="3">
        <v>23</v>
      </c>
      <c r="BR70" s="21">
        <f t="shared" si="90"/>
        <v>8.695652173913043</v>
      </c>
      <c r="BS70" s="3">
        <v>8.9</v>
      </c>
      <c r="BT70" s="21">
        <f t="shared" si="91"/>
        <v>6.7415730337078612</v>
      </c>
      <c r="BU70" s="3">
        <v>36</v>
      </c>
      <c r="BV70" s="21">
        <f t="shared" si="92"/>
        <v>5.5555555555555554</v>
      </c>
      <c r="BW70" s="3">
        <v>11</v>
      </c>
      <c r="BX70" s="21">
        <f t="shared" si="93"/>
        <v>9.0909090909090917</v>
      </c>
      <c r="BY70" s="3">
        <v>17</v>
      </c>
      <c r="BZ70" s="21">
        <f t="shared" si="94"/>
        <v>2.9411764705882351</v>
      </c>
      <c r="CA70" s="3">
        <v>38.5</v>
      </c>
      <c r="CB70" s="21">
        <f t="shared" si="95"/>
        <v>3.8961038961038961</v>
      </c>
      <c r="CC70" s="21">
        <f t="shared" si="58"/>
        <v>79.21052631578948</v>
      </c>
      <c r="CD70" s="3">
        <v>3010</v>
      </c>
      <c r="CE70" s="21">
        <f t="shared" si="96"/>
        <v>21.428571428571427</v>
      </c>
      <c r="CF70" s="3">
        <v>14</v>
      </c>
      <c r="CG70" s="21">
        <f t="shared" si="97"/>
        <v>7.8571428571428541</v>
      </c>
      <c r="CH70" s="3">
        <v>22</v>
      </c>
      <c r="CI70" s="21">
        <f t="shared" si="98"/>
        <v>-4.5454545454545459</v>
      </c>
      <c r="CJ70" s="3">
        <v>9</v>
      </c>
      <c r="CK70" s="21">
        <f t="shared" si="99"/>
        <v>1.1111111111111072</v>
      </c>
      <c r="CL70" s="3">
        <v>38</v>
      </c>
      <c r="CM70" s="21">
        <f t="shared" si="100"/>
        <v>5.2631578947368416</v>
      </c>
      <c r="CN70" s="3">
        <v>11.5</v>
      </c>
      <c r="CO70" s="21">
        <f t="shared" si="101"/>
        <v>4.3478260869565215</v>
      </c>
      <c r="CP70" s="3">
        <v>18</v>
      </c>
      <c r="CQ70" s="21">
        <f t="shared" si="102"/>
        <v>5.5555555555555554</v>
      </c>
      <c r="CR70" s="3">
        <v>40</v>
      </c>
      <c r="CS70" s="21">
        <f t="shared" si="103"/>
        <v>3.75</v>
      </c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N70" t="s">
        <v>122</v>
      </c>
      <c r="DO70">
        <v>2</v>
      </c>
    </row>
    <row r="71" spans="1:119" x14ac:dyDescent="0.3">
      <c r="A71" s="3">
        <v>70</v>
      </c>
      <c r="B71" s="3" t="s">
        <v>3</v>
      </c>
      <c r="C71" s="3">
        <v>2</v>
      </c>
      <c r="D71" s="21">
        <f t="shared" si="68"/>
        <v>10.777777777777779</v>
      </c>
      <c r="E71" s="3">
        <v>194</v>
      </c>
      <c r="F71" s="3">
        <v>5.7</v>
      </c>
      <c r="G71" s="3">
        <v>9.5</v>
      </c>
      <c r="H71" s="3">
        <v>3.8</v>
      </c>
      <c r="I71" s="3">
        <v>18</v>
      </c>
      <c r="J71" s="3">
        <v>3.9</v>
      </c>
      <c r="K71" s="3">
        <v>6.6</v>
      </c>
      <c r="L71" s="3">
        <v>14.5</v>
      </c>
      <c r="M71" s="21">
        <f t="shared" si="59"/>
        <v>21.875</v>
      </c>
      <c r="N71" s="3">
        <v>525</v>
      </c>
      <c r="O71" s="21">
        <f t="shared" si="60"/>
        <v>63.047619047619051</v>
      </c>
      <c r="P71" s="3">
        <v>8.1999999999999993</v>
      </c>
      <c r="Q71" s="21">
        <f t="shared" si="61"/>
        <v>30.487804878048774</v>
      </c>
      <c r="R71" s="3">
        <v>13.5</v>
      </c>
      <c r="S71" s="21">
        <f t="shared" si="62"/>
        <v>29.629629629629626</v>
      </c>
      <c r="T71" s="3">
        <v>5</v>
      </c>
      <c r="U71" s="21">
        <f t="shared" si="63"/>
        <v>24.000000000000004</v>
      </c>
      <c r="V71" s="3">
        <v>24</v>
      </c>
      <c r="W71" s="21">
        <f t="shared" si="64"/>
        <v>25</v>
      </c>
      <c r="X71" s="3">
        <v>6</v>
      </c>
      <c r="Y71" s="21">
        <f t="shared" si="65"/>
        <v>35</v>
      </c>
      <c r="Z71" s="3">
        <v>10</v>
      </c>
      <c r="AA71" s="21">
        <f t="shared" si="66"/>
        <v>34</v>
      </c>
      <c r="AB71" s="3">
        <v>21</v>
      </c>
      <c r="AC71" s="21">
        <f t="shared" si="67"/>
        <v>30.952380952380953</v>
      </c>
      <c r="AD71" s="21">
        <f t="shared" si="69"/>
        <v>35.5</v>
      </c>
      <c r="AE71" s="7">
        <v>994</v>
      </c>
      <c r="AF71" s="21">
        <f t="shared" si="70"/>
        <v>47.183098591549296</v>
      </c>
      <c r="AG71" s="3">
        <v>9.5</v>
      </c>
      <c r="AH71" s="21">
        <f t="shared" si="71"/>
        <v>13.684210526315796</v>
      </c>
      <c r="AI71" s="3">
        <v>16</v>
      </c>
      <c r="AJ71" s="21">
        <f t="shared" si="72"/>
        <v>15.625</v>
      </c>
      <c r="AK71" s="3">
        <v>6</v>
      </c>
      <c r="AL71" s="21">
        <f t="shared" si="73"/>
        <v>16.666666666666664</v>
      </c>
      <c r="AM71" s="3">
        <v>28</v>
      </c>
      <c r="AN71" s="21">
        <f t="shared" si="74"/>
        <v>14.285714285714285</v>
      </c>
      <c r="AO71" s="3">
        <v>7.5</v>
      </c>
      <c r="AP71" s="21">
        <f t="shared" si="75"/>
        <v>20</v>
      </c>
      <c r="AQ71" s="3">
        <v>12.5</v>
      </c>
      <c r="AR71" s="22">
        <f t="shared" si="76"/>
        <v>20</v>
      </c>
      <c r="AS71" s="3">
        <v>27</v>
      </c>
      <c r="AT71" s="21">
        <f t="shared" si="77"/>
        <v>22.222222222222221</v>
      </c>
      <c r="AU71" s="21">
        <f t="shared" si="78"/>
        <v>44.857142857142854</v>
      </c>
      <c r="AV71" s="3">
        <v>1570</v>
      </c>
      <c r="AW71" s="21">
        <f t="shared" si="79"/>
        <v>36.687898089171973</v>
      </c>
      <c r="AX71" s="3">
        <v>11.4</v>
      </c>
      <c r="AY71" s="22">
        <f t="shared" si="80"/>
        <v>16.666666666666668</v>
      </c>
      <c r="AZ71" s="3">
        <v>20.5</v>
      </c>
      <c r="BA71" s="21">
        <f t="shared" si="81"/>
        <v>21.951219512195124</v>
      </c>
      <c r="BB71" s="3">
        <v>8</v>
      </c>
      <c r="BC71" s="21">
        <f t="shared" si="82"/>
        <v>25</v>
      </c>
      <c r="BD71" s="3">
        <v>35</v>
      </c>
      <c r="BE71" s="21">
        <f t="shared" si="83"/>
        <v>20</v>
      </c>
      <c r="BF71" s="3">
        <v>9</v>
      </c>
      <c r="BG71" s="21">
        <f t="shared" si="84"/>
        <v>16.666666666666664</v>
      </c>
      <c r="BH71" s="3">
        <v>16</v>
      </c>
      <c r="BI71" s="21">
        <f t="shared" si="85"/>
        <v>21.875</v>
      </c>
      <c r="BJ71" s="3">
        <v>35</v>
      </c>
      <c r="BK71" s="21">
        <f t="shared" si="86"/>
        <v>22.857142857142858</v>
      </c>
      <c r="BL71" s="21">
        <f t="shared" si="87"/>
        <v>55.06849315068493</v>
      </c>
      <c r="BM71" s="3">
        <v>2010</v>
      </c>
      <c r="BN71" s="21">
        <f t="shared" si="88"/>
        <v>21.890547263681594</v>
      </c>
      <c r="BO71" s="3">
        <v>12.4</v>
      </c>
      <c r="BP71" s="21">
        <f t="shared" si="89"/>
        <v>8.064516129032258</v>
      </c>
      <c r="BQ71" s="3">
        <v>21.3</v>
      </c>
      <c r="BR71" s="21">
        <f t="shared" si="90"/>
        <v>3.7558685446009425</v>
      </c>
      <c r="BS71" s="3">
        <v>8.9</v>
      </c>
      <c r="BT71" s="21">
        <f t="shared" si="91"/>
        <v>10.112359550561802</v>
      </c>
      <c r="BU71" s="3">
        <v>36.5</v>
      </c>
      <c r="BV71" s="21">
        <f t="shared" si="92"/>
        <v>4.10958904109589</v>
      </c>
      <c r="BW71" s="3">
        <v>10</v>
      </c>
      <c r="BX71" s="21">
        <f t="shared" si="93"/>
        <v>10</v>
      </c>
      <c r="BY71" s="3">
        <v>16</v>
      </c>
      <c r="BZ71" s="21">
        <f t="shared" si="94"/>
        <v>0</v>
      </c>
      <c r="CA71" s="3">
        <v>36.5</v>
      </c>
      <c r="CB71" s="21">
        <f t="shared" si="95"/>
        <v>4.10958904109589</v>
      </c>
      <c r="CC71" s="21">
        <f t="shared" si="58"/>
        <v>65.810810810810807</v>
      </c>
      <c r="CD71" s="3">
        <v>2435</v>
      </c>
      <c r="CE71" s="21">
        <f t="shared" si="96"/>
        <v>17.453798767967147</v>
      </c>
      <c r="CF71" s="3">
        <v>13</v>
      </c>
      <c r="CG71" s="21">
        <f t="shared" si="97"/>
        <v>4.6153846153846132</v>
      </c>
      <c r="CH71" s="3">
        <v>20</v>
      </c>
      <c r="CI71" s="21">
        <f t="shared" si="98"/>
        <v>-6.5000000000000027</v>
      </c>
      <c r="CJ71" s="3">
        <v>9</v>
      </c>
      <c r="CK71" s="21">
        <f t="shared" si="99"/>
        <v>1.1111111111111072</v>
      </c>
      <c r="CL71" s="3">
        <v>37</v>
      </c>
      <c r="CM71" s="21">
        <f t="shared" si="100"/>
        <v>1.3513513513513513</v>
      </c>
      <c r="CN71" s="3">
        <v>11</v>
      </c>
      <c r="CO71" s="21">
        <f t="shared" si="101"/>
        <v>9.0909090909090917</v>
      </c>
      <c r="CP71" s="3">
        <v>16.5</v>
      </c>
      <c r="CQ71" s="21">
        <f t="shared" si="102"/>
        <v>3.0303030303030303</v>
      </c>
      <c r="CR71" s="3">
        <v>37.5</v>
      </c>
      <c r="CS71" s="21">
        <f t="shared" si="103"/>
        <v>2.666666666666667</v>
      </c>
      <c r="CT71" s="14">
        <v>23.318750000000001</v>
      </c>
      <c r="CU71" s="14">
        <v>13.354699999999999</v>
      </c>
      <c r="CV71" s="14">
        <v>8.1602709999999998</v>
      </c>
      <c r="CW71" s="14">
        <v>66.456689999999995</v>
      </c>
      <c r="CX71" s="14">
        <v>9</v>
      </c>
      <c r="CY71" s="14">
        <v>27</v>
      </c>
      <c r="CZ71" s="14">
        <v>4.5</v>
      </c>
      <c r="DA71" s="14">
        <v>60</v>
      </c>
      <c r="DB71" s="14">
        <v>20</v>
      </c>
      <c r="DC71" s="14">
        <v>33.33</v>
      </c>
      <c r="DD71" s="14">
        <v>2</v>
      </c>
      <c r="DE71" s="14"/>
      <c r="DF71" s="14"/>
      <c r="DG71" s="14">
        <v>54</v>
      </c>
      <c r="DH71" s="14"/>
      <c r="DI71" s="14"/>
      <c r="DJ71" s="14"/>
      <c r="DK71" s="18">
        <v>46</v>
      </c>
      <c r="DL71" s="20">
        <v>3.9683199999999998</v>
      </c>
      <c r="DM71">
        <v>0.85</v>
      </c>
      <c r="DN71" t="s">
        <v>122</v>
      </c>
      <c r="DO71">
        <v>2</v>
      </c>
    </row>
    <row r="72" spans="1:119" x14ac:dyDescent="0.3">
      <c r="A72" s="2">
        <v>71</v>
      </c>
      <c r="B72" s="3" t="s">
        <v>3</v>
      </c>
      <c r="C72" s="3">
        <v>2</v>
      </c>
      <c r="D72" s="21">
        <f t="shared" si="68"/>
        <v>10.993788819875775</v>
      </c>
      <c r="E72" s="3">
        <v>177</v>
      </c>
      <c r="F72" s="3">
        <v>6.7</v>
      </c>
      <c r="G72" s="3">
        <v>10.199999999999999</v>
      </c>
      <c r="H72" s="3">
        <v>4.0999999999999996</v>
      </c>
      <c r="I72" s="3">
        <v>16.100000000000001</v>
      </c>
      <c r="J72" s="3">
        <v>3.9</v>
      </c>
      <c r="K72" s="3">
        <v>6.7</v>
      </c>
      <c r="L72" s="3">
        <v>17.3</v>
      </c>
      <c r="M72" s="21">
        <f t="shared" si="59"/>
        <v>22.478260869565219</v>
      </c>
      <c r="N72" s="3">
        <v>517</v>
      </c>
      <c r="O72" s="21">
        <f t="shared" si="60"/>
        <v>65.764023210831724</v>
      </c>
      <c r="P72" s="3">
        <v>8.1</v>
      </c>
      <c r="Q72" s="21">
        <f t="shared" si="61"/>
        <v>17.283950617283946</v>
      </c>
      <c r="R72" s="3">
        <v>13.5</v>
      </c>
      <c r="S72" s="21">
        <f t="shared" si="62"/>
        <v>24.44444444444445</v>
      </c>
      <c r="T72" s="3">
        <v>5</v>
      </c>
      <c r="U72" s="21">
        <f t="shared" si="63"/>
        <v>18.000000000000007</v>
      </c>
      <c r="V72" s="3">
        <v>23</v>
      </c>
      <c r="W72" s="21">
        <f t="shared" si="64"/>
        <v>29.999999999999993</v>
      </c>
      <c r="X72" s="3">
        <v>5.9</v>
      </c>
      <c r="Y72" s="21">
        <f t="shared" si="65"/>
        <v>33.898305084745765</v>
      </c>
      <c r="Z72" s="3">
        <v>9.5</v>
      </c>
      <c r="AA72" s="21">
        <f t="shared" si="66"/>
        <v>29.473684210526311</v>
      </c>
      <c r="AB72" s="3">
        <v>20.5</v>
      </c>
      <c r="AC72" s="21">
        <f t="shared" si="67"/>
        <v>15.609756097560973</v>
      </c>
      <c r="AD72" s="21">
        <f t="shared" si="69"/>
        <v>36.280701754385966</v>
      </c>
      <c r="AE72" s="7">
        <v>1034</v>
      </c>
      <c r="AF72" s="21">
        <f t="shared" si="70"/>
        <v>50</v>
      </c>
      <c r="AG72" s="3">
        <v>10.5</v>
      </c>
      <c r="AH72" s="21">
        <f t="shared" si="71"/>
        <v>22.857142857142858</v>
      </c>
      <c r="AI72" s="3">
        <v>16.5</v>
      </c>
      <c r="AJ72" s="21">
        <f t="shared" si="72"/>
        <v>18.181818181818183</v>
      </c>
      <c r="AK72" s="3">
        <v>6.2</v>
      </c>
      <c r="AL72" s="21">
        <f t="shared" si="73"/>
        <v>19.35483870967742</v>
      </c>
      <c r="AM72" s="3">
        <v>28.5</v>
      </c>
      <c r="AN72" s="21">
        <f t="shared" si="74"/>
        <v>19.298245614035086</v>
      </c>
      <c r="AO72" s="3">
        <v>8</v>
      </c>
      <c r="AP72" s="21">
        <f t="shared" si="75"/>
        <v>26.249999999999996</v>
      </c>
      <c r="AQ72" s="3">
        <v>12.5</v>
      </c>
      <c r="AR72" s="22">
        <f t="shared" si="76"/>
        <v>24</v>
      </c>
      <c r="AS72" s="3">
        <v>27.5</v>
      </c>
      <c r="AT72" s="21">
        <f t="shared" si="77"/>
        <v>25.454545454545453</v>
      </c>
      <c r="AU72" s="21">
        <f t="shared" si="78"/>
        <v>44.583333333333336</v>
      </c>
      <c r="AV72" s="3">
        <v>1605</v>
      </c>
      <c r="AW72" s="21">
        <f t="shared" si="79"/>
        <v>35.576323987538942</v>
      </c>
      <c r="AX72" s="3">
        <v>11.9</v>
      </c>
      <c r="AY72" s="22">
        <f t="shared" si="80"/>
        <v>11.764705882352944</v>
      </c>
      <c r="AZ72" s="3">
        <v>21</v>
      </c>
      <c r="BA72" s="21">
        <f t="shared" si="81"/>
        <v>21.428571428571427</v>
      </c>
      <c r="BB72" s="3">
        <v>8.5</v>
      </c>
      <c r="BC72" s="21">
        <f t="shared" si="82"/>
        <v>27.058823529411764</v>
      </c>
      <c r="BD72" s="3">
        <v>36</v>
      </c>
      <c r="BE72" s="21">
        <f t="shared" si="83"/>
        <v>20.833333333333336</v>
      </c>
      <c r="BF72" s="3">
        <v>9.6999999999999993</v>
      </c>
      <c r="BG72" s="21">
        <f t="shared" si="84"/>
        <v>17.525773195876283</v>
      </c>
      <c r="BH72" s="3">
        <v>16.8</v>
      </c>
      <c r="BI72" s="21">
        <f t="shared" si="85"/>
        <v>25.595238095238098</v>
      </c>
      <c r="BJ72" s="3">
        <v>37</v>
      </c>
      <c r="BK72" s="21">
        <f t="shared" si="86"/>
        <v>25.675675675675674</v>
      </c>
      <c r="BL72" s="21">
        <f t="shared" si="87"/>
        <v>64.166666666666671</v>
      </c>
      <c r="BM72" s="3">
        <v>2310</v>
      </c>
      <c r="BN72" s="21">
        <f t="shared" si="88"/>
        <v>30.519480519480517</v>
      </c>
      <c r="BO72" s="3">
        <v>12.9</v>
      </c>
      <c r="BP72" s="21">
        <f t="shared" si="89"/>
        <v>7.7519379844961236</v>
      </c>
      <c r="BQ72" s="3">
        <v>22.7</v>
      </c>
      <c r="BR72" s="21">
        <f t="shared" si="90"/>
        <v>7.4889867841409661</v>
      </c>
      <c r="BS72" s="3">
        <v>8.9</v>
      </c>
      <c r="BT72" s="21">
        <f t="shared" si="91"/>
        <v>4.494382022471914</v>
      </c>
      <c r="BU72" s="3">
        <v>36</v>
      </c>
      <c r="BV72" s="21">
        <f t="shared" si="92"/>
        <v>0</v>
      </c>
      <c r="BW72" s="3">
        <v>10</v>
      </c>
      <c r="BX72" s="21">
        <f t="shared" si="93"/>
        <v>3.0000000000000071</v>
      </c>
      <c r="BY72" s="3">
        <v>17</v>
      </c>
      <c r="BZ72" s="21">
        <f t="shared" si="94"/>
        <v>1.1764705882352899</v>
      </c>
      <c r="CA72" s="3">
        <v>38.5</v>
      </c>
      <c r="CB72" s="21">
        <f t="shared" si="95"/>
        <v>3.8961038961038961</v>
      </c>
      <c r="CC72" s="21">
        <f t="shared" si="58"/>
        <v>78.973684210526315</v>
      </c>
      <c r="CD72" s="3">
        <v>3001</v>
      </c>
      <c r="CE72" s="21">
        <f t="shared" si="96"/>
        <v>23.025658113962013</v>
      </c>
      <c r="CF72" s="3">
        <v>14</v>
      </c>
      <c r="CG72" s="21">
        <f t="shared" si="97"/>
        <v>7.8571428571428541</v>
      </c>
      <c r="CH72" s="3">
        <v>24</v>
      </c>
      <c r="CI72" s="21">
        <f t="shared" si="98"/>
        <v>5.4166666666666696</v>
      </c>
      <c r="CJ72" s="3">
        <v>9</v>
      </c>
      <c r="CK72" s="21">
        <f t="shared" si="99"/>
        <v>1.1111111111111072</v>
      </c>
      <c r="CL72" s="3">
        <v>38</v>
      </c>
      <c r="CM72" s="21">
        <f t="shared" si="100"/>
        <v>5.2631578947368416</v>
      </c>
      <c r="CN72" s="3">
        <v>11.5</v>
      </c>
      <c r="CO72" s="21">
        <f t="shared" si="101"/>
        <v>13.043478260869565</v>
      </c>
      <c r="CP72" s="3">
        <v>17.5</v>
      </c>
      <c r="CQ72" s="21">
        <f t="shared" si="102"/>
        <v>2.8571428571428572</v>
      </c>
      <c r="CR72" s="3">
        <v>40.5</v>
      </c>
      <c r="CS72" s="21">
        <f t="shared" si="103"/>
        <v>4.9382716049382713</v>
      </c>
      <c r="CT72" s="14">
        <v>22.806249999999999</v>
      </c>
      <c r="CU72" s="14">
        <v>13.04879</v>
      </c>
      <c r="CV72" s="14">
        <v>7.9536819999999997</v>
      </c>
      <c r="CW72" s="14">
        <v>67.716539999999995</v>
      </c>
      <c r="CX72" s="14">
        <v>10</v>
      </c>
      <c r="CY72" s="14">
        <v>30</v>
      </c>
      <c r="CZ72" s="14">
        <v>4.9000000000000004</v>
      </c>
      <c r="DA72" s="14">
        <v>61.2</v>
      </c>
      <c r="DB72" s="14">
        <v>20.399999999999999</v>
      </c>
      <c r="DC72" s="14">
        <v>33.33</v>
      </c>
      <c r="DD72" s="14">
        <v>3.1</v>
      </c>
      <c r="DE72" s="14"/>
      <c r="DF72" s="14"/>
      <c r="DG72" s="14">
        <v>70</v>
      </c>
      <c r="DH72" s="14"/>
      <c r="DI72" s="14"/>
      <c r="DJ72" s="14"/>
      <c r="DK72" s="18">
        <v>30</v>
      </c>
      <c r="DL72" s="20">
        <v>3.9683199999999998</v>
      </c>
      <c r="DM72">
        <v>0.4</v>
      </c>
      <c r="DN72" t="s">
        <v>122</v>
      </c>
      <c r="DO72">
        <v>2</v>
      </c>
    </row>
    <row r="73" spans="1:119" x14ac:dyDescent="0.3">
      <c r="A73" s="3">
        <v>72</v>
      </c>
      <c r="B73" s="3" t="s">
        <v>3</v>
      </c>
      <c r="C73" s="3">
        <v>2</v>
      </c>
      <c r="D73" s="21">
        <f t="shared" si="68"/>
        <v>10.702702702702704</v>
      </c>
      <c r="E73" s="3">
        <v>198</v>
      </c>
      <c r="F73" s="3">
        <v>5.8</v>
      </c>
      <c r="G73" s="3">
        <v>8.8000000000000007</v>
      </c>
      <c r="H73" s="3">
        <v>4</v>
      </c>
      <c r="I73" s="3">
        <v>18.5</v>
      </c>
      <c r="J73" s="3">
        <v>4.2</v>
      </c>
      <c r="K73" s="3">
        <v>6.8</v>
      </c>
      <c r="L73" s="3">
        <v>15.7</v>
      </c>
      <c r="M73" s="21">
        <f t="shared" si="59"/>
        <v>25.652173913043477</v>
      </c>
      <c r="N73" s="3">
        <v>590</v>
      </c>
      <c r="O73" s="21">
        <f t="shared" si="60"/>
        <v>66.440677966101688</v>
      </c>
      <c r="P73" s="3">
        <v>8.1999999999999993</v>
      </c>
      <c r="Q73" s="21">
        <f t="shared" si="61"/>
        <v>29.268292682926827</v>
      </c>
      <c r="R73" s="3">
        <v>13.5</v>
      </c>
      <c r="S73" s="21">
        <f t="shared" si="62"/>
        <v>34.81481481481481</v>
      </c>
      <c r="T73" s="3">
        <v>5</v>
      </c>
      <c r="U73" s="21">
        <f t="shared" si="63"/>
        <v>20</v>
      </c>
      <c r="V73" s="3">
        <v>23</v>
      </c>
      <c r="W73" s="21">
        <f t="shared" si="64"/>
        <v>19.565217391304348</v>
      </c>
      <c r="X73" s="3">
        <v>5.8</v>
      </c>
      <c r="Y73" s="21">
        <f t="shared" si="65"/>
        <v>27.586206896551719</v>
      </c>
      <c r="Z73" s="3">
        <v>9.5</v>
      </c>
      <c r="AA73" s="21">
        <f t="shared" si="66"/>
        <v>28.421052631578945</v>
      </c>
      <c r="AB73" s="3">
        <v>21.5</v>
      </c>
      <c r="AC73" s="21">
        <f t="shared" si="67"/>
        <v>26.976744186046513</v>
      </c>
      <c r="AD73" s="21">
        <f t="shared" si="69"/>
        <v>39.457627118644069</v>
      </c>
      <c r="AE73" s="7">
        <v>1164</v>
      </c>
      <c r="AF73" s="21">
        <f t="shared" si="70"/>
        <v>49.312714776632305</v>
      </c>
      <c r="AG73" s="3">
        <v>10.5</v>
      </c>
      <c r="AH73" s="21">
        <f t="shared" si="71"/>
        <v>21.904761904761909</v>
      </c>
      <c r="AI73" s="3">
        <v>16.5</v>
      </c>
      <c r="AJ73" s="21">
        <f t="shared" si="72"/>
        <v>18.181818181818183</v>
      </c>
      <c r="AK73" s="3">
        <v>6.5</v>
      </c>
      <c r="AL73" s="21">
        <f t="shared" si="73"/>
        <v>23.076923076923077</v>
      </c>
      <c r="AM73" s="3">
        <v>29.5</v>
      </c>
      <c r="AN73" s="21">
        <f t="shared" si="74"/>
        <v>22.033898305084744</v>
      </c>
      <c r="AO73" s="3">
        <v>7.8</v>
      </c>
      <c r="AP73" s="21">
        <f t="shared" si="75"/>
        <v>25.641025641025646</v>
      </c>
      <c r="AQ73" s="3">
        <v>13</v>
      </c>
      <c r="AR73" s="22">
        <f t="shared" si="76"/>
        <v>26.923076923076923</v>
      </c>
      <c r="AS73" s="3">
        <v>28</v>
      </c>
      <c r="AT73" s="21">
        <f t="shared" si="77"/>
        <v>23.214285714285715</v>
      </c>
      <c r="AU73" s="21">
        <f t="shared" si="78"/>
        <v>50.929577464788736</v>
      </c>
      <c r="AV73" s="3">
        <v>1808</v>
      </c>
      <c r="AW73" s="21">
        <f t="shared" si="79"/>
        <v>35.619469026548671</v>
      </c>
      <c r="AX73" s="3">
        <v>12</v>
      </c>
      <c r="AY73" s="22">
        <f t="shared" si="80"/>
        <v>12.5</v>
      </c>
      <c r="AZ73" s="3">
        <v>21</v>
      </c>
      <c r="BA73" s="21">
        <f t="shared" si="81"/>
        <v>21.428571428571427</v>
      </c>
      <c r="BB73" s="3">
        <v>8</v>
      </c>
      <c r="BC73" s="21">
        <f t="shared" si="82"/>
        <v>18.75</v>
      </c>
      <c r="BD73" s="3">
        <v>35.5</v>
      </c>
      <c r="BE73" s="21">
        <f t="shared" si="83"/>
        <v>16.901408450704224</v>
      </c>
      <c r="BF73" s="3">
        <v>10</v>
      </c>
      <c r="BG73" s="21">
        <f t="shared" si="84"/>
        <v>22.000000000000004</v>
      </c>
      <c r="BH73" s="3">
        <v>16</v>
      </c>
      <c r="BI73" s="21">
        <f t="shared" si="85"/>
        <v>18.75</v>
      </c>
      <c r="BJ73" s="3">
        <v>36.5</v>
      </c>
      <c r="BK73" s="21">
        <f t="shared" si="86"/>
        <v>23.287671232876711</v>
      </c>
      <c r="BL73" s="21">
        <f t="shared" si="87"/>
        <v>62.567567567567565</v>
      </c>
      <c r="BM73" s="3">
        <v>2315</v>
      </c>
      <c r="BN73" s="21">
        <f t="shared" si="88"/>
        <v>21.900647948164149</v>
      </c>
      <c r="BO73" s="3">
        <v>12.9</v>
      </c>
      <c r="BP73" s="21">
        <f t="shared" si="89"/>
        <v>6.9767441860465143</v>
      </c>
      <c r="BQ73" s="3">
        <v>22.9</v>
      </c>
      <c r="BR73" s="21">
        <f t="shared" si="90"/>
        <v>8.296943231441043</v>
      </c>
      <c r="BS73" s="3">
        <v>9</v>
      </c>
      <c r="BT73" s="21">
        <f t="shared" si="91"/>
        <v>11.111111111111111</v>
      </c>
      <c r="BU73" s="3">
        <v>37</v>
      </c>
      <c r="BV73" s="21">
        <f t="shared" si="92"/>
        <v>4.0540540540540544</v>
      </c>
      <c r="BW73" s="3">
        <v>10.5</v>
      </c>
      <c r="BX73" s="21">
        <f t="shared" si="93"/>
        <v>4.7619047619047619</v>
      </c>
      <c r="BY73" s="3">
        <v>17</v>
      </c>
      <c r="BZ73" s="21">
        <f t="shared" si="94"/>
        <v>5.8823529411764701</v>
      </c>
      <c r="CA73" s="3">
        <v>38.5</v>
      </c>
      <c r="CB73" s="21">
        <f t="shared" si="95"/>
        <v>5.1948051948051948</v>
      </c>
      <c r="CC73" s="21"/>
      <c r="CD73" s="3"/>
      <c r="CE73" s="21"/>
      <c r="CF73" s="3"/>
      <c r="CG73" s="21"/>
      <c r="CH73" s="3"/>
      <c r="CI73" s="21"/>
      <c r="CJ73" s="3"/>
      <c r="CK73" s="21"/>
      <c r="CL73" s="3"/>
      <c r="CM73" s="21"/>
      <c r="CN73" s="3"/>
      <c r="CO73" s="21"/>
      <c r="CP73" s="3"/>
      <c r="CQ73" s="21"/>
      <c r="CR73" s="3"/>
      <c r="CS73" s="21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N73" t="s">
        <v>122</v>
      </c>
      <c r="DO73">
        <v>2</v>
      </c>
    </row>
    <row r="74" spans="1:119" x14ac:dyDescent="0.3">
      <c r="A74" s="2">
        <v>73</v>
      </c>
      <c r="B74" s="3" t="s">
        <v>3</v>
      </c>
      <c r="C74" s="3">
        <v>2</v>
      </c>
      <c r="D74" s="21">
        <f t="shared" si="68"/>
        <v>10.594594594594595</v>
      </c>
      <c r="E74" s="3">
        <v>196</v>
      </c>
      <c r="F74" s="3">
        <v>5.9</v>
      </c>
      <c r="G74" s="3">
        <v>9.5</v>
      </c>
      <c r="H74" s="3">
        <v>4</v>
      </c>
      <c r="I74" s="3">
        <v>18.5</v>
      </c>
      <c r="J74" s="3">
        <v>4</v>
      </c>
      <c r="K74" s="3">
        <v>7</v>
      </c>
      <c r="L74" s="3">
        <v>15.5</v>
      </c>
      <c r="M74" s="21">
        <f t="shared" si="59"/>
        <v>22.958333333333332</v>
      </c>
      <c r="N74" s="3">
        <v>551</v>
      </c>
      <c r="O74" s="21">
        <f t="shared" si="60"/>
        <v>64.42831215970962</v>
      </c>
      <c r="P74" s="3">
        <v>8.6999999999999993</v>
      </c>
      <c r="Q74" s="21">
        <f t="shared" si="61"/>
        <v>32.183908045976999</v>
      </c>
      <c r="R74" s="3">
        <v>13.5</v>
      </c>
      <c r="S74" s="21">
        <f t="shared" si="62"/>
        <v>29.629629629629626</v>
      </c>
      <c r="T74" s="3">
        <v>4.8</v>
      </c>
      <c r="U74" s="21">
        <f t="shared" si="63"/>
        <v>16.666666666666664</v>
      </c>
      <c r="V74" s="3">
        <v>24</v>
      </c>
      <c r="W74" s="21">
        <f t="shared" si="64"/>
        <v>22.916666666666664</v>
      </c>
      <c r="X74" s="3">
        <v>5.9</v>
      </c>
      <c r="Y74" s="21">
        <f t="shared" si="65"/>
        <v>32.203389830508478</v>
      </c>
      <c r="Z74" s="3">
        <v>9.5</v>
      </c>
      <c r="AA74" s="21">
        <f t="shared" si="66"/>
        <v>26.315789473684209</v>
      </c>
      <c r="AB74" s="3">
        <v>21.5</v>
      </c>
      <c r="AC74" s="21">
        <f t="shared" si="67"/>
        <v>27.906976744186046</v>
      </c>
      <c r="AD74" s="21">
        <f t="shared" si="69"/>
        <v>38.888888888888886</v>
      </c>
      <c r="AE74" s="7">
        <v>1050</v>
      </c>
      <c r="AF74" s="21">
        <f t="shared" si="70"/>
        <v>47.523809523809526</v>
      </c>
      <c r="AG74" s="3">
        <v>10.7</v>
      </c>
      <c r="AH74" s="21">
        <f t="shared" si="71"/>
        <v>18.691588785046733</v>
      </c>
      <c r="AI74" s="3">
        <v>17</v>
      </c>
      <c r="AJ74" s="21">
        <f t="shared" si="72"/>
        <v>20.588235294117645</v>
      </c>
      <c r="AK74" s="3">
        <v>6.2</v>
      </c>
      <c r="AL74" s="21">
        <f t="shared" si="73"/>
        <v>22.580645161290327</v>
      </c>
      <c r="AM74" s="3">
        <v>27</v>
      </c>
      <c r="AN74" s="21">
        <f t="shared" si="74"/>
        <v>11.111111111111111</v>
      </c>
      <c r="AO74" s="3">
        <v>7.6</v>
      </c>
      <c r="AP74" s="21">
        <f t="shared" si="75"/>
        <v>22.368421052631572</v>
      </c>
      <c r="AQ74" s="3">
        <v>12.5</v>
      </c>
      <c r="AR74" s="22">
        <f t="shared" si="76"/>
        <v>24</v>
      </c>
      <c r="AS74" s="3">
        <v>28</v>
      </c>
      <c r="AT74" s="21">
        <f t="shared" si="77"/>
        <v>23.214285714285715</v>
      </c>
      <c r="AU74" s="21">
        <f t="shared" si="78"/>
        <v>45.714285714285715</v>
      </c>
      <c r="AV74" s="3">
        <f>1050+550</f>
        <v>1600</v>
      </c>
      <c r="AW74" s="21">
        <f t="shared" si="79"/>
        <v>34.375</v>
      </c>
      <c r="AX74" s="3">
        <v>11.4</v>
      </c>
      <c r="AY74" s="22">
        <f t="shared" si="80"/>
        <v>6.1403508771929918</v>
      </c>
      <c r="AZ74" s="3">
        <v>22</v>
      </c>
      <c r="BA74" s="21">
        <f t="shared" si="81"/>
        <v>22.727272727272727</v>
      </c>
      <c r="BB74" s="3">
        <v>7.8</v>
      </c>
      <c r="BC74" s="21">
        <f t="shared" si="82"/>
        <v>20.512820512820511</v>
      </c>
      <c r="BD74" s="3">
        <v>35</v>
      </c>
      <c r="BE74" s="21">
        <f t="shared" si="83"/>
        <v>22.857142857142858</v>
      </c>
      <c r="BF74" s="3">
        <v>9.5</v>
      </c>
      <c r="BG74" s="21">
        <f t="shared" si="84"/>
        <v>20.000000000000004</v>
      </c>
      <c r="BH74" s="3">
        <v>15</v>
      </c>
      <c r="BI74" s="21">
        <f t="shared" si="85"/>
        <v>16.666666666666664</v>
      </c>
      <c r="BJ74" s="3">
        <v>35</v>
      </c>
      <c r="BK74" s="21">
        <f t="shared" si="86"/>
        <v>20</v>
      </c>
      <c r="BL74" s="21">
        <f t="shared" si="87"/>
        <v>56.79347826086957</v>
      </c>
      <c r="BM74" s="3">
        <v>2090</v>
      </c>
      <c r="BN74" s="21">
        <f t="shared" si="88"/>
        <v>23.444976076555022</v>
      </c>
      <c r="BO74" s="3">
        <v>12.5</v>
      </c>
      <c r="BP74" s="21">
        <f t="shared" si="89"/>
        <v>8.7999999999999972</v>
      </c>
      <c r="BQ74" s="3">
        <v>22.8</v>
      </c>
      <c r="BR74" s="21">
        <f t="shared" si="90"/>
        <v>3.5087719298245648</v>
      </c>
      <c r="BS74" s="3">
        <v>8.5</v>
      </c>
      <c r="BT74" s="21">
        <f t="shared" si="91"/>
        <v>8.2352941176470615</v>
      </c>
      <c r="BU74" s="3">
        <v>36.799999999999997</v>
      </c>
      <c r="BV74" s="21">
        <f t="shared" si="92"/>
        <v>4.8913043478260798</v>
      </c>
      <c r="BW74" s="3">
        <v>10.3</v>
      </c>
      <c r="BX74" s="21">
        <f t="shared" si="93"/>
        <v>7.7669902912621422</v>
      </c>
      <c r="BY74" s="3">
        <v>16.5</v>
      </c>
      <c r="BZ74" s="21">
        <f t="shared" si="94"/>
        <v>9.0909090909090917</v>
      </c>
      <c r="CA74" s="3">
        <v>37</v>
      </c>
      <c r="CB74" s="21">
        <f t="shared" si="95"/>
        <v>5.4054054054054053</v>
      </c>
      <c r="CC74" s="21">
        <f t="shared" ref="CC74:CC84" si="104">CD74/CL74</f>
        <v>66.233766233766232</v>
      </c>
      <c r="CD74" s="3">
        <v>2550</v>
      </c>
      <c r="CE74" s="21">
        <f t="shared" si="96"/>
        <v>18.03921568627451</v>
      </c>
      <c r="CF74" s="3">
        <v>13.5</v>
      </c>
      <c r="CG74" s="21">
        <f t="shared" si="97"/>
        <v>7.4074074074074066</v>
      </c>
      <c r="CH74" s="3">
        <v>23.5</v>
      </c>
      <c r="CI74" s="21">
        <f t="shared" si="98"/>
        <v>2.9787234042553163</v>
      </c>
      <c r="CJ74" s="3">
        <v>9.1</v>
      </c>
      <c r="CK74" s="21">
        <f t="shared" si="99"/>
        <v>6.5934065934065895</v>
      </c>
      <c r="CL74" s="3">
        <v>38.5</v>
      </c>
      <c r="CM74" s="21">
        <f t="shared" si="100"/>
        <v>4.4155844155844237</v>
      </c>
      <c r="CN74" s="3">
        <v>11</v>
      </c>
      <c r="CO74" s="21">
        <f t="shared" si="101"/>
        <v>6.3636363636363571</v>
      </c>
      <c r="CP74" s="3">
        <v>18</v>
      </c>
      <c r="CQ74" s="21">
        <f t="shared" si="102"/>
        <v>8.3333333333333321</v>
      </c>
      <c r="CR74" s="3">
        <v>38.9</v>
      </c>
      <c r="CS74" s="21">
        <f t="shared" si="103"/>
        <v>4.8843187660668343</v>
      </c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N74" t="s">
        <v>122</v>
      </c>
      <c r="DO74">
        <v>2</v>
      </c>
    </row>
    <row r="75" spans="1:119" x14ac:dyDescent="0.3">
      <c r="A75" s="3">
        <v>74</v>
      </c>
      <c r="B75" s="3" t="s">
        <v>3</v>
      </c>
      <c r="C75" s="3">
        <v>2</v>
      </c>
      <c r="D75" s="21">
        <f t="shared" si="68"/>
        <v>8.5064935064935057</v>
      </c>
      <c r="E75" s="3">
        <v>131</v>
      </c>
      <c r="F75" s="3">
        <v>5.2</v>
      </c>
      <c r="G75" s="3">
        <v>8.4</v>
      </c>
      <c r="H75" s="3">
        <v>4</v>
      </c>
      <c r="I75" s="3">
        <v>15.4</v>
      </c>
      <c r="J75" s="3">
        <v>3.2</v>
      </c>
      <c r="K75" s="3">
        <v>5.4</v>
      </c>
      <c r="L75" s="3">
        <v>12.6</v>
      </c>
      <c r="M75" s="21">
        <f t="shared" si="59"/>
        <v>18.521739130434781</v>
      </c>
      <c r="N75" s="3">
        <v>426</v>
      </c>
      <c r="O75" s="21">
        <f t="shared" si="60"/>
        <v>69.248826291079808</v>
      </c>
      <c r="P75" s="3">
        <v>7.8</v>
      </c>
      <c r="Q75" s="21">
        <f t="shared" si="61"/>
        <v>33.333333333333329</v>
      </c>
      <c r="R75" s="3">
        <v>14</v>
      </c>
      <c r="S75" s="21">
        <f t="shared" si="62"/>
        <v>40</v>
      </c>
      <c r="T75" s="3">
        <v>4.8</v>
      </c>
      <c r="U75" s="21">
        <f t="shared" si="63"/>
        <v>16.666666666666664</v>
      </c>
      <c r="V75" s="3">
        <v>23</v>
      </c>
      <c r="W75" s="21">
        <f t="shared" si="64"/>
        <v>33.043478260869563</v>
      </c>
      <c r="X75" s="3">
        <v>5.5</v>
      </c>
      <c r="Y75" s="21">
        <f t="shared" si="65"/>
        <v>41.818181818181813</v>
      </c>
      <c r="Z75" s="3">
        <v>8.5</v>
      </c>
      <c r="AA75" s="21">
        <f t="shared" si="66"/>
        <v>36.470588235294116</v>
      </c>
      <c r="AB75" s="3">
        <v>19</v>
      </c>
      <c r="AC75" s="21">
        <f t="shared" si="67"/>
        <v>33.684210526315788</v>
      </c>
      <c r="AD75" s="21">
        <f t="shared" si="69"/>
        <v>32.555555555555557</v>
      </c>
      <c r="AE75" s="7">
        <v>879</v>
      </c>
      <c r="AF75" s="21">
        <f t="shared" si="70"/>
        <v>51.535836177474401</v>
      </c>
      <c r="AG75" s="3">
        <v>10.199999999999999</v>
      </c>
      <c r="AH75" s="21">
        <f t="shared" si="71"/>
        <v>23.52941176470588</v>
      </c>
      <c r="AI75" s="3">
        <v>16.5</v>
      </c>
      <c r="AJ75" s="21">
        <f t="shared" si="72"/>
        <v>15.151515151515152</v>
      </c>
      <c r="AK75" s="3">
        <v>5.7</v>
      </c>
      <c r="AL75" s="21">
        <f t="shared" si="73"/>
        <v>15.789473684210531</v>
      </c>
      <c r="AM75" s="3">
        <v>27</v>
      </c>
      <c r="AN75" s="21">
        <f t="shared" si="74"/>
        <v>14.814814814814813</v>
      </c>
      <c r="AO75" s="3">
        <v>7.5</v>
      </c>
      <c r="AP75" s="21">
        <f t="shared" si="75"/>
        <v>26.666666666666668</v>
      </c>
      <c r="AQ75" s="3">
        <v>11.5</v>
      </c>
      <c r="AR75" s="22">
        <f t="shared" si="76"/>
        <v>26.086956521739129</v>
      </c>
      <c r="AS75" s="3">
        <v>24.5</v>
      </c>
      <c r="AT75" s="21">
        <f t="shared" si="77"/>
        <v>22.448979591836736</v>
      </c>
      <c r="AU75" s="21">
        <f t="shared" si="78"/>
        <v>43.4375</v>
      </c>
      <c r="AV75" s="3">
        <v>1390</v>
      </c>
      <c r="AW75" s="21">
        <f t="shared" si="79"/>
        <v>36.762589928057551</v>
      </c>
      <c r="AX75" s="3">
        <v>11.4</v>
      </c>
      <c r="AY75" s="22">
        <f t="shared" si="80"/>
        <v>10.526315789473694</v>
      </c>
      <c r="AZ75" s="3">
        <v>19</v>
      </c>
      <c r="BA75" s="21">
        <f t="shared" si="81"/>
        <v>13.157894736842104</v>
      </c>
      <c r="BB75" s="3">
        <v>7.5</v>
      </c>
      <c r="BC75" s="21">
        <f t="shared" si="82"/>
        <v>23.999999999999996</v>
      </c>
      <c r="BD75" s="3">
        <v>32</v>
      </c>
      <c r="BE75" s="21">
        <f t="shared" si="83"/>
        <v>15.625</v>
      </c>
      <c r="BF75" s="3">
        <v>9.5</v>
      </c>
      <c r="BG75" s="21">
        <f t="shared" si="84"/>
        <v>21.052631578947366</v>
      </c>
      <c r="BH75" s="3">
        <v>14.7</v>
      </c>
      <c r="BI75" s="21">
        <f t="shared" si="85"/>
        <v>21.768707482993193</v>
      </c>
      <c r="BJ75" s="3">
        <v>32.5</v>
      </c>
      <c r="BK75" s="21">
        <f t="shared" si="86"/>
        <v>24.615384615384617</v>
      </c>
      <c r="BL75" s="21">
        <f t="shared" si="87"/>
        <v>55.714285714285715</v>
      </c>
      <c r="BM75" s="3">
        <v>1950</v>
      </c>
      <c r="BN75" s="21">
        <f t="shared" si="88"/>
        <v>28.717948717948715</v>
      </c>
      <c r="BO75" s="3">
        <v>12.2</v>
      </c>
      <c r="BP75" s="21">
        <f t="shared" si="89"/>
        <v>6.55737704918032</v>
      </c>
      <c r="BQ75" s="3">
        <v>21</v>
      </c>
      <c r="BR75" s="21">
        <f t="shared" si="90"/>
        <v>9.5238095238095237</v>
      </c>
      <c r="BS75" s="3">
        <v>8.3000000000000007</v>
      </c>
      <c r="BT75" s="21">
        <f t="shared" si="91"/>
        <v>9.6385542168674778</v>
      </c>
      <c r="BU75" s="3">
        <v>35</v>
      </c>
      <c r="BV75" s="21">
        <f t="shared" si="92"/>
        <v>8.5714285714285712</v>
      </c>
      <c r="BW75" s="3">
        <v>10.199999999999999</v>
      </c>
      <c r="BX75" s="21">
        <f t="shared" si="93"/>
        <v>6.8627450980392091</v>
      </c>
      <c r="BY75" s="3">
        <v>16.399999999999999</v>
      </c>
      <c r="BZ75" s="21">
        <f t="shared" si="94"/>
        <v>10.365853658536581</v>
      </c>
      <c r="CA75" s="3">
        <v>34.799999999999997</v>
      </c>
      <c r="CB75" s="21">
        <f t="shared" si="95"/>
        <v>6.6091954022988428</v>
      </c>
      <c r="CC75" s="21">
        <f t="shared" si="104"/>
        <v>65</v>
      </c>
      <c r="CD75" s="3">
        <v>2470</v>
      </c>
      <c r="CE75" s="21">
        <f t="shared" si="96"/>
        <v>21.052631578947366</v>
      </c>
      <c r="CF75" s="3">
        <v>13</v>
      </c>
      <c r="CG75" s="21">
        <f t="shared" si="97"/>
        <v>6.1538461538461586</v>
      </c>
      <c r="CH75" s="3">
        <v>23</v>
      </c>
      <c r="CI75" s="21">
        <f t="shared" si="98"/>
        <v>8.695652173913043</v>
      </c>
      <c r="CJ75" s="3">
        <v>9</v>
      </c>
      <c r="CK75" s="21">
        <f t="shared" si="99"/>
        <v>7.7777777777777697</v>
      </c>
      <c r="CL75" s="3">
        <v>38</v>
      </c>
      <c r="CM75" s="21">
        <f t="shared" si="100"/>
        <v>7.8947368421052628</v>
      </c>
      <c r="CN75" s="3">
        <v>10.9</v>
      </c>
      <c r="CO75" s="21">
        <f t="shared" si="101"/>
        <v>6.4220183486238636</v>
      </c>
      <c r="CP75" s="3">
        <v>18</v>
      </c>
      <c r="CQ75" s="21">
        <f t="shared" si="102"/>
        <v>8.8888888888888964</v>
      </c>
      <c r="CR75" s="3">
        <v>37</v>
      </c>
      <c r="CS75" s="21">
        <f t="shared" si="103"/>
        <v>5.9459459459459536</v>
      </c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N75" t="s">
        <v>122</v>
      </c>
      <c r="DO75">
        <v>2</v>
      </c>
    </row>
    <row r="76" spans="1:119" x14ac:dyDescent="0.3">
      <c r="A76" s="2">
        <v>75</v>
      </c>
      <c r="B76" s="3" t="s">
        <v>3</v>
      </c>
      <c r="C76" s="3">
        <v>2</v>
      </c>
      <c r="D76" s="21">
        <f t="shared" si="68"/>
        <v>13.142857142857142</v>
      </c>
      <c r="E76" s="3">
        <v>230</v>
      </c>
      <c r="F76" s="3">
        <v>6</v>
      </c>
      <c r="G76" s="3">
        <v>9.1</v>
      </c>
      <c r="H76" s="3">
        <v>3.4</v>
      </c>
      <c r="I76" s="3">
        <v>17.5</v>
      </c>
      <c r="J76" s="3">
        <v>3.5</v>
      </c>
      <c r="K76" s="3">
        <v>6</v>
      </c>
      <c r="L76" s="3">
        <v>16.600000000000001</v>
      </c>
      <c r="M76" s="21">
        <f t="shared" si="59"/>
        <v>27.083333333333332</v>
      </c>
      <c r="N76" s="3">
        <v>650</v>
      </c>
      <c r="O76" s="21">
        <f t="shared" si="60"/>
        <v>64.615384615384613</v>
      </c>
      <c r="P76" s="3">
        <v>7</v>
      </c>
      <c r="Q76" s="21">
        <f t="shared" si="61"/>
        <v>14.285714285714285</v>
      </c>
      <c r="R76" s="3">
        <v>13.5</v>
      </c>
      <c r="S76" s="21">
        <f t="shared" si="62"/>
        <v>32.592592592592595</v>
      </c>
      <c r="T76" s="3">
        <v>4.8</v>
      </c>
      <c r="U76" s="21">
        <f t="shared" si="63"/>
        <v>29.166666666666668</v>
      </c>
      <c r="V76" s="3">
        <v>24</v>
      </c>
      <c r="W76" s="21">
        <f t="shared" si="64"/>
        <v>27.083333333333332</v>
      </c>
      <c r="X76" s="3">
        <v>5.0999999999999996</v>
      </c>
      <c r="Y76" s="21">
        <f t="shared" si="65"/>
        <v>31.372549019607838</v>
      </c>
      <c r="Z76" s="3">
        <v>10</v>
      </c>
      <c r="AA76" s="21">
        <f t="shared" si="66"/>
        <v>40</v>
      </c>
      <c r="AB76" s="3">
        <v>23</v>
      </c>
      <c r="AC76" s="21">
        <f t="shared" si="67"/>
        <v>27.826086956521735</v>
      </c>
      <c r="AD76" s="21">
        <f t="shared" si="69"/>
        <v>43.75</v>
      </c>
      <c r="AE76" s="7">
        <v>1225</v>
      </c>
      <c r="AF76" s="21">
        <f t="shared" si="70"/>
        <v>46.938775510204081</v>
      </c>
      <c r="AG76" s="3">
        <v>10.5</v>
      </c>
      <c r="AH76" s="21">
        <f t="shared" si="71"/>
        <v>33.333333333333329</v>
      </c>
      <c r="AI76" s="3">
        <v>17</v>
      </c>
      <c r="AJ76" s="21">
        <f t="shared" si="72"/>
        <v>20.588235294117645</v>
      </c>
      <c r="AK76" s="3">
        <v>6.6</v>
      </c>
      <c r="AL76" s="21">
        <f t="shared" si="73"/>
        <v>27.27272727272727</v>
      </c>
      <c r="AM76" s="3">
        <v>28</v>
      </c>
      <c r="AN76" s="21">
        <f t="shared" si="74"/>
        <v>14.285714285714285</v>
      </c>
      <c r="AO76" s="3">
        <v>8.1</v>
      </c>
      <c r="AP76" s="21">
        <f t="shared" si="75"/>
        <v>37.037037037037038</v>
      </c>
      <c r="AQ76" s="3">
        <v>12.8</v>
      </c>
      <c r="AR76" s="22">
        <f t="shared" si="76"/>
        <v>21.875000000000007</v>
      </c>
      <c r="AS76" s="3">
        <v>29.5</v>
      </c>
      <c r="AT76" s="21">
        <f t="shared" si="77"/>
        <v>22.033898305084744</v>
      </c>
      <c r="AU76" s="21">
        <f t="shared" si="78"/>
        <v>56.416666666666664</v>
      </c>
      <c r="AV76" s="3">
        <v>2031</v>
      </c>
      <c r="AW76" s="21">
        <f t="shared" si="79"/>
        <v>39.684884293451503</v>
      </c>
      <c r="AX76" s="3">
        <v>11.6</v>
      </c>
      <c r="AY76" s="22">
        <f t="shared" si="80"/>
        <v>9.4827586206896513</v>
      </c>
      <c r="AZ76" s="3">
        <v>20</v>
      </c>
      <c r="BA76" s="21">
        <f t="shared" si="81"/>
        <v>15</v>
      </c>
      <c r="BB76" s="3">
        <v>8.5</v>
      </c>
      <c r="BC76" s="21">
        <f t="shared" si="82"/>
        <v>22.352941176470591</v>
      </c>
      <c r="BD76" s="3">
        <v>36</v>
      </c>
      <c r="BE76" s="21">
        <f t="shared" si="83"/>
        <v>22.222222222222221</v>
      </c>
      <c r="BF76" s="3">
        <v>11</v>
      </c>
      <c r="BG76" s="21">
        <f t="shared" si="84"/>
        <v>26.363636363636367</v>
      </c>
      <c r="BH76" s="3">
        <v>16.7</v>
      </c>
      <c r="BI76" s="21">
        <f t="shared" si="85"/>
        <v>23.353293413173645</v>
      </c>
      <c r="BJ76" s="3">
        <v>39</v>
      </c>
      <c r="BK76" s="21">
        <f t="shared" si="86"/>
        <v>24.358974358974358</v>
      </c>
      <c r="BL76" s="21">
        <f t="shared" si="87"/>
        <v>71.756756756756758</v>
      </c>
      <c r="BM76" s="3">
        <v>2655</v>
      </c>
      <c r="BN76" s="21">
        <f t="shared" si="88"/>
        <v>23.502824858757062</v>
      </c>
      <c r="BO76" s="3">
        <v>12.9</v>
      </c>
      <c r="BP76" s="21">
        <f t="shared" si="89"/>
        <v>10.077519379844967</v>
      </c>
      <c r="BQ76" s="3">
        <v>22</v>
      </c>
      <c r="BR76" s="21">
        <f t="shared" si="90"/>
        <v>9.0909090909090917</v>
      </c>
      <c r="BS76" s="3">
        <v>9.3000000000000007</v>
      </c>
      <c r="BT76" s="21">
        <f t="shared" si="91"/>
        <v>8.6021505376344169</v>
      </c>
      <c r="BU76" s="3">
        <v>37</v>
      </c>
      <c r="BV76" s="21">
        <f t="shared" si="92"/>
        <v>2.7027027027027026</v>
      </c>
      <c r="BW76" s="3">
        <v>11.5</v>
      </c>
      <c r="BX76" s="21">
        <f t="shared" si="93"/>
        <v>4.3478260869565215</v>
      </c>
      <c r="BY76" s="3">
        <v>17.399999999999999</v>
      </c>
      <c r="BZ76" s="21">
        <f t="shared" si="94"/>
        <v>4.0229885057471231</v>
      </c>
      <c r="CA76" s="3">
        <v>40</v>
      </c>
      <c r="CB76" s="21">
        <f t="shared" si="95"/>
        <v>2.5</v>
      </c>
      <c r="CC76" s="21">
        <f t="shared" si="104"/>
        <v>86.05263157894737</v>
      </c>
      <c r="CD76" s="3">
        <v>3270</v>
      </c>
      <c r="CE76" s="21">
        <f t="shared" si="96"/>
        <v>18.807339449541285</v>
      </c>
      <c r="CF76" s="3">
        <v>14</v>
      </c>
      <c r="CG76" s="21">
        <f t="shared" si="97"/>
        <v>7.8571428571428541</v>
      </c>
      <c r="CH76" s="3">
        <v>24</v>
      </c>
      <c r="CI76" s="21">
        <f t="shared" si="98"/>
        <v>8.3333333333333321</v>
      </c>
      <c r="CJ76" s="3">
        <v>10</v>
      </c>
      <c r="CK76" s="21">
        <f t="shared" si="99"/>
        <v>6.999999999999992</v>
      </c>
      <c r="CL76" s="3">
        <v>38</v>
      </c>
      <c r="CM76" s="21">
        <f t="shared" si="100"/>
        <v>2.6315789473684208</v>
      </c>
      <c r="CN76" s="3">
        <v>12</v>
      </c>
      <c r="CO76" s="21">
        <f t="shared" si="101"/>
        <v>4.1666666666666661</v>
      </c>
      <c r="CP76" s="3">
        <v>18</v>
      </c>
      <c r="CQ76" s="21">
        <f t="shared" si="102"/>
        <v>3.333333333333341</v>
      </c>
      <c r="CR76" s="3">
        <v>41</v>
      </c>
      <c r="CS76" s="21">
        <f t="shared" si="103"/>
        <v>2.4390243902439024</v>
      </c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N76" t="s">
        <v>122</v>
      </c>
      <c r="DO76">
        <v>2</v>
      </c>
    </row>
    <row r="77" spans="1:119" x14ac:dyDescent="0.3">
      <c r="A77" s="3">
        <v>76</v>
      </c>
      <c r="B77" s="3" t="s">
        <v>3</v>
      </c>
      <c r="C77" s="3">
        <v>2</v>
      </c>
      <c r="D77" s="21">
        <f t="shared" si="68"/>
        <v>8.7567567567567561</v>
      </c>
      <c r="E77" s="3">
        <v>162</v>
      </c>
      <c r="F77" s="3">
        <v>6.1</v>
      </c>
      <c r="G77" s="3">
        <v>9</v>
      </c>
      <c r="H77" s="3">
        <v>4</v>
      </c>
      <c r="I77" s="3">
        <v>18.5</v>
      </c>
      <c r="J77" s="3">
        <v>4.5</v>
      </c>
      <c r="K77" s="3">
        <v>7</v>
      </c>
      <c r="L77" s="3">
        <v>14.5</v>
      </c>
      <c r="M77" s="21">
        <f t="shared" si="59"/>
        <v>22.73170731707317</v>
      </c>
      <c r="N77" s="3">
        <v>466</v>
      </c>
      <c r="O77" s="21">
        <f t="shared" si="60"/>
        <v>65.236051502145926</v>
      </c>
      <c r="P77" s="3">
        <v>8.1999999999999993</v>
      </c>
      <c r="Q77" s="21">
        <f t="shared" si="61"/>
        <v>25.609756097560975</v>
      </c>
      <c r="R77" s="3">
        <v>13.5</v>
      </c>
      <c r="S77" s="21">
        <f t="shared" si="62"/>
        <v>33.333333333333329</v>
      </c>
      <c r="T77" s="3">
        <v>4.9000000000000004</v>
      </c>
      <c r="U77" s="21">
        <f t="shared" si="63"/>
        <v>18.367346938775515</v>
      </c>
      <c r="V77" s="3">
        <v>20.5</v>
      </c>
      <c r="W77" s="21">
        <f t="shared" si="64"/>
        <v>9.7560975609756095</v>
      </c>
      <c r="X77" s="3">
        <v>5.9</v>
      </c>
      <c r="Y77" s="21">
        <f t="shared" si="65"/>
        <v>23.728813559322038</v>
      </c>
      <c r="Z77" s="3">
        <v>9</v>
      </c>
      <c r="AA77" s="21">
        <f t="shared" si="66"/>
        <v>22.222222222222221</v>
      </c>
      <c r="AB77" s="3">
        <v>21</v>
      </c>
      <c r="AC77" s="21">
        <f t="shared" si="67"/>
        <v>30.952380952380953</v>
      </c>
      <c r="AD77" s="21">
        <f t="shared" si="69"/>
        <v>33.785714285714285</v>
      </c>
      <c r="AE77" s="7">
        <v>946</v>
      </c>
      <c r="AF77" s="21">
        <f t="shared" si="70"/>
        <v>50.739957716701902</v>
      </c>
      <c r="AG77" s="3">
        <v>9.5</v>
      </c>
      <c r="AH77" s="21">
        <f t="shared" si="71"/>
        <v>13.684210526315796</v>
      </c>
      <c r="AI77" s="3">
        <v>17</v>
      </c>
      <c r="AJ77" s="21">
        <f t="shared" si="72"/>
        <v>20.588235294117645</v>
      </c>
      <c r="AK77" s="3">
        <v>6.1</v>
      </c>
      <c r="AL77" s="21">
        <f t="shared" si="73"/>
        <v>19.672131147540973</v>
      </c>
      <c r="AM77" s="3">
        <v>28</v>
      </c>
      <c r="AN77" s="21">
        <f t="shared" si="74"/>
        <v>26.785714285714285</v>
      </c>
      <c r="AO77" s="3">
        <v>7.5</v>
      </c>
      <c r="AP77" s="21">
        <f t="shared" si="75"/>
        <v>21.333333333333329</v>
      </c>
      <c r="AQ77" s="3">
        <v>12</v>
      </c>
      <c r="AR77" s="22">
        <f t="shared" si="76"/>
        <v>25</v>
      </c>
      <c r="AS77" s="3">
        <v>27</v>
      </c>
      <c r="AT77" s="21">
        <f t="shared" si="77"/>
        <v>22.222222222222221</v>
      </c>
      <c r="AU77" s="21">
        <f t="shared" si="78"/>
        <v>41.314285714285717</v>
      </c>
      <c r="AV77" s="3">
        <f>946+500</f>
        <v>1446</v>
      </c>
      <c r="AW77" s="21">
        <f t="shared" si="79"/>
        <v>34.57814661134163</v>
      </c>
      <c r="AX77" s="3">
        <v>11</v>
      </c>
      <c r="AY77" s="22">
        <f t="shared" si="80"/>
        <v>13.636363636363635</v>
      </c>
      <c r="AZ77" s="3">
        <v>21</v>
      </c>
      <c r="BA77" s="21">
        <f t="shared" si="81"/>
        <v>19.047619047619047</v>
      </c>
      <c r="BB77" s="3">
        <v>7.8</v>
      </c>
      <c r="BC77" s="21">
        <f t="shared" si="82"/>
        <v>21.794871794871799</v>
      </c>
      <c r="BD77" s="3">
        <v>35</v>
      </c>
      <c r="BE77" s="21">
        <f t="shared" si="83"/>
        <v>20</v>
      </c>
      <c r="BF77" s="3">
        <v>9.5</v>
      </c>
      <c r="BG77" s="21">
        <f t="shared" si="84"/>
        <v>21.052631578947366</v>
      </c>
      <c r="BH77" s="3">
        <v>15</v>
      </c>
      <c r="BI77" s="21">
        <f t="shared" si="85"/>
        <v>20</v>
      </c>
      <c r="BJ77" s="3">
        <v>35</v>
      </c>
      <c r="BK77" s="21">
        <f t="shared" si="86"/>
        <v>22.857142857142858</v>
      </c>
      <c r="BL77" s="21">
        <f t="shared" si="87"/>
        <v>55.138888888888886</v>
      </c>
      <c r="BM77" s="3">
        <v>1985</v>
      </c>
      <c r="BN77" s="21">
        <f t="shared" si="88"/>
        <v>27.153652392947102</v>
      </c>
      <c r="BO77" s="3">
        <v>12.5</v>
      </c>
      <c r="BP77" s="21">
        <f t="shared" si="89"/>
        <v>12</v>
      </c>
      <c r="BQ77" s="3">
        <v>22</v>
      </c>
      <c r="BR77" s="21">
        <f t="shared" si="90"/>
        <v>4.5454545454545459</v>
      </c>
      <c r="BS77" s="3">
        <v>8.4</v>
      </c>
      <c r="BT77" s="21">
        <f t="shared" si="91"/>
        <v>7.1428571428571495</v>
      </c>
      <c r="BU77" s="3">
        <v>36</v>
      </c>
      <c r="BV77" s="21">
        <f t="shared" si="92"/>
        <v>2.7777777777777777</v>
      </c>
      <c r="BW77" s="3">
        <v>10.3</v>
      </c>
      <c r="BX77" s="21">
        <f t="shared" si="93"/>
        <v>7.7669902912621422</v>
      </c>
      <c r="BY77" s="3">
        <v>16.5</v>
      </c>
      <c r="BZ77" s="21">
        <f t="shared" si="94"/>
        <v>9.0909090909090917</v>
      </c>
      <c r="CA77" s="3">
        <v>36.5</v>
      </c>
      <c r="CB77" s="21">
        <f t="shared" si="95"/>
        <v>4.10958904109589</v>
      </c>
      <c r="CC77" s="21">
        <f t="shared" si="104"/>
        <v>67.837837837837839</v>
      </c>
      <c r="CD77" s="3">
        <v>2510</v>
      </c>
      <c r="CE77" s="21">
        <f t="shared" si="96"/>
        <v>20.916334661354583</v>
      </c>
      <c r="CF77" s="3">
        <v>14</v>
      </c>
      <c r="CG77" s="21">
        <f t="shared" si="97"/>
        <v>10.714285714285714</v>
      </c>
      <c r="CH77" s="3">
        <v>23</v>
      </c>
      <c r="CI77" s="21">
        <f t="shared" si="98"/>
        <v>4.3478260869565215</v>
      </c>
      <c r="CJ77" s="3">
        <v>9</v>
      </c>
      <c r="CK77" s="21">
        <f t="shared" si="99"/>
        <v>6.6666666666666625</v>
      </c>
      <c r="CL77" s="3">
        <v>37</v>
      </c>
      <c r="CM77" s="21">
        <f t="shared" si="100"/>
        <v>2.7027027027027026</v>
      </c>
      <c r="CN77" s="3">
        <v>11</v>
      </c>
      <c r="CO77" s="21">
        <f t="shared" si="101"/>
        <v>6.3636363636363571</v>
      </c>
      <c r="CP77" s="3">
        <v>18</v>
      </c>
      <c r="CQ77" s="21">
        <f t="shared" si="102"/>
        <v>8.3333333333333321</v>
      </c>
      <c r="CR77" s="3">
        <v>38</v>
      </c>
      <c r="CS77" s="21">
        <f t="shared" si="103"/>
        <v>3.9473684210526314</v>
      </c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N77" t="s">
        <v>122</v>
      </c>
      <c r="DO77">
        <v>2</v>
      </c>
    </row>
    <row r="78" spans="1:119" x14ac:dyDescent="0.3">
      <c r="A78" s="2">
        <v>77</v>
      </c>
      <c r="B78" s="3" t="s">
        <v>3</v>
      </c>
      <c r="C78" s="3">
        <v>2</v>
      </c>
      <c r="D78" s="21">
        <f t="shared" si="68"/>
        <v>8.2142857142857135</v>
      </c>
      <c r="E78" s="3">
        <v>138</v>
      </c>
      <c r="F78" s="3">
        <v>5.9</v>
      </c>
      <c r="G78" s="3">
        <v>8.6</v>
      </c>
      <c r="H78" s="3">
        <v>3.9</v>
      </c>
      <c r="I78" s="3">
        <v>16.8</v>
      </c>
      <c r="J78" s="3">
        <v>4.0999999999999996</v>
      </c>
      <c r="K78" s="3">
        <v>6.2</v>
      </c>
      <c r="L78" s="3">
        <v>13.6</v>
      </c>
      <c r="M78" s="21">
        <f t="shared" si="59"/>
        <v>16.90909090909091</v>
      </c>
      <c r="N78" s="3">
        <v>372</v>
      </c>
      <c r="O78" s="21">
        <f t="shared" si="60"/>
        <v>62.903225806451616</v>
      </c>
      <c r="P78" s="3">
        <v>7.3</v>
      </c>
      <c r="Q78" s="21">
        <f t="shared" si="61"/>
        <v>19.178082191780817</v>
      </c>
      <c r="R78" s="3">
        <v>12.5</v>
      </c>
      <c r="S78" s="21">
        <f t="shared" si="62"/>
        <v>31.200000000000006</v>
      </c>
      <c r="T78" s="3">
        <v>4.5</v>
      </c>
      <c r="U78" s="21">
        <f t="shared" si="63"/>
        <v>13.333333333333336</v>
      </c>
      <c r="V78" s="3">
        <v>22</v>
      </c>
      <c r="W78" s="21">
        <f t="shared" si="64"/>
        <v>23.636363636363633</v>
      </c>
      <c r="X78" s="3">
        <v>5.0999999999999996</v>
      </c>
      <c r="Y78" s="21">
        <f t="shared" si="65"/>
        <v>19.607843137254903</v>
      </c>
      <c r="Z78" s="3">
        <v>8</v>
      </c>
      <c r="AA78" s="21">
        <f t="shared" si="66"/>
        <v>22.499999999999996</v>
      </c>
      <c r="AB78" s="3">
        <v>19</v>
      </c>
      <c r="AC78" s="21">
        <f t="shared" si="67"/>
        <v>28.421052631578945</v>
      </c>
      <c r="AD78" s="21">
        <f t="shared" si="69"/>
        <v>27.96153846153846</v>
      </c>
      <c r="AE78" s="7">
        <v>727</v>
      </c>
      <c r="AF78" s="21">
        <f t="shared" si="70"/>
        <v>48.830811554332875</v>
      </c>
      <c r="AG78" s="3">
        <v>9.5</v>
      </c>
      <c r="AH78" s="21">
        <f t="shared" si="71"/>
        <v>23.157894736842106</v>
      </c>
      <c r="AI78" s="3">
        <v>15</v>
      </c>
      <c r="AJ78" s="21">
        <f t="shared" si="72"/>
        <v>16.666666666666664</v>
      </c>
      <c r="AK78" s="3">
        <v>5.5</v>
      </c>
      <c r="AL78" s="21">
        <f t="shared" si="73"/>
        <v>18.181818181818183</v>
      </c>
      <c r="AM78" s="3">
        <v>26</v>
      </c>
      <c r="AN78" s="21">
        <f t="shared" si="74"/>
        <v>15.384615384615385</v>
      </c>
      <c r="AO78" s="3">
        <v>7.1</v>
      </c>
      <c r="AP78" s="21">
        <f t="shared" si="75"/>
        <v>28.169014084507044</v>
      </c>
      <c r="AQ78" s="3">
        <v>11</v>
      </c>
      <c r="AR78" s="22">
        <f t="shared" si="76"/>
        <v>27.27272727272727</v>
      </c>
      <c r="AS78" s="3">
        <v>24.5</v>
      </c>
      <c r="AT78" s="21">
        <f t="shared" si="77"/>
        <v>22.448979591836736</v>
      </c>
      <c r="AU78" s="21">
        <f t="shared" si="78"/>
        <v>35.777777777777779</v>
      </c>
      <c r="AV78" s="3">
        <f>727+400</f>
        <v>1127</v>
      </c>
      <c r="AW78" s="21">
        <f t="shared" si="79"/>
        <v>35.492457852706302</v>
      </c>
      <c r="AX78" s="3">
        <v>11</v>
      </c>
      <c r="AY78" s="22">
        <f t="shared" si="80"/>
        <v>13.636363636363635</v>
      </c>
      <c r="AZ78" s="3">
        <v>18.5</v>
      </c>
      <c r="BA78" s="21">
        <f t="shared" si="81"/>
        <v>18.918918918918919</v>
      </c>
      <c r="BB78" s="3">
        <v>7</v>
      </c>
      <c r="BC78" s="21">
        <f t="shared" si="82"/>
        <v>21.428571428571427</v>
      </c>
      <c r="BD78" s="3">
        <v>31.5</v>
      </c>
      <c r="BE78" s="21">
        <f t="shared" si="83"/>
        <v>17.460317460317459</v>
      </c>
      <c r="BF78" s="3">
        <v>8.1999999999999993</v>
      </c>
      <c r="BG78" s="21">
        <f t="shared" si="84"/>
        <v>13.414634146341461</v>
      </c>
      <c r="BH78" s="3">
        <v>13.5</v>
      </c>
      <c r="BI78" s="21">
        <f t="shared" si="85"/>
        <v>18.518518518518519</v>
      </c>
      <c r="BJ78" s="3">
        <v>28.5</v>
      </c>
      <c r="BK78" s="21">
        <f t="shared" si="86"/>
        <v>14.035087719298245</v>
      </c>
      <c r="BL78" s="21">
        <f t="shared" si="87"/>
        <v>42.121212121212125</v>
      </c>
      <c r="BM78" s="3">
        <v>1390</v>
      </c>
      <c r="BN78" s="21">
        <f t="shared" si="88"/>
        <v>18.920863309352516</v>
      </c>
      <c r="BO78" s="3">
        <v>11.5</v>
      </c>
      <c r="BP78" s="21">
        <f t="shared" si="89"/>
        <v>4.3478260869565215</v>
      </c>
      <c r="BQ78" s="3">
        <v>19.8</v>
      </c>
      <c r="BR78" s="21">
        <f t="shared" si="90"/>
        <v>6.5656565656565693</v>
      </c>
      <c r="BS78" s="3">
        <v>7.8</v>
      </c>
      <c r="BT78" s="21">
        <f t="shared" si="91"/>
        <v>10.256410256410255</v>
      </c>
      <c r="BU78" s="3">
        <v>33</v>
      </c>
      <c r="BV78" s="21">
        <f t="shared" si="92"/>
        <v>4.5454545454545459</v>
      </c>
      <c r="BW78" s="3">
        <v>9</v>
      </c>
      <c r="BX78" s="21">
        <f t="shared" si="93"/>
        <v>8.8888888888888964</v>
      </c>
      <c r="BY78" s="3">
        <v>16.5</v>
      </c>
      <c r="BZ78" s="21">
        <f t="shared" si="94"/>
        <v>18.181818181818183</v>
      </c>
      <c r="CA78" s="3">
        <v>31</v>
      </c>
      <c r="CB78" s="21">
        <f t="shared" si="95"/>
        <v>8.064516129032258</v>
      </c>
      <c r="CC78" s="21">
        <f t="shared" si="104"/>
        <v>47.826086956521742</v>
      </c>
      <c r="CD78" s="3">
        <v>1650</v>
      </c>
      <c r="CE78" s="21">
        <f t="shared" si="96"/>
        <v>15.757575757575756</v>
      </c>
      <c r="CF78" s="3">
        <v>12</v>
      </c>
      <c r="CG78" s="21">
        <f t="shared" si="97"/>
        <v>4.1666666666666661</v>
      </c>
      <c r="CH78" s="3">
        <v>21</v>
      </c>
      <c r="CI78" s="21">
        <f t="shared" si="98"/>
        <v>5.7142857142857109</v>
      </c>
      <c r="CJ78" s="3">
        <v>8.6</v>
      </c>
      <c r="CK78" s="21">
        <f t="shared" si="99"/>
        <v>9.3023255813953476</v>
      </c>
      <c r="CL78" s="3">
        <v>34.5</v>
      </c>
      <c r="CM78" s="21">
        <f t="shared" si="100"/>
        <v>4.3478260869565215</v>
      </c>
      <c r="CN78" s="3">
        <v>9.5</v>
      </c>
      <c r="CO78" s="21">
        <f t="shared" si="101"/>
        <v>5.2631578947368416</v>
      </c>
      <c r="CP78" s="3">
        <v>19.5</v>
      </c>
      <c r="CQ78" s="21">
        <f t="shared" si="102"/>
        <v>15.384615384615385</v>
      </c>
      <c r="CR78" s="3">
        <v>32</v>
      </c>
      <c r="CS78" s="21">
        <f t="shared" si="103"/>
        <v>3.125</v>
      </c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N78" t="s">
        <v>122</v>
      </c>
      <c r="DO78">
        <v>2</v>
      </c>
    </row>
    <row r="79" spans="1:119" x14ac:dyDescent="0.3">
      <c r="A79" s="3">
        <v>78</v>
      </c>
      <c r="B79" s="3" t="s">
        <v>3</v>
      </c>
      <c r="C79" s="3">
        <v>2</v>
      </c>
      <c r="D79" s="21">
        <f t="shared" si="68"/>
        <v>11.153846153846155</v>
      </c>
      <c r="E79" s="3">
        <v>203</v>
      </c>
      <c r="F79" s="3">
        <v>6</v>
      </c>
      <c r="G79" s="3">
        <v>9</v>
      </c>
      <c r="H79" s="3">
        <v>4</v>
      </c>
      <c r="I79" s="3">
        <v>18.2</v>
      </c>
      <c r="J79" s="3">
        <v>4.3</v>
      </c>
      <c r="K79" s="3">
        <v>6.9</v>
      </c>
      <c r="L79" s="3">
        <v>15</v>
      </c>
      <c r="M79" s="21">
        <f t="shared" si="59"/>
        <v>23.23404255319149</v>
      </c>
      <c r="N79" s="3">
        <v>546</v>
      </c>
      <c r="O79" s="21">
        <f t="shared" si="60"/>
        <v>62.820512820512818</v>
      </c>
      <c r="P79" s="3">
        <v>8.3000000000000007</v>
      </c>
      <c r="Q79" s="21">
        <f t="shared" si="61"/>
        <v>27.710843373493983</v>
      </c>
      <c r="R79" s="3">
        <v>12.5</v>
      </c>
      <c r="S79" s="21">
        <f t="shared" si="62"/>
        <v>28.000000000000004</v>
      </c>
      <c r="T79" s="3">
        <v>5</v>
      </c>
      <c r="U79" s="21">
        <f t="shared" si="63"/>
        <v>20</v>
      </c>
      <c r="V79" s="3">
        <v>23.5</v>
      </c>
      <c r="W79" s="21">
        <f t="shared" si="64"/>
        <v>22.553191489361705</v>
      </c>
      <c r="X79" s="3">
        <v>6</v>
      </c>
      <c r="Y79" s="21">
        <f t="shared" si="65"/>
        <v>28.333333333333339</v>
      </c>
      <c r="Z79" s="3">
        <v>9</v>
      </c>
      <c r="AA79" s="21">
        <f t="shared" si="66"/>
        <v>23.333333333333329</v>
      </c>
      <c r="AB79" s="3">
        <v>21</v>
      </c>
      <c r="AC79" s="21">
        <f t="shared" si="67"/>
        <v>28.571428571428569</v>
      </c>
      <c r="AD79" s="21">
        <f t="shared" si="69"/>
        <v>36.214285714285715</v>
      </c>
      <c r="AE79" s="7">
        <v>1014</v>
      </c>
      <c r="AF79" s="21">
        <f t="shared" si="70"/>
        <v>46.153846153846153</v>
      </c>
      <c r="AG79" s="3">
        <v>10.199999999999999</v>
      </c>
      <c r="AH79" s="21">
        <f t="shared" si="71"/>
        <v>18.627450980392144</v>
      </c>
      <c r="AI79" s="3">
        <v>16</v>
      </c>
      <c r="AJ79" s="21">
        <f t="shared" si="72"/>
        <v>21.875</v>
      </c>
      <c r="AK79" s="3">
        <v>6</v>
      </c>
      <c r="AL79" s="21">
        <f t="shared" si="73"/>
        <v>16.666666666666664</v>
      </c>
      <c r="AM79" s="3">
        <v>28</v>
      </c>
      <c r="AN79" s="21">
        <f t="shared" si="74"/>
        <v>16.071428571428573</v>
      </c>
      <c r="AO79" s="3">
        <v>7.6</v>
      </c>
      <c r="AP79" s="21">
        <f t="shared" si="75"/>
        <v>21.052631578947363</v>
      </c>
      <c r="AQ79" s="3">
        <v>12</v>
      </c>
      <c r="AR79" s="22">
        <f t="shared" si="76"/>
        <v>25</v>
      </c>
      <c r="AS79" s="3">
        <v>27.2</v>
      </c>
      <c r="AT79" s="21">
        <f t="shared" si="77"/>
        <v>22.794117647058819</v>
      </c>
      <c r="AU79" s="21">
        <f t="shared" si="78"/>
        <v>43.25714285714286</v>
      </c>
      <c r="AV79" s="3">
        <f>1014+500</f>
        <v>1514</v>
      </c>
      <c r="AW79" s="21">
        <f t="shared" si="79"/>
        <v>33.025099075297227</v>
      </c>
      <c r="AX79" s="3">
        <v>11.2</v>
      </c>
      <c r="AY79" s="22">
        <f t="shared" si="80"/>
        <v>8.9285714285714288</v>
      </c>
      <c r="AZ79" s="3">
        <v>19</v>
      </c>
      <c r="BA79" s="21">
        <f t="shared" si="81"/>
        <v>15.789473684210526</v>
      </c>
      <c r="BB79" s="3">
        <v>8</v>
      </c>
      <c r="BC79" s="21">
        <f t="shared" si="82"/>
        <v>25</v>
      </c>
      <c r="BD79" s="3">
        <v>35</v>
      </c>
      <c r="BE79" s="21">
        <f t="shared" si="83"/>
        <v>20</v>
      </c>
      <c r="BF79" s="3">
        <v>9</v>
      </c>
      <c r="BG79" s="21">
        <f t="shared" si="84"/>
        <v>15.555555555555559</v>
      </c>
      <c r="BH79" s="3">
        <v>16</v>
      </c>
      <c r="BI79" s="21">
        <f t="shared" si="85"/>
        <v>25</v>
      </c>
      <c r="BJ79" s="3">
        <v>35</v>
      </c>
      <c r="BK79" s="21">
        <f t="shared" si="86"/>
        <v>22.285714285714285</v>
      </c>
      <c r="BL79" s="21">
        <f t="shared" si="87"/>
        <v>54.891304347826093</v>
      </c>
      <c r="BM79" s="3">
        <v>2020</v>
      </c>
      <c r="BN79" s="21">
        <f t="shared" si="88"/>
        <v>25.049504950495049</v>
      </c>
      <c r="BO79" s="3">
        <v>12.4</v>
      </c>
      <c r="BP79" s="21">
        <f t="shared" si="89"/>
        <v>9.6774193548387171</v>
      </c>
      <c r="BQ79" s="3">
        <v>20.3</v>
      </c>
      <c r="BR79" s="21">
        <f t="shared" si="90"/>
        <v>6.4039408866995107</v>
      </c>
      <c r="BS79" s="3">
        <v>8.5</v>
      </c>
      <c r="BT79" s="21">
        <f t="shared" si="91"/>
        <v>5.8823529411764701</v>
      </c>
      <c r="BU79" s="3">
        <v>36.799999999999997</v>
      </c>
      <c r="BV79" s="21">
        <f t="shared" si="92"/>
        <v>4.8913043478260798</v>
      </c>
      <c r="BW79" s="3">
        <v>10</v>
      </c>
      <c r="BX79" s="21">
        <f t="shared" si="93"/>
        <v>10</v>
      </c>
      <c r="BY79" s="3">
        <v>17</v>
      </c>
      <c r="BZ79" s="21">
        <f t="shared" si="94"/>
        <v>5.8823529411764701</v>
      </c>
      <c r="CA79" s="3">
        <v>36.5</v>
      </c>
      <c r="CB79" s="21">
        <f t="shared" si="95"/>
        <v>4.10958904109589</v>
      </c>
      <c r="CC79" s="21">
        <f t="shared" si="104"/>
        <v>65.168831168831176</v>
      </c>
      <c r="CD79" s="3">
        <v>2509</v>
      </c>
      <c r="CE79" s="21">
        <f t="shared" si="96"/>
        <v>19.489836588282184</v>
      </c>
      <c r="CF79" s="3">
        <v>13.5</v>
      </c>
      <c r="CG79" s="21">
        <f t="shared" si="97"/>
        <v>8.1481481481481453</v>
      </c>
      <c r="CH79" s="3">
        <v>21.5</v>
      </c>
      <c r="CI79" s="21">
        <f t="shared" si="98"/>
        <v>5.5813953488372059</v>
      </c>
      <c r="CJ79" s="3">
        <v>9</v>
      </c>
      <c r="CK79" s="21">
        <f t="shared" si="99"/>
        <v>5.5555555555555554</v>
      </c>
      <c r="CL79" s="3">
        <v>38.5</v>
      </c>
      <c r="CM79" s="21">
        <f t="shared" si="100"/>
        <v>4.4155844155844237</v>
      </c>
      <c r="CN79" s="3">
        <v>11</v>
      </c>
      <c r="CO79" s="21">
        <f t="shared" si="101"/>
        <v>9.0909090909090917</v>
      </c>
      <c r="CP79" s="3">
        <v>18</v>
      </c>
      <c r="CQ79" s="21">
        <f t="shared" si="102"/>
        <v>5.5555555555555554</v>
      </c>
      <c r="CR79" s="3">
        <v>38</v>
      </c>
      <c r="CS79" s="21">
        <f t="shared" si="103"/>
        <v>3.9473684210526314</v>
      </c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N79" t="s">
        <v>122</v>
      </c>
      <c r="DO79">
        <v>2</v>
      </c>
    </row>
    <row r="80" spans="1:119" x14ac:dyDescent="0.3">
      <c r="A80" s="2">
        <v>79</v>
      </c>
      <c r="B80" s="3" t="s">
        <v>3</v>
      </c>
      <c r="C80" s="3">
        <v>2</v>
      </c>
      <c r="D80" s="21">
        <f t="shared" si="68"/>
        <v>12.307692307692308</v>
      </c>
      <c r="E80" s="3">
        <v>208</v>
      </c>
      <c r="F80" s="3">
        <v>6.4</v>
      </c>
      <c r="G80" s="3">
        <v>8.6</v>
      </c>
      <c r="H80" s="3">
        <v>4.2</v>
      </c>
      <c r="I80" s="3">
        <v>16.899999999999999</v>
      </c>
      <c r="J80" s="3">
        <v>4.4000000000000004</v>
      </c>
      <c r="K80" s="3">
        <v>6.2</v>
      </c>
      <c r="L80" s="3">
        <v>14.2</v>
      </c>
      <c r="M80" s="21">
        <f t="shared" si="59"/>
        <v>24.583333333333332</v>
      </c>
      <c r="N80" s="3">
        <v>590</v>
      </c>
      <c r="O80" s="21">
        <f t="shared" si="60"/>
        <v>64.745762711864401</v>
      </c>
      <c r="P80" s="3">
        <v>9</v>
      </c>
      <c r="Q80" s="21">
        <f t="shared" si="61"/>
        <v>28.888888888888886</v>
      </c>
      <c r="R80" s="3">
        <v>15.5</v>
      </c>
      <c r="S80" s="21">
        <f t="shared" si="62"/>
        <v>44.516129032258064</v>
      </c>
      <c r="T80" s="3">
        <v>5.7</v>
      </c>
      <c r="U80" s="21">
        <f t="shared" si="63"/>
        <v>26.315789473684209</v>
      </c>
      <c r="V80" s="3">
        <v>24</v>
      </c>
      <c r="W80" s="21">
        <f t="shared" si="64"/>
        <v>29.583333333333339</v>
      </c>
      <c r="X80" s="3">
        <v>6.6</v>
      </c>
      <c r="Y80" s="21">
        <f t="shared" si="65"/>
        <v>33.333333333333329</v>
      </c>
      <c r="Z80" s="3">
        <v>9.5</v>
      </c>
      <c r="AA80" s="21">
        <f t="shared" si="66"/>
        <v>34.736842105263158</v>
      </c>
      <c r="AB80" s="3">
        <v>22</v>
      </c>
      <c r="AC80" s="21">
        <f t="shared" si="67"/>
        <v>35.454545454545453</v>
      </c>
      <c r="AD80" s="21">
        <f t="shared" si="69"/>
        <v>36.733333333333334</v>
      </c>
      <c r="AE80" s="7">
        <v>1102</v>
      </c>
      <c r="AF80" s="21">
        <f t="shared" si="70"/>
        <v>46.460980036297642</v>
      </c>
      <c r="AG80" s="3">
        <v>10</v>
      </c>
      <c r="AH80" s="21">
        <f t="shared" si="71"/>
        <v>10</v>
      </c>
      <c r="AI80" s="3">
        <v>17.5</v>
      </c>
      <c r="AJ80" s="21">
        <f t="shared" si="72"/>
        <v>11.428571428571429</v>
      </c>
      <c r="AK80" s="3">
        <v>6.3</v>
      </c>
      <c r="AL80" s="21">
        <f t="shared" si="73"/>
        <v>9.5238095238095184</v>
      </c>
      <c r="AM80" s="3">
        <v>30</v>
      </c>
      <c r="AN80" s="21">
        <f t="shared" si="74"/>
        <v>20</v>
      </c>
      <c r="AO80" s="3">
        <v>7.7</v>
      </c>
      <c r="AP80" s="21">
        <f t="shared" si="75"/>
        <v>14.285714285714294</v>
      </c>
      <c r="AQ80" s="3">
        <v>12.5</v>
      </c>
      <c r="AR80" s="22">
        <f t="shared" si="76"/>
        <v>24</v>
      </c>
      <c r="AS80" s="3">
        <v>28</v>
      </c>
      <c r="AT80" s="21">
        <f t="shared" si="77"/>
        <v>21.428571428571427</v>
      </c>
      <c r="AU80" s="21">
        <f t="shared" si="78"/>
        <v>48.628571428571426</v>
      </c>
      <c r="AV80" s="3">
        <f>1102+600</f>
        <v>1702</v>
      </c>
      <c r="AW80" s="21">
        <f t="shared" si="79"/>
        <v>35.252643948296118</v>
      </c>
      <c r="AX80" s="3">
        <v>11.5</v>
      </c>
      <c r="AY80" s="22">
        <f t="shared" si="80"/>
        <v>13.043478260869565</v>
      </c>
      <c r="AZ80" s="3">
        <v>22</v>
      </c>
      <c r="BA80" s="21">
        <f t="shared" si="81"/>
        <v>20.454545454545457</v>
      </c>
      <c r="BB80" s="3">
        <v>7.8</v>
      </c>
      <c r="BC80" s="21">
        <f t="shared" si="82"/>
        <v>19.230769230769234</v>
      </c>
      <c r="BD80" s="3">
        <v>35</v>
      </c>
      <c r="BE80" s="21">
        <f t="shared" si="83"/>
        <v>14.285714285714285</v>
      </c>
      <c r="BF80" s="3">
        <v>9.5</v>
      </c>
      <c r="BG80" s="21">
        <f t="shared" si="84"/>
        <v>18.94736842105263</v>
      </c>
      <c r="BH80" s="3">
        <v>15</v>
      </c>
      <c r="BI80" s="21">
        <f t="shared" si="85"/>
        <v>16.666666666666664</v>
      </c>
      <c r="BJ80" s="3">
        <v>35</v>
      </c>
      <c r="BK80" s="21">
        <f t="shared" si="86"/>
        <v>20</v>
      </c>
      <c r="BL80" s="21">
        <f t="shared" si="87"/>
        <v>59.504132231404967</v>
      </c>
      <c r="BM80" s="3">
        <v>2160</v>
      </c>
      <c r="BN80" s="21">
        <f t="shared" si="88"/>
        <v>21.203703703703702</v>
      </c>
      <c r="BO80" s="3">
        <v>13.3</v>
      </c>
      <c r="BP80" s="21">
        <f t="shared" si="89"/>
        <v>13.53383458646617</v>
      </c>
      <c r="BQ80" s="3">
        <v>23</v>
      </c>
      <c r="BR80" s="21">
        <f t="shared" si="90"/>
        <v>4.3478260869565215</v>
      </c>
      <c r="BS80" s="3">
        <v>8.4</v>
      </c>
      <c r="BT80" s="21">
        <f t="shared" si="91"/>
        <v>7.1428571428571495</v>
      </c>
      <c r="BU80" s="3">
        <v>36.299999999999997</v>
      </c>
      <c r="BV80" s="21">
        <f t="shared" si="92"/>
        <v>3.5812672176308467</v>
      </c>
      <c r="BW80" s="3">
        <v>10.3</v>
      </c>
      <c r="BX80" s="21">
        <f t="shared" si="93"/>
        <v>7.7669902912621422</v>
      </c>
      <c r="BY80" s="3">
        <v>16</v>
      </c>
      <c r="BZ80" s="21">
        <f t="shared" si="94"/>
        <v>6.25</v>
      </c>
      <c r="CA80" s="3">
        <v>36.299999999999997</v>
      </c>
      <c r="CB80" s="21">
        <f t="shared" si="95"/>
        <v>3.5812672176308467</v>
      </c>
      <c r="CC80" s="21">
        <f t="shared" si="104"/>
        <v>69.599999999999994</v>
      </c>
      <c r="CD80" s="3">
        <v>2610</v>
      </c>
      <c r="CE80" s="21">
        <f t="shared" si="96"/>
        <v>17.241379310344829</v>
      </c>
      <c r="CF80" s="3">
        <v>15</v>
      </c>
      <c r="CG80" s="21">
        <f t="shared" si="97"/>
        <v>11.333333333333329</v>
      </c>
      <c r="CH80" s="3">
        <v>24</v>
      </c>
      <c r="CI80" s="21">
        <f t="shared" si="98"/>
        <v>4.1666666666666661</v>
      </c>
      <c r="CJ80" s="3">
        <v>9</v>
      </c>
      <c r="CK80" s="21">
        <f t="shared" si="99"/>
        <v>6.6666666666666625</v>
      </c>
      <c r="CL80" s="3">
        <v>37.5</v>
      </c>
      <c r="CM80" s="21">
        <f t="shared" si="100"/>
        <v>3.2000000000000077</v>
      </c>
      <c r="CN80" s="3">
        <v>11</v>
      </c>
      <c r="CO80" s="21">
        <f t="shared" si="101"/>
        <v>6.3636363636363571</v>
      </c>
      <c r="CP80" s="3">
        <v>17</v>
      </c>
      <c r="CQ80" s="21">
        <f t="shared" si="102"/>
        <v>5.8823529411764701</v>
      </c>
      <c r="CR80" s="3">
        <v>37.5</v>
      </c>
      <c r="CS80" s="21">
        <f t="shared" si="103"/>
        <v>3.2000000000000077</v>
      </c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N80" t="s">
        <v>122</v>
      </c>
      <c r="DO80">
        <v>2</v>
      </c>
    </row>
    <row r="81" spans="1:119" x14ac:dyDescent="0.3">
      <c r="A81" s="3">
        <v>80</v>
      </c>
      <c r="B81" s="3" t="s">
        <v>3</v>
      </c>
      <c r="C81" s="3">
        <v>2</v>
      </c>
      <c r="D81" s="21">
        <f t="shared" si="68"/>
        <v>9.7005988023952092</v>
      </c>
      <c r="E81" s="3">
        <v>162</v>
      </c>
      <c r="F81" s="3">
        <v>5.8</v>
      </c>
      <c r="G81" s="3">
        <v>8.8000000000000007</v>
      </c>
      <c r="H81" s="3">
        <v>4</v>
      </c>
      <c r="I81" s="3">
        <v>16.7</v>
      </c>
      <c r="J81" s="3">
        <v>3.6</v>
      </c>
      <c r="K81" s="3">
        <v>5.7</v>
      </c>
      <c r="L81" s="3">
        <v>13.9</v>
      </c>
      <c r="M81" s="21">
        <f t="shared" si="59"/>
        <v>21.739130434782609</v>
      </c>
      <c r="N81" s="3">
        <v>500</v>
      </c>
      <c r="O81" s="21">
        <f t="shared" si="60"/>
        <v>67.600000000000009</v>
      </c>
      <c r="P81" s="3">
        <v>8</v>
      </c>
      <c r="Q81" s="21">
        <f t="shared" si="61"/>
        <v>27.500000000000004</v>
      </c>
      <c r="R81" s="3">
        <v>12.5</v>
      </c>
      <c r="S81" s="21">
        <f t="shared" si="62"/>
        <v>29.599999999999994</v>
      </c>
      <c r="T81" s="3">
        <v>4.5</v>
      </c>
      <c r="U81" s="21">
        <f t="shared" si="63"/>
        <v>11.111111111111111</v>
      </c>
      <c r="V81" s="3">
        <v>23</v>
      </c>
      <c r="W81" s="21">
        <f t="shared" si="64"/>
        <v>27.39130434782609</v>
      </c>
      <c r="X81" s="3">
        <v>5.5</v>
      </c>
      <c r="Y81" s="21">
        <f t="shared" si="65"/>
        <v>34.545454545454547</v>
      </c>
      <c r="Z81" s="3">
        <v>9</v>
      </c>
      <c r="AA81" s="21">
        <f t="shared" si="66"/>
        <v>36.666666666666664</v>
      </c>
      <c r="AB81" s="3">
        <v>20.5</v>
      </c>
      <c r="AC81" s="21">
        <f t="shared" si="67"/>
        <v>32.195121951219512</v>
      </c>
      <c r="AD81" s="21">
        <f t="shared" si="69"/>
        <v>34.766666666666666</v>
      </c>
      <c r="AE81" s="7">
        <v>1043</v>
      </c>
      <c r="AF81" s="21">
        <f t="shared" si="70"/>
        <v>52.061361457334613</v>
      </c>
      <c r="AG81" s="3">
        <v>10</v>
      </c>
      <c r="AH81" s="21">
        <f t="shared" si="71"/>
        <v>20</v>
      </c>
      <c r="AI81" s="3">
        <v>16.5</v>
      </c>
      <c r="AJ81" s="21">
        <f t="shared" si="72"/>
        <v>24.242424242424242</v>
      </c>
      <c r="AK81" s="3">
        <v>6.1</v>
      </c>
      <c r="AL81" s="21">
        <f t="shared" si="73"/>
        <v>26.229508196721309</v>
      </c>
      <c r="AM81" s="3">
        <v>30</v>
      </c>
      <c r="AN81" s="21">
        <f t="shared" si="74"/>
        <v>23.333333333333332</v>
      </c>
      <c r="AO81" s="3">
        <v>7.8</v>
      </c>
      <c r="AP81" s="21">
        <f t="shared" si="75"/>
        <v>29.487179487179489</v>
      </c>
      <c r="AQ81" s="3">
        <v>12</v>
      </c>
      <c r="AR81" s="22">
        <f t="shared" si="76"/>
        <v>25</v>
      </c>
      <c r="AS81" s="3">
        <v>26.7</v>
      </c>
      <c r="AT81" s="21">
        <f t="shared" si="77"/>
        <v>23.220973782771534</v>
      </c>
      <c r="AU81" s="21">
        <f t="shared" si="78"/>
        <v>43.464788732394368</v>
      </c>
      <c r="AV81" s="3">
        <f>1043+500</f>
        <v>1543</v>
      </c>
      <c r="AW81" s="21">
        <f t="shared" si="79"/>
        <v>32.404406999351913</v>
      </c>
      <c r="AX81" s="3">
        <v>11</v>
      </c>
      <c r="AY81" s="22">
        <f t="shared" si="80"/>
        <v>9.0909090909090917</v>
      </c>
      <c r="AZ81" s="3">
        <v>20.5</v>
      </c>
      <c r="BA81" s="21">
        <f t="shared" si="81"/>
        <v>19.512195121951219</v>
      </c>
      <c r="BB81" s="3">
        <v>8</v>
      </c>
      <c r="BC81" s="21">
        <f t="shared" si="82"/>
        <v>23.750000000000004</v>
      </c>
      <c r="BD81" s="3">
        <v>35.5</v>
      </c>
      <c r="BE81" s="21">
        <f t="shared" si="83"/>
        <v>15.492957746478872</v>
      </c>
      <c r="BF81" s="3">
        <v>10</v>
      </c>
      <c r="BG81" s="21">
        <f t="shared" si="84"/>
        <v>22.000000000000004</v>
      </c>
      <c r="BH81" s="3">
        <v>16</v>
      </c>
      <c r="BI81" s="21">
        <f t="shared" si="85"/>
        <v>25</v>
      </c>
      <c r="BJ81" s="3">
        <v>36.5</v>
      </c>
      <c r="BK81" s="21">
        <f t="shared" si="86"/>
        <v>26.849315068493151</v>
      </c>
      <c r="BL81" s="21">
        <f t="shared" si="87"/>
        <v>61.413043478260875</v>
      </c>
      <c r="BM81" s="3">
        <v>2260</v>
      </c>
      <c r="BN81" s="21">
        <f t="shared" si="88"/>
        <v>31.725663716814161</v>
      </c>
      <c r="BO81" s="3">
        <v>12.5</v>
      </c>
      <c r="BP81" s="21">
        <f t="shared" si="89"/>
        <v>12</v>
      </c>
      <c r="BQ81" s="3">
        <v>21.8</v>
      </c>
      <c r="BR81" s="21">
        <f t="shared" si="90"/>
        <v>5.9633027522935809</v>
      </c>
      <c r="BS81" s="3">
        <v>8.8000000000000007</v>
      </c>
      <c r="BT81" s="21">
        <f t="shared" si="91"/>
        <v>9.0909090909090988</v>
      </c>
      <c r="BU81" s="3">
        <v>36.799999999999997</v>
      </c>
      <c r="BV81" s="21">
        <f t="shared" si="92"/>
        <v>3.5326086956521667</v>
      </c>
      <c r="BW81" s="3">
        <v>10.7</v>
      </c>
      <c r="BX81" s="21">
        <f t="shared" si="93"/>
        <v>6.5420560747663492</v>
      </c>
      <c r="BY81" s="3">
        <v>17.3</v>
      </c>
      <c r="BZ81" s="21">
        <f t="shared" si="94"/>
        <v>7.5144508670520267</v>
      </c>
      <c r="CA81" s="3">
        <v>37.299999999999997</v>
      </c>
      <c r="CB81" s="21">
        <f t="shared" si="95"/>
        <v>2.144772117962459</v>
      </c>
      <c r="CC81" s="21">
        <f t="shared" si="104"/>
        <v>77.631578947368425</v>
      </c>
      <c r="CD81" s="3">
        <v>2950</v>
      </c>
      <c r="CE81" s="21">
        <f t="shared" si="96"/>
        <v>23.389830508474578</v>
      </c>
      <c r="CF81" s="3">
        <v>14</v>
      </c>
      <c r="CG81" s="21">
        <f t="shared" si="97"/>
        <v>10.714285714285714</v>
      </c>
      <c r="CH81" s="3">
        <v>23</v>
      </c>
      <c r="CI81" s="21">
        <f t="shared" si="98"/>
        <v>5.2173913043478226</v>
      </c>
      <c r="CJ81" s="3">
        <v>9</v>
      </c>
      <c r="CK81" s="21">
        <f t="shared" si="99"/>
        <v>2.2222222222222143</v>
      </c>
      <c r="CL81" s="3">
        <v>38</v>
      </c>
      <c r="CM81" s="21">
        <f t="shared" si="100"/>
        <v>3.1578947368421129</v>
      </c>
      <c r="CN81" s="3">
        <v>11.5</v>
      </c>
      <c r="CO81" s="21">
        <f t="shared" si="101"/>
        <v>6.9565217391304408</v>
      </c>
      <c r="CP81" s="3">
        <v>18.5</v>
      </c>
      <c r="CQ81" s="21">
        <f t="shared" si="102"/>
        <v>6.4864864864864824</v>
      </c>
      <c r="CR81" s="3">
        <v>38</v>
      </c>
      <c r="CS81" s="21">
        <f t="shared" si="103"/>
        <v>1.8421052631579022</v>
      </c>
      <c r="CT81" s="14">
        <v>25.881250000000001</v>
      </c>
      <c r="CU81" s="14">
        <v>16.694099999999999</v>
      </c>
      <c r="CV81" s="14">
        <v>7.4372090000000002</v>
      </c>
      <c r="CW81" s="14">
        <v>80.629919999999998</v>
      </c>
      <c r="CX81" s="14">
        <v>10</v>
      </c>
      <c r="CY81" s="14">
        <v>30</v>
      </c>
      <c r="CZ81" s="14">
        <v>4.9000000000000004</v>
      </c>
      <c r="DA81" s="14">
        <v>61.2</v>
      </c>
      <c r="DB81" s="14">
        <v>20.399999999999999</v>
      </c>
      <c r="DC81" s="14">
        <v>33.33</v>
      </c>
      <c r="DD81" s="14">
        <v>3</v>
      </c>
      <c r="DE81" s="14"/>
      <c r="DF81" s="14"/>
      <c r="DG81" s="14">
        <v>45</v>
      </c>
      <c r="DH81" s="14"/>
      <c r="DI81" s="14"/>
      <c r="DJ81" s="14"/>
      <c r="DK81" s="18">
        <v>30</v>
      </c>
      <c r="DL81" s="20">
        <v>3.8498619999999999</v>
      </c>
      <c r="DM81">
        <v>0.66</v>
      </c>
      <c r="DN81" t="s">
        <v>122</v>
      </c>
      <c r="DO81">
        <v>2</v>
      </c>
    </row>
    <row r="82" spans="1:119" x14ac:dyDescent="0.3">
      <c r="A82" s="2">
        <v>81</v>
      </c>
      <c r="B82" s="3" t="s">
        <v>3</v>
      </c>
      <c r="C82" s="3">
        <v>2</v>
      </c>
      <c r="D82" s="21">
        <f t="shared" si="68"/>
        <v>11.111111111111111</v>
      </c>
      <c r="E82" s="3">
        <v>200</v>
      </c>
      <c r="F82" s="3">
        <v>5.3</v>
      </c>
      <c r="G82" s="3">
        <v>10</v>
      </c>
      <c r="H82" s="3">
        <v>4</v>
      </c>
      <c r="I82" s="3">
        <v>18</v>
      </c>
      <c r="J82" s="3">
        <v>4.2</v>
      </c>
      <c r="K82" s="3">
        <v>6.8</v>
      </c>
      <c r="L82" s="3">
        <v>15</v>
      </c>
      <c r="M82" s="21">
        <f t="shared" si="59"/>
        <v>23.25</v>
      </c>
      <c r="N82" s="3">
        <v>558</v>
      </c>
      <c r="O82" s="21">
        <f t="shared" si="60"/>
        <v>64.157706093189958</v>
      </c>
      <c r="P82" s="3">
        <v>8.6999999999999993</v>
      </c>
      <c r="Q82" s="21">
        <f t="shared" si="61"/>
        <v>39.080459770114942</v>
      </c>
      <c r="R82" s="3">
        <v>13.5</v>
      </c>
      <c r="S82" s="21">
        <f t="shared" si="62"/>
        <v>25.925925925925924</v>
      </c>
      <c r="T82" s="3">
        <v>5</v>
      </c>
      <c r="U82" s="21">
        <f t="shared" si="63"/>
        <v>20</v>
      </c>
      <c r="V82" s="3">
        <v>24</v>
      </c>
      <c r="W82" s="21">
        <f t="shared" si="64"/>
        <v>25</v>
      </c>
      <c r="X82" s="3">
        <v>6</v>
      </c>
      <c r="Y82" s="21">
        <f t="shared" si="65"/>
        <v>30</v>
      </c>
      <c r="Z82" s="3">
        <v>9.5</v>
      </c>
      <c r="AA82" s="21">
        <f t="shared" si="66"/>
        <v>28.421052631578945</v>
      </c>
      <c r="AB82" s="3">
        <v>21</v>
      </c>
      <c r="AC82" s="21">
        <f t="shared" si="67"/>
        <v>28.571428571428569</v>
      </c>
      <c r="AD82" s="21">
        <f t="shared" si="69"/>
        <v>38.370370370370374</v>
      </c>
      <c r="AE82" s="7">
        <v>1036</v>
      </c>
      <c r="AF82" s="21">
        <f t="shared" si="70"/>
        <v>46.138996138996141</v>
      </c>
      <c r="AG82" s="3">
        <v>10.5</v>
      </c>
      <c r="AH82" s="21">
        <f t="shared" si="71"/>
        <v>17.142857142857149</v>
      </c>
      <c r="AI82" s="3">
        <v>17</v>
      </c>
      <c r="AJ82" s="21">
        <f t="shared" si="72"/>
        <v>20.588235294117645</v>
      </c>
      <c r="AK82" s="3">
        <v>6</v>
      </c>
      <c r="AL82" s="21">
        <f t="shared" si="73"/>
        <v>16.666666666666664</v>
      </c>
      <c r="AM82" s="3">
        <v>27</v>
      </c>
      <c r="AN82" s="21">
        <f t="shared" si="74"/>
        <v>11.111111111111111</v>
      </c>
      <c r="AO82" s="3">
        <v>7.9</v>
      </c>
      <c r="AP82" s="21">
        <f t="shared" si="75"/>
        <v>24.050632911392409</v>
      </c>
      <c r="AQ82" s="3">
        <v>12</v>
      </c>
      <c r="AR82" s="22">
        <f t="shared" si="76"/>
        <v>20.833333333333336</v>
      </c>
      <c r="AS82" s="3">
        <v>28</v>
      </c>
      <c r="AT82" s="21">
        <f t="shared" si="77"/>
        <v>25</v>
      </c>
      <c r="AU82" s="21">
        <f t="shared" si="78"/>
        <v>43.885714285714286</v>
      </c>
      <c r="AV82" s="3">
        <f>1036+500</f>
        <v>1536</v>
      </c>
      <c r="AW82" s="21">
        <f t="shared" si="79"/>
        <v>32.552083333333329</v>
      </c>
      <c r="AX82" s="3">
        <v>11.4</v>
      </c>
      <c r="AY82" s="22">
        <f t="shared" si="80"/>
        <v>7.8947368421052655</v>
      </c>
      <c r="AZ82" s="3">
        <v>22</v>
      </c>
      <c r="BA82" s="21">
        <f t="shared" si="81"/>
        <v>22.727272727272727</v>
      </c>
      <c r="BB82" s="3">
        <v>7.8</v>
      </c>
      <c r="BC82" s="21">
        <f t="shared" si="82"/>
        <v>23.076923076923077</v>
      </c>
      <c r="BD82" s="3">
        <v>35</v>
      </c>
      <c r="BE82" s="21">
        <f t="shared" si="83"/>
        <v>22.857142857142858</v>
      </c>
      <c r="BF82" s="3">
        <v>9.5</v>
      </c>
      <c r="BG82" s="21">
        <f t="shared" si="84"/>
        <v>16.84210526315789</v>
      </c>
      <c r="BH82" s="3">
        <v>15</v>
      </c>
      <c r="BI82" s="21">
        <f t="shared" si="85"/>
        <v>20</v>
      </c>
      <c r="BJ82" s="3">
        <v>34</v>
      </c>
      <c r="BK82" s="21">
        <f t="shared" si="86"/>
        <v>17.647058823529413</v>
      </c>
      <c r="BL82" s="21">
        <f t="shared" si="87"/>
        <v>57.734806629834253</v>
      </c>
      <c r="BM82" s="3">
        <v>2090</v>
      </c>
      <c r="BN82" s="21">
        <f t="shared" si="88"/>
        <v>26.507177033492823</v>
      </c>
      <c r="BO82" s="3">
        <v>13.2</v>
      </c>
      <c r="BP82" s="21">
        <f t="shared" si="89"/>
        <v>13.63636363636363</v>
      </c>
      <c r="BQ82" s="3">
        <v>22.8</v>
      </c>
      <c r="BR82" s="21">
        <f t="shared" si="90"/>
        <v>3.5087719298245648</v>
      </c>
      <c r="BS82" s="3">
        <v>8.1999999999999993</v>
      </c>
      <c r="BT82" s="21">
        <f t="shared" si="91"/>
        <v>4.8780487804877986</v>
      </c>
      <c r="BU82" s="3">
        <v>36.200000000000003</v>
      </c>
      <c r="BV82" s="21">
        <f t="shared" si="92"/>
        <v>3.3149171270718307</v>
      </c>
      <c r="BW82" s="3">
        <v>10.4</v>
      </c>
      <c r="BX82" s="21">
        <f t="shared" si="93"/>
        <v>8.6538461538461569</v>
      </c>
      <c r="BY82" s="3">
        <v>16</v>
      </c>
      <c r="BZ82" s="21">
        <f t="shared" si="94"/>
        <v>6.25</v>
      </c>
      <c r="CA82" s="3">
        <v>36.299999999999997</v>
      </c>
      <c r="CB82" s="21">
        <f t="shared" si="95"/>
        <v>6.3360881542699659</v>
      </c>
      <c r="CC82" s="21">
        <f t="shared" si="104"/>
        <v>69.546666666666667</v>
      </c>
      <c r="CD82" s="3">
        <v>2608</v>
      </c>
      <c r="CE82" s="21">
        <f t="shared" si="96"/>
        <v>19.861963190184049</v>
      </c>
      <c r="CF82" s="3">
        <v>15</v>
      </c>
      <c r="CG82" s="21">
        <f t="shared" si="97"/>
        <v>12.000000000000005</v>
      </c>
      <c r="CH82" s="3">
        <v>23.5</v>
      </c>
      <c r="CI82" s="21">
        <f t="shared" si="98"/>
        <v>2.9787234042553163</v>
      </c>
      <c r="CJ82" s="3">
        <v>8.6</v>
      </c>
      <c r="CK82" s="21">
        <f t="shared" si="99"/>
        <v>4.6511627906976782</v>
      </c>
      <c r="CL82" s="3">
        <v>37.5</v>
      </c>
      <c r="CM82" s="21">
        <f t="shared" si="100"/>
        <v>3.4666666666666588</v>
      </c>
      <c r="CN82" s="3">
        <v>11.2</v>
      </c>
      <c r="CO82" s="21">
        <f t="shared" si="101"/>
        <v>7.1428571428571344</v>
      </c>
      <c r="CP82" s="3">
        <v>17</v>
      </c>
      <c r="CQ82" s="21">
        <f t="shared" si="102"/>
        <v>5.8823529411764701</v>
      </c>
      <c r="CR82" s="3">
        <v>38.5</v>
      </c>
      <c r="CS82" s="21">
        <f t="shared" si="103"/>
        <v>5.7142857142857215</v>
      </c>
      <c r="CT82" s="14">
        <v>22.806249999999999</v>
      </c>
      <c r="CU82" s="14">
        <v>13.04879</v>
      </c>
      <c r="CV82" s="14">
        <v>7.9536819999999997</v>
      </c>
      <c r="CW82" s="14">
        <v>67.716539999999995</v>
      </c>
      <c r="CX82" s="14">
        <v>10</v>
      </c>
      <c r="CY82" s="14">
        <v>30</v>
      </c>
      <c r="CZ82" s="14">
        <v>4.9000000000000004</v>
      </c>
      <c r="DA82" s="14">
        <v>61.2</v>
      </c>
      <c r="DB82" s="14">
        <v>20.399999999999999</v>
      </c>
      <c r="DC82" s="14">
        <v>33.33</v>
      </c>
      <c r="DD82" s="14">
        <v>3.1</v>
      </c>
      <c r="DE82" s="14"/>
      <c r="DF82" s="14"/>
      <c r="DG82" s="14">
        <v>70</v>
      </c>
      <c r="DH82" s="14"/>
      <c r="DI82" s="14"/>
      <c r="DJ82" s="14"/>
      <c r="DK82" s="18">
        <v>35</v>
      </c>
      <c r="DL82" s="20">
        <v>3.9683199999999998</v>
      </c>
      <c r="DM82">
        <v>0.5</v>
      </c>
      <c r="DN82" t="s">
        <v>122</v>
      </c>
      <c r="DO82">
        <v>2</v>
      </c>
    </row>
    <row r="83" spans="1:119" x14ac:dyDescent="0.3">
      <c r="A83" s="3">
        <v>82</v>
      </c>
      <c r="B83" s="3" t="s">
        <v>3</v>
      </c>
      <c r="C83" s="3">
        <v>2</v>
      </c>
      <c r="D83" s="21">
        <f t="shared" si="68"/>
        <v>10.256410256410257</v>
      </c>
      <c r="E83" s="3">
        <v>200</v>
      </c>
      <c r="F83" s="3">
        <v>6</v>
      </c>
      <c r="G83" s="3">
        <v>9.5</v>
      </c>
      <c r="H83" s="3">
        <v>4</v>
      </c>
      <c r="I83" s="3">
        <v>19.5</v>
      </c>
      <c r="J83" s="3">
        <v>4.2</v>
      </c>
      <c r="K83" s="3">
        <v>6.5</v>
      </c>
      <c r="L83" s="3">
        <v>14.4</v>
      </c>
      <c r="M83" s="21">
        <f t="shared" si="59"/>
        <v>23.16</v>
      </c>
      <c r="N83" s="3">
        <v>579</v>
      </c>
      <c r="O83" s="21">
        <f t="shared" si="60"/>
        <v>65.457685664939547</v>
      </c>
      <c r="P83" s="3">
        <v>8.5</v>
      </c>
      <c r="Q83" s="21">
        <f t="shared" si="61"/>
        <v>29.411764705882355</v>
      </c>
      <c r="R83" s="3">
        <v>14</v>
      </c>
      <c r="S83" s="21">
        <f t="shared" si="62"/>
        <v>32.142857142857146</v>
      </c>
      <c r="T83" s="3">
        <v>5</v>
      </c>
      <c r="U83" s="21">
        <f t="shared" si="63"/>
        <v>20</v>
      </c>
      <c r="V83" s="3">
        <v>25</v>
      </c>
      <c r="W83" s="21">
        <f t="shared" si="64"/>
        <v>22</v>
      </c>
      <c r="X83" s="3">
        <v>6</v>
      </c>
      <c r="Y83" s="21">
        <f t="shared" si="65"/>
        <v>30</v>
      </c>
      <c r="Z83" s="3">
        <v>10</v>
      </c>
      <c r="AA83" s="21">
        <f t="shared" si="66"/>
        <v>35</v>
      </c>
      <c r="AB83" s="3">
        <v>22</v>
      </c>
      <c r="AC83" s="21">
        <f t="shared" si="67"/>
        <v>34.545454545454547</v>
      </c>
      <c r="AD83" s="21">
        <f t="shared" si="69"/>
        <v>39.66101694915254</v>
      </c>
      <c r="AE83" s="7">
        <v>1170</v>
      </c>
      <c r="AF83" s="21">
        <f t="shared" si="70"/>
        <v>50.512820512820511</v>
      </c>
      <c r="AG83" s="3">
        <v>11</v>
      </c>
      <c r="AH83" s="21">
        <f t="shared" si="71"/>
        <v>22.727272727272727</v>
      </c>
      <c r="AI83" s="3">
        <v>15.5</v>
      </c>
      <c r="AJ83" s="21">
        <f t="shared" si="72"/>
        <v>9.67741935483871</v>
      </c>
      <c r="AK83" s="3">
        <v>6.5</v>
      </c>
      <c r="AL83" s="21">
        <f t="shared" si="73"/>
        <v>23.076923076923077</v>
      </c>
      <c r="AM83" s="3">
        <v>29.5</v>
      </c>
      <c r="AN83" s="21">
        <f t="shared" si="74"/>
        <v>15.254237288135593</v>
      </c>
      <c r="AO83" s="3">
        <v>7.5</v>
      </c>
      <c r="AP83" s="21">
        <f t="shared" si="75"/>
        <v>20</v>
      </c>
      <c r="AQ83" s="3">
        <v>12.5</v>
      </c>
      <c r="AR83" s="22">
        <f t="shared" si="76"/>
        <v>20</v>
      </c>
      <c r="AS83" s="3">
        <v>27.5</v>
      </c>
      <c r="AT83" s="21">
        <f t="shared" si="77"/>
        <v>20</v>
      </c>
      <c r="AU83" s="21">
        <f t="shared" si="78"/>
        <v>51.267605633802816</v>
      </c>
      <c r="AV83" s="3">
        <f>1170+650</f>
        <v>1820</v>
      </c>
      <c r="AW83" s="21">
        <f t="shared" si="79"/>
        <v>35.714285714285715</v>
      </c>
      <c r="AX83" s="3">
        <v>12.3</v>
      </c>
      <c r="AY83" s="22">
        <f t="shared" si="80"/>
        <v>10.569105691056915</v>
      </c>
      <c r="AZ83" s="3">
        <v>19</v>
      </c>
      <c r="BA83" s="21">
        <f t="shared" si="81"/>
        <v>18.421052631578945</v>
      </c>
      <c r="BB83" s="3">
        <v>8</v>
      </c>
      <c r="BC83" s="21">
        <f t="shared" si="82"/>
        <v>18.75</v>
      </c>
      <c r="BD83" s="3">
        <v>35.5</v>
      </c>
      <c r="BE83" s="21">
        <f t="shared" si="83"/>
        <v>16.901408450704224</v>
      </c>
      <c r="BF83" s="3">
        <v>10</v>
      </c>
      <c r="BG83" s="21">
        <f t="shared" si="84"/>
        <v>25</v>
      </c>
      <c r="BH83" s="3">
        <v>16.5</v>
      </c>
      <c r="BI83" s="21">
        <f t="shared" si="85"/>
        <v>24.242424242424242</v>
      </c>
      <c r="BJ83" s="3">
        <v>36.5</v>
      </c>
      <c r="BK83" s="21">
        <f t="shared" si="86"/>
        <v>24.657534246575342</v>
      </c>
      <c r="BL83" s="21">
        <f t="shared" si="87"/>
        <v>64.945652173913047</v>
      </c>
      <c r="BM83" s="3">
        <v>2390</v>
      </c>
      <c r="BN83" s="21">
        <f t="shared" si="88"/>
        <v>23.84937238493724</v>
      </c>
      <c r="BO83" s="3">
        <v>13.1</v>
      </c>
      <c r="BP83" s="21">
        <f t="shared" si="89"/>
        <v>6.106870229007626</v>
      </c>
      <c r="BQ83" s="3">
        <v>22.3</v>
      </c>
      <c r="BR83" s="21">
        <f t="shared" si="90"/>
        <v>14.79820627802691</v>
      </c>
      <c r="BS83" s="3">
        <v>8.9</v>
      </c>
      <c r="BT83" s="21">
        <f t="shared" si="91"/>
        <v>10.112359550561802</v>
      </c>
      <c r="BU83" s="3">
        <v>36.799999999999997</v>
      </c>
      <c r="BV83" s="21">
        <f t="shared" si="92"/>
        <v>3.5326086956521667</v>
      </c>
      <c r="BW83" s="3">
        <v>10.8</v>
      </c>
      <c r="BX83" s="21">
        <f t="shared" si="93"/>
        <v>7.4074074074074137</v>
      </c>
      <c r="BY83" s="3">
        <v>17.5</v>
      </c>
      <c r="BZ83" s="21">
        <f t="shared" si="94"/>
        <v>5.7142857142857144</v>
      </c>
      <c r="CA83" s="3">
        <v>37.5</v>
      </c>
      <c r="CB83" s="21">
        <f t="shared" si="95"/>
        <v>2.666666666666667</v>
      </c>
      <c r="CC83" s="21">
        <f t="shared" si="104"/>
        <v>77.631578947368425</v>
      </c>
      <c r="CD83" s="3">
        <v>2950</v>
      </c>
      <c r="CE83" s="21">
        <f t="shared" si="96"/>
        <v>18.983050847457626</v>
      </c>
      <c r="CF83" s="3">
        <v>14</v>
      </c>
      <c r="CG83" s="21">
        <f t="shared" si="97"/>
        <v>6.4285714285714306</v>
      </c>
      <c r="CH83" s="3">
        <v>23.5</v>
      </c>
      <c r="CI83" s="21">
        <f t="shared" si="98"/>
        <v>5.106382978723401</v>
      </c>
      <c r="CJ83" s="3">
        <v>9.6999999999999993</v>
      </c>
      <c r="CK83" s="21">
        <f t="shared" si="99"/>
        <v>8.2474226804123614</v>
      </c>
      <c r="CL83" s="3">
        <v>38</v>
      </c>
      <c r="CM83" s="21">
        <f t="shared" si="100"/>
        <v>3.1578947368421129</v>
      </c>
      <c r="CN83" s="3">
        <v>11.5</v>
      </c>
      <c r="CO83" s="21">
        <f t="shared" si="101"/>
        <v>6.0869565217391246</v>
      </c>
      <c r="CP83" s="3">
        <v>18.5</v>
      </c>
      <c r="CQ83" s="21">
        <f t="shared" si="102"/>
        <v>5.4054054054054053</v>
      </c>
      <c r="CR83" s="3">
        <v>38.5</v>
      </c>
      <c r="CS83" s="21">
        <f t="shared" si="103"/>
        <v>2.5974025974025974</v>
      </c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N83" t="s">
        <v>122</v>
      </c>
      <c r="DO83">
        <v>2</v>
      </c>
    </row>
    <row r="84" spans="1:119" x14ac:dyDescent="0.3">
      <c r="A84" s="2">
        <v>83</v>
      </c>
      <c r="B84" s="3" t="s">
        <v>3</v>
      </c>
      <c r="C84" s="3">
        <v>2</v>
      </c>
      <c r="D84" s="21">
        <f t="shared" si="68"/>
        <v>10.487804878048781</v>
      </c>
      <c r="E84" s="3">
        <v>215</v>
      </c>
      <c r="F84" s="3">
        <v>5.6</v>
      </c>
      <c r="G84" s="3">
        <v>9.6999999999999993</v>
      </c>
      <c r="H84" s="3">
        <v>3.8</v>
      </c>
      <c r="I84" s="3">
        <v>20.5</v>
      </c>
      <c r="J84" s="3">
        <v>4.5</v>
      </c>
      <c r="K84" s="3">
        <v>6.7</v>
      </c>
      <c r="L84" s="3">
        <v>17</v>
      </c>
      <c r="M84" s="21">
        <f t="shared" si="59"/>
        <v>23</v>
      </c>
      <c r="N84" s="3">
        <v>575</v>
      </c>
      <c r="O84" s="21">
        <f t="shared" si="60"/>
        <v>62.608695652173921</v>
      </c>
      <c r="P84" s="3">
        <v>8.6999999999999993</v>
      </c>
      <c r="Q84" s="21">
        <f t="shared" si="61"/>
        <v>35.632183908045981</v>
      </c>
      <c r="R84" s="3">
        <v>14</v>
      </c>
      <c r="S84" s="21">
        <f t="shared" si="62"/>
        <v>30.714285714285722</v>
      </c>
      <c r="T84" s="3">
        <v>5</v>
      </c>
      <c r="U84" s="21">
        <f t="shared" si="63"/>
        <v>24.000000000000004</v>
      </c>
      <c r="V84" s="3">
        <v>25</v>
      </c>
      <c r="W84" s="21">
        <f t="shared" si="64"/>
        <v>18</v>
      </c>
      <c r="X84" s="3">
        <v>6.5</v>
      </c>
      <c r="Y84" s="21">
        <f t="shared" si="65"/>
        <v>30.76923076923077</v>
      </c>
      <c r="Z84" s="3">
        <v>10</v>
      </c>
      <c r="AA84" s="21">
        <f t="shared" si="66"/>
        <v>32.999999999999993</v>
      </c>
      <c r="AB84" s="3">
        <v>22</v>
      </c>
      <c r="AC84" s="21">
        <f t="shared" si="67"/>
        <v>22.727272727272727</v>
      </c>
      <c r="AD84" s="21">
        <f t="shared" si="69"/>
        <v>37.142857142857146</v>
      </c>
      <c r="AE84" s="7">
        <v>1040</v>
      </c>
      <c r="AF84" s="21">
        <f t="shared" si="70"/>
        <v>44.711538461538467</v>
      </c>
      <c r="AG84" s="3">
        <v>9.5</v>
      </c>
      <c r="AH84" s="21">
        <f t="shared" si="71"/>
        <v>8.4210526315789558</v>
      </c>
      <c r="AI84" s="3">
        <v>17</v>
      </c>
      <c r="AJ84" s="21">
        <f t="shared" si="72"/>
        <v>17.647058823529413</v>
      </c>
      <c r="AK84" s="3">
        <v>6</v>
      </c>
      <c r="AL84" s="21">
        <f t="shared" si="73"/>
        <v>16.666666666666664</v>
      </c>
      <c r="AM84" s="3">
        <v>28</v>
      </c>
      <c r="AN84" s="21">
        <f t="shared" si="74"/>
        <v>10.714285714285714</v>
      </c>
      <c r="AO84" s="3">
        <v>7.7</v>
      </c>
      <c r="AP84" s="21">
        <f t="shared" si="75"/>
        <v>15.584415584415586</v>
      </c>
      <c r="AQ84" s="3">
        <v>12</v>
      </c>
      <c r="AR84" s="22">
        <f t="shared" si="76"/>
        <v>16.666666666666664</v>
      </c>
      <c r="AS84" s="3">
        <v>27.5</v>
      </c>
      <c r="AT84" s="21">
        <f t="shared" si="77"/>
        <v>20</v>
      </c>
      <c r="AU84" s="21">
        <f t="shared" si="78"/>
        <v>45.828571428571429</v>
      </c>
      <c r="AV84" s="3">
        <v>1604</v>
      </c>
      <c r="AW84" s="21">
        <f t="shared" si="79"/>
        <v>35.16209476309227</v>
      </c>
      <c r="AX84" s="3">
        <v>11</v>
      </c>
      <c r="AY84" s="22">
        <f t="shared" si="80"/>
        <v>13.636363636363635</v>
      </c>
      <c r="AZ84" s="3">
        <v>21.2</v>
      </c>
      <c r="BA84" s="21">
        <f t="shared" si="81"/>
        <v>19.811320754716981</v>
      </c>
      <c r="BB84" s="3">
        <v>7.8</v>
      </c>
      <c r="BC84" s="21">
        <f t="shared" si="82"/>
        <v>23.076923076923077</v>
      </c>
      <c r="BD84" s="3">
        <v>35</v>
      </c>
      <c r="BE84" s="21">
        <f t="shared" si="83"/>
        <v>20</v>
      </c>
      <c r="BF84" s="3">
        <v>9.5</v>
      </c>
      <c r="BG84" s="21">
        <f t="shared" si="84"/>
        <v>18.94736842105263</v>
      </c>
      <c r="BH84" s="3">
        <v>15</v>
      </c>
      <c r="BI84" s="21">
        <f t="shared" si="85"/>
        <v>20</v>
      </c>
      <c r="BJ84" s="3">
        <v>35</v>
      </c>
      <c r="BK84" s="21">
        <f t="shared" si="86"/>
        <v>21.428571428571427</v>
      </c>
      <c r="BL84" s="21">
        <f t="shared" si="87"/>
        <v>57.361111111111114</v>
      </c>
      <c r="BM84" s="3">
        <v>2065</v>
      </c>
      <c r="BN84" s="21">
        <f t="shared" si="88"/>
        <v>22.324455205811137</v>
      </c>
      <c r="BO84" s="3">
        <v>12.3</v>
      </c>
      <c r="BP84" s="21">
        <f t="shared" si="89"/>
        <v>10.569105691056915</v>
      </c>
      <c r="BQ84" s="3">
        <v>22</v>
      </c>
      <c r="BR84" s="21">
        <f t="shared" si="90"/>
        <v>3.6363636363636398</v>
      </c>
      <c r="BS84" s="3">
        <v>8.1999999999999993</v>
      </c>
      <c r="BT84" s="21">
        <f t="shared" si="91"/>
        <v>4.8780487804877986</v>
      </c>
      <c r="BU84" s="3">
        <v>36</v>
      </c>
      <c r="BV84" s="21">
        <f t="shared" si="92"/>
        <v>2.7777777777777777</v>
      </c>
      <c r="BW84" s="3">
        <v>10.3</v>
      </c>
      <c r="BX84" s="21">
        <f t="shared" si="93"/>
        <v>7.7669902912621422</v>
      </c>
      <c r="BY84" s="3">
        <v>16.3</v>
      </c>
      <c r="BZ84" s="21">
        <f t="shared" si="94"/>
        <v>7.9754601226993902</v>
      </c>
      <c r="CA84" s="3">
        <v>36.5</v>
      </c>
      <c r="CB84" s="21">
        <f t="shared" si="95"/>
        <v>4.10958904109589</v>
      </c>
      <c r="CC84" s="21">
        <f t="shared" si="104"/>
        <v>67.86486486486487</v>
      </c>
      <c r="CD84" s="3">
        <v>2511</v>
      </c>
      <c r="CE84" s="21">
        <f t="shared" si="96"/>
        <v>17.761847869374751</v>
      </c>
      <c r="CF84" s="3">
        <v>13.5</v>
      </c>
      <c r="CG84" s="21">
        <f t="shared" si="97"/>
        <v>8.888888888888884</v>
      </c>
      <c r="CH84" s="3">
        <v>22.8</v>
      </c>
      <c r="CI84" s="21">
        <f t="shared" si="98"/>
        <v>3.5087719298245648</v>
      </c>
      <c r="CJ84" s="3">
        <v>8.6999999999999993</v>
      </c>
      <c r="CK84" s="21">
        <f t="shared" si="99"/>
        <v>5.7471264367816097</v>
      </c>
      <c r="CL84" s="3">
        <v>37</v>
      </c>
      <c r="CM84" s="21">
        <f t="shared" si="100"/>
        <v>2.7027027027027026</v>
      </c>
      <c r="CN84" s="3">
        <v>11</v>
      </c>
      <c r="CO84" s="21">
        <f t="shared" si="101"/>
        <v>6.3636363636363571</v>
      </c>
      <c r="CP84" s="3">
        <v>17.5</v>
      </c>
      <c r="CQ84" s="21">
        <f t="shared" si="102"/>
        <v>6.8571428571428532</v>
      </c>
      <c r="CR84" s="3">
        <v>38</v>
      </c>
      <c r="CS84" s="21">
        <f t="shared" si="103"/>
        <v>3.9473684210526314</v>
      </c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N84" t="s">
        <v>122</v>
      </c>
      <c r="DO84">
        <v>2</v>
      </c>
    </row>
    <row r="85" spans="1:119" x14ac:dyDescent="0.3">
      <c r="A85" s="3">
        <v>84</v>
      </c>
      <c r="B85" s="3" t="s">
        <v>3</v>
      </c>
      <c r="C85" s="3">
        <v>2</v>
      </c>
      <c r="D85" s="21">
        <f t="shared" si="68"/>
        <v>9.7837837837837842</v>
      </c>
      <c r="E85" s="3">
        <v>181</v>
      </c>
      <c r="F85" s="3">
        <v>5.9</v>
      </c>
      <c r="G85" s="3">
        <v>9</v>
      </c>
      <c r="H85" s="3">
        <v>4</v>
      </c>
      <c r="I85" s="3">
        <v>18.5</v>
      </c>
      <c r="J85" s="3">
        <v>4.3</v>
      </c>
      <c r="K85" s="3">
        <v>6.9</v>
      </c>
      <c r="L85" s="3">
        <v>14.8</v>
      </c>
      <c r="M85" s="21">
        <f t="shared" si="59"/>
        <v>23.347826086956523</v>
      </c>
      <c r="N85" s="3">
        <v>537</v>
      </c>
      <c r="O85" s="21">
        <f t="shared" si="60"/>
        <v>66.294227188081933</v>
      </c>
      <c r="P85" s="3">
        <v>8.6999999999999993</v>
      </c>
      <c r="Q85" s="21">
        <f t="shared" si="61"/>
        <v>32.183908045976999</v>
      </c>
      <c r="R85" s="3">
        <v>13.5</v>
      </c>
      <c r="S85" s="21">
        <f t="shared" si="62"/>
        <v>33.333333333333329</v>
      </c>
      <c r="T85" s="3">
        <v>5</v>
      </c>
      <c r="U85" s="21">
        <f t="shared" si="63"/>
        <v>20</v>
      </c>
      <c r="V85" s="3">
        <v>23</v>
      </c>
      <c r="W85" s="21">
        <f t="shared" si="64"/>
        <v>19.565217391304348</v>
      </c>
      <c r="X85" s="3">
        <v>6.3</v>
      </c>
      <c r="Y85" s="21">
        <f t="shared" si="65"/>
        <v>31.746031746031743</v>
      </c>
      <c r="Z85" s="3">
        <v>9</v>
      </c>
      <c r="AA85" s="21">
        <f t="shared" si="66"/>
        <v>23.333333333333329</v>
      </c>
      <c r="AB85" s="3">
        <v>21.5</v>
      </c>
      <c r="AC85" s="21">
        <f t="shared" si="67"/>
        <v>31.162790697674414</v>
      </c>
      <c r="AD85" s="21">
        <f t="shared" si="69"/>
        <v>39.298245614035089</v>
      </c>
      <c r="AE85" s="7">
        <v>1120</v>
      </c>
      <c r="AF85" s="21">
        <f t="shared" si="70"/>
        <v>52.053571428571431</v>
      </c>
      <c r="AG85" s="3">
        <v>10.8</v>
      </c>
      <c r="AH85" s="21">
        <f t="shared" si="71"/>
        <v>19.444444444444457</v>
      </c>
      <c r="AI85" s="3">
        <v>17</v>
      </c>
      <c r="AJ85" s="21">
        <f t="shared" si="72"/>
        <v>20.588235294117645</v>
      </c>
      <c r="AK85" s="3">
        <v>6.5</v>
      </c>
      <c r="AL85" s="21">
        <f t="shared" si="73"/>
        <v>23.076923076923077</v>
      </c>
      <c r="AM85" s="3">
        <v>28.5</v>
      </c>
      <c r="AN85" s="21">
        <f t="shared" si="74"/>
        <v>19.298245614035086</v>
      </c>
      <c r="AO85" s="3">
        <v>8</v>
      </c>
      <c r="AP85" s="21">
        <f t="shared" si="75"/>
        <v>21.250000000000004</v>
      </c>
      <c r="AQ85" s="3">
        <v>12.5</v>
      </c>
      <c r="AR85" s="22">
        <f t="shared" si="76"/>
        <v>28.000000000000004</v>
      </c>
      <c r="AS85" s="3">
        <v>27.5</v>
      </c>
      <c r="AT85" s="21">
        <f t="shared" si="77"/>
        <v>21.818181818181817</v>
      </c>
      <c r="AU85" s="21">
        <f t="shared" si="78"/>
        <v>48.450704225352112</v>
      </c>
      <c r="AV85" s="3">
        <f>1120+600</f>
        <v>1720</v>
      </c>
      <c r="AW85" s="21">
        <f t="shared" si="79"/>
        <v>34.883720930232556</v>
      </c>
      <c r="AX85" s="3">
        <v>11.8</v>
      </c>
      <c r="AY85" s="22">
        <f t="shared" si="80"/>
        <v>8.4745762711864394</v>
      </c>
      <c r="AZ85" s="3">
        <v>22</v>
      </c>
      <c r="BA85" s="21">
        <f t="shared" si="81"/>
        <v>22.727272727272727</v>
      </c>
      <c r="BB85" s="3">
        <v>8</v>
      </c>
      <c r="BC85" s="21">
        <f t="shared" si="82"/>
        <v>18.75</v>
      </c>
      <c r="BD85" s="3">
        <v>35.5</v>
      </c>
      <c r="BE85" s="21">
        <f t="shared" si="83"/>
        <v>19.718309859154928</v>
      </c>
      <c r="BF85" s="3">
        <v>10.5</v>
      </c>
      <c r="BG85" s="21">
        <f t="shared" si="84"/>
        <v>23.809523809523807</v>
      </c>
      <c r="BH85" s="3">
        <v>16</v>
      </c>
      <c r="BI85" s="21">
        <f t="shared" si="85"/>
        <v>21.875</v>
      </c>
      <c r="BJ85" s="3">
        <v>35</v>
      </c>
      <c r="BK85" s="21">
        <f t="shared" si="86"/>
        <v>21.428571428571427</v>
      </c>
      <c r="BL85" s="21">
        <f t="shared" si="87"/>
        <v>61.307901907356943</v>
      </c>
      <c r="BM85" s="3">
        <v>2250</v>
      </c>
      <c r="BN85" s="21">
        <f t="shared" si="88"/>
        <v>23.555555555555554</v>
      </c>
      <c r="BO85" s="3">
        <v>13</v>
      </c>
      <c r="BP85" s="21">
        <f t="shared" si="89"/>
        <v>9.2307692307692264</v>
      </c>
      <c r="BQ85" s="3">
        <v>23</v>
      </c>
      <c r="BR85" s="21">
        <f t="shared" si="90"/>
        <v>4.3478260869565215</v>
      </c>
      <c r="BS85" s="3">
        <v>8.9</v>
      </c>
      <c r="BT85" s="21">
        <f t="shared" si="91"/>
        <v>10.112359550561802</v>
      </c>
      <c r="BU85" s="3">
        <v>36.700000000000003</v>
      </c>
      <c r="BV85" s="21">
        <f t="shared" si="92"/>
        <v>3.269754768392378</v>
      </c>
      <c r="BW85" s="3">
        <v>11</v>
      </c>
      <c r="BX85" s="21">
        <f t="shared" si="93"/>
        <v>4.5454545454545459</v>
      </c>
      <c r="BY85" s="3">
        <v>17.3</v>
      </c>
      <c r="BZ85" s="21">
        <f t="shared" si="94"/>
        <v>7.5144508670520267</v>
      </c>
      <c r="CA85" s="3">
        <v>36.700000000000003</v>
      </c>
      <c r="CB85" s="21">
        <f t="shared" si="95"/>
        <v>4.6321525885558659</v>
      </c>
      <c r="CC85" s="21"/>
      <c r="CD85" s="3"/>
      <c r="CE85" s="21"/>
      <c r="CF85" s="3"/>
      <c r="CG85" s="21"/>
      <c r="CH85" s="3"/>
      <c r="CI85" s="21"/>
      <c r="CJ85" s="3"/>
      <c r="CK85" s="21"/>
      <c r="CL85" s="3"/>
      <c r="CM85" s="21"/>
      <c r="CN85" s="3"/>
      <c r="CO85" s="21"/>
      <c r="CP85" s="3"/>
      <c r="CQ85" s="21"/>
      <c r="CR85" s="3"/>
      <c r="CS85" s="21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N85" t="s">
        <v>122</v>
      </c>
      <c r="DO85">
        <v>2</v>
      </c>
    </row>
    <row r="86" spans="1:119" x14ac:dyDescent="0.3">
      <c r="A86" s="2">
        <v>85</v>
      </c>
      <c r="B86" s="3" t="s">
        <v>3</v>
      </c>
      <c r="C86" s="3">
        <v>2</v>
      </c>
      <c r="D86" s="21">
        <f t="shared" si="68"/>
        <v>11.925465838509316</v>
      </c>
      <c r="E86" s="3">
        <v>192</v>
      </c>
      <c r="F86" s="3">
        <v>6</v>
      </c>
      <c r="G86" s="3">
        <v>9.3000000000000007</v>
      </c>
      <c r="H86" s="3">
        <v>3.9</v>
      </c>
      <c r="I86" s="3">
        <v>16.100000000000001</v>
      </c>
      <c r="J86" s="3">
        <v>4.0999999999999996</v>
      </c>
      <c r="K86" s="3">
        <v>6.2</v>
      </c>
      <c r="L86" s="3">
        <v>14.3</v>
      </c>
      <c r="M86" s="21">
        <f t="shared" si="59"/>
        <v>25.166666666666668</v>
      </c>
      <c r="N86" s="3">
        <v>604</v>
      </c>
      <c r="O86" s="21">
        <f t="shared" si="60"/>
        <v>68.211920529801333</v>
      </c>
      <c r="P86" s="3">
        <v>8.9</v>
      </c>
      <c r="Q86" s="21">
        <f t="shared" si="61"/>
        <v>32.584269662921351</v>
      </c>
      <c r="R86" s="3">
        <v>13</v>
      </c>
      <c r="S86" s="21">
        <f t="shared" si="62"/>
        <v>28.461538461538456</v>
      </c>
      <c r="T86" s="3">
        <v>5.5</v>
      </c>
      <c r="U86" s="21">
        <f t="shared" si="63"/>
        <v>29.090909090909093</v>
      </c>
      <c r="V86" s="3">
        <v>24</v>
      </c>
      <c r="W86" s="21">
        <f t="shared" si="64"/>
        <v>32.916666666666657</v>
      </c>
      <c r="X86" s="3">
        <v>6.6</v>
      </c>
      <c r="Y86" s="21">
        <f t="shared" si="65"/>
        <v>37.878787878787875</v>
      </c>
      <c r="Z86" s="3">
        <v>9.5</v>
      </c>
      <c r="AA86" s="21">
        <f t="shared" si="66"/>
        <v>34.736842105263158</v>
      </c>
      <c r="AB86" s="3">
        <v>21.5</v>
      </c>
      <c r="AC86" s="21">
        <f t="shared" si="67"/>
        <v>33.488372093023251</v>
      </c>
      <c r="AD86" s="21">
        <f t="shared" si="69"/>
        <v>40.892857142857146</v>
      </c>
      <c r="AE86" s="7">
        <v>1145</v>
      </c>
      <c r="AF86" s="21">
        <f t="shared" si="70"/>
        <v>47.248908296943235</v>
      </c>
      <c r="AG86" s="3">
        <v>11</v>
      </c>
      <c r="AH86" s="21">
        <f t="shared" si="71"/>
        <v>19.09090909090909</v>
      </c>
      <c r="AI86" s="3">
        <v>17.5</v>
      </c>
      <c r="AJ86" s="21">
        <f t="shared" si="72"/>
        <v>25.714285714285712</v>
      </c>
      <c r="AK86" s="3">
        <v>6</v>
      </c>
      <c r="AL86" s="21">
        <f t="shared" si="73"/>
        <v>8.3333333333333321</v>
      </c>
      <c r="AM86" s="3">
        <v>28</v>
      </c>
      <c r="AN86" s="21">
        <f t="shared" si="74"/>
        <v>14.285714285714285</v>
      </c>
      <c r="AO86" s="3">
        <v>8</v>
      </c>
      <c r="AP86" s="21">
        <f t="shared" si="75"/>
        <v>17.500000000000004</v>
      </c>
      <c r="AQ86" s="3">
        <v>12.5</v>
      </c>
      <c r="AR86" s="22">
        <f t="shared" si="76"/>
        <v>24</v>
      </c>
      <c r="AS86" s="3">
        <v>28.7</v>
      </c>
      <c r="AT86" s="21">
        <f t="shared" si="77"/>
        <v>25.087108013937282</v>
      </c>
      <c r="AU86" s="21">
        <f t="shared" si="78"/>
        <v>48.472222222222221</v>
      </c>
      <c r="AV86" s="3">
        <f>1145+600</f>
        <v>1745</v>
      </c>
      <c r="AW86" s="21">
        <f t="shared" si="79"/>
        <v>34.383954154727789</v>
      </c>
      <c r="AX86" s="3">
        <v>11.8</v>
      </c>
      <c r="AY86" s="22">
        <f t="shared" si="80"/>
        <v>6.7796610169491585</v>
      </c>
      <c r="AZ86" s="3">
        <v>22</v>
      </c>
      <c r="BA86" s="21">
        <f t="shared" si="81"/>
        <v>20.454545454545457</v>
      </c>
      <c r="BB86" s="3">
        <v>8.5</v>
      </c>
      <c r="BC86" s="21">
        <f t="shared" si="82"/>
        <v>29.411764705882355</v>
      </c>
      <c r="BD86" s="3">
        <v>36</v>
      </c>
      <c r="BE86" s="21">
        <f t="shared" si="83"/>
        <v>22.222222222222221</v>
      </c>
      <c r="BF86" s="3">
        <v>11</v>
      </c>
      <c r="BG86" s="21">
        <f t="shared" si="84"/>
        <v>27.27272727272727</v>
      </c>
      <c r="BH86" s="3">
        <v>16.5</v>
      </c>
      <c r="BI86" s="21">
        <f t="shared" si="85"/>
        <v>24.242424242424242</v>
      </c>
      <c r="BJ86" s="3">
        <v>39</v>
      </c>
      <c r="BK86" s="21">
        <f t="shared" si="86"/>
        <v>26.410256410256412</v>
      </c>
      <c r="BL86" s="21">
        <f t="shared" si="87"/>
        <v>65.683646112600542</v>
      </c>
      <c r="BM86" s="3">
        <v>2450</v>
      </c>
      <c r="BN86" s="21">
        <f t="shared" si="88"/>
        <v>28.775510204081634</v>
      </c>
      <c r="BO86" s="3">
        <v>13.4</v>
      </c>
      <c r="BP86" s="21">
        <f t="shared" si="89"/>
        <v>11.940298507462684</v>
      </c>
      <c r="BQ86" s="3">
        <v>22.9</v>
      </c>
      <c r="BR86" s="21">
        <f t="shared" si="90"/>
        <v>3.9301310043668063</v>
      </c>
      <c r="BS86" s="3">
        <v>9.1</v>
      </c>
      <c r="BT86" s="21">
        <f t="shared" si="91"/>
        <v>6.5934065934065895</v>
      </c>
      <c r="BU86" s="3">
        <v>37.299999999999997</v>
      </c>
      <c r="BV86" s="21">
        <f t="shared" si="92"/>
        <v>3.4852546916890006</v>
      </c>
      <c r="BW86" s="3">
        <v>11.5</v>
      </c>
      <c r="BX86" s="21">
        <f t="shared" si="93"/>
        <v>4.3478260869565215</v>
      </c>
      <c r="BY86" s="3">
        <v>17.5</v>
      </c>
      <c r="BZ86" s="21">
        <f t="shared" si="94"/>
        <v>5.7142857142857144</v>
      </c>
      <c r="CA86" s="3">
        <v>40</v>
      </c>
      <c r="CB86" s="21">
        <f t="shared" si="95"/>
        <v>2.5</v>
      </c>
      <c r="CC86" s="21">
        <f t="shared" ref="CC86:CC122" si="105">CD86/CL86</f>
        <v>81.818181818181813</v>
      </c>
      <c r="CD86" s="3">
        <v>3150</v>
      </c>
      <c r="CE86" s="21">
        <f t="shared" si="96"/>
        <v>22.222222222222221</v>
      </c>
      <c r="CF86" s="3">
        <v>15</v>
      </c>
      <c r="CG86" s="21">
        <f t="shared" si="97"/>
        <v>10.666666666666664</v>
      </c>
      <c r="CH86" s="3">
        <v>23.8</v>
      </c>
      <c r="CI86" s="21">
        <f t="shared" si="98"/>
        <v>3.7815126050420256</v>
      </c>
      <c r="CJ86" s="3">
        <v>9.6999999999999993</v>
      </c>
      <c r="CK86" s="21">
        <f t="shared" si="99"/>
        <v>6.185567010309275</v>
      </c>
      <c r="CL86" s="3">
        <v>38.5</v>
      </c>
      <c r="CM86" s="21">
        <f t="shared" si="100"/>
        <v>3.1168831168831241</v>
      </c>
      <c r="CN86" s="3">
        <v>12</v>
      </c>
      <c r="CO86" s="21">
        <f t="shared" si="101"/>
        <v>4.1666666666666661</v>
      </c>
      <c r="CP86" s="3">
        <v>18.5</v>
      </c>
      <c r="CQ86" s="21">
        <f t="shared" si="102"/>
        <v>5.4054054054054053</v>
      </c>
      <c r="CR86" s="3">
        <v>41</v>
      </c>
      <c r="CS86" s="21">
        <f t="shared" si="103"/>
        <v>2.4390243902439024</v>
      </c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N86" t="s">
        <v>122</v>
      </c>
      <c r="DO86">
        <v>2</v>
      </c>
    </row>
    <row r="87" spans="1:119" x14ac:dyDescent="0.3">
      <c r="A87" s="3">
        <v>86</v>
      </c>
      <c r="B87" s="3" t="s">
        <v>3</v>
      </c>
      <c r="C87" s="3">
        <v>2</v>
      </c>
      <c r="D87" s="21">
        <f t="shared" si="68"/>
        <v>10.817610062893081</v>
      </c>
      <c r="E87" s="3">
        <v>172</v>
      </c>
      <c r="F87" s="3">
        <v>5.7</v>
      </c>
      <c r="G87" s="3">
        <v>8.5</v>
      </c>
      <c r="H87" s="3">
        <v>3.9</v>
      </c>
      <c r="I87" s="3">
        <v>15.9</v>
      </c>
      <c r="J87" s="3">
        <v>3.9</v>
      </c>
      <c r="K87" s="3">
        <v>6.6</v>
      </c>
      <c r="L87" s="3">
        <v>14.1</v>
      </c>
      <c r="M87" s="21">
        <f t="shared" si="59"/>
        <v>21.531914893617021</v>
      </c>
      <c r="N87" s="3">
        <v>506</v>
      </c>
      <c r="O87" s="21">
        <f t="shared" si="60"/>
        <v>66.007905138339922</v>
      </c>
      <c r="P87" s="3">
        <v>7.8</v>
      </c>
      <c r="Q87" s="21">
        <f t="shared" si="61"/>
        <v>26.923076923076923</v>
      </c>
      <c r="R87" s="3">
        <v>13</v>
      </c>
      <c r="S87" s="21">
        <f t="shared" si="62"/>
        <v>34.615384615384613</v>
      </c>
      <c r="T87" s="3">
        <v>4.9000000000000004</v>
      </c>
      <c r="U87" s="21">
        <f t="shared" si="63"/>
        <v>20.408163265306133</v>
      </c>
      <c r="V87" s="3">
        <v>23.5</v>
      </c>
      <c r="W87" s="21">
        <f t="shared" si="64"/>
        <v>32.340425531914889</v>
      </c>
      <c r="X87" s="3">
        <v>5.5</v>
      </c>
      <c r="Y87" s="21">
        <f t="shared" si="65"/>
        <v>29.090909090909093</v>
      </c>
      <c r="Z87" s="3">
        <v>9</v>
      </c>
      <c r="AA87" s="21">
        <f t="shared" si="66"/>
        <v>26.666666666666671</v>
      </c>
      <c r="AB87" s="3">
        <v>20.5</v>
      </c>
      <c r="AC87" s="21">
        <f t="shared" si="67"/>
        <v>31.219512195121951</v>
      </c>
      <c r="AD87" s="21">
        <f t="shared" si="69"/>
        <v>32.413793103448278</v>
      </c>
      <c r="AE87" s="7">
        <v>940</v>
      </c>
      <c r="AF87" s="21">
        <f t="shared" si="70"/>
        <v>46.170212765957444</v>
      </c>
      <c r="AG87" s="3">
        <v>9.5</v>
      </c>
      <c r="AH87" s="21">
        <f t="shared" si="71"/>
        <v>17.894736842105267</v>
      </c>
      <c r="AI87" s="3">
        <v>16.5</v>
      </c>
      <c r="AJ87" s="21">
        <f t="shared" si="72"/>
        <v>21.212121212121211</v>
      </c>
      <c r="AK87" s="3">
        <v>5.8</v>
      </c>
      <c r="AL87" s="21">
        <f t="shared" si="73"/>
        <v>15.517241379310336</v>
      </c>
      <c r="AM87" s="3">
        <v>29</v>
      </c>
      <c r="AN87" s="21">
        <f t="shared" si="74"/>
        <v>18.96551724137931</v>
      </c>
      <c r="AO87" s="3">
        <v>7.5</v>
      </c>
      <c r="AP87" s="21">
        <f t="shared" si="75"/>
        <v>26.666666666666668</v>
      </c>
      <c r="AQ87" s="3">
        <v>11</v>
      </c>
      <c r="AR87" s="22">
        <f t="shared" si="76"/>
        <v>18.181818181818183</v>
      </c>
      <c r="AS87" s="3">
        <v>26</v>
      </c>
      <c r="AT87" s="21">
        <f t="shared" si="77"/>
        <v>21.153846153846153</v>
      </c>
      <c r="AU87" s="21">
        <f t="shared" si="78"/>
        <v>44.571428571428569</v>
      </c>
      <c r="AV87" s="3">
        <v>1560</v>
      </c>
      <c r="AW87" s="21">
        <f t="shared" si="79"/>
        <v>39.743589743589745</v>
      </c>
      <c r="AX87" s="3">
        <v>11.3</v>
      </c>
      <c r="AY87" s="22">
        <f t="shared" si="80"/>
        <v>15.929203539823014</v>
      </c>
      <c r="AZ87" s="3">
        <v>20</v>
      </c>
      <c r="BA87" s="21">
        <f t="shared" si="81"/>
        <v>17.5</v>
      </c>
      <c r="BB87" s="3">
        <v>8</v>
      </c>
      <c r="BC87" s="21">
        <f t="shared" si="82"/>
        <v>27.500000000000004</v>
      </c>
      <c r="BD87" s="3">
        <v>35</v>
      </c>
      <c r="BE87" s="21">
        <f t="shared" si="83"/>
        <v>17.142857142857142</v>
      </c>
      <c r="BF87" s="3">
        <v>9</v>
      </c>
      <c r="BG87" s="21">
        <f t="shared" si="84"/>
        <v>16.666666666666664</v>
      </c>
      <c r="BH87" s="3">
        <v>16</v>
      </c>
      <c r="BI87" s="21">
        <f t="shared" si="85"/>
        <v>31.25</v>
      </c>
      <c r="BJ87" s="3">
        <v>35</v>
      </c>
      <c r="BK87" s="21">
        <f t="shared" si="86"/>
        <v>25.714285714285712</v>
      </c>
      <c r="BL87" s="21">
        <f t="shared" si="87"/>
        <v>55.277777777777779</v>
      </c>
      <c r="BM87" s="3">
        <v>1990</v>
      </c>
      <c r="BN87" s="21">
        <f t="shared" si="88"/>
        <v>21.608040201005025</v>
      </c>
      <c r="BO87" s="3">
        <v>12.2</v>
      </c>
      <c r="BP87" s="21">
        <f t="shared" si="89"/>
        <v>7.3770491803278579</v>
      </c>
      <c r="BQ87" s="3">
        <v>21.5</v>
      </c>
      <c r="BR87" s="21">
        <f t="shared" si="90"/>
        <v>6.9767441860465116</v>
      </c>
      <c r="BS87" s="3">
        <v>8.5</v>
      </c>
      <c r="BT87" s="21">
        <f t="shared" si="91"/>
        <v>5.8823529411764701</v>
      </c>
      <c r="BU87" s="3">
        <v>36</v>
      </c>
      <c r="BV87" s="21">
        <f t="shared" si="92"/>
        <v>2.7777777777777777</v>
      </c>
      <c r="BW87" s="3">
        <v>10.3</v>
      </c>
      <c r="BX87" s="21">
        <f t="shared" si="93"/>
        <v>12.621359223300976</v>
      </c>
      <c r="BY87" s="3">
        <v>17</v>
      </c>
      <c r="BZ87" s="21">
        <f t="shared" si="94"/>
        <v>5.8823529411764701</v>
      </c>
      <c r="CA87" s="3">
        <v>37</v>
      </c>
      <c r="CB87" s="21">
        <f t="shared" si="95"/>
        <v>5.4054054054054053</v>
      </c>
      <c r="CC87" s="21">
        <f t="shared" si="105"/>
        <v>65</v>
      </c>
      <c r="CD87" s="3">
        <v>2405</v>
      </c>
      <c r="CE87" s="21">
        <f t="shared" si="96"/>
        <v>17.255717255717258</v>
      </c>
      <c r="CF87" s="3">
        <v>13.5</v>
      </c>
      <c r="CG87" s="21">
        <f t="shared" si="97"/>
        <v>9.6296296296296351</v>
      </c>
      <c r="CH87" s="3">
        <v>23</v>
      </c>
      <c r="CI87" s="21">
        <f t="shared" si="98"/>
        <v>6.5217391304347823</v>
      </c>
      <c r="CJ87" s="3">
        <v>9</v>
      </c>
      <c r="CK87" s="21">
        <f t="shared" si="99"/>
        <v>5.5555555555555554</v>
      </c>
      <c r="CL87" s="3">
        <v>37</v>
      </c>
      <c r="CM87" s="21">
        <f t="shared" si="100"/>
        <v>2.7027027027027026</v>
      </c>
      <c r="CN87" s="3">
        <v>11.5</v>
      </c>
      <c r="CO87" s="21">
        <f t="shared" si="101"/>
        <v>10.434782608695645</v>
      </c>
      <c r="CP87" s="3">
        <v>18</v>
      </c>
      <c r="CQ87" s="21">
        <f t="shared" si="102"/>
        <v>5.5555555555555554</v>
      </c>
      <c r="CR87" s="3">
        <v>39</v>
      </c>
      <c r="CS87" s="21">
        <f t="shared" si="103"/>
        <v>5.1282051282051277</v>
      </c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N87" t="s">
        <v>122</v>
      </c>
      <c r="DO87">
        <v>2</v>
      </c>
    </row>
    <row r="88" spans="1:119" x14ac:dyDescent="0.3">
      <c r="A88" s="2">
        <v>87</v>
      </c>
      <c r="B88" s="3" t="s">
        <v>3</v>
      </c>
      <c r="C88" s="3">
        <v>2</v>
      </c>
      <c r="D88" s="21">
        <f t="shared" si="68"/>
        <v>10.454545454545453</v>
      </c>
      <c r="E88" s="3">
        <v>184</v>
      </c>
      <c r="F88" s="3">
        <v>6</v>
      </c>
      <c r="G88" s="3">
        <v>9.1999999999999993</v>
      </c>
      <c r="H88" s="3">
        <v>3.8</v>
      </c>
      <c r="I88" s="3">
        <v>17.600000000000001</v>
      </c>
      <c r="J88" s="3">
        <v>4.2</v>
      </c>
      <c r="K88" s="3">
        <v>6.8</v>
      </c>
      <c r="L88" s="3">
        <v>14.5</v>
      </c>
      <c r="M88" s="21">
        <f t="shared" si="59"/>
        <v>24.434782608695652</v>
      </c>
      <c r="N88" s="3">
        <v>562</v>
      </c>
      <c r="O88" s="21">
        <f t="shared" si="60"/>
        <v>67.259786476868328</v>
      </c>
      <c r="P88" s="3">
        <v>8.5</v>
      </c>
      <c r="Q88" s="21">
        <f t="shared" si="61"/>
        <v>29.411764705882355</v>
      </c>
      <c r="R88" s="3">
        <v>13.4</v>
      </c>
      <c r="S88" s="21">
        <f t="shared" si="62"/>
        <v>31.343283582089558</v>
      </c>
      <c r="T88" s="3">
        <v>4.8</v>
      </c>
      <c r="U88" s="21">
        <f t="shared" si="63"/>
        <v>20.833333333333336</v>
      </c>
      <c r="V88" s="3">
        <v>23</v>
      </c>
      <c r="W88" s="21">
        <f t="shared" si="64"/>
        <v>23.478260869565212</v>
      </c>
      <c r="X88" s="3">
        <v>5.8</v>
      </c>
      <c r="Y88" s="21">
        <f t="shared" si="65"/>
        <v>27.586206896551719</v>
      </c>
      <c r="Z88" s="3">
        <v>9.5</v>
      </c>
      <c r="AA88" s="21">
        <f t="shared" si="66"/>
        <v>28.421052631578945</v>
      </c>
      <c r="AB88" s="3">
        <v>21</v>
      </c>
      <c r="AC88" s="21">
        <f t="shared" si="67"/>
        <v>30.952380952380953</v>
      </c>
      <c r="AD88" s="21">
        <f t="shared" si="69"/>
        <v>40.357142857142854</v>
      </c>
      <c r="AE88" s="7">
        <v>1130</v>
      </c>
      <c r="AF88" s="21">
        <f t="shared" si="70"/>
        <v>50.26548672566372</v>
      </c>
      <c r="AG88" s="3">
        <v>10.5</v>
      </c>
      <c r="AH88" s="21">
        <f t="shared" si="71"/>
        <v>19.047619047619047</v>
      </c>
      <c r="AI88" s="3">
        <v>18</v>
      </c>
      <c r="AJ88" s="21">
        <f t="shared" si="72"/>
        <v>25.555555555555554</v>
      </c>
      <c r="AK88" s="3">
        <v>6</v>
      </c>
      <c r="AL88" s="21">
        <f t="shared" si="73"/>
        <v>20.000000000000004</v>
      </c>
      <c r="AM88" s="3">
        <v>28</v>
      </c>
      <c r="AN88" s="21">
        <f t="shared" si="74"/>
        <v>17.857142857142858</v>
      </c>
      <c r="AO88" s="3">
        <v>8</v>
      </c>
      <c r="AP88" s="21">
        <f t="shared" si="75"/>
        <v>27.500000000000004</v>
      </c>
      <c r="AQ88" s="3">
        <v>12.5</v>
      </c>
      <c r="AR88" s="22">
        <f t="shared" si="76"/>
        <v>24</v>
      </c>
      <c r="AS88" s="3">
        <v>27.5</v>
      </c>
      <c r="AT88" s="21">
        <f t="shared" si="77"/>
        <v>23.636363636363637</v>
      </c>
      <c r="AU88" s="21">
        <f t="shared" si="78"/>
        <v>48.055555555555557</v>
      </c>
      <c r="AV88" s="3">
        <f>1130+600</f>
        <v>1730</v>
      </c>
      <c r="AW88" s="21">
        <f t="shared" si="79"/>
        <v>34.682080924855491</v>
      </c>
      <c r="AX88" s="3">
        <v>11.8</v>
      </c>
      <c r="AY88" s="22">
        <f t="shared" si="80"/>
        <v>11.016949152542379</v>
      </c>
      <c r="AZ88" s="3">
        <v>23</v>
      </c>
      <c r="BA88" s="21">
        <f t="shared" si="81"/>
        <v>21.739130434782609</v>
      </c>
      <c r="BB88" s="3">
        <v>8.5</v>
      </c>
      <c r="BC88" s="21">
        <f t="shared" si="82"/>
        <v>29.411764705882355</v>
      </c>
      <c r="BD88" s="3">
        <v>36</v>
      </c>
      <c r="BE88" s="21">
        <f t="shared" si="83"/>
        <v>22.222222222222221</v>
      </c>
      <c r="BF88" s="3">
        <v>9.5</v>
      </c>
      <c r="BG88" s="21">
        <f t="shared" si="84"/>
        <v>15.789473684210526</v>
      </c>
      <c r="BH88" s="3">
        <v>16.8</v>
      </c>
      <c r="BI88" s="21">
        <f t="shared" si="85"/>
        <v>25.595238095238098</v>
      </c>
      <c r="BJ88" s="3">
        <v>37</v>
      </c>
      <c r="BK88" s="21">
        <f t="shared" si="86"/>
        <v>25.675675675675674</v>
      </c>
      <c r="BL88" s="21">
        <f t="shared" si="87"/>
        <v>66.21621621621621</v>
      </c>
      <c r="BM88" s="3">
        <v>2450</v>
      </c>
      <c r="BN88" s="21">
        <f t="shared" si="88"/>
        <v>29.387755102040821</v>
      </c>
      <c r="BO88" s="3">
        <v>13.3</v>
      </c>
      <c r="BP88" s="21">
        <f t="shared" si="89"/>
        <v>11.278195488721805</v>
      </c>
      <c r="BQ88" s="3">
        <v>23.4</v>
      </c>
      <c r="BR88" s="21">
        <f t="shared" si="90"/>
        <v>1.7094017094017033</v>
      </c>
      <c r="BS88" s="3">
        <v>9.1999999999999993</v>
      </c>
      <c r="BT88" s="21">
        <f t="shared" si="91"/>
        <v>7.6086956521739069</v>
      </c>
      <c r="BU88" s="3">
        <v>37</v>
      </c>
      <c r="BV88" s="21">
        <f t="shared" si="92"/>
        <v>2.7027027027027026</v>
      </c>
      <c r="BW88" s="3">
        <v>10</v>
      </c>
      <c r="BX88" s="21">
        <f t="shared" si="93"/>
        <v>5</v>
      </c>
      <c r="BY88" s="3">
        <v>17.3</v>
      </c>
      <c r="BZ88" s="21">
        <f t="shared" si="94"/>
        <v>2.8901734104046244</v>
      </c>
      <c r="CA88" s="3">
        <v>38</v>
      </c>
      <c r="CB88" s="21">
        <f t="shared" si="95"/>
        <v>2.6315789473684208</v>
      </c>
      <c r="CC88" s="21">
        <f t="shared" si="105"/>
        <v>82.89473684210526</v>
      </c>
      <c r="CD88" s="3">
        <v>3150</v>
      </c>
      <c r="CE88" s="21">
        <f t="shared" si="96"/>
        <v>22.222222222222221</v>
      </c>
      <c r="CF88" s="3">
        <v>15</v>
      </c>
      <c r="CG88" s="21">
        <f t="shared" si="97"/>
        <v>11.333333333333329</v>
      </c>
      <c r="CH88" s="3">
        <v>24</v>
      </c>
      <c r="CI88" s="21">
        <f t="shared" si="98"/>
        <v>2.5000000000000062</v>
      </c>
      <c r="CJ88" s="3">
        <v>9.6999999999999993</v>
      </c>
      <c r="CK88" s="21">
        <f t="shared" si="99"/>
        <v>5.1546391752577323</v>
      </c>
      <c r="CL88" s="3">
        <v>38</v>
      </c>
      <c r="CM88" s="21">
        <f t="shared" si="100"/>
        <v>2.6315789473684208</v>
      </c>
      <c r="CN88" s="3">
        <v>11.5</v>
      </c>
      <c r="CO88" s="21">
        <f t="shared" si="101"/>
        <v>13.043478260869565</v>
      </c>
      <c r="CP88" s="3">
        <v>18.5</v>
      </c>
      <c r="CQ88" s="21">
        <f t="shared" si="102"/>
        <v>6.4864864864864824</v>
      </c>
      <c r="CR88" s="3">
        <v>41</v>
      </c>
      <c r="CS88" s="21">
        <f t="shared" si="103"/>
        <v>7.3170731707317067</v>
      </c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N88" t="s">
        <v>122</v>
      </c>
      <c r="DO88">
        <v>2</v>
      </c>
    </row>
    <row r="89" spans="1:119" x14ac:dyDescent="0.3">
      <c r="A89" s="3">
        <v>88</v>
      </c>
      <c r="B89" s="3" t="s">
        <v>3</v>
      </c>
      <c r="C89" s="3">
        <v>2</v>
      </c>
      <c r="D89" s="21">
        <f t="shared" si="68"/>
        <v>9.7222222222222214</v>
      </c>
      <c r="E89" s="3">
        <v>175</v>
      </c>
      <c r="F89" s="3">
        <v>5.5</v>
      </c>
      <c r="G89" s="3">
        <v>8.6</v>
      </c>
      <c r="H89" s="3">
        <v>3.8</v>
      </c>
      <c r="I89" s="3">
        <v>18</v>
      </c>
      <c r="J89" s="3">
        <v>4.3</v>
      </c>
      <c r="K89" s="3">
        <v>6.7</v>
      </c>
      <c r="L89" s="3">
        <v>14.5</v>
      </c>
      <c r="M89" s="21">
        <f t="shared" si="59"/>
        <v>21.708333333333332</v>
      </c>
      <c r="N89" s="3">
        <v>521</v>
      </c>
      <c r="O89" s="21">
        <f t="shared" si="60"/>
        <v>66.410748560460647</v>
      </c>
      <c r="P89" s="3">
        <v>8.1</v>
      </c>
      <c r="Q89" s="21">
        <f t="shared" si="61"/>
        <v>32.098765432098766</v>
      </c>
      <c r="R89" s="3">
        <v>13</v>
      </c>
      <c r="S89" s="21">
        <f t="shared" si="62"/>
        <v>33.846153846153847</v>
      </c>
      <c r="T89" s="3">
        <v>5</v>
      </c>
      <c r="U89" s="21">
        <f t="shared" si="63"/>
        <v>24.000000000000004</v>
      </c>
      <c r="V89" s="3">
        <v>24</v>
      </c>
      <c r="W89" s="21">
        <f t="shared" si="64"/>
        <v>25</v>
      </c>
      <c r="X89" s="3">
        <v>5.9</v>
      </c>
      <c r="Y89" s="21">
        <f t="shared" si="65"/>
        <v>27.118644067796616</v>
      </c>
      <c r="Z89" s="3">
        <v>9</v>
      </c>
      <c r="AA89" s="21">
        <f t="shared" si="66"/>
        <v>25.555555555555554</v>
      </c>
      <c r="AB89" s="3">
        <v>20</v>
      </c>
      <c r="AC89" s="21">
        <f t="shared" si="67"/>
        <v>27.500000000000004</v>
      </c>
      <c r="AD89" s="21">
        <f t="shared" si="69"/>
        <v>38.381294964028775</v>
      </c>
      <c r="AE89" s="7">
        <v>1067</v>
      </c>
      <c r="AF89" s="21">
        <f t="shared" si="70"/>
        <v>51.171508903467668</v>
      </c>
      <c r="AG89" s="3">
        <v>10.199999999999999</v>
      </c>
      <c r="AH89" s="21">
        <f t="shared" si="71"/>
        <v>20.588235294117645</v>
      </c>
      <c r="AI89" s="3">
        <v>17.5</v>
      </c>
      <c r="AJ89" s="21">
        <f t="shared" si="72"/>
        <v>25.714285714285712</v>
      </c>
      <c r="AK89" s="3">
        <v>6.5</v>
      </c>
      <c r="AL89" s="21">
        <f t="shared" si="73"/>
        <v>23.076923076923077</v>
      </c>
      <c r="AM89" s="3">
        <v>27.8</v>
      </c>
      <c r="AN89" s="21">
        <f t="shared" si="74"/>
        <v>13.669064748201439</v>
      </c>
      <c r="AO89" s="3">
        <v>7.7</v>
      </c>
      <c r="AP89" s="21">
        <f t="shared" si="75"/>
        <v>23.376623376623375</v>
      </c>
      <c r="AQ89" s="3">
        <v>12</v>
      </c>
      <c r="AR89" s="22">
        <f t="shared" si="76"/>
        <v>25</v>
      </c>
      <c r="AS89" s="3">
        <v>26.5</v>
      </c>
      <c r="AT89" s="21">
        <f t="shared" si="77"/>
        <v>24.528301886792452</v>
      </c>
      <c r="AU89" s="21">
        <f t="shared" si="78"/>
        <v>45.549295774647888</v>
      </c>
      <c r="AV89" s="3">
        <f>1067+550</f>
        <v>1617</v>
      </c>
      <c r="AW89" s="21">
        <f t="shared" si="79"/>
        <v>34.013605442176868</v>
      </c>
      <c r="AX89" s="3">
        <v>11.9</v>
      </c>
      <c r="AY89" s="22">
        <f t="shared" si="80"/>
        <v>14.285714285714294</v>
      </c>
      <c r="AZ89" s="3">
        <v>22.5</v>
      </c>
      <c r="BA89" s="21">
        <f t="shared" si="81"/>
        <v>22.222222222222221</v>
      </c>
      <c r="BB89" s="3">
        <v>8</v>
      </c>
      <c r="BC89" s="21">
        <f t="shared" si="82"/>
        <v>18.75</v>
      </c>
      <c r="BD89" s="3">
        <v>35.5</v>
      </c>
      <c r="BE89" s="21">
        <f t="shared" si="83"/>
        <v>21.69014084507042</v>
      </c>
      <c r="BF89" s="3">
        <v>9.5</v>
      </c>
      <c r="BG89" s="21">
        <f t="shared" si="84"/>
        <v>18.94736842105263</v>
      </c>
      <c r="BH89" s="3">
        <v>16</v>
      </c>
      <c r="BI89" s="21">
        <f t="shared" si="85"/>
        <v>25</v>
      </c>
      <c r="BJ89" s="3">
        <v>37</v>
      </c>
      <c r="BK89" s="21">
        <f t="shared" si="86"/>
        <v>28.378378378378379</v>
      </c>
      <c r="BL89" s="21">
        <f t="shared" si="87"/>
        <v>63.013698630136986</v>
      </c>
      <c r="BM89" s="3">
        <v>2300</v>
      </c>
      <c r="BN89" s="21">
        <f t="shared" si="88"/>
        <v>29.695652173913047</v>
      </c>
      <c r="BO89" s="3">
        <v>13</v>
      </c>
      <c r="BP89" s="21">
        <f t="shared" si="89"/>
        <v>8.4615384615384599</v>
      </c>
      <c r="BQ89" s="3">
        <v>23</v>
      </c>
      <c r="BR89" s="21">
        <f t="shared" si="90"/>
        <v>2.1739130434782608</v>
      </c>
      <c r="BS89" s="3">
        <v>8.8000000000000007</v>
      </c>
      <c r="BT89" s="21">
        <f t="shared" si="91"/>
        <v>9.0909090909090988</v>
      </c>
      <c r="BU89" s="3">
        <v>36.5</v>
      </c>
      <c r="BV89" s="21">
        <f t="shared" si="92"/>
        <v>2.7397260273972601</v>
      </c>
      <c r="BW89" s="3">
        <v>10.5</v>
      </c>
      <c r="BX89" s="21">
        <f t="shared" si="93"/>
        <v>9.5238095238095237</v>
      </c>
      <c r="BY89" s="3">
        <v>17</v>
      </c>
      <c r="BZ89" s="21">
        <f t="shared" si="94"/>
        <v>5.8823529411764701</v>
      </c>
      <c r="CA89" s="3">
        <v>38</v>
      </c>
      <c r="CB89" s="21">
        <f t="shared" si="95"/>
        <v>2.6315789473684208</v>
      </c>
      <c r="CC89" s="21">
        <f t="shared" si="105"/>
        <v>78.666666666666671</v>
      </c>
      <c r="CD89" s="3">
        <v>2950</v>
      </c>
      <c r="CE89" s="21">
        <f t="shared" si="96"/>
        <v>22.033898305084744</v>
      </c>
      <c r="CF89" s="3">
        <v>14</v>
      </c>
      <c r="CG89" s="21">
        <f t="shared" si="97"/>
        <v>7.1428571428571423</v>
      </c>
      <c r="CH89" s="3">
        <v>24</v>
      </c>
      <c r="CI89" s="21">
        <f t="shared" si="98"/>
        <v>4.1666666666666661</v>
      </c>
      <c r="CJ89" s="3">
        <v>9.6999999999999993</v>
      </c>
      <c r="CK89" s="21">
        <f t="shared" si="99"/>
        <v>9.2783505154639041</v>
      </c>
      <c r="CL89" s="3">
        <v>37.5</v>
      </c>
      <c r="CM89" s="21">
        <f t="shared" si="100"/>
        <v>2.666666666666667</v>
      </c>
      <c r="CN89" s="3">
        <v>11.5</v>
      </c>
      <c r="CO89" s="21">
        <f t="shared" si="101"/>
        <v>8.695652173913043</v>
      </c>
      <c r="CP89" s="3">
        <v>18</v>
      </c>
      <c r="CQ89" s="21">
        <f t="shared" si="102"/>
        <v>5.5555555555555554</v>
      </c>
      <c r="CR89" s="3">
        <v>39</v>
      </c>
      <c r="CS89" s="21">
        <f t="shared" si="103"/>
        <v>2.5641025641025639</v>
      </c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N89" t="s">
        <v>122</v>
      </c>
      <c r="DO89">
        <v>2</v>
      </c>
    </row>
    <row r="90" spans="1:119" x14ac:dyDescent="0.3">
      <c r="A90" s="2">
        <v>89</v>
      </c>
      <c r="B90" s="3" t="s">
        <v>3</v>
      </c>
      <c r="C90" s="3">
        <v>2</v>
      </c>
      <c r="D90" s="21">
        <f t="shared" si="68"/>
        <v>9.6067415730337071</v>
      </c>
      <c r="E90" s="3">
        <v>171</v>
      </c>
      <c r="F90" s="3">
        <v>5.6</v>
      </c>
      <c r="G90" s="3">
        <v>9</v>
      </c>
      <c r="H90" s="3">
        <v>3.6</v>
      </c>
      <c r="I90" s="3">
        <v>17.8</v>
      </c>
      <c r="J90" s="3">
        <v>4</v>
      </c>
      <c r="K90" s="3">
        <v>6.5</v>
      </c>
      <c r="L90" s="3">
        <v>14</v>
      </c>
      <c r="M90" s="21">
        <f t="shared" si="59"/>
        <v>21.956521739130434</v>
      </c>
      <c r="N90" s="3">
        <v>505</v>
      </c>
      <c r="O90" s="21">
        <f t="shared" si="60"/>
        <v>66.138613861386148</v>
      </c>
      <c r="P90" s="3">
        <v>8.1999999999999993</v>
      </c>
      <c r="Q90" s="21">
        <f t="shared" si="61"/>
        <v>31.707317073170731</v>
      </c>
      <c r="R90" s="3">
        <v>13</v>
      </c>
      <c r="S90" s="21">
        <f t="shared" si="62"/>
        <v>30.76923076923077</v>
      </c>
      <c r="T90" s="3">
        <v>4.5999999999999996</v>
      </c>
      <c r="U90" s="21">
        <f t="shared" si="63"/>
        <v>21.739130434782599</v>
      </c>
      <c r="V90" s="3">
        <v>23</v>
      </c>
      <c r="W90" s="21">
        <f t="shared" si="64"/>
        <v>22.60869565217391</v>
      </c>
      <c r="X90" s="3">
        <v>5.8</v>
      </c>
      <c r="Y90" s="21">
        <f t="shared" si="65"/>
        <v>31.034482758620683</v>
      </c>
      <c r="Z90" s="3">
        <v>9</v>
      </c>
      <c r="AA90" s="21">
        <f t="shared" si="66"/>
        <v>27.777777777777779</v>
      </c>
      <c r="AB90" s="3">
        <v>21</v>
      </c>
      <c r="AC90" s="21">
        <f t="shared" si="67"/>
        <v>33.333333333333329</v>
      </c>
      <c r="AD90" s="21">
        <f t="shared" si="69"/>
        <v>34.545454545454547</v>
      </c>
      <c r="AE90" s="7">
        <v>950</v>
      </c>
      <c r="AF90" s="21">
        <f t="shared" si="70"/>
        <v>46.842105263157897</v>
      </c>
      <c r="AG90" s="3">
        <v>9.8000000000000007</v>
      </c>
      <c r="AH90" s="21">
        <f t="shared" si="71"/>
        <v>16.326530612244909</v>
      </c>
      <c r="AI90" s="3">
        <v>16.5</v>
      </c>
      <c r="AJ90" s="21">
        <f t="shared" si="72"/>
        <v>21.212121212121211</v>
      </c>
      <c r="AK90" s="3">
        <v>6</v>
      </c>
      <c r="AL90" s="21">
        <f t="shared" si="73"/>
        <v>23.333333333333339</v>
      </c>
      <c r="AM90" s="3">
        <v>27.5</v>
      </c>
      <c r="AN90" s="21">
        <f t="shared" si="74"/>
        <v>16.363636363636363</v>
      </c>
      <c r="AO90" s="3">
        <v>7.6</v>
      </c>
      <c r="AP90" s="21">
        <f t="shared" si="75"/>
        <v>23.684210526315788</v>
      </c>
      <c r="AQ90" s="3">
        <v>12</v>
      </c>
      <c r="AR90" s="22">
        <f t="shared" si="76"/>
        <v>25</v>
      </c>
      <c r="AS90" s="3">
        <v>26.5</v>
      </c>
      <c r="AT90" s="21">
        <f t="shared" si="77"/>
        <v>20.754716981132077</v>
      </c>
      <c r="AU90" s="21">
        <f t="shared" si="78"/>
        <v>45.714285714285715</v>
      </c>
      <c r="AV90" s="8">
        <v>1600</v>
      </c>
      <c r="AW90" s="21">
        <f t="shared" si="79"/>
        <v>40.625</v>
      </c>
      <c r="AX90" s="9">
        <v>11</v>
      </c>
      <c r="AY90" s="22">
        <f t="shared" si="80"/>
        <v>10.909090909090903</v>
      </c>
      <c r="AZ90" s="3">
        <v>21</v>
      </c>
      <c r="BA90" s="21">
        <f t="shared" si="81"/>
        <v>21.428571428571427</v>
      </c>
      <c r="BB90" s="3">
        <v>7.8</v>
      </c>
      <c r="BC90" s="21">
        <f t="shared" si="82"/>
        <v>23.076923076923077</v>
      </c>
      <c r="BD90" s="3">
        <v>35</v>
      </c>
      <c r="BE90" s="21">
        <f t="shared" si="83"/>
        <v>21.428571428571427</v>
      </c>
      <c r="BF90" s="3">
        <v>9.5</v>
      </c>
      <c r="BG90" s="21">
        <f t="shared" si="84"/>
        <v>20.000000000000004</v>
      </c>
      <c r="BH90" s="3">
        <v>15</v>
      </c>
      <c r="BI90" s="21">
        <f t="shared" si="85"/>
        <v>20</v>
      </c>
      <c r="BJ90" s="3">
        <v>35</v>
      </c>
      <c r="BK90" s="21">
        <f t="shared" si="86"/>
        <v>24.285714285714285</v>
      </c>
      <c r="BL90" s="21">
        <f t="shared" si="87"/>
        <v>53.013698630136986</v>
      </c>
      <c r="BM90" s="3">
        <v>1935</v>
      </c>
      <c r="BN90" s="21">
        <f t="shared" si="88"/>
        <v>17.31266149870801</v>
      </c>
      <c r="BO90" s="3">
        <v>12</v>
      </c>
      <c r="BP90" s="21">
        <f t="shared" si="89"/>
        <v>8.3333333333333321</v>
      </c>
      <c r="BQ90" s="3">
        <v>22</v>
      </c>
      <c r="BR90" s="21">
        <f t="shared" si="90"/>
        <v>4.5454545454545459</v>
      </c>
      <c r="BS90" s="3">
        <v>8.4</v>
      </c>
      <c r="BT90" s="21">
        <f t="shared" si="91"/>
        <v>7.1428571428571495</v>
      </c>
      <c r="BU90" s="3">
        <v>36.5</v>
      </c>
      <c r="BV90" s="21">
        <f t="shared" si="92"/>
        <v>4.10958904109589</v>
      </c>
      <c r="BW90" s="3">
        <v>10.3</v>
      </c>
      <c r="BX90" s="21">
        <f t="shared" si="93"/>
        <v>7.7669902912621422</v>
      </c>
      <c r="BY90" s="3">
        <v>16.399999999999999</v>
      </c>
      <c r="BZ90" s="21">
        <f t="shared" si="94"/>
        <v>8.5365853658536501</v>
      </c>
      <c r="CA90" s="3">
        <v>36.5</v>
      </c>
      <c r="CB90" s="21">
        <f t="shared" si="95"/>
        <v>4.10958904109589</v>
      </c>
      <c r="CC90" s="21">
        <f t="shared" si="105"/>
        <v>59.210526315789473</v>
      </c>
      <c r="CD90" s="3">
        <v>2250</v>
      </c>
      <c r="CE90" s="21">
        <f t="shared" si="96"/>
        <v>14.000000000000002</v>
      </c>
      <c r="CF90" s="3">
        <v>13</v>
      </c>
      <c r="CG90" s="21">
        <f t="shared" si="97"/>
        <v>7.6923076923076925</v>
      </c>
      <c r="CH90" s="3">
        <v>23</v>
      </c>
      <c r="CI90" s="21">
        <f t="shared" si="98"/>
        <v>4.3478260869565215</v>
      </c>
      <c r="CJ90" s="3">
        <v>9</v>
      </c>
      <c r="CK90" s="21">
        <f t="shared" si="99"/>
        <v>6.6666666666666625</v>
      </c>
      <c r="CL90" s="3">
        <v>38</v>
      </c>
      <c r="CM90" s="21">
        <f t="shared" si="100"/>
        <v>3.9473684210526314</v>
      </c>
      <c r="CN90" s="3">
        <v>11.5</v>
      </c>
      <c r="CO90" s="21">
        <f t="shared" si="101"/>
        <v>10.434782608695645</v>
      </c>
      <c r="CP90" s="3">
        <v>17.5</v>
      </c>
      <c r="CQ90" s="21">
        <f t="shared" si="102"/>
        <v>6.2857142857142945</v>
      </c>
      <c r="CR90" s="3">
        <v>38</v>
      </c>
      <c r="CS90" s="21">
        <f t="shared" si="103"/>
        <v>3.9473684210526314</v>
      </c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N90" t="s">
        <v>122</v>
      </c>
      <c r="DO90">
        <v>2</v>
      </c>
    </row>
    <row r="91" spans="1:119" x14ac:dyDescent="0.3">
      <c r="A91" s="3">
        <v>90</v>
      </c>
      <c r="B91" s="3" t="s">
        <v>3</v>
      </c>
      <c r="C91" s="3">
        <v>2</v>
      </c>
      <c r="D91" s="21">
        <f t="shared" si="68"/>
        <v>11.818181818181818</v>
      </c>
      <c r="E91" s="3">
        <v>195</v>
      </c>
      <c r="F91" s="3">
        <v>6.1</v>
      </c>
      <c r="G91" s="3">
        <v>9.1</v>
      </c>
      <c r="H91" s="3">
        <v>4</v>
      </c>
      <c r="I91" s="3">
        <v>16.5</v>
      </c>
      <c r="J91" s="3">
        <v>4.0999999999999996</v>
      </c>
      <c r="K91" s="3">
        <v>5.9</v>
      </c>
      <c r="L91" s="3">
        <v>14</v>
      </c>
      <c r="M91" s="21">
        <f t="shared" si="59"/>
        <v>24</v>
      </c>
      <c r="N91" s="3">
        <v>564</v>
      </c>
      <c r="O91" s="21">
        <f t="shared" si="60"/>
        <v>65.425531914893625</v>
      </c>
      <c r="P91" s="3">
        <v>8.4</v>
      </c>
      <c r="Q91" s="21">
        <f t="shared" si="61"/>
        <v>27.38095238095239</v>
      </c>
      <c r="R91" s="3">
        <v>13.5</v>
      </c>
      <c r="S91" s="21">
        <f t="shared" si="62"/>
        <v>32.592592592592595</v>
      </c>
      <c r="T91" s="3">
        <v>5.0999999999999996</v>
      </c>
      <c r="U91" s="21">
        <f t="shared" si="63"/>
        <v>21.568627450980387</v>
      </c>
      <c r="V91" s="3">
        <v>23.5</v>
      </c>
      <c r="W91" s="21">
        <f t="shared" si="64"/>
        <v>29.787234042553191</v>
      </c>
      <c r="X91" s="3">
        <v>6</v>
      </c>
      <c r="Y91" s="21">
        <f t="shared" si="65"/>
        <v>31.666666666666671</v>
      </c>
      <c r="Z91" s="3">
        <v>9</v>
      </c>
      <c r="AA91" s="21">
        <f t="shared" si="66"/>
        <v>34.444444444444436</v>
      </c>
      <c r="AB91" s="3">
        <v>22</v>
      </c>
      <c r="AC91" s="21">
        <f t="shared" si="67"/>
        <v>36.363636363636367</v>
      </c>
      <c r="AD91" s="21">
        <f t="shared" si="69"/>
        <v>39.629629629629626</v>
      </c>
      <c r="AE91" s="7">
        <v>1070</v>
      </c>
      <c r="AF91" s="21">
        <f t="shared" si="70"/>
        <v>47.289719626168228</v>
      </c>
      <c r="AG91" s="3">
        <v>10.5</v>
      </c>
      <c r="AH91" s="21">
        <f t="shared" si="71"/>
        <v>19.999999999999996</v>
      </c>
      <c r="AI91" s="3">
        <v>16.600000000000001</v>
      </c>
      <c r="AJ91" s="21">
        <f t="shared" si="72"/>
        <v>18.674698795180731</v>
      </c>
      <c r="AK91" s="3">
        <v>6</v>
      </c>
      <c r="AL91" s="21">
        <f t="shared" si="73"/>
        <v>15.000000000000005</v>
      </c>
      <c r="AM91" s="3">
        <v>27</v>
      </c>
      <c r="AN91" s="21">
        <f t="shared" si="74"/>
        <v>12.962962962962962</v>
      </c>
      <c r="AO91" s="3">
        <v>7.6</v>
      </c>
      <c r="AP91" s="21">
        <f t="shared" si="75"/>
        <v>21.052631578947363</v>
      </c>
      <c r="AQ91" s="3">
        <v>11.7</v>
      </c>
      <c r="AR91" s="22">
        <f t="shared" si="76"/>
        <v>23.076923076923073</v>
      </c>
      <c r="AS91" s="3">
        <v>28.5</v>
      </c>
      <c r="AT91" s="21">
        <f t="shared" si="77"/>
        <v>22.807017543859647</v>
      </c>
      <c r="AU91" s="21">
        <f t="shared" si="78"/>
        <v>45</v>
      </c>
      <c r="AV91" s="8">
        <f>1070+550</f>
        <v>1620</v>
      </c>
      <c r="AW91" s="21">
        <f t="shared" si="79"/>
        <v>33.950617283950621</v>
      </c>
      <c r="AX91" s="3">
        <v>11</v>
      </c>
      <c r="AY91" s="22">
        <f t="shared" si="80"/>
        <v>4.5454545454545459</v>
      </c>
      <c r="AZ91" s="3">
        <v>21</v>
      </c>
      <c r="BA91" s="21">
        <f t="shared" si="81"/>
        <v>20.952380952380945</v>
      </c>
      <c r="BB91" s="3">
        <v>7.8</v>
      </c>
      <c r="BC91" s="21">
        <f t="shared" si="82"/>
        <v>23.076923076923077</v>
      </c>
      <c r="BD91" s="3">
        <v>36</v>
      </c>
      <c r="BE91" s="21">
        <f t="shared" si="83"/>
        <v>25</v>
      </c>
      <c r="BF91" s="3">
        <v>8.8000000000000007</v>
      </c>
      <c r="BG91" s="21">
        <f t="shared" si="84"/>
        <v>13.636363636363647</v>
      </c>
      <c r="BH91" s="3">
        <v>16</v>
      </c>
      <c r="BI91" s="21">
        <f t="shared" si="85"/>
        <v>26.875000000000004</v>
      </c>
      <c r="BJ91" s="3">
        <v>36</v>
      </c>
      <c r="BK91" s="21">
        <f t="shared" si="86"/>
        <v>20.833333333333336</v>
      </c>
      <c r="BL91" s="21">
        <f t="shared" si="87"/>
        <v>57.640750670241289</v>
      </c>
      <c r="BM91" s="3">
        <v>2150</v>
      </c>
      <c r="BN91" s="21">
        <f t="shared" si="88"/>
        <v>24.651162790697676</v>
      </c>
      <c r="BO91" s="3">
        <v>12.8</v>
      </c>
      <c r="BP91" s="21">
        <f t="shared" si="89"/>
        <v>14.062500000000005</v>
      </c>
      <c r="BQ91" s="3">
        <v>22</v>
      </c>
      <c r="BR91" s="21">
        <f t="shared" si="90"/>
        <v>4.5454545454545459</v>
      </c>
      <c r="BS91" s="3">
        <v>8.4</v>
      </c>
      <c r="BT91" s="21">
        <f t="shared" si="91"/>
        <v>7.1428571428571495</v>
      </c>
      <c r="BU91" s="3">
        <v>37.299999999999997</v>
      </c>
      <c r="BV91" s="21">
        <f t="shared" si="92"/>
        <v>3.4852546916890006</v>
      </c>
      <c r="BW91" s="3">
        <v>9.8000000000000007</v>
      </c>
      <c r="BX91" s="21">
        <f t="shared" si="93"/>
        <v>10.204081632653059</v>
      </c>
      <c r="BY91" s="3">
        <v>17</v>
      </c>
      <c r="BZ91" s="21">
        <f t="shared" si="94"/>
        <v>5.8823529411764701</v>
      </c>
      <c r="CA91" s="3">
        <v>37.5</v>
      </c>
      <c r="CB91" s="21">
        <f t="shared" si="95"/>
        <v>4</v>
      </c>
      <c r="CC91" s="21">
        <f t="shared" si="105"/>
        <v>68.831168831168824</v>
      </c>
      <c r="CD91" s="3">
        <v>2650</v>
      </c>
      <c r="CE91" s="21">
        <f t="shared" si="96"/>
        <v>18.867924528301888</v>
      </c>
      <c r="CF91" s="3">
        <v>14.5</v>
      </c>
      <c r="CG91" s="21">
        <f t="shared" si="97"/>
        <v>11.724137931034479</v>
      </c>
      <c r="CH91" s="3">
        <v>23</v>
      </c>
      <c r="CI91" s="21">
        <f t="shared" si="98"/>
        <v>4.3478260869565215</v>
      </c>
      <c r="CJ91" s="3">
        <v>9</v>
      </c>
      <c r="CK91" s="21">
        <f t="shared" si="99"/>
        <v>6.6666666666666625</v>
      </c>
      <c r="CL91" s="3">
        <v>38.5</v>
      </c>
      <c r="CM91" s="21">
        <f t="shared" si="100"/>
        <v>3.1168831168831241</v>
      </c>
      <c r="CN91" s="3">
        <v>11</v>
      </c>
      <c r="CO91" s="21">
        <f t="shared" si="101"/>
        <v>10.909090909090903</v>
      </c>
      <c r="CP91" s="3">
        <v>18</v>
      </c>
      <c r="CQ91" s="21">
        <f t="shared" si="102"/>
        <v>5.5555555555555554</v>
      </c>
      <c r="CR91" s="3">
        <v>39</v>
      </c>
      <c r="CS91" s="21">
        <f t="shared" si="103"/>
        <v>3.8461538461538463</v>
      </c>
      <c r="CT91" s="14">
        <v>17.425000000000001</v>
      </c>
      <c r="CU91" s="14">
        <v>5.6241729999999999</v>
      </c>
      <c r="CV91" s="14">
        <v>9.9162789999999994</v>
      </c>
      <c r="CW91" s="14">
        <v>48.031500000000001</v>
      </c>
      <c r="CX91" s="14">
        <v>8.3000000000000007</v>
      </c>
      <c r="CY91" s="14">
        <v>25</v>
      </c>
      <c r="CZ91" s="14">
        <v>4</v>
      </c>
      <c r="DA91" s="14">
        <v>62.5</v>
      </c>
      <c r="DB91" s="14">
        <v>20.7</v>
      </c>
      <c r="DC91" s="14">
        <v>33.200000000000003</v>
      </c>
      <c r="DD91" s="14">
        <v>3.2</v>
      </c>
      <c r="DE91" s="14"/>
      <c r="DF91" s="14"/>
      <c r="DG91" s="14">
        <v>65</v>
      </c>
      <c r="DH91" s="14"/>
      <c r="DI91" s="14"/>
      <c r="DJ91" s="14"/>
      <c r="DK91" s="18">
        <v>35</v>
      </c>
      <c r="DL91" s="20">
        <v>4.1460059999999999</v>
      </c>
      <c r="DM91">
        <v>0.53</v>
      </c>
      <c r="DN91" t="s">
        <v>122</v>
      </c>
      <c r="DO91">
        <v>2</v>
      </c>
    </row>
    <row r="92" spans="1:119" x14ac:dyDescent="0.3">
      <c r="A92" s="2">
        <v>91</v>
      </c>
      <c r="B92" s="3" t="s">
        <v>3</v>
      </c>
      <c r="C92" s="3">
        <v>2</v>
      </c>
      <c r="D92" s="21">
        <f t="shared" si="68"/>
        <v>11.722222222222221</v>
      </c>
      <c r="E92" s="3">
        <v>211</v>
      </c>
      <c r="F92" s="3">
        <v>6</v>
      </c>
      <c r="G92" s="3">
        <v>8.8000000000000007</v>
      </c>
      <c r="H92" s="3">
        <v>4</v>
      </c>
      <c r="I92" s="3">
        <v>18</v>
      </c>
      <c r="J92" s="3">
        <v>4.2</v>
      </c>
      <c r="K92" s="3">
        <v>7</v>
      </c>
      <c r="L92" s="3">
        <v>15.2</v>
      </c>
      <c r="M92" s="21">
        <f t="shared" si="59"/>
        <v>24.653061224489797</v>
      </c>
      <c r="N92" s="3">
        <v>604</v>
      </c>
      <c r="O92" s="21">
        <f t="shared" si="60"/>
        <v>65.066225165562912</v>
      </c>
      <c r="P92" s="3">
        <v>8.8000000000000007</v>
      </c>
      <c r="Q92" s="21">
        <f t="shared" si="61"/>
        <v>31.818181818181824</v>
      </c>
      <c r="R92" s="3">
        <v>14</v>
      </c>
      <c r="S92" s="21">
        <f t="shared" si="62"/>
        <v>37.142857142857139</v>
      </c>
      <c r="T92" s="3">
        <v>5.0999999999999996</v>
      </c>
      <c r="U92" s="21">
        <f t="shared" si="63"/>
        <v>21.568627450980387</v>
      </c>
      <c r="V92" s="3">
        <v>24.5</v>
      </c>
      <c r="W92" s="21">
        <f t="shared" si="64"/>
        <v>26.530612244897959</v>
      </c>
      <c r="X92" s="3">
        <v>6.1</v>
      </c>
      <c r="Y92" s="21">
        <f t="shared" si="65"/>
        <v>31.147540983606554</v>
      </c>
      <c r="Z92" s="3">
        <v>10</v>
      </c>
      <c r="AA92" s="21">
        <f t="shared" si="66"/>
        <v>30</v>
      </c>
      <c r="AB92" s="3">
        <v>22.5</v>
      </c>
      <c r="AC92" s="21">
        <f t="shared" si="67"/>
        <v>32.44444444444445</v>
      </c>
      <c r="AD92" s="21">
        <f t="shared" si="69"/>
        <v>44.206896551724135</v>
      </c>
      <c r="AE92" s="7">
        <v>1282</v>
      </c>
      <c r="AF92" s="21">
        <f t="shared" si="70"/>
        <v>52.886115444617786</v>
      </c>
      <c r="AG92" s="3">
        <v>11.2</v>
      </c>
      <c r="AH92" s="21">
        <f t="shared" si="71"/>
        <v>21.428571428571416</v>
      </c>
      <c r="AI92" s="3">
        <v>17.100000000000001</v>
      </c>
      <c r="AJ92" s="21">
        <f t="shared" si="72"/>
        <v>18.128654970760241</v>
      </c>
      <c r="AK92" s="3">
        <v>6.6</v>
      </c>
      <c r="AL92" s="21">
        <f t="shared" si="73"/>
        <v>22.72727272727273</v>
      </c>
      <c r="AM92" s="3">
        <v>29</v>
      </c>
      <c r="AN92" s="21">
        <f t="shared" si="74"/>
        <v>15.517241379310345</v>
      </c>
      <c r="AO92" s="3">
        <v>8</v>
      </c>
      <c r="AP92" s="21">
        <f t="shared" si="75"/>
        <v>23.750000000000004</v>
      </c>
      <c r="AQ92" s="3">
        <v>13</v>
      </c>
      <c r="AR92" s="22">
        <f t="shared" si="76"/>
        <v>23.076923076923077</v>
      </c>
      <c r="AS92" s="3">
        <v>29.6</v>
      </c>
      <c r="AT92" s="21">
        <f t="shared" si="77"/>
        <v>23.986486486486491</v>
      </c>
      <c r="AU92" s="21">
        <f t="shared" si="78"/>
        <v>54.918918918918919</v>
      </c>
      <c r="AV92" s="8">
        <f>1282+750</f>
        <v>2032</v>
      </c>
      <c r="AW92" s="21">
        <f t="shared" si="79"/>
        <v>36.909448818897637</v>
      </c>
      <c r="AX92" s="3">
        <v>12.6</v>
      </c>
      <c r="AY92" s="22">
        <f t="shared" si="80"/>
        <v>11.111111111111114</v>
      </c>
      <c r="AZ92" s="3">
        <v>22</v>
      </c>
      <c r="BA92" s="21">
        <f t="shared" si="81"/>
        <v>22.272727272727266</v>
      </c>
      <c r="BB92" s="3">
        <v>8.6</v>
      </c>
      <c r="BC92" s="21">
        <f t="shared" si="82"/>
        <v>23.255813953488371</v>
      </c>
      <c r="BD92" s="3">
        <v>37</v>
      </c>
      <c r="BE92" s="21">
        <f t="shared" si="83"/>
        <v>21.621621621621621</v>
      </c>
      <c r="BF92" s="3">
        <v>11.2</v>
      </c>
      <c r="BG92" s="21">
        <f t="shared" si="84"/>
        <v>28.571428571428566</v>
      </c>
      <c r="BH92" s="3">
        <v>18.5</v>
      </c>
      <c r="BI92" s="21">
        <f t="shared" si="85"/>
        <v>29.72972972972973</v>
      </c>
      <c r="BJ92" s="3">
        <v>38</v>
      </c>
      <c r="BK92" s="21">
        <f t="shared" si="86"/>
        <v>22.105263157894733</v>
      </c>
      <c r="BL92" s="21">
        <f t="shared" si="87"/>
        <v>73.421052631578945</v>
      </c>
      <c r="BM92" s="3">
        <v>2790</v>
      </c>
      <c r="BN92" s="21">
        <f t="shared" si="88"/>
        <v>27.168458781362009</v>
      </c>
      <c r="BO92" s="3">
        <v>13.8</v>
      </c>
      <c r="BP92" s="21">
        <f t="shared" si="89"/>
        <v>8.6956521739130501</v>
      </c>
      <c r="BQ92" s="3">
        <v>23.3</v>
      </c>
      <c r="BR92" s="21">
        <f t="shared" si="90"/>
        <v>5.5793991416309048</v>
      </c>
      <c r="BS92" s="3">
        <v>9.3000000000000007</v>
      </c>
      <c r="BT92" s="21">
        <f t="shared" si="91"/>
        <v>7.5268817204301186</v>
      </c>
      <c r="BU92" s="3">
        <v>38</v>
      </c>
      <c r="BV92" s="21">
        <f t="shared" si="92"/>
        <v>2.6315789473684208</v>
      </c>
      <c r="BW92" s="3">
        <v>12.1</v>
      </c>
      <c r="BX92" s="21">
        <f t="shared" si="93"/>
        <v>7.4380165289256226</v>
      </c>
      <c r="BY92" s="3">
        <v>19.3</v>
      </c>
      <c r="BZ92" s="21">
        <f t="shared" si="94"/>
        <v>4.145077720207258</v>
      </c>
      <c r="CA92" s="3">
        <v>41</v>
      </c>
      <c r="CB92" s="21">
        <f t="shared" si="95"/>
        <v>7.3170731707317067</v>
      </c>
      <c r="CC92" s="21">
        <f t="shared" si="105"/>
        <v>90.256410256410263</v>
      </c>
      <c r="CD92" s="3">
        <v>3520</v>
      </c>
      <c r="CE92" s="21">
        <f t="shared" si="96"/>
        <v>20.738636363636363</v>
      </c>
      <c r="CF92" s="3">
        <v>15</v>
      </c>
      <c r="CG92" s="21">
        <f t="shared" si="97"/>
        <v>7.9999999999999947</v>
      </c>
      <c r="CH92" s="3">
        <v>24.5</v>
      </c>
      <c r="CI92" s="21">
        <f t="shared" si="98"/>
        <v>4.8979591836734659</v>
      </c>
      <c r="CJ92" s="3">
        <v>10</v>
      </c>
      <c r="CK92" s="21">
        <f t="shared" si="99"/>
        <v>6.999999999999992</v>
      </c>
      <c r="CL92" s="3">
        <v>39</v>
      </c>
      <c r="CM92" s="21">
        <f t="shared" si="100"/>
        <v>2.5641025641025639</v>
      </c>
      <c r="CN92" s="3">
        <v>13</v>
      </c>
      <c r="CO92" s="21">
        <f t="shared" si="101"/>
        <v>6.923076923076926</v>
      </c>
      <c r="CP92" s="3">
        <v>20</v>
      </c>
      <c r="CQ92" s="21">
        <f t="shared" si="102"/>
        <v>3.499999999999996</v>
      </c>
      <c r="CR92" s="3">
        <v>43</v>
      </c>
      <c r="CS92" s="21">
        <f t="shared" si="103"/>
        <v>4.6511627906976747</v>
      </c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N92" t="s">
        <v>122</v>
      </c>
      <c r="DO92">
        <v>2</v>
      </c>
    </row>
    <row r="93" spans="1:119" x14ac:dyDescent="0.3">
      <c r="A93" s="3">
        <v>92</v>
      </c>
      <c r="B93" s="3" t="s">
        <v>3</v>
      </c>
      <c r="C93" s="3">
        <v>2</v>
      </c>
      <c r="D93" s="21">
        <f t="shared" si="68"/>
        <v>9.1304347826086953</v>
      </c>
      <c r="E93" s="3">
        <v>147</v>
      </c>
      <c r="F93" s="3">
        <v>5.6</v>
      </c>
      <c r="G93" s="3">
        <v>8.5</v>
      </c>
      <c r="H93" s="3">
        <v>3.9</v>
      </c>
      <c r="I93" s="3">
        <v>16.100000000000001</v>
      </c>
      <c r="J93" s="3">
        <v>3.9</v>
      </c>
      <c r="K93" s="3">
        <v>5.0999999999999996</v>
      </c>
      <c r="L93" s="3">
        <v>13.1</v>
      </c>
      <c r="M93" s="21">
        <f t="shared" si="59"/>
        <v>18.181818181818183</v>
      </c>
      <c r="N93" s="3">
        <v>400</v>
      </c>
      <c r="O93" s="21">
        <f t="shared" si="60"/>
        <v>63.249999999999993</v>
      </c>
      <c r="P93" s="3">
        <v>7.6</v>
      </c>
      <c r="Q93" s="21">
        <f t="shared" si="61"/>
        <v>26.315789473684209</v>
      </c>
      <c r="R93" s="3">
        <v>11.7</v>
      </c>
      <c r="S93" s="21">
        <f t="shared" si="62"/>
        <v>27.350427350427349</v>
      </c>
      <c r="T93" s="3">
        <v>4.5999999999999996</v>
      </c>
      <c r="U93" s="21">
        <f t="shared" si="63"/>
        <v>15.217391304347821</v>
      </c>
      <c r="V93" s="3">
        <v>22</v>
      </c>
      <c r="W93" s="21">
        <f t="shared" si="64"/>
        <v>26.818181818181813</v>
      </c>
      <c r="X93" s="3">
        <v>5.3</v>
      </c>
      <c r="Y93" s="21">
        <f t="shared" si="65"/>
        <v>26.415094339622641</v>
      </c>
      <c r="Z93" s="3">
        <v>8.6</v>
      </c>
      <c r="AA93" s="21">
        <f t="shared" si="66"/>
        <v>40.697674418604649</v>
      </c>
      <c r="AB93" s="3">
        <v>19.600000000000001</v>
      </c>
      <c r="AC93" s="21">
        <f t="shared" si="67"/>
        <v>33.163265306122454</v>
      </c>
      <c r="AD93" s="21">
        <f t="shared" si="69"/>
        <v>29.814814814814813</v>
      </c>
      <c r="AE93" s="7">
        <v>805</v>
      </c>
      <c r="AF93" s="21">
        <f t="shared" si="70"/>
        <v>50.310559006211179</v>
      </c>
      <c r="AG93" s="3">
        <v>9.1999999999999993</v>
      </c>
      <c r="AH93" s="21">
        <f t="shared" si="71"/>
        <v>17.391304347826082</v>
      </c>
      <c r="AI93" s="3">
        <v>15.8</v>
      </c>
      <c r="AJ93" s="21">
        <f t="shared" si="72"/>
        <v>25.949367088607602</v>
      </c>
      <c r="AK93" s="3">
        <v>5.2</v>
      </c>
      <c r="AL93" s="21">
        <f t="shared" si="73"/>
        <v>11.538461538461549</v>
      </c>
      <c r="AM93" s="3">
        <v>27</v>
      </c>
      <c r="AN93" s="21">
        <f t="shared" si="74"/>
        <v>18.518518518518519</v>
      </c>
      <c r="AO93" s="3">
        <v>7.2</v>
      </c>
      <c r="AP93" s="21">
        <f t="shared" si="75"/>
        <v>26.388888888888896</v>
      </c>
      <c r="AQ93" s="3">
        <v>11</v>
      </c>
      <c r="AR93" s="22">
        <f t="shared" si="76"/>
        <v>21.818181818181824</v>
      </c>
      <c r="AS93" s="3">
        <v>26</v>
      </c>
      <c r="AT93" s="21">
        <f t="shared" si="77"/>
        <v>24.61538461538461</v>
      </c>
      <c r="AU93" s="21">
        <f t="shared" si="78"/>
        <v>35.857142857142854</v>
      </c>
      <c r="AV93" s="8">
        <f>805+450</f>
        <v>1255</v>
      </c>
      <c r="AW93" s="21">
        <f t="shared" si="79"/>
        <v>35.856573705179287</v>
      </c>
      <c r="AX93" s="3">
        <v>11</v>
      </c>
      <c r="AY93" s="22">
        <f t="shared" si="80"/>
        <v>16.36363636363637</v>
      </c>
      <c r="AZ93" s="3">
        <v>19</v>
      </c>
      <c r="BA93" s="21">
        <f t="shared" si="81"/>
        <v>16.84210526315789</v>
      </c>
      <c r="BB93" s="3">
        <v>7.5</v>
      </c>
      <c r="BC93" s="21">
        <f t="shared" si="82"/>
        <v>30.666666666666664</v>
      </c>
      <c r="BD93" s="3">
        <v>35</v>
      </c>
      <c r="BE93" s="21">
        <f t="shared" si="83"/>
        <v>22.857142857142858</v>
      </c>
      <c r="BF93" s="3">
        <v>9</v>
      </c>
      <c r="BG93" s="21">
        <f t="shared" si="84"/>
        <v>20</v>
      </c>
      <c r="BH93" s="3">
        <v>15.5</v>
      </c>
      <c r="BI93" s="21">
        <f t="shared" si="85"/>
        <v>29.032258064516132</v>
      </c>
      <c r="BJ93" s="3">
        <v>32</v>
      </c>
      <c r="BK93" s="21">
        <f t="shared" si="86"/>
        <v>18.75</v>
      </c>
      <c r="BL93" s="21">
        <f t="shared" si="87"/>
        <v>49.863013698630134</v>
      </c>
      <c r="BM93" s="3">
        <v>1820</v>
      </c>
      <c r="BN93" s="21">
        <f t="shared" si="88"/>
        <v>31.043956043956044</v>
      </c>
      <c r="BO93" s="3">
        <v>12.5</v>
      </c>
      <c r="BP93" s="21">
        <f t="shared" si="89"/>
        <v>12</v>
      </c>
      <c r="BQ93" s="3">
        <v>20</v>
      </c>
      <c r="BR93" s="21">
        <f t="shared" si="90"/>
        <v>5</v>
      </c>
      <c r="BS93" s="3">
        <v>8.4</v>
      </c>
      <c r="BT93" s="21">
        <f t="shared" si="91"/>
        <v>10.714285714285717</v>
      </c>
      <c r="BU93" s="3">
        <v>36.5</v>
      </c>
      <c r="BV93" s="21">
        <f t="shared" si="92"/>
        <v>4.10958904109589</v>
      </c>
      <c r="BW93" s="3">
        <v>10</v>
      </c>
      <c r="BX93" s="21">
        <f t="shared" si="93"/>
        <v>10</v>
      </c>
      <c r="BY93" s="3">
        <v>16.3</v>
      </c>
      <c r="BZ93" s="21">
        <f t="shared" si="94"/>
        <v>4.9079754601227039</v>
      </c>
      <c r="CA93" s="3">
        <v>33.799999999999997</v>
      </c>
      <c r="CB93" s="21">
        <f t="shared" si="95"/>
        <v>5.3254437869822402</v>
      </c>
      <c r="CC93" s="21">
        <f t="shared" si="105"/>
        <v>62.236842105263158</v>
      </c>
      <c r="CD93" s="3">
        <v>2365</v>
      </c>
      <c r="CE93" s="21">
        <f t="shared" si="96"/>
        <v>23.044397463002113</v>
      </c>
      <c r="CF93" s="3">
        <v>13.5</v>
      </c>
      <c r="CG93" s="21">
        <f t="shared" si="97"/>
        <v>7.4074074074074066</v>
      </c>
      <c r="CH93" s="3">
        <v>21</v>
      </c>
      <c r="CI93" s="21">
        <f t="shared" si="98"/>
        <v>4.7619047619047619</v>
      </c>
      <c r="CJ93" s="3">
        <v>9</v>
      </c>
      <c r="CK93" s="21">
        <f t="shared" si="99"/>
        <v>6.6666666666666625</v>
      </c>
      <c r="CL93" s="3">
        <v>38</v>
      </c>
      <c r="CM93" s="21">
        <f t="shared" si="100"/>
        <v>3.9473684210526314</v>
      </c>
      <c r="CN93" s="3">
        <v>11</v>
      </c>
      <c r="CO93" s="21">
        <f t="shared" si="101"/>
        <v>9.0909090909090917</v>
      </c>
      <c r="CP93" s="3">
        <v>17</v>
      </c>
      <c r="CQ93" s="21">
        <f t="shared" si="102"/>
        <v>4.1176470588235254</v>
      </c>
      <c r="CR93" s="3">
        <v>35.5</v>
      </c>
      <c r="CS93" s="21">
        <f t="shared" si="103"/>
        <v>4.788732394366205</v>
      </c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N93" t="s">
        <v>122</v>
      </c>
      <c r="DO93">
        <v>2</v>
      </c>
    </row>
    <row r="94" spans="1:119" x14ac:dyDescent="0.3">
      <c r="A94" s="2">
        <v>93</v>
      </c>
      <c r="B94" s="3" t="s">
        <v>3</v>
      </c>
      <c r="C94" s="3">
        <v>2</v>
      </c>
      <c r="D94" s="21">
        <f t="shared" si="68"/>
        <v>11.490683229813664</v>
      </c>
      <c r="E94" s="3">
        <v>185</v>
      </c>
      <c r="F94" s="3">
        <v>6</v>
      </c>
      <c r="G94" s="3">
        <v>10</v>
      </c>
      <c r="H94" s="3">
        <v>4</v>
      </c>
      <c r="I94" s="3">
        <v>16.100000000000001</v>
      </c>
      <c r="J94" s="3">
        <v>4.2</v>
      </c>
      <c r="K94" s="3">
        <v>6.6</v>
      </c>
      <c r="L94" s="3">
        <v>14.1</v>
      </c>
      <c r="M94" s="21">
        <f t="shared" si="59"/>
        <v>23.23404255319149</v>
      </c>
      <c r="N94" s="3">
        <v>546</v>
      </c>
      <c r="O94" s="21">
        <f t="shared" si="60"/>
        <v>66.117216117216117</v>
      </c>
      <c r="P94" s="3">
        <v>8.6</v>
      </c>
      <c r="Q94" s="21">
        <f t="shared" si="61"/>
        <v>30.232558139534881</v>
      </c>
      <c r="R94" s="3">
        <v>14.4</v>
      </c>
      <c r="S94" s="21">
        <f t="shared" si="62"/>
        <v>30.555555555555557</v>
      </c>
      <c r="T94" s="3">
        <v>5.2</v>
      </c>
      <c r="U94" s="21">
        <f t="shared" si="63"/>
        <v>23.076923076923077</v>
      </c>
      <c r="V94" s="3">
        <v>23.5</v>
      </c>
      <c r="W94" s="21">
        <f t="shared" si="64"/>
        <v>31.489361702127656</v>
      </c>
      <c r="X94" s="3">
        <v>6.5</v>
      </c>
      <c r="Y94" s="21">
        <f t="shared" si="65"/>
        <v>35.38461538461538</v>
      </c>
      <c r="Z94" s="3">
        <v>10</v>
      </c>
      <c r="AA94" s="21">
        <f t="shared" si="66"/>
        <v>34</v>
      </c>
      <c r="AB94" s="3">
        <v>21</v>
      </c>
      <c r="AC94" s="21">
        <f t="shared" si="67"/>
        <v>32.857142857142854</v>
      </c>
      <c r="AD94" s="21">
        <f t="shared" si="69"/>
        <v>41.245283018867923</v>
      </c>
      <c r="AE94" s="7">
        <v>1093</v>
      </c>
      <c r="AF94" s="21">
        <f t="shared" si="70"/>
        <v>50.045745654162857</v>
      </c>
      <c r="AG94" s="3">
        <v>10.4</v>
      </c>
      <c r="AH94" s="21">
        <f t="shared" si="71"/>
        <v>17.307692307692314</v>
      </c>
      <c r="AI94" s="3">
        <v>17</v>
      </c>
      <c r="AJ94" s="21">
        <f t="shared" si="72"/>
        <v>15.294117647058822</v>
      </c>
      <c r="AK94" s="3">
        <v>6.1</v>
      </c>
      <c r="AL94" s="21">
        <f t="shared" si="73"/>
        <v>14.754098360655728</v>
      </c>
      <c r="AM94" s="3">
        <v>26.5</v>
      </c>
      <c r="AN94" s="21">
        <f t="shared" si="74"/>
        <v>11.320754716981133</v>
      </c>
      <c r="AO94" s="3">
        <v>7.6</v>
      </c>
      <c r="AP94" s="21">
        <f t="shared" si="75"/>
        <v>14.473684210526311</v>
      </c>
      <c r="AQ94" s="3">
        <v>12.5</v>
      </c>
      <c r="AR94" s="22">
        <f t="shared" si="76"/>
        <v>20</v>
      </c>
      <c r="AS94" s="3">
        <v>27.5</v>
      </c>
      <c r="AT94" s="21">
        <f t="shared" si="77"/>
        <v>23.636363636363637</v>
      </c>
      <c r="AU94" s="21">
        <f t="shared" si="78"/>
        <v>44.87323943661972</v>
      </c>
      <c r="AV94" s="8">
        <f>1093+500</f>
        <v>1593</v>
      </c>
      <c r="AW94" s="21">
        <f t="shared" si="79"/>
        <v>31.387319522912744</v>
      </c>
      <c r="AX94" s="3">
        <v>11.4</v>
      </c>
      <c r="AY94" s="22">
        <f t="shared" si="80"/>
        <v>8.7719298245614024</v>
      </c>
      <c r="AZ94" s="3">
        <v>21.3</v>
      </c>
      <c r="BA94" s="21">
        <f t="shared" si="81"/>
        <v>20.187793427230048</v>
      </c>
      <c r="BB94" s="3">
        <v>8</v>
      </c>
      <c r="BC94" s="21">
        <f t="shared" si="82"/>
        <v>23.750000000000004</v>
      </c>
      <c r="BD94" s="3">
        <v>35.5</v>
      </c>
      <c r="BE94" s="21">
        <f t="shared" si="83"/>
        <v>25.352112676056336</v>
      </c>
      <c r="BF94" s="3">
        <v>10</v>
      </c>
      <c r="BG94" s="21">
        <f t="shared" si="84"/>
        <v>24.000000000000004</v>
      </c>
      <c r="BH94" s="3">
        <v>16</v>
      </c>
      <c r="BI94" s="21">
        <f t="shared" si="85"/>
        <v>21.875</v>
      </c>
      <c r="BJ94" s="3">
        <v>36.5</v>
      </c>
      <c r="BK94" s="21">
        <f t="shared" si="86"/>
        <v>24.657534246575342</v>
      </c>
      <c r="BL94" s="21">
        <f t="shared" si="87"/>
        <v>63.04347826086957</v>
      </c>
      <c r="BM94" s="3">
        <v>2320</v>
      </c>
      <c r="BN94" s="21">
        <f t="shared" si="88"/>
        <v>31.336206896551722</v>
      </c>
      <c r="BO94" s="3">
        <v>13.2</v>
      </c>
      <c r="BP94" s="21">
        <f t="shared" si="89"/>
        <v>13.63636363636363</v>
      </c>
      <c r="BQ94" s="3">
        <v>22.1</v>
      </c>
      <c r="BR94" s="21">
        <f t="shared" si="90"/>
        <v>3.6199095022624466</v>
      </c>
      <c r="BS94" s="3">
        <v>9</v>
      </c>
      <c r="BT94" s="21">
        <f t="shared" si="91"/>
        <v>11.111111111111111</v>
      </c>
      <c r="BU94" s="3">
        <v>36.799999999999997</v>
      </c>
      <c r="BV94" s="21">
        <f t="shared" si="92"/>
        <v>3.5326086956521667</v>
      </c>
      <c r="BW94" s="3">
        <v>11</v>
      </c>
      <c r="BX94" s="21">
        <f t="shared" si="93"/>
        <v>9.0909090909090917</v>
      </c>
      <c r="BY94" s="3">
        <v>17.3</v>
      </c>
      <c r="BZ94" s="21">
        <f t="shared" si="94"/>
        <v>7.5144508670520267</v>
      </c>
      <c r="CA94" s="3">
        <v>37.799999999999997</v>
      </c>
      <c r="CB94" s="21">
        <f t="shared" si="95"/>
        <v>3.439153439153432</v>
      </c>
      <c r="CC94" s="21">
        <f t="shared" si="105"/>
        <v>79.21052631578948</v>
      </c>
      <c r="CD94" s="3">
        <v>3010</v>
      </c>
      <c r="CE94" s="21">
        <f t="shared" si="96"/>
        <v>22.923588039867109</v>
      </c>
      <c r="CF94" s="3">
        <v>15</v>
      </c>
      <c r="CG94" s="21">
        <f t="shared" si="97"/>
        <v>12.000000000000005</v>
      </c>
      <c r="CH94" s="3">
        <v>23</v>
      </c>
      <c r="CI94" s="21">
        <f t="shared" si="98"/>
        <v>3.9130434782608638</v>
      </c>
      <c r="CJ94" s="3">
        <v>10</v>
      </c>
      <c r="CK94" s="21">
        <f t="shared" si="99"/>
        <v>10</v>
      </c>
      <c r="CL94" s="3">
        <v>38</v>
      </c>
      <c r="CM94" s="21">
        <f t="shared" si="100"/>
        <v>3.1578947368421129</v>
      </c>
      <c r="CN94" s="3">
        <v>12</v>
      </c>
      <c r="CO94" s="21">
        <f t="shared" si="101"/>
        <v>8.3333333333333321</v>
      </c>
      <c r="CP94" s="3">
        <v>18.5</v>
      </c>
      <c r="CQ94" s="21">
        <f t="shared" si="102"/>
        <v>6.4864864864864824</v>
      </c>
      <c r="CR94" s="3">
        <v>39</v>
      </c>
      <c r="CS94" s="21">
        <f t="shared" si="103"/>
        <v>3.0769230769230842</v>
      </c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N94" t="s">
        <v>122</v>
      </c>
      <c r="DO94">
        <v>2</v>
      </c>
    </row>
    <row r="95" spans="1:119" x14ac:dyDescent="0.3">
      <c r="A95" s="3">
        <v>94</v>
      </c>
      <c r="B95" s="3" t="s">
        <v>3</v>
      </c>
      <c r="C95" s="3">
        <v>2</v>
      </c>
      <c r="D95" s="21">
        <f t="shared" si="68"/>
        <v>10.316455696202532</v>
      </c>
      <c r="E95" s="3">
        <v>163</v>
      </c>
      <c r="F95" s="3">
        <v>6.2</v>
      </c>
      <c r="G95" s="3">
        <v>8.1999999999999993</v>
      </c>
      <c r="H95" s="3">
        <v>3.4</v>
      </c>
      <c r="I95" s="3">
        <v>15.8</v>
      </c>
      <c r="J95" s="3">
        <v>3.6</v>
      </c>
      <c r="K95" s="3">
        <v>6.1</v>
      </c>
      <c r="L95" s="3">
        <v>13.7</v>
      </c>
      <c r="M95" s="21">
        <f t="shared" si="59"/>
        <v>20.444444444444443</v>
      </c>
      <c r="N95" s="3">
        <v>460</v>
      </c>
      <c r="O95" s="21">
        <f t="shared" si="60"/>
        <v>64.565217391304358</v>
      </c>
      <c r="P95" s="3">
        <v>8</v>
      </c>
      <c r="Q95" s="21">
        <f t="shared" si="61"/>
        <v>22.499999999999996</v>
      </c>
      <c r="R95" s="3">
        <v>13.3</v>
      </c>
      <c r="S95" s="21">
        <f t="shared" si="62"/>
        <v>38.345864661654147</v>
      </c>
      <c r="T95" s="3">
        <v>4.7</v>
      </c>
      <c r="U95" s="21">
        <f t="shared" si="63"/>
        <v>27.659574468085111</v>
      </c>
      <c r="V95" s="3">
        <v>22.5</v>
      </c>
      <c r="W95" s="21">
        <f t="shared" si="64"/>
        <v>29.777777777777775</v>
      </c>
      <c r="X95" s="3">
        <v>5.5</v>
      </c>
      <c r="Y95" s="21">
        <f t="shared" si="65"/>
        <v>34.545454545454547</v>
      </c>
      <c r="Z95" s="3">
        <v>9</v>
      </c>
      <c r="AA95" s="21">
        <f t="shared" si="66"/>
        <v>32.222222222222221</v>
      </c>
      <c r="AB95" s="3">
        <v>20.5</v>
      </c>
      <c r="AC95" s="21">
        <f t="shared" si="67"/>
        <v>33.170731707317074</v>
      </c>
      <c r="AD95" s="21">
        <f t="shared" si="69"/>
        <v>31.636363636363637</v>
      </c>
      <c r="AE95" s="7">
        <v>870</v>
      </c>
      <c r="AF95" s="21">
        <f t="shared" si="70"/>
        <v>47.126436781609193</v>
      </c>
      <c r="AG95" s="3">
        <v>10.199999999999999</v>
      </c>
      <c r="AH95" s="21">
        <f t="shared" si="71"/>
        <v>21.568627450980387</v>
      </c>
      <c r="AI95" s="3">
        <v>15.5</v>
      </c>
      <c r="AJ95" s="21">
        <f t="shared" si="72"/>
        <v>14.193548387096769</v>
      </c>
      <c r="AK95" s="3">
        <v>5.5</v>
      </c>
      <c r="AL95" s="21">
        <f t="shared" si="73"/>
        <v>14.545454545454541</v>
      </c>
      <c r="AM95" s="3">
        <v>27.5</v>
      </c>
      <c r="AN95" s="21">
        <f t="shared" si="74"/>
        <v>18.181818181818183</v>
      </c>
      <c r="AO95" s="3">
        <v>7.7</v>
      </c>
      <c r="AP95" s="21">
        <f t="shared" si="75"/>
        <v>28.571428571428577</v>
      </c>
      <c r="AQ95" s="3">
        <v>11.5</v>
      </c>
      <c r="AR95" s="22">
        <f t="shared" si="76"/>
        <v>21.739130434782609</v>
      </c>
      <c r="AS95" s="3">
        <v>25.5</v>
      </c>
      <c r="AT95" s="21">
        <f t="shared" si="77"/>
        <v>19.607843137254903</v>
      </c>
      <c r="AU95" s="21">
        <f t="shared" si="78"/>
        <v>41.25</v>
      </c>
      <c r="AV95" s="8">
        <f>870+450</f>
        <v>1320</v>
      </c>
      <c r="AW95" s="21">
        <f t="shared" si="79"/>
        <v>34.090909090909086</v>
      </c>
      <c r="AX95" s="3">
        <v>11</v>
      </c>
      <c r="AY95" s="22">
        <f t="shared" si="80"/>
        <v>7.2727272727272796</v>
      </c>
      <c r="AZ95" s="3">
        <v>19</v>
      </c>
      <c r="BA95" s="21">
        <f t="shared" si="81"/>
        <v>18.421052631578945</v>
      </c>
      <c r="BB95" s="3">
        <v>7.5</v>
      </c>
      <c r="BC95" s="21">
        <f t="shared" si="82"/>
        <v>26.666666666666668</v>
      </c>
      <c r="BD95" s="3">
        <v>32</v>
      </c>
      <c r="BE95" s="21">
        <f t="shared" si="83"/>
        <v>14.0625</v>
      </c>
      <c r="BF95" s="3">
        <v>9.5</v>
      </c>
      <c r="BG95" s="21">
        <f t="shared" si="84"/>
        <v>18.94736842105263</v>
      </c>
      <c r="BH95" s="3">
        <v>14.5</v>
      </c>
      <c r="BI95" s="21">
        <f t="shared" si="85"/>
        <v>20.689655172413794</v>
      </c>
      <c r="BJ95" s="3">
        <v>32.5</v>
      </c>
      <c r="BK95" s="21">
        <f t="shared" si="86"/>
        <v>21.53846153846154</v>
      </c>
      <c r="BL95" s="21">
        <f t="shared" si="87"/>
        <v>52.352941176470587</v>
      </c>
      <c r="BM95" s="3">
        <v>1780</v>
      </c>
      <c r="BN95" s="21">
        <f t="shared" si="88"/>
        <v>25.842696629213485</v>
      </c>
      <c r="BO95" s="3">
        <v>12</v>
      </c>
      <c r="BP95" s="21">
        <f t="shared" si="89"/>
        <v>8.3333333333333321</v>
      </c>
      <c r="BQ95" s="3">
        <v>20</v>
      </c>
      <c r="BR95" s="21">
        <f t="shared" si="90"/>
        <v>5</v>
      </c>
      <c r="BS95" s="3">
        <v>8.1999999999999993</v>
      </c>
      <c r="BT95" s="21">
        <f t="shared" si="91"/>
        <v>8.5365853658536501</v>
      </c>
      <c r="BU95" s="3">
        <v>34</v>
      </c>
      <c r="BV95" s="21">
        <f t="shared" si="92"/>
        <v>5.8823529411764701</v>
      </c>
      <c r="BW95" s="3">
        <v>10.4</v>
      </c>
      <c r="BX95" s="21">
        <f t="shared" si="93"/>
        <v>8.6538461538461569</v>
      </c>
      <c r="BY95" s="3">
        <v>16</v>
      </c>
      <c r="BZ95" s="21">
        <f t="shared" si="94"/>
        <v>9.375</v>
      </c>
      <c r="CA95" s="3">
        <v>33.799999999999997</v>
      </c>
      <c r="CB95" s="21">
        <f t="shared" si="95"/>
        <v>3.8461538461538378</v>
      </c>
      <c r="CC95" s="21">
        <f t="shared" si="105"/>
        <v>62.222222222222221</v>
      </c>
      <c r="CD95" s="3">
        <v>2240</v>
      </c>
      <c r="CE95" s="21">
        <f t="shared" si="96"/>
        <v>20.535714285714285</v>
      </c>
      <c r="CF95" s="3">
        <v>13</v>
      </c>
      <c r="CG95" s="21">
        <f t="shared" si="97"/>
        <v>7.6923076923076925</v>
      </c>
      <c r="CH95" s="3">
        <v>21</v>
      </c>
      <c r="CI95" s="21">
        <f t="shared" si="98"/>
        <v>4.7619047619047619</v>
      </c>
      <c r="CJ95" s="3">
        <v>9</v>
      </c>
      <c r="CK95" s="21">
        <f t="shared" si="99"/>
        <v>8.8888888888888964</v>
      </c>
      <c r="CL95" s="3">
        <v>36</v>
      </c>
      <c r="CM95" s="21">
        <f t="shared" si="100"/>
        <v>5.5555555555555554</v>
      </c>
      <c r="CN95" s="3">
        <v>11</v>
      </c>
      <c r="CO95" s="21">
        <f t="shared" si="101"/>
        <v>5.4545454545454515</v>
      </c>
      <c r="CP95" s="3">
        <v>17</v>
      </c>
      <c r="CQ95" s="21">
        <f t="shared" si="102"/>
        <v>5.8823529411764701</v>
      </c>
      <c r="CR95" s="3">
        <v>35</v>
      </c>
      <c r="CS95" s="21">
        <f t="shared" si="103"/>
        <v>3.4285714285714364</v>
      </c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N95" t="s">
        <v>122</v>
      </c>
      <c r="DO95">
        <v>2</v>
      </c>
    </row>
    <row r="96" spans="1:119" x14ac:dyDescent="0.3">
      <c r="A96" s="2">
        <v>95</v>
      </c>
      <c r="B96" s="3" t="s">
        <v>3</v>
      </c>
      <c r="C96" s="3">
        <v>2</v>
      </c>
      <c r="D96" s="21">
        <f t="shared" si="68"/>
        <v>7.9393939393939394</v>
      </c>
      <c r="E96" s="3">
        <v>131</v>
      </c>
      <c r="F96" s="3">
        <v>5.4</v>
      </c>
      <c r="G96" s="3">
        <v>7.2</v>
      </c>
      <c r="H96" s="3">
        <v>3.9</v>
      </c>
      <c r="I96" s="3">
        <v>16.5</v>
      </c>
      <c r="J96" s="3">
        <v>3.6</v>
      </c>
      <c r="K96" s="3">
        <v>6.5</v>
      </c>
      <c r="L96" s="3">
        <v>12.5</v>
      </c>
      <c r="M96" s="21">
        <f t="shared" si="59"/>
        <v>17.358490566037737</v>
      </c>
      <c r="N96" s="3">
        <v>368</v>
      </c>
      <c r="O96" s="21">
        <f t="shared" si="60"/>
        <v>64.402173913043484</v>
      </c>
      <c r="P96" s="3">
        <v>7</v>
      </c>
      <c r="Q96" s="21">
        <f t="shared" si="61"/>
        <v>22.857142857142851</v>
      </c>
      <c r="R96" s="3">
        <v>12</v>
      </c>
      <c r="S96" s="21">
        <f t="shared" si="62"/>
        <v>40</v>
      </c>
      <c r="T96" s="3">
        <v>4.5999999999999996</v>
      </c>
      <c r="U96" s="21">
        <f t="shared" si="63"/>
        <v>15.217391304347821</v>
      </c>
      <c r="V96" s="3">
        <v>21.2</v>
      </c>
      <c r="W96" s="21">
        <f t="shared" si="64"/>
        <v>22.169811320754715</v>
      </c>
      <c r="X96" s="3">
        <v>5.2</v>
      </c>
      <c r="Y96" s="21">
        <f t="shared" si="65"/>
        <v>30.76923076923077</v>
      </c>
      <c r="Z96" s="3">
        <v>8</v>
      </c>
      <c r="AA96" s="21">
        <f t="shared" si="66"/>
        <v>18.75</v>
      </c>
      <c r="AB96" s="3">
        <v>18.5</v>
      </c>
      <c r="AC96" s="21">
        <f t="shared" si="67"/>
        <v>32.432432432432435</v>
      </c>
      <c r="AD96" s="21">
        <f t="shared" si="69"/>
        <v>31.884615384615383</v>
      </c>
      <c r="AE96" s="7">
        <v>829</v>
      </c>
      <c r="AF96" s="21">
        <f t="shared" si="70"/>
        <v>55.609167671893843</v>
      </c>
      <c r="AG96" s="3">
        <v>9.5</v>
      </c>
      <c r="AH96" s="21">
        <f t="shared" si="71"/>
        <v>26.315789473684209</v>
      </c>
      <c r="AI96" s="3">
        <v>15</v>
      </c>
      <c r="AJ96" s="21">
        <f t="shared" si="72"/>
        <v>20</v>
      </c>
      <c r="AK96" s="3">
        <v>5.5</v>
      </c>
      <c r="AL96" s="21">
        <f t="shared" si="73"/>
        <v>16.36363636363637</v>
      </c>
      <c r="AM96" s="3">
        <v>26</v>
      </c>
      <c r="AN96" s="21">
        <f t="shared" si="74"/>
        <v>18.461538461538467</v>
      </c>
      <c r="AO96" s="3">
        <v>7.3</v>
      </c>
      <c r="AP96" s="21">
        <f t="shared" si="75"/>
        <v>28.767123287671232</v>
      </c>
      <c r="AQ96" s="3">
        <v>10.5</v>
      </c>
      <c r="AR96" s="22">
        <f t="shared" si="76"/>
        <v>23.809523809523807</v>
      </c>
      <c r="AS96" s="3">
        <v>24</v>
      </c>
      <c r="AT96" s="21">
        <f t="shared" si="77"/>
        <v>22.916666666666664</v>
      </c>
      <c r="AU96" s="21">
        <f t="shared" si="78"/>
        <v>38.40625</v>
      </c>
      <c r="AV96" s="8">
        <f>829+400</f>
        <v>1229</v>
      </c>
      <c r="AW96" s="21">
        <f t="shared" si="79"/>
        <v>32.546786004882016</v>
      </c>
      <c r="AX96" s="3">
        <v>10.9</v>
      </c>
      <c r="AY96" s="22">
        <f t="shared" si="80"/>
        <v>12.844036697247709</v>
      </c>
      <c r="AZ96" s="3">
        <v>19</v>
      </c>
      <c r="BA96" s="21">
        <f t="shared" si="81"/>
        <v>21.052631578947366</v>
      </c>
      <c r="BB96" s="3">
        <v>7.5</v>
      </c>
      <c r="BC96" s="21">
        <f t="shared" si="82"/>
        <v>26.666666666666668</v>
      </c>
      <c r="BD96" s="3">
        <v>32</v>
      </c>
      <c r="BE96" s="21">
        <f t="shared" si="83"/>
        <v>18.75</v>
      </c>
      <c r="BF96" s="3">
        <v>9.5</v>
      </c>
      <c r="BG96" s="21">
        <f t="shared" si="84"/>
        <v>23.157894736842106</v>
      </c>
      <c r="BH96" s="3">
        <v>14.5</v>
      </c>
      <c r="BI96" s="21">
        <f t="shared" si="85"/>
        <v>27.586206896551722</v>
      </c>
      <c r="BJ96" s="3">
        <v>32.5</v>
      </c>
      <c r="BK96" s="21">
        <f t="shared" si="86"/>
        <v>26.153846153846157</v>
      </c>
      <c r="BL96" s="21">
        <f t="shared" si="87"/>
        <v>55</v>
      </c>
      <c r="BM96" s="3">
        <v>1925</v>
      </c>
      <c r="BN96" s="21">
        <f t="shared" si="88"/>
        <v>36.155844155844157</v>
      </c>
      <c r="BO96" s="3">
        <v>12.8</v>
      </c>
      <c r="BP96" s="21">
        <f t="shared" si="89"/>
        <v>14.843750000000004</v>
      </c>
      <c r="BQ96" s="3">
        <v>20</v>
      </c>
      <c r="BR96" s="21">
        <f t="shared" si="90"/>
        <v>5</v>
      </c>
      <c r="BS96" s="3">
        <v>8.3000000000000007</v>
      </c>
      <c r="BT96" s="21">
        <f t="shared" si="91"/>
        <v>9.6385542168674778</v>
      </c>
      <c r="BU96" s="3">
        <v>35</v>
      </c>
      <c r="BV96" s="21">
        <f t="shared" si="92"/>
        <v>8.5714285714285712</v>
      </c>
      <c r="BW96" s="3">
        <v>10.5</v>
      </c>
      <c r="BX96" s="21">
        <f t="shared" si="93"/>
        <v>9.5238095238095237</v>
      </c>
      <c r="BY96" s="3">
        <v>16</v>
      </c>
      <c r="BZ96" s="21">
        <f t="shared" si="94"/>
        <v>9.375</v>
      </c>
      <c r="CA96" s="3">
        <v>34</v>
      </c>
      <c r="CB96" s="21">
        <f t="shared" si="95"/>
        <v>4.4117647058823533</v>
      </c>
      <c r="CC96" s="21">
        <f t="shared" si="105"/>
        <v>68.684210526315795</v>
      </c>
      <c r="CD96" s="3">
        <v>2610</v>
      </c>
      <c r="CE96" s="21">
        <f t="shared" si="96"/>
        <v>26.245210727969347</v>
      </c>
      <c r="CF96" s="3">
        <v>14.5</v>
      </c>
      <c r="CG96" s="21">
        <f t="shared" si="97"/>
        <v>11.724137931034479</v>
      </c>
      <c r="CH96" s="3">
        <v>21</v>
      </c>
      <c r="CI96" s="21">
        <f t="shared" si="98"/>
        <v>4.7619047619047619</v>
      </c>
      <c r="CJ96" s="3">
        <v>9</v>
      </c>
      <c r="CK96" s="21">
        <f t="shared" si="99"/>
        <v>7.7777777777777697</v>
      </c>
      <c r="CL96" s="3">
        <v>38</v>
      </c>
      <c r="CM96" s="21">
        <f t="shared" si="100"/>
        <v>7.8947368421052628</v>
      </c>
      <c r="CN96" s="3">
        <v>11.4</v>
      </c>
      <c r="CO96" s="21">
        <f t="shared" si="101"/>
        <v>7.8947368421052655</v>
      </c>
      <c r="CP96" s="3">
        <v>17.5</v>
      </c>
      <c r="CQ96" s="21">
        <f t="shared" si="102"/>
        <v>8.5714285714285712</v>
      </c>
      <c r="CR96" s="3">
        <v>37.5</v>
      </c>
      <c r="CS96" s="21">
        <f t="shared" si="103"/>
        <v>9.3333333333333339</v>
      </c>
      <c r="CT96" s="14">
        <v>19.090630000000001</v>
      </c>
      <c r="CU96" s="14">
        <v>12.207269999999999</v>
      </c>
      <c r="CV96" s="14">
        <v>5.2680230000000003</v>
      </c>
      <c r="CW96" s="14">
        <v>60.787399999999998</v>
      </c>
      <c r="CX96" s="14">
        <v>6.6</v>
      </c>
      <c r="CY96" s="14">
        <v>20</v>
      </c>
      <c r="CZ96" s="14">
        <v>3.3</v>
      </c>
      <c r="DA96" s="14">
        <v>60.6</v>
      </c>
      <c r="DB96" s="14">
        <v>20</v>
      </c>
      <c r="DC96" s="14">
        <v>33</v>
      </c>
      <c r="DD96" s="14">
        <v>2</v>
      </c>
      <c r="DE96" s="14"/>
      <c r="DF96" s="14"/>
      <c r="DG96" s="14">
        <v>70</v>
      </c>
      <c r="DH96" s="14">
        <v>2</v>
      </c>
      <c r="DI96" s="14">
        <v>1</v>
      </c>
      <c r="DJ96" s="14"/>
      <c r="DK96" s="18">
        <v>48</v>
      </c>
      <c r="DL96" s="20">
        <v>3.5537190000000001</v>
      </c>
      <c r="DM96" s="14">
        <v>0.6</v>
      </c>
      <c r="DN96" t="s">
        <v>122</v>
      </c>
      <c r="DO96">
        <v>2</v>
      </c>
    </row>
    <row r="97" spans="1:119" x14ac:dyDescent="0.3">
      <c r="A97" s="3">
        <v>96</v>
      </c>
      <c r="B97" s="3" t="s">
        <v>3</v>
      </c>
      <c r="C97" s="3">
        <v>2</v>
      </c>
      <c r="D97" s="21">
        <f t="shared" si="68"/>
        <v>9.5555555555555554</v>
      </c>
      <c r="E97" s="3">
        <v>172</v>
      </c>
      <c r="F97" s="3">
        <v>5.6</v>
      </c>
      <c r="G97" s="3">
        <v>9</v>
      </c>
      <c r="H97" s="3">
        <v>4</v>
      </c>
      <c r="I97" s="3">
        <v>18</v>
      </c>
      <c r="J97" s="3">
        <v>4.2</v>
      </c>
      <c r="K97" s="3">
        <v>6.7</v>
      </c>
      <c r="L97" s="3">
        <v>14.2</v>
      </c>
      <c r="M97" s="21">
        <f t="shared" si="59"/>
        <v>22.107623318385649</v>
      </c>
      <c r="N97" s="3">
        <v>493</v>
      </c>
      <c r="O97" s="21">
        <f t="shared" si="60"/>
        <v>65.111561866125754</v>
      </c>
      <c r="P97" s="3">
        <v>8.1</v>
      </c>
      <c r="Q97" s="21">
        <f t="shared" si="61"/>
        <v>30.864197530864203</v>
      </c>
      <c r="R97" s="3">
        <v>12.9</v>
      </c>
      <c r="S97" s="21">
        <f t="shared" si="62"/>
        <v>30.232558139534888</v>
      </c>
      <c r="T97" s="3">
        <v>4.9000000000000004</v>
      </c>
      <c r="U97" s="21">
        <f t="shared" si="63"/>
        <v>18.367346938775515</v>
      </c>
      <c r="V97" s="3">
        <v>22.3</v>
      </c>
      <c r="W97" s="21">
        <f t="shared" si="64"/>
        <v>19.282511210762333</v>
      </c>
      <c r="X97" s="3">
        <v>5.8</v>
      </c>
      <c r="Y97" s="21">
        <f t="shared" si="65"/>
        <v>27.586206896551719</v>
      </c>
      <c r="Z97" s="3">
        <v>9</v>
      </c>
      <c r="AA97" s="21">
        <f t="shared" si="66"/>
        <v>25.555555555555554</v>
      </c>
      <c r="AB97" s="3">
        <v>20.5</v>
      </c>
      <c r="AC97" s="21">
        <f t="shared" si="67"/>
        <v>30.731707317073177</v>
      </c>
      <c r="AD97" s="21">
        <f t="shared" si="69"/>
        <v>34</v>
      </c>
      <c r="AE97" s="7">
        <v>952</v>
      </c>
      <c r="AF97" s="21">
        <f t="shared" si="70"/>
        <v>48.214285714285715</v>
      </c>
      <c r="AG97" s="3">
        <v>9.5</v>
      </c>
      <c r="AH97" s="21">
        <f t="shared" si="71"/>
        <v>14.736842105263163</v>
      </c>
      <c r="AI97" s="3">
        <v>16.2</v>
      </c>
      <c r="AJ97" s="21">
        <f t="shared" si="72"/>
        <v>20.370370370370363</v>
      </c>
      <c r="AK97" s="3">
        <v>5.7</v>
      </c>
      <c r="AL97" s="21">
        <f t="shared" si="73"/>
        <v>14.035087719298241</v>
      </c>
      <c r="AM97" s="3">
        <v>28</v>
      </c>
      <c r="AN97" s="21">
        <f t="shared" si="74"/>
        <v>20.357142857142854</v>
      </c>
      <c r="AO97" s="3">
        <v>7.6</v>
      </c>
      <c r="AP97" s="21">
        <f t="shared" si="75"/>
        <v>23.684210526315788</v>
      </c>
      <c r="AQ97" s="3">
        <v>11.8</v>
      </c>
      <c r="AR97" s="22">
        <f t="shared" si="76"/>
        <v>23.728813559322038</v>
      </c>
      <c r="AS97" s="3">
        <v>26.8</v>
      </c>
      <c r="AT97" s="21">
        <f t="shared" si="77"/>
        <v>23.507462686567166</v>
      </c>
      <c r="AU97" s="21">
        <f t="shared" si="78"/>
        <v>41.485714285714288</v>
      </c>
      <c r="AV97" s="8">
        <f>952+500</f>
        <v>1452</v>
      </c>
      <c r="AW97" s="21">
        <f t="shared" si="79"/>
        <v>34.435261707988978</v>
      </c>
      <c r="AX97" s="3">
        <v>10.9</v>
      </c>
      <c r="AY97" s="22">
        <f t="shared" si="80"/>
        <v>12.844036697247709</v>
      </c>
      <c r="AZ97" s="3">
        <v>20.3</v>
      </c>
      <c r="BA97" s="21">
        <f t="shared" si="81"/>
        <v>20.197044334975374</v>
      </c>
      <c r="BB97" s="3">
        <v>7.8</v>
      </c>
      <c r="BC97" s="21">
        <f t="shared" si="82"/>
        <v>26.923076923076923</v>
      </c>
      <c r="BD97" s="3">
        <v>35</v>
      </c>
      <c r="BE97" s="21">
        <f t="shared" si="83"/>
        <v>20</v>
      </c>
      <c r="BF97" s="3">
        <v>9.5</v>
      </c>
      <c r="BG97" s="21">
        <f t="shared" si="84"/>
        <v>20.000000000000004</v>
      </c>
      <c r="BH97" s="3">
        <v>15</v>
      </c>
      <c r="BI97" s="21">
        <f t="shared" si="85"/>
        <v>21.333333333333329</v>
      </c>
      <c r="BJ97" s="3">
        <v>35</v>
      </c>
      <c r="BK97" s="21">
        <f t="shared" si="86"/>
        <v>23.428571428571427</v>
      </c>
      <c r="BL97" s="21">
        <f t="shared" si="87"/>
        <v>53.698630136986303</v>
      </c>
      <c r="BM97" s="3">
        <v>1960</v>
      </c>
      <c r="BN97" s="21">
        <f t="shared" si="88"/>
        <v>25.918367346938776</v>
      </c>
      <c r="BO97" s="3">
        <v>11.5</v>
      </c>
      <c r="BP97" s="21">
        <f t="shared" si="89"/>
        <v>5.2173913043478226</v>
      </c>
      <c r="BQ97" s="3">
        <v>21.1</v>
      </c>
      <c r="BR97" s="21">
        <f t="shared" si="90"/>
        <v>3.7914691943127994</v>
      </c>
      <c r="BS97" s="3">
        <v>8</v>
      </c>
      <c r="BT97" s="21">
        <f t="shared" si="91"/>
        <v>2.5000000000000022</v>
      </c>
      <c r="BU97" s="3">
        <v>36.5</v>
      </c>
      <c r="BV97" s="21">
        <f t="shared" si="92"/>
        <v>4.10958904109589</v>
      </c>
      <c r="BW97" s="3">
        <v>10.199999999999999</v>
      </c>
      <c r="BX97" s="21">
        <f t="shared" si="93"/>
        <v>6.8627450980392091</v>
      </c>
      <c r="BY97" s="3">
        <v>16.2</v>
      </c>
      <c r="BZ97" s="21">
        <f t="shared" si="94"/>
        <v>7.407407407407403</v>
      </c>
      <c r="CA97" s="3">
        <v>36.5</v>
      </c>
      <c r="CB97" s="21">
        <f t="shared" si="95"/>
        <v>4.10958904109589</v>
      </c>
      <c r="CC97" s="21">
        <f t="shared" si="105"/>
        <v>64.473684210526315</v>
      </c>
      <c r="CD97" s="3">
        <v>2450</v>
      </c>
      <c r="CE97" s="21">
        <f t="shared" si="96"/>
        <v>20</v>
      </c>
      <c r="CF97" s="3">
        <v>12</v>
      </c>
      <c r="CG97" s="21">
        <f t="shared" si="97"/>
        <v>4.1666666666666661</v>
      </c>
      <c r="CH97" s="3">
        <v>22</v>
      </c>
      <c r="CI97" s="21">
        <f t="shared" si="98"/>
        <v>4.0909090909090846</v>
      </c>
      <c r="CJ97" s="3">
        <v>8.1999999999999993</v>
      </c>
      <c r="CK97" s="21">
        <f t="shared" si="99"/>
        <v>2.4390243902438939</v>
      </c>
      <c r="CL97" s="3">
        <v>38</v>
      </c>
      <c r="CM97" s="21">
        <f t="shared" si="100"/>
        <v>3.9473684210526314</v>
      </c>
      <c r="CN97" s="3">
        <v>11</v>
      </c>
      <c r="CO97" s="21">
        <f t="shared" si="101"/>
        <v>7.2727272727272796</v>
      </c>
      <c r="CP97" s="3">
        <v>17.5</v>
      </c>
      <c r="CQ97" s="21">
        <f t="shared" si="102"/>
        <v>7.4285714285714333</v>
      </c>
      <c r="CR97" s="3">
        <v>38</v>
      </c>
      <c r="CS97" s="21">
        <f t="shared" si="103"/>
        <v>3.9473684210526314</v>
      </c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N97" t="s">
        <v>122</v>
      </c>
      <c r="DO97">
        <v>2</v>
      </c>
    </row>
    <row r="98" spans="1:119" x14ac:dyDescent="0.3">
      <c r="A98" s="2">
        <v>97</v>
      </c>
      <c r="B98" s="3" t="s">
        <v>3</v>
      </c>
      <c r="C98" s="3">
        <v>2</v>
      </c>
      <c r="D98" s="21">
        <f t="shared" si="68"/>
        <v>12.20125786163522</v>
      </c>
      <c r="E98" s="3">
        <v>194</v>
      </c>
      <c r="F98" s="3">
        <v>5.6</v>
      </c>
      <c r="G98" s="3">
        <v>10.199999999999999</v>
      </c>
      <c r="H98" s="3">
        <v>3.7</v>
      </c>
      <c r="I98" s="3">
        <v>15.9</v>
      </c>
      <c r="J98" s="3">
        <v>4</v>
      </c>
      <c r="K98" s="3">
        <v>6.7</v>
      </c>
      <c r="L98" s="3">
        <v>16.100000000000001</v>
      </c>
      <c r="M98" s="21">
        <f t="shared" ref="M98:M129" si="106">N98/V98</f>
        <v>24.711111111111112</v>
      </c>
      <c r="N98" s="3">
        <v>556</v>
      </c>
      <c r="O98" s="21">
        <f t="shared" ref="O98:O129" si="107">(N98-E98)/N98*100</f>
        <v>65.107913669064743</v>
      </c>
      <c r="P98" s="3">
        <v>8.6</v>
      </c>
      <c r="Q98" s="21">
        <f t="shared" ref="Q98:Q129" si="108">(P98-F98)/P98*100</f>
        <v>34.883720930232556</v>
      </c>
      <c r="R98" s="3">
        <v>13.5</v>
      </c>
      <c r="S98" s="21">
        <f t="shared" ref="S98:S129" si="109">(R98-G98)/R98*100</f>
        <v>24.44444444444445</v>
      </c>
      <c r="T98" s="3">
        <v>5</v>
      </c>
      <c r="U98" s="21">
        <f t="shared" ref="U98:U129" si="110">(T98-H98)/T98*100</f>
        <v>25.999999999999996</v>
      </c>
      <c r="V98" s="3">
        <v>22.5</v>
      </c>
      <c r="W98" s="21">
        <f t="shared" ref="W98:W129" si="111">(V98-I98)/V98*100</f>
        <v>29.333333333333332</v>
      </c>
      <c r="X98" s="3">
        <v>6</v>
      </c>
      <c r="Y98" s="21">
        <f t="shared" ref="Y98:Y129" si="112">(X98-J98)/X98*100</f>
        <v>33.333333333333329</v>
      </c>
      <c r="Z98" s="3">
        <v>9.5</v>
      </c>
      <c r="AA98" s="21">
        <f t="shared" ref="AA98:AA129" si="113">(Z98-K98)/Z98*100</f>
        <v>29.473684210526311</v>
      </c>
      <c r="AB98" s="3">
        <v>22</v>
      </c>
      <c r="AC98" s="21">
        <f t="shared" ref="AC98:AC129" si="114">(AB98-L98)/AB98*100</f>
        <v>26.818181818181813</v>
      </c>
      <c r="AD98" s="21">
        <f t="shared" si="69"/>
        <v>36.96551724137931</v>
      </c>
      <c r="AE98" s="7">
        <v>1072</v>
      </c>
      <c r="AF98" s="21">
        <f t="shared" si="70"/>
        <v>48.134328358208954</v>
      </c>
      <c r="AG98" s="3">
        <v>10.199999999999999</v>
      </c>
      <c r="AH98" s="21">
        <f t="shared" si="71"/>
        <v>15.686274509803919</v>
      </c>
      <c r="AI98" s="3">
        <v>17.5</v>
      </c>
      <c r="AJ98" s="21">
        <f t="shared" si="72"/>
        <v>22.857142857142858</v>
      </c>
      <c r="AK98" s="3">
        <v>6</v>
      </c>
      <c r="AL98" s="21">
        <f t="shared" si="73"/>
        <v>16.666666666666664</v>
      </c>
      <c r="AM98" s="3">
        <v>29</v>
      </c>
      <c r="AN98" s="21">
        <f t="shared" si="74"/>
        <v>22.413793103448278</v>
      </c>
      <c r="AO98" s="3">
        <v>7.7</v>
      </c>
      <c r="AP98" s="21">
        <f t="shared" si="75"/>
        <v>22.077922077922079</v>
      </c>
      <c r="AQ98" s="3">
        <v>12</v>
      </c>
      <c r="AR98" s="22">
        <f t="shared" si="76"/>
        <v>20.833333333333336</v>
      </c>
      <c r="AS98" s="3">
        <v>27.5</v>
      </c>
      <c r="AT98" s="21">
        <f t="shared" si="77"/>
        <v>20</v>
      </c>
      <c r="AU98" s="21">
        <f t="shared" si="78"/>
        <v>45.055555555555557</v>
      </c>
      <c r="AV98" s="8">
        <f>1072+550</f>
        <v>1622</v>
      </c>
      <c r="AW98" s="21">
        <f t="shared" si="79"/>
        <v>33.908754623921084</v>
      </c>
      <c r="AX98" s="3">
        <v>11.6</v>
      </c>
      <c r="AY98" s="22">
        <f t="shared" si="80"/>
        <v>12.068965517241383</v>
      </c>
      <c r="AZ98" s="3">
        <v>22</v>
      </c>
      <c r="BA98" s="21">
        <f t="shared" si="81"/>
        <v>20.454545454545457</v>
      </c>
      <c r="BB98" s="3">
        <v>7.8</v>
      </c>
      <c r="BC98" s="21">
        <f t="shared" si="82"/>
        <v>23.076923076923077</v>
      </c>
      <c r="BD98" s="3">
        <v>36</v>
      </c>
      <c r="BE98" s="21">
        <f t="shared" si="83"/>
        <v>19.444444444444446</v>
      </c>
      <c r="BF98" s="3">
        <v>8</v>
      </c>
      <c r="BG98" s="21">
        <f t="shared" si="84"/>
        <v>3.7499999999999978</v>
      </c>
      <c r="BH98" s="3">
        <v>16</v>
      </c>
      <c r="BI98" s="21">
        <f t="shared" si="85"/>
        <v>25</v>
      </c>
      <c r="BJ98" s="3">
        <v>36</v>
      </c>
      <c r="BK98" s="21">
        <f t="shared" si="86"/>
        <v>23.611111111111111</v>
      </c>
      <c r="BL98" s="21">
        <f t="shared" si="87"/>
        <v>60</v>
      </c>
      <c r="BM98" s="3">
        <v>2220</v>
      </c>
      <c r="BN98" s="21">
        <f t="shared" si="88"/>
        <v>26.936936936936938</v>
      </c>
      <c r="BO98" s="3">
        <v>12.1</v>
      </c>
      <c r="BP98" s="21">
        <f t="shared" si="89"/>
        <v>4.1322314049586781</v>
      </c>
      <c r="BQ98" s="3">
        <v>23</v>
      </c>
      <c r="BR98" s="21">
        <f t="shared" si="90"/>
        <v>4.3478260869565215</v>
      </c>
      <c r="BS98" s="3">
        <v>8.6999999999999993</v>
      </c>
      <c r="BT98" s="21">
        <f t="shared" si="91"/>
        <v>10.344827586206891</v>
      </c>
      <c r="BU98" s="3">
        <v>37</v>
      </c>
      <c r="BV98" s="21">
        <f t="shared" si="92"/>
        <v>2.7027027027027026</v>
      </c>
      <c r="BW98" s="3">
        <v>9</v>
      </c>
      <c r="BX98" s="21">
        <f t="shared" si="93"/>
        <v>11.111111111111111</v>
      </c>
      <c r="BY98" s="3">
        <v>17.5</v>
      </c>
      <c r="BZ98" s="21">
        <f t="shared" si="94"/>
        <v>8.5714285714285712</v>
      </c>
      <c r="CA98" s="3">
        <v>38</v>
      </c>
      <c r="CB98" s="21">
        <f t="shared" si="95"/>
        <v>5.2631578947368416</v>
      </c>
      <c r="CC98" s="21">
        <f t="shared" si="105"/>
        <v>73.94736842105263</v>
      </c>
      <c r="CD98" s="3">
        <v>2810</v>
      </c>
      <c r="CE98" s="21">
        <f t="shared" si="96"/>
        <v>20.996441281138789</v>
      </c>
      <c r="CF98" s="3">
        <v>13</v>
      </c>
      <c r="CG98" s="21">
        <f t="shared" si="97"/>
        <v>6.923076923076926</v>
      </c>
      <c r="CH98" s="3">
        <v>24</v>
      </c>
      <c r="CI98" s="21">
        <f t="shared" si="98"/>
        <v>4.1666666666666661</v>
      </c>
      <c r="CJ98" s="3">
        <v>9.5</v>
      </c>
      <c r="CK98" s="21">
        <f t="shared" si="99"/>
        <v>8.4210526315789558</v>
      </c>
      <c r="CL98" s="3">
        <v>38</v>
      </c>
      <c r="CM98" s="21">
        <f t="shared" si="100"/>
        <v>2.6315789473684208</v>
      </c>
      <c r="CN98" s="3">
        <v>10</v>
      </c>
      <c r="CO98" s="21">
        <f t="shared" si="101"/>
        <v>10</v>
      </c>
      <c r="CP98" s="3">
        <v>19</v>
      </c>
      <c r="CQ98" s="21">
        <f t="shared" si="102"/>
        <v>7.8947368421052628</v>
      </c>
      <c r="CR98" s="3">
        <v>40</v>
      </c>
      <c r="CS98" s="21">
        <f t="shared" si="103"/>
        <v>5</v>
      </c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N98" t="s">
        <v>122</v>
      </c>
      <c r="DO98">
        <v>2</v>
      </c>
    </row>
    <row r="99" spans="1:119" x14ac:dyDescent="0.3">
      <c r="A99" s="3">
        <v>98</v>
      </c>
      <c r="B99" s="3" t="s">
        <v>3</v>
      </c>
      <c r="C99" s="3">
        <v>2</v>
      </c>
      <c r="D99" s="21">
        <f t="shared" si="68"/>
        <v>9.5428571428571427</v>
      </c>
      <c r="E99" s="3">
        <v>167</v>
      </c>
      <c r="F99" s="3">
        <v>5.8</v>
      </c>
      <c r="G99" s="3">
        <v>9.5</v>
      </c>
      <c r="H99" s="3">
        <v>3.7</v>
      </c>
      <c r="I99" s="3">
        <v>17.5</v>
      </c>
      <c r="J99" s="3">
        <v>3.9</v>
      </c>
      <c r="K99" s="3">
        <v>6.6</v>
      </c>
      <c r="L99" s="3">
        <v>15</v>
      </c>
      <c r="M99" s="21">
        <f t="shared" si="106"/>
        <v>21.479820627802688</v>
      </c>
      <c r="N99" s="3">
        <v>479</v>
      </c>
      <c r="O99" s="21">
        <f t="shared" si="107"/>
        <v>65.135699373695203</v>
      </c>
      <c r="P99" s="3">
        <v>8.1999999999999993</v>
      </c>
      <c r="Q99" s="21">
        <f t="shared" si="108"/>
        <v>29.268292682926827</v>
      </c>
      <c r="R99" s="3">
        <v>13</v>
      </c>
      <c r="S99" s="21">
        <f t="shared" si="109"/>
        <v>26.923076923076923</v>
      </c>
      <c r="T99" s="3">
        <v>4.7</v>
      </c>
      <c r="U99" s="21">
        <f t="shared" si="110"/>
        <v>21.276595744680851</v>
      </c>
      <c r="V99" s="3">
        <v>22.3</v>
      </c>
      <c r="W99" s="21">
        <f t="shared" si="111"/>
        <v>21.52466367713005</v>
      </c>
      <c r="X99" s="3">
        <v>5.7</v>
      </c>
      <c r="Y99" s="21">
        <f t="shared" si="112"/>
        <v>31.578947368421055</v>
      </c>
      <c r="Z99" s="3">
        <v>8.8000000000000007</v>
      </c>
      <c r="AA99" s="21">
        <f t="shared" si="113"/>
        <v>25.000000000000011</v>
      </c>
      <c r="AB99" s="3">
        <v>21</v>
      </c>
      <c r="AC99" s="21">
        <f t="shared" si="114"/>
        <v>28.571428571428569</v>
      </c>
      <c r="AD99" s="21">
        <f t="shared" si="69"/>
        <v>32.357142857142854</v>
      </c>
      <c r="AE99" s="7">
        <v>906</v>
      </c>
      <c r="AF99" s="21">
        <f t="shared" si="70"/>
        <v>47.130242825607063</v>
      </c>
      <c r="AG99" s="3">
        <v>10</v>
      </c>
      <c r="AH99" s="21">
        <f t="shared" si="71"/>
        <v>18.000000000000007</v>
      </c>
      <c r="AI99" s="3">
        <v>15.6</v>
      </c>
      <c r="AJ99" s="21">
        <f t="shared" si="72"/>
        <v>16.666666666666664</v>
      </c>
      <c r="AK99" s="3">
        <v>5.6</v>
      </c>
      <c r="AL99" s="21">
        <f t="shared" si="73"/>
        <v>16.071428571428566</v>
      </c>
      <c r="AM99" s="3">
        <v>28</v>
      </c>
      <c r="AN99" s="21">
        <f t="shared" si="74"/>
        <v>20.357142857142854</v>
      </c>
      <c r="AO99" s="3">
        <v>7.6</v>
      </c>
      <c r="AP99" s="21">
        <f t="shared" si="75"/>
        <v>24.999999999999993</v>
      </c>
      <c r="AQ99" s="3">
        <v>12</v>
      </c>
      <c r="AR99" s="22">
        <f t="shared" si="76"/>
        <v>26.666666666666661</v>
      </c>
      <c r="AS99" s="3">
        <v>27</v>
      </c>
      <c r="AT99" s="21">
        <f t="shared" si="77"/>
        <v>22.222222222222221</v>
      </c>
      <c r="AU99" s="21">
        <f t="shared" si="78"/>
        <v>43.9375</v>
      </c>
      <c r="AV99" s="8">
        <f>906+500</f>
        <v>1406</v>
      </c>
      <c r="AW99" s="21">
        <f t="shared" si="79"/>
        <v>35.56187766714082</v>
      </c>
      <c r="AX99" s="3">
        <v>11</v>
      </c>
      <c r="AY99" s="22">
        <f t="shared" si="80"/>
        <v>9.0909090909090917</v>
      </c>
      <c r="AZ99" s="3">
        <v>19</v>
      </c>
      <c r="BA99" s="21">
        <f t="shared" si="81"/>
        <v>17.894736842105267</v>
      </c>
      <c r="BB99" s="3">
        <v>7.5</v>
      </c>
      <c r="BC99" s="21">
        <f t="shared" si="82"/>
        <v>25.333333333333336</v>
      </c>
      <c r="BD99" s="3">
        <v>32</v>
      </c>
      <c r="BE99" s="21">
        <f t="shared" si="83"/>
        <v>12.5</v>
      </c>
      <c r="BF99" s="3">
        <v>9.5</v>
      </c>
      <c r="BG99" s="21">
        <f t="shared" si="84"/>
        <v>20.000000000000004</v>
      </c>
      <c r="BH99" s="3">
        <v>14.6</v>
      </c>
      <c r="BI99" s="21">
        <f t="shared" si="85"/>
        <v>17.80821917808219</v>
      </c>
      <c r="BJ99" s="3">
        <v>32.5</v>
      </c>
      <c r="BK99" s="21">
        <f t="shared" si="86"/>
        <v>16.923076923076923</v>
      </c>
      <c r="BL99" s="21">
        <f t="shared" si="87"/>
        <v>52.608695652173914</v>
      </c>
      <c r="BM99" s="3">
        <v>1815</v>
      </c>
      <c r="BN99" s="21">
        <f t="shared" si="88"/>
        <v>22.534435261707987</v>
      </c>
      <c r="BO99" s="3">
        <v>12</v>
      </c>
      <c r="BP99" s="21">
        <f t="shared" si="89"/>
        <v>8.3333333333333321</v>
      </c>
      <c r="BQ99" s="3">
        <v>20.3</v>
      </c>
      <c r="BR99" s="21">
        <f t="shared" si="90"/>
        <v>6.4039408866995107</v>
      </c>
      <c r="BS99" s="3">
        <v>8.4</v>
      </c>
      <c r="BT99" s="21">
        <f t="shared" si="91"/>
        <v>10.714285714285717</v>
      </c>
      <c r="BU99" s="3">
        <v>34.5</v>
      </c>
      <c r="BV99" s="21">
        <f t="shared" si="92"/>
        <v>7.2463768115942031</v>
      </c>
      <c r="BW99" s="3">
        <v>10.3</v>
      </c>
      <c r="BX99" s="21">
        <f t="shared" si="93"/>
        <v>7.7669902912621422</v>
      </c>
      <c r="BY99" s="3">
        <v>16</v>
      </c>
      <c r="BZ99" s="21">
        <f t="shared" si="94"/>
        <v>8.7500000000000018</v>
      </c>
      <c r="CA99" s="3">
        <v>35</v>
      </c>
      <c r="CB99" s="21">
        <f t="shared" si="95"/>
        <v>7.1428571428571423</v>
      </c>
      <c r="CC99" s="21">
        <f t="shared" si="105"/>
        <v>59.594594594594597</v>
      </c>
      <c r="CD99" s="3">
        <v>2205</v>
      </c>
      <c r="CE99" s="21">
        <f t="shared" si="96"/>
        <v>17.687074829931973</v>
      </c>
      <c r="CF99" s="3">
        <v>13</v>
      </c>
      <c r="CG99" s="21">
        <f t="shared" si="97"/>
        <v>7.6923076923076925</v>
      </c>
      <c r="CH99" s="3">
        <v>22</v>
      </c>
      <c r="CI99" s="21">
        <f t="shared" si="98"/>
        <v>7.727272727272724</v>
      </c>
      <c r="CJ99" s="3">
        <v>9.3000000000000007</v>
      </c>
      <c r="CK99" s="21">
        <f t="shared" si="99"/>
        <v>9.6774193548387117</v>
      </c>
      <c r="CL99" s="3">
        <v>37</v>
      </c>
      <c r="CM99" s="21">
        <f t="shared" si="100"/>
        <v>6.756756756756757</v>
      </c>
      <c r="CN99" s="3">
        <v>11</v>
      </c>
      <c r="CO99" s="21">
        <f t="shared" si="101"/>
        <v>6.3636363636363571</v>
      </c>
      <c r="CP99" s="3">
        <v>17.5</v>
      </c>
      <c r="CQ99" s="21">
        <f t="shared" si="102"/>
        <v>8.5714285714285712</v>
      </c>
      <c r="CR99" s="3">
        <v>37.5</v>
      </c>
      <c r="CS99" s="21">
        <f t="shared" si="103"/>
        <v>6.666666666666667</v>
      </c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N99" t="s">
        <v>122</v>
      </c>
      <c r="DO99">
        <v>2</v>
      </c>
    </row>
    <row r="100" spans="1:119" x14ac:dyDescent="0.3">
      <c r="A100" s="2">
        <v>99</v>
      </c>
      <c r="B100" s="3" t="s">
        <v>3</v>
      </c>
      <c r="C100" s="3">
        <v>2</v>
      </c>
      <c r="D100" s="21">
        <f t="shared" si="68"/>
        <v>11.410256410256411</v>
      </c>
      <c r="E100" s="3">
        <v>178</v>
      </c>
      <c r="F100" s="3">
        <v>5.8</v>
      </c>
      <c r="G100" s="3">
        <v>8.5</v>
      </c>
      <c r="H100" s="3">
        <v>3.7</v>
      </c>
      <c r="I100" s="3">
        <v>15.6</v>
      </c>
      <c r="J100" s="3">
        <v>3.9</v>
      </c>
      <c r="K100" s="3">
        <v>7</v>
      </c>
      <c r="L100" s="3">
        <v>14.1</v>
      </c>
      <c r="M100" s="21">
        <f t="shared" si="106"/>
        <v>24.363636363636363</v>
      </c>
      <c r="N100" s="3">
        <v>536</v>
      </c>
      <c r="O100" s="21">
        <f t="shared" si="107"/>
        <v>66.791044776119406</v>
      </c>
      <c r="P100" s="3">
        <v>8.4</v>
      </c>
      <c r="Q100" s="21">
        <f t="shared" si="108"/>
        <v>30.95238095238096</v>
      </c>
      <c r="R100" s="3">
        <v>13.5</v>
      </c>
      <c r="S100" s="21">
        <f t="shared" si="109"/>
        <v>37.037037037037038</v>
      </c>
      <c r="T100" s="3">
        <v>5</v>
      </c>
      <c r="U100" s="21">
        <f t="shared" si="110"/>
        <v>25.999999999999996</v>
      </c>
      <c r="V100" s="3">
        <v>22</v>
      </c>
      <c r="W100" s="21">
        <f t="shared" si="111"/>
        <v>29.090909090909093</v>
      </c>
      <c r="X100" s="3">
        <v>5.8</v>
      </c>
      <c r="Y100" s="21">
        <f t="shared" si="112"/>
        <v>32.758620689655174</v>
      </c>
      <c r="Z100" s="3">
        <v>9</v>
      </c>
      <c r="AA100" s="21">
        <f t="shared" si="113"/>
        <v>22.222222222222221</v>
      </c>
      <c r="AB100" s="3">
        <v>21</v>
      </c>
      <c r="AC100" s="21">
        <f t="shared" si="114"/>
        <v>32.857142857142854</v>
      </c>
      <c r="AD100" s="21">
        <f t="shared" si="69"/>
        <v>39.56</v>
      </c>
      <c r="AE100" s="7">
        <v>989</v>
      </c>
      <c r="AF100" s="21">
        <f t="shared" si="70"/>
        <v>45.803842264914053</v>
      </c>
      <c r="AG100" s="3">
        <v>9.8000000000000007</v>
      </c>
      <c r="AH100" s="21">
        <f t="shared" si="71"/>
        <v>14.285714285714288</v>
      </c>
      <c r="AI100" s="3">
        <v>16.5</v>
      </c>
      <c r="AJ100" s="21">
        <f t="shared" si="72"/>
        <v>18.181818181818183</v>
      </c>
      <c r="AK100" s="3">
        <v>6</v>
      </c>
      <c r="AL100" s="21">
        <f t="shared" si="73"/>
        <v>16.666666666666664</v>
      </c>
      <c r="AM100" s="3">
        <v>25</v>
      </c>
      <c r="AN100" s="21">
        <f t="shared" si="74"/>
        <v>12</v>
      </c>
      <c r="AO100" s="3">
        <v>7.5</v>
      </c>
      <c r="AP100" s="21">
        <f t="shared" si="75"/>
        <v>22.666666666666668</v>
      </c>
      <c r="AQ100" s="3">
        <v>11.5</v>
      </c>
      <c r="AR100" s="22">
        <f t="shared" si="76"/>
        <v>21.739130434782609</v>
      </c>
      <c r="AS100" s="3">
        <v>26.5</v>
      </c>
      <c r="AT100" s="21">
        <f t="shared" si="77"/>
        <v>20.754716981132077</v>
      </c>
      <c r="AU100" s="21">
        <f t="shared" si="78"/>
        <v>44</v>
      </c>
      <c r="AV100" s="8">
        <v>1540</v>
      </c>
      <c r="AW100" s="21">
        <f t="shared" si="79"/>
        <v>35.779220779220779</v>
      </c>
      <c r="AX100" s="3">
        <v>11.1</v>
      </c>
      <c r="AY100" s="22">
        <f t="shared" si="80"/>
        <v>11.711711711711704</v>
      </c>
      <c r="AZ100" s="3">
        <v>20.9</v>
      </c>
      <c r="BA100" s="21">
        <f t="shared" si="81"/>
        <v>21.052631578947363</v>
      </c>
      <c r="BB100" s="3">
        <v>7.5</v>
      </c>
      <c r="BC100" s="21">
        <f t="shared" si="82"/>
        <v>20</v>
      </c>
      <c r="BD100" s="3">
        <v>35</v>
      </c>
      <c r="BE100" s="21">
        <f t="shared" si="83"/>
        <v>28.571428571428569</v>
      </c>
      <c r="BF100" s="3">
        <v>9.9</v>
      </c>
      <c r="BG100" s="21">
        <f t="shared" si="84"/>
        <v>24.242424242424246</v>
      </c>
      <c r="BH100" s="3">
        <v>16</v>
      </c>
      <c r="BI100" s="21">
        <f t="shared" si="85"/>
        <v>28.125</v>
      </c>
      <c r="BJ100" s="3">
        <v>35</v>
      </c>
      <c r="BK100" s="21">
        <f t="shared" si="86"/>
        <v>24.285714285714285</v>
      </c>
      <c r="BL100" s="21">
        <f t="shared" si="87"/>
        <v>57.916666666666664</v>
      </c>
      <c r="BM100" s="3">
        <v>2085</v>
      </c>
      <c r="BN100" s="21">
        <f t="shared" si="88"/>
        <v>26.139088729016784</v>
      </c>
      <c r="BO100" s="3">
        <v>12.5</v>
      </c>
      <c r="BP100" s="21">
        <f t="shared" si="89"/>
        <v>11.200000000000003</v>
      </c>
      <c r="BQ100" s="3">
        <v>22</v>
      </c>
      <c r="BR100" s="21">
        <f t="shared" si="90"/>
        <v>5.0000000000000062</v>
      </c>
      <c r="BS100" s="3">
        <v>8</v>
      </c>
      <c r="BT100" s="21">
        <f t="shared" si="91"/>
        <v>6.25</v>
      </c>
      <c r="BU100" s="3">
        <v>36</v>
      </c>
      <c r="BV100" s="21">
        <f t="shared" si="92"/>
        <v>2.7777777777777777</v>
      </c>
      <c r="BW100" s="3">
        <v>10.5</v>
      </c>
      <c r="BX100" s="21">
        <f t="shared" si="93"/>
        <v>5.7142857142857109</v>
      </c>
      <c r="BY100" s="3">
        <v>17</v>
      </c>
      <c r="BZ100" s="21">
        <f t="shared" si="94"/>
        <v>5.8823529411764701</v>
      </c>
      <c r="CA100" s="3">
        <v>36.700000000000003</v>
      </c>
      <c r="CB100" s="21">
        <f t="shared" si="95"/>
        <v>4.6321525885558659</v>
      </c>
      <c r="CC100" s="21">
        <f t="shared" si="105"/>
        <v>70.405405405405403</v>
      </c>
      <c r="CD100" s="3">
        <v>2605</v>
      </c>
      <c r="CE100" s="21">
        <f t="shared" si="96"/>
        <v>19.961612284069098</v>
      </c>
      <c r="CF100" s="3">
        <v>14</v>
      </c>
      <c r="CG100" s="21">
        <f t="shared" si="97"/>
        <v>10.714285714285714</v>
      </c>
      <c r="CH100" s="3">
        <v>23</v>
      </c>
      <c r="CI100" s="21">
        <f t="shared" si="98"/>
        <v>4.3478260869565215</v>
      </c>
      <c r="CJ100" s="3">
        <v>8.5</v>
      </c>
      <c r="CK100" s="21">
        <f t="shared" si="99"/>
        <v>5.8823529411764701</v>
      </c>
      <c r="CL100" s="3">
        <v>37</v>
      </c>
      <c r="CM100" s="21">
        <f t="shared" si="100"/>
        <v>2.7027027027027026</v>
      </c>
      <c r="CN100" s="3">
        <v>11</v>
      </c>
      <c r="CO100" s="21">
        <f t="shared" si="101"/>
        <v>4.5454545454545459</v>
      </c>
      <c r="CP100" s="3">
        <v>18</v>
      </c>
      <c r="CQ100" s="21">
        <f t="shared" si="102"/>
        <v>5.5555555555555554</v>
      </c>
      <c r="CR100" s="3">
        <v>38</v>
      </c>
      <c r="CS100" s="21">
        <f t="shared" si="103"/>
        <v>3.4210526315789398</v>
      </c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N100" t="s">
        <v>122</v>
      </c>
      <c r="DO100">
        <v>2</v>
      </c>
    </row>
    <row r="101" spans="1:119" x14ac:dyDescent="0.3">
      <c r="A101" s="3">
        <v>100</v>
      </c>
      <c r="B101" s="3" t="s">
        <v>3</v>
      </c>
      <c r="C101" s="3">
        <v>3</v>
      </c>
      <c r="D101" s="21">
        <f t="shared" si="68"/>
        <v>11.371428571428572</v>
      </c>
      <c r="E101" s="3">
        <v>199</v>
      </c>
      <c r="F101" s="3">
        <v>6</v>
      </c>
      <c r="G101" s="3">
        <v>9.1</v>
      </c>
      <c r="H101" s="3">
        <v>3.8</v>
      </c>
      <c r="I101" s="3">
        <v>17.5</v>
      </c>
      <c r="J101" s="3">
        <v>4</v>
      </c>
      <c r="K101" s="3">
        <v>7.2</v>
      </c>
      <c r="L101" s="3">
        <v>15.4</v>
      </c>
      <c r="M101" s="21">
        <f t="shared" si="106"/>
        <v>23.478260869565219</v>
      </c>
      <c r="N101" s="3">
        <v>540</v>
      </c>
      <c r="O101" s="21">
        <f t="shared" si="107"/>
        <v>63.148148148148152</v>
      </c>
      <c r="P101" s="3">
        <v>8.5</v>
      </c>
      <c r="Q101" s="21">
        <f t="shared" si="108"/>
        <v>29.411764705882355</v>
      </c>
      <c r="R101" s="3">
        <v>14</v>
      </c>
      <c r="S101" s="21">
        <f t="shared" si="109"/>
        <v>35</v>
      </c>
      <c r="T101" s="3">
        <v>4.8</v>
      </c>
      <c r="U101" s="21">
        <f t="shared" si="110"/>
        <v>20.833333333333336</v>
      </c>
      <c r="V101" s="3">
        <v>23</v>
      </c>
      <c r="W101" s="21">
        <f t="shared" si="111"/>
        <v>23.913043478260871</v>
      </c>
      <c r="X101" s="3">
        <v>6.2</v>
      </c>
      <c r="Y101" s="21">
        <f t="shared" si="112"/>
        <v>35.483870967741936</v>
      </c>
      <c r="Z101" s="3">
        <v>9.5</v>
      </c>
      <c r="AA101" s="21">
        <f t="shared" si="113"/>
        <v>24.210526315789473</v>
      </c>
      <c r="AB101" s="3">
        <v>21.5</v>
      </c>
      <c r="AC101" s="21">
        <f t="shared" si="114"/>
        <v>28.372093023255811</v>
      </c>
      <c r="AD101" s="21">
        <f t="shared" si="69"/>
        <v>36.851851851851855</v>
      </c>
      <c r="AE101" s="7">
        <v>995</v>
      </c>
      <c r="AF101" s="21">
        <f t="shared" si="70"/>
        <v>45.7286432160804</v>
      </c>
      <c r="AG101" s="3">
        <v>10</v>
      </c>
      <c r="AH101" s="21">
        <f t="shared" si="71"/>
        <v>15</v>
      </c>
      <c r="AI101" s="3">
        <v>17</v>
      </c>
      <c r="AJ101" s="21">
        <f t="shared" si="72"/>
        <v>17.647058823529413</v>
      </c>
      <c r="AK101" s="3">
        <v>6</v>
      </c>
      <c r="AL101" s="21">
        <f t="shared" si="73"/>
        <v>20.000000000000004</v>
      </c>
      <c r="AM101" s="3">
        <v>27</v>
      </c>
      <c r="AN101" s="21">
        <f t="shared" si="74"/>
        <v>14.814814814814813</v>
      </c>
      <c r="AO101" s="3">
        <v>7.5</v>
      </c>
      <c r="AP101" s="21">
        <f t="shared" si="75"/>
        <v>17.333333333333332</v>
      </c>
      <c r="AQ101" s="3">
        <v>12.5</v>
      </c>
      <c r="AR101" s="22">
        <f t="shared" si="76"/>
        <v>24</v>
      </c>
      <c r="AS101" s="3">
        <v>28</v>
      </c>
      <c r="AT101" s="21">
        <f t="shared" si="77"/>
        <v>23.214285714285715</v>
      </c>
      <c r="AU101" s="21">
        <f t="shared" si="78"/>
        <v>43.714285714285715</v>
      </c>
      <c r="AV101" s="8">
        <v>1530</v>
      </c>
      <c r="AW101" s="21">
        <f t="shared" si="79"/>
        <v>34.967320261437905</v>
      </c>
      <c r="AX101" s="3">
        <v>11.3</v>
      </c>
      <c r="AY101" s="22">
        <f t="shared" si="80"/>
        <v>11.504424778761067</v>
      </c>
      <c r="AZ101" s="3">
        <v>21.9</v>
      </c>
      <c r="BA101" s="21">
        <f t="shared" si="81"/>
        <v>22.37442922374429</v>
      </c>
      <c r="BB101" s="3">
        <v>8</v>
      </c>
      <c r="BC101" s="21">
        <f t="shared" si="82"/>
        <v>25</v>
      </c>
      <c r="BD101" s="3">
        <v>35</v>
      </c>
      <c r="BE101" s="21">
        <f t="shared" si="83"/>
        <v>22.857142857142858</v>
      </c>
      <c r="BF101" s="3">
        <v>9</v>
      </c>
      <c r="BG101" s="21">
        <f t="shared" si="84"/>
        <v>16.666666666666664</v>
      </c>
      <c r="BH101" s="3">
        <v>16</v>
      </c>
      <c r="BI101" s="21">
        <f t="shared" si="85"/>
        <v>21.875</v>
      </c>
      <c r="BJ101" s="3">
        <v>35</v>
      </c>
      <c r="BK101" s="21">
        <f t="shared" si="86"/>
        <v>20</v>
      </c>
      <c r="BL101" s="21">
        <f t="shared" si="87"/>
        <v>56.25</v>
      </c>
      <c r="BM101" s="3">
        <v>2025</v>
      </c>
      <c r="BN101" s="21">
        <f t="shared" si="88"/>
        <v>24.444444444444443</v>
      </c>
      <c r="BO101" s="3">
        <v>12.7</v>
      </c>
      <c r="BP101" s="21">
        <f t="shared" si="89"/>
        <v>11.023622047244084</v>
      </c>
      <c r="BQ101" s="3">
        <v>22.5</v>
      </c>
      <c r="BR101" s="21">
        <f t="shared" si="90"/>
        <v>2.6666666666666732</v>
      </c>
      <c r="BS101" s="3">
        <v>8.5</v>
      </c>
      <c r="BT101" s="21">
        <f t="shared" si="91"/>
        <v>5.8823529411764701</v>
      </c>
      <c r="BU101" s="3">
        <v>36</v>
      </c>
      <c r="BV101" s="21">
        <f t="shared" si="92"/>
        <v>2.7777777777777777</v>
      </c>
      <c r="BW101" s="3">
        <v>10</v>
      </c>
      <c r="BX101" s="21">
        <f t="shared" si="93"/>
        <v>10</v>
      </c>
      <c r="BY101" s="3">
        <v>17</v>
      </c>
      <c r="BZ101" s="21">
        <f t="shared" si="94"/>
        <v>5.8823529411764701</v>
      </c>
      <c r="CA101" s="3">
        <v>36.5</v>
      </c>
      <c r="CB101" s="21">
        <f t="shared" si="95"/>
        <v>4.10958904109589</v>
      </c>
      <c r="CC101" s="21">
        <f t="shared" si="105"/>
        <v>67.675675675675677</v>
      </c>
      <c r="CD101" s="3">
        <v>2504</v>
      </c>
      <c r="CE101" s="21">
        <f t="shared" si="96"/>
        <v>19.129392971246006</v>
      </c>
      <c r="CF101" s="3">
        <v>14</v>
      </c>
      <c r="CG101" s="21">
        <f t="shared" si="97"/>
        <v>9.28571428571429</v>
      </c>
      <c r="CH101" s="3">
        <v>23</v>
      </c>
      <c r="CI101" s="21">
        <f t="shared" si="98"/>
        <v>2.1739130434782608</v>
      </c>
      <c r="CJ101" s="3">
        <v>9</v>
      </c>
      <c r="CK101" s="21">
        <f t="shared" si="99"/>
        <v>5.5555555555555554</v>
      </c>
      <c r="CL101" s="3">
        <v>37</v>
      </c>
      <c r="CM101" s="21">
        <f t="shared" si="100"/>
        <v>2.7027027027027026</v>
      </c>
      <c r="CN101" s="3">
        <v>11</v>
      </c>
      <c r="CO101" s="21">
        <f t="shared" si="101"/>
        <v>9.0909090909090917</v>
      </c>
      <c r="CP101" s="3">
        <v>18</v>
      </c>
      <c r="CQ101" s="21">
        <f t="shared" si="102"/>
        <v>5.5555555555555554</v>
      </c>
      <c r="CR101" s="3">
        <v>38</v>
      </c>
      <c r="CS101" s="21">
        <f t="shared" si="103"/>
        <v>3.9473684210526314</v>
      </c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N101" t="s">
        <v>122</v>
      </c>
      <c r="DO101">
        <v>2</v>
      </c>
    </row>
    <row r="102" spans="1:119" x14ac:dyDescent="0.3">
      <c r="A102" s="2">
        <v>101</v>
      </c>
      <c r="B102" s="5" t="s">
        <v>4</v>
      </c>
      <c r="C102" s="3">
        <v>3</v>
      </c>
      <c r="D102" s="21">
        <f t="shared" si="68"/>
        <v>6.337209302325582</v>
      </c>
      <c r="E102" s="5">
        <v>109</v>
      </c>
      <c r="F102" s="5">
        <v>5.5</v>
      </c>
      <c r="G102" s="5">
        <v>8.1</v>
      </c>
      <c r="H102" s="5">
        <v>3.3</v>
      </c>
      <c r="I102" s="5">
        <v>17.2</v>
      </c>
      <c r="J102" s="5">
        <v>3.3</v>
      </c>
      <c r="K102" s="5">
        <v>5.6</v>
      </c>
      <c r="L102" s="5">
        <v>12.7</v>
      </c>
      <c r="M102" s="21">
        <f t="shared" si="106"/>
        <v>9.6410256410256405</v>
      </c>
      <c r="N102" s="10">
        <v>188</v>
      </c>
      <c r="O102" s="21">
        <f t="shared" si="107"/>
        <v>42.021276595744681</v>
      </c>
      <c r="P102" s="5">
        <v>6.7</v>
      </c>
      <c r="Q102" s="21">
        <f t="shared" si="108"/>
        <v>17.910447761194032</v>
      </c>
      <c r="R102" s="5">
        <v>10</v>
      </c>
      <c r="S102" s="21">
        <f t="shared" si="109"/>
        <v>19.000000000000004</v>
      </c>
      <c r="T102" s="5">
        <v>4</v>
      </c>
      <c r="U102" s="21">
        <f t="shared" si="110"/>
        <v>17.500000000000004</v>
      </c>
      <c r="V102" s="5">
        <v>19.5</v>
      </c>
      <c r="W102" s="21">
        <f t="shared" si="111"/>
        <v>11.794871794871799</v>
      </c>
      <c r="X102" s="5">
        <v>4.8</v>
      </c>
      <c r="Y102" s="21">
        <f t="shared" si="112"/>
        <v>31.25</v>
      </c>
      <c r="Z102" s="5">
        <v>6.7</v>
      </c>
      <c r="AA102" s="21">
        <f t="shared" si="113"/>
        <v>16.417910447761201</v>
      </c>
      <c r="AB102" s="5">
        <v>14.6</v>
      </c>
      <c r="AC102" s="21">
        <f t="shared" si="114"/>
        <v>13.013698630136988</v>
      </c>
      <c r="AD102" s="21">
        <f t="shared" si="69"/>
        <v>13.063829787234043</v>
      </c>
      <c r="AE102" s="7">
        <v>307</v>
      </c>
      <c r="AF102" s="21">
        <f t="shared" si="70"/>
        <v>38.762214983713356</v>
      </c>
      <c r="AG102" s="10">
        <v>8</v>
      </c>
      <c r="AH102" s="21">
        <f t="shared" si="71"/>
        <v>16.249999999999996</v>
      </c>
      <c r="AI102" s="5">
        <v>13.7</v>
      </c>
      <c r="AJ102" s="21">
        <f t="shared" si="72"/>
        <v>27.007299270072988</v>
      </c>
      <c r="AK102" s="5">
        <v>5</v>
      </c>
      <c r="AL102" s="21">
        <f t="shared" si="73"/>
        <v>20</v>
      </c>
      <c r="AM102" s="5">
        <v>23.5</v>
      </c>
      <c r="AN102" s="21">
        <f t="shared" si="74"/>
        <v>17.021276595744681</v>
      </c>
      <c r="AO102" s="5">
        <v>6</v>
      </c>
      <c r="AP102" s="21">
        <f t="shared" si="75"/>
        <v>20.000000000000004</v>
      </c>
      <c r="AQ102" s="5">
        <v>8</v>
      </c>
      <c r="AR102" s="22">
        <f t="shared" si="76"/>
        <v>16.249999999999996</v>
      </c>
      <c r="AS102" s="5">
        <v>18</v>
      </c>
      <c r="AT102" s="21">
        <f t="shared" si="77"/>
        <v>18.888888888888893</v>
      </c>
      <c r="AU102" s="21">
        <f t="shared" si="78"/>
        <v>15.758620689655173</v>
      </c>
      <c r="AV102" s="8">
        <f>307+150</f>
        <v>457</v>
      </c>
      <c r="AW102" s="21">
        <f t="shared" si="79"/>
        <v>32.822757111597376</v>
      </c>
      <c r="AX102" s="5">
        <v>10</v>
      </c>
      <c r="AY102" s="22">
        <f t="shared" si="80"/>
        <v>20</v>
      </c>
      <c r="AZ102" s="5">
        <v>17.5</v>
      </c>
      <c r="BA102" s="21">
        <f t="shared" si="81"/>
        <v>21.714285714285719</v>
      </c>
      <c r="BB102" s="5">
        <v>7</v>
      </c>
      <c r="BC102" s="21">
        <f t="shared" si="82"/>
        <v>28.571428571428569</v>
      </c>
      <c r="BD102" s="5">
        <v>29</v>
      </c>
      <c r="BE102" s="21">
        <f t="shared" si="83"/>
        <v>18.96551724137931</v>
      </c>
      <c r="BF102" s="5">
        <v>7.5</v>
      </c>
      <c r="BG102" s="21">
        <f t="shared" si="84"/>
        <v>20</v>
      </c>
      <c r="BH102" s="5">
        <v>11</v>
      </c>
      <c r="BI102" s="21">
        <f t="shared" si="85"/>
        <v>27.27272727272727</v>
      </c>
      <c r="BJ102" s="5">
        <v>21</v>
      </c>
      <c r="BK102" s="21">
        <f t="shared" si="86"/>
        <v>14.285714285714285</v>
      </c>
      <c r="BL102" s="21">
        <f t="shared" si="87"/>
        <v>19.09090909090909</v>
      </c>
      <c r="BM102" s="5">
        <v>630</v>
      </c>
      <c r="BN102" s="21">
        <f t="shared" si="88"/>
        <v>27.460317460317462</v>
      </c>
      <c r="BO102" s="5">
        <v>11.5</v>
      </c>
      <c r="BP102" s="21">
        <f t="shared" si="89"/>
        <v>13.043478260869565</v>
      </c>
      <c r="BQ102" s="5">
        <v>18</v>
      </c>
      <c r="BR102" s="21">
        <f t="shared" si="90"/>
        <v>2.7777777777777777</v>
      </c>
      <c r="BS102" s="5">
        <v>7.7</v>
      </c>
      <c r="BT102" s="21">
        <f t="shared" si="91"/>
        <v>9.0909090909090917</v>
      </c>
      <c r="BU102" s="5">
        <v>33</v>
      </c>
      <c r="BV102" s="21">
        <f t="shared" si="92"/>
        <v>12.121212121212121</v>
      </c>
      <c r="BW102" s="5">
        <v>8</v>
      </c>
      <c r="BX102" s="21">
        <f t="shared" si="93"/>
        <v>6.25</v>
      </c>
      <c r="BY102" s="5">
        <v>12.8</v>
      </c>
      <c r="BZ102" s="21">
        <f t="shared" si="94"/>
        <v>14.062500000000005</v>
      </c>
      <c r="CA102" s="5">
        <v>23.5</v>
      </c>
      <c r="CB102" s="21">
        <f t="shared" si="95"/>
        <v>10.638297872340425</v>
      </c>
      <c r="CC102" s="21">
        <f t="shared" si="105"/>
        <v>22.222222222222221</v>
      </c>
      <c r="CD102" s="5">
        <v>800</v>
      </c>
      <c r="CE102" s="21">
        <f t="shared" si="96"/>
        <v>21.25</v>
      </c>
      <c r="CF102" s="5">
        <v>12</v>
      </c>
      <c r="CG102" s="21">
        <f t="shared" si="97"/>
        <v>4.1666666666666661</v>
      </c>
      <c r="CH102" s="5">
        <v>18.5</v>
      </c>
      <c r="CI102" s="21">
        <f t="shared" si="98"/>
        <v>2.7027027027027026</v>
      </c>
      <c r="CJ102" s="5">
        <v>8.4</v>
      </c>
      <c r="CK102" s="21">
        <f t="shared" si="99"/>
        <v>8.3333333333333357</v>
      </c>
      <c r="CL102" s="5">
        <v>36</v>
      </c>
      <c r="CM102" s="21">
        <f t="shared" si="100"/>
        <v>8.3333333333333321</v>
      </c>
      <c r="CN102" s="5">
        <v>8.6999999999999993</v>
      </c>
      <c r="CO102" s="21">
        <f t="shared" si="101"/>
        <v>8.0459770114942462</v>
      </c>
      <c r="CP102" s="5">
        <v>13.5</v>
      </c>
      <c r="CQ102" s="21">
        <f t="shared" si="102"/>
        <v>5.1851851851851798</v>
      </c>
      <c r="CR102" s="5">
        <v>27</v>
      </c>
      <c r="CS102" s="21">
        <f t="shared" si="103"/>
        <v>12.962962962962962</v>
      </c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N102" t="s">
        <v>122</v>
      </c>
      <c r="DO102">
        <v>2</v>
      </c>
    </row>
    <row r="103" spans="1:119" x14ac:dyDescent="0.3">
      <c r="A103" s="3">
        <v>102</v>
      </c>
      <c r="B103" s="5" t="s">
        <v>4</v>
      </c>
      <c r="C103" s="3">
        <v>3</v>
      </c>
      <c r="D103" s="21">
        <f t="shared" si="68"/>
        <v>6.9871794871794872</v>
      </c>
      <c r="E103" s="5">
        <v>109</v>
      </c>
      <c r="F103" s="5">
        <v>5.5</v>
      </c>
      <c r="G103" s="5">
        <v>7.5</v>
      </c>
      <c r="H103" s="5">
        <v>3.5</v>
      </c>
      <c r="I103" s="5">
        <v>15.6</v>
      </c>
      <c r="J103" s="5">
        <v>3.5</v>
      </c>
      <c r="K103" s="5">
        <v>6</v>
      </c>
      <c r="L103" s="5">
        <v>12.3</v>
      </c>
      <c r="M103" s="21">
        <f t="shared" si="106"/>
        <v>9.6756756756756754</v>
      </c>
      <c r="N103" s="5">
        <v>179</v>
      </c>
      <c r="O103" s="21">
        <f t="shared" si="107"/>
        <v>39.106145251396647</v>
      </c>
      <c r="P103" s="5">
        <v>6.5</v>
      </c>
      <c r="Q103" s="21">
        <f t="shared" si="108"/>
        <v>15.384615384615385</v>
      </c>
      <c r="R103" s="5">
        <v>9.5</v>
      </c>
      <c r="S103" s="21">
        <f t="shared" si="109"/>
        <v>21.052631578947366</v>
      </c>
      <c r="T103" s="5">
        <v>4</v>
      </c>
      <c r="U103" s="21">
        <f t="shared" si="110"/>
        <v>12.5</v>
      </c>
      <c r="V103" s="5">
        <v>18.5</v>
      </c>
      <c r="W103" s="21">
        <f t="shared" si="111"/>
        <v>15.675675675675677</v>
      </c>
      <c r="X103" s="5">
        <v>4</v>
      </c>
      <c r="Y103" s="21">
        <f t="shared" si="112"/>
        <v>12.5</v>
      </c>
      <c r="Z103" s="5">
        <v>6.5</v>
      </c>
      <c r="AA103" s="21">
        <f t="shared" si="113"/>
        <v>7.6923076923076925</v>
      </c>
      <c r="AB103" s="5">
        <v>14.5</v>
      </c>
      <c r="AC103" s="21">
        <f t="shared" si="114"/>
        <v>15.172413793103443</v>
      </c>
      <c r="AD103" s="21">
        <f t="shared" si="69"/>
        <v>12.533333333333333</v>
      </c>
      <c r="AE103" s="7">
        <v>282</v>
      </c>
      <c r="AF103" s="21">
        <f t="shared" si="70"/>
        <v>36.524822695035461</v>
      </c>
      <c r="AG103" s="10">
        <v>7.5</v>
      </c>
      <c r="AH103" s="21">
        <f t="shared" si="71"/>
        <v>13.333333333333334</v>
      </c>
      <c r="AI103" s="5">
        <v>12</v>
      </c>
      <c r="AJ103" s="21">
        <f t="shared" si="72"/>
        <v>20.833333333333336</v>
      </c>
      <c r="AK103" s="5">
        <v>4.8</v>
      </c>
      <c r="AL103" s="21">
        <f t="shared" si="73"/>
        <v>16.666666666666664</v>
      </c>
      <c r="AM103" s="5">
        <v>22.5</v>
      </c>
      <c r="AN103" s="21">
        <f t="shared" si="74"/>
        <v>17.777777777777779</v>
      </c>
      <c r="AO103" s="5">
        <v>5</v>
      </c>
      <c r="AP103" s="21">
        <f t="shared" si="75"/>
        <v>20</v>
      </c>
      <c r="AQ103" s="5">
        <v>7.6</v>
      </c>
      <c r="AR103" s="22">
        <f t="shared" si="76"/>
        <v>14.473684210526311</v>
      </c>
      <c r="AS103" s="5">
        <v>17</v>
      </c>
      <c r="AT103" s="21">
        <f t="shared" si="77"/>
        <v>14.705882352941178</v>
      </c>
      <c r="AU103" s="21">
        <f t="shared" si="78"/>
        <v>15.725490196078431</v>
      </c>
      <c r="AV103" s="8">
        <f>282+119</f>
        <v>401</v>
      </c>
      <c r="AW103" s="21">
        <f t="shared" si="79"/>
        <v>29.67581047381546</v>
      </c>
      <c r="AX103" s="5">
        <v>9</v>
      </c>
      <c r="AY103" s="22">
        <f t="shared" si="80"/>
        <v>16.666666666666664</v>
      </c>
      <c r="AZ103" s="5">
        <v>16</v>
      </c>
      <c r="BA103" s="21">
        <f t="shared" si="81"/>
        <v>25</v>
      </c>
      <c r="BB103" s="5">
        <v>6</v>
      </c>
      <c r="BC103" s="21">
        <f t="shared" si="82"/>
        <v>20.000000000000004</v>
      </c>
      <c r="BD103" s="5">
        <v>25.5</v>
      </c>
      <c r="BE103" s="21">
        <f t="shared" si="83"/>
        <v>11.76470588235294</v>
      </c>
      <c r="BF103" s="5">
        <v>7</v>
      </c>
      <c r="BG103" s="21">
        <f t="shared" si="84"/>
        <v>28.571428571428569</v>
      </c>
      <c r="BH103" s="5">
        <v>10</v>
      </c>
      <c r="BI103" s="21">
        <f t="shared" si="85"/>
        <v>24.000000000000004</v>
      </c>
      <c r="BJ103" s="5">
        <v>20</v>
      </c>
      <c r="BK103" s="21">
        <f t="shared" si="86"/>
        <v>15</v>
      </c>
      <c r="BL103" s="21">
        <f t="shared" si="87"/>
        <v>25.762711864406779</v>
      </c>
      <c r="BM103" s="5">
        <v>760</v>
      </c>
      <c r="BN103" s="21">
        <f t="shared" si="88"/>
        <v>47.236842105263158</v>
      </c>
      <c r="BO103" s="5">
        <v>11</v>
      </c>
      <c r="BP103" s="21">
        <f t="shared" si="89"/>
        <v>18.181818181818183</v>
      </c>
      <c r="BQ103" s="5">
        <v>18</v>
      </c>
      <c r="BR103" s="21">
        <f t="shared" si="90"/>
        <v>11.111111111111111</v>
      </c>
      <c r="BS103" s="5">
        <v>7.5</v>
      </c>
      <c r="BT103" s="21">
        <f t="shared" si="91"/>
        <v>20</v>
      </c>
      <c r="BU103" s="5">
        <v>29.5</v>
      </c>
      <c r="BV103" s="21">
        <f t="shared" si="92"/>
        <v>13.559322033898304</v>
      </c>
      <c r="BW103" s="5">
        <v>8.5</v>
      </c>
      <c r="BX103" s="21">
        <f t="shared" si="93"/>
        <v>17.647058823529413</v>
      </c>
      <c r="BY103" s="5">
        <v>12.5</v>
      </c>
      <c r="BZ103" s="21">
        <f t="shared" si="94"/>
        <v>20</v>
      </c>
      <c r="CA103" s="5">
        <v>24.5</v>
      </c>
      <c r="CB103" s="21">
        <f t="shared" si="95"/>
        <v>18.367346938775512</v>
      </c>
      <c r="CC103" s="21">
        <f t="shared" si="105"/>
        <v>33.484848484848484</v>
      </c>
      <c r="CD103" s="5">
        <v>1105</v>
      </c>
      <c r="CE103" s="21">
        <f t="shared" si="96"/>
        <v>31.221719457013574</v>
      </c>
      <c r="CF103" s="5">
        <v>13</v>
      </c>
      <c r="CG103" s="21">
        <f t="shared" si="97"/>
        <v>15.384615384615385</v>
      </c>
      <c r="CH103" s="5">
        <v>19</v>
      </c>
      <c r="CI103" s="21">
        <f t="shared" si="98"/>
        <v>5.2631578947368416</v>
      </c>
      <c r="CJ103" s="5">
        <v>8</v>
      </c>
      <c r="CK103" s="21">
        <f t="shared" si="99"/>
        <v>6.25</v>
      </c>
      <c r="CL103" s="5">
        <v>33</v>
      </c>
      <c r="CM103" s="21">
        <f t="shared" si="100"/>
        <v>10.606060606060606</v>
      </c>
      <c r="CN103" s="5">
        <v>9.5</v>
      </c>
      <c r="CO103" s="21">
        <f t="shared" si="101"/>
        <v>10.526315789473683</v>
      </c>
      <c r="CP103" s="5">
        <v>13.5</v>
      </c>
      <c r="CQ103" s="21">
        <f t="shared" si="102"/>
        <v>7.4074074074074066</v>
      </c>
      <c r="CR103" s="5">
        <v>27</v>
      </c>
      <c r="CS103" s="21">
        <f t="shared" si="103"/>
        <v>9.2592592592592595</v>
      </c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N103" t="s">
        <v>122</v>
      </c>
      <c r="DO103">
        <v>2</v>
      </c>
    </row>
    <row r="104" spans="1:119" x14ac:dyDescent="0.3">
      <c r="A104" s="2">
        <v>103</v>
      </c>
      <c r="B104" s="5" t="s">
        <v>4</v>
      </c>
      <c r="C104" s="3">
        <v>3</v>
      </c>
      <c r="D104" s="21">
        <f t="shared" si="68"/>
        <v>8.8068181818181817</v>
      </c>
      <c r="E104" s="5">
        <v>155</v>
      </c>
      <c r="F104" s="5">
        <v>5.9</v>
      </c>
      <c r="G104" s="5">
        <v>8.6999999999999993</v>
      </c>
      <c r="H104" s="5">
        <v>3.9</v>
      </c>
      <c r="I104" s="5">
        <v>17.600000000000001</v>
      </c>
      <c r="J104" s="5">
        <v>3.8</v>
      </c>
      <c r="K104" s="5">
        <v>6.2</v>
      </c>
      <c r="L104" s="5">
        <v>13.5</v>
      </c>
      <c r="M104" s="21">
        <f t="shared" si="106"/>
        <v>13.5</v>
      </c>
      <c r="N104" s="5">
        <v>297</v>
      </c>
      <c r="O104" s="21">
        <f t="shared" si="107"/>
        <v>47.811447811447813</v>
      </c>
      <c r="P104" s="5">
        <v>7.5</v>
      </c>
      <c r="Q104" s="21">
        <f t="shared" si="108"/>
        <v>21.333333333333329</v>
      </c>
      <c r="R104" s="5">
        <v>12</v>
      </c>
      <c r="S104" s="21">
        <f t="shared" si="109"/>
        <v>27.500000000000007</v>
      </c>
      <c r="T104" s="5">
        <v>4.5999999999999996</v>
      </c>
      <c r="U104" s="21">
        <f t="shared" si="110"/>
        <v>15.217391304347821</v>
      </c>
      <c r="V104" s="5">
        <v>22</v>
      </c>
      <c r="W104" s="21">
        <f t="shared" si="111"/>
        <v>19.999999999999993</v>
      </c>
      <c r="X104" s="5">
        <v>5.0999999999999996</v>
      </c>
      <c r="Y104" s="21">
        <f t="shared" si="112"/>
        <v>25.490196078431371</v>
      </c>
      <c r="Z104" s="5">
        <v>7.7</v>
      </c>
      <c r="AA104" s="21">
        <f t="shared" si="113"/>
        <v>19.480519480519483</v>
      </c>
      <c r="AB104" s="5">
        <v>17</v>
      </c>
      <c r="AC104" s="21">
        <f t="shared" si="114"/>
        <v>20.588235294117645</v>
      </c>
      <c r="AD104" s="21">
        <f t="shared" si="69"/>
        <v>18.03846153846154</v>
      </c>
      <c r="AE104" s="7">
        <v>469</v>
      </c>
      <c r="AF104" s="21">
        <f t="shared" si="70"/>
        <v>36.673773987206829</v>
      </c>
      <c r="AG104" s="10">
        <v>9.1999999999999993</v>
      </c>
      <c r="AH104" s="21">
        <f t="shared" si="71"/>
        <v>18.478260869565212</v>
      </c>
      <c r="AI104" s="5">
        <v>15.5</v>
      </c>
      <c r="AJ104" s="21">
        <f t="shared" si="72"/>
        <v>22.58064516129032</v>
      </c>
      <c r="AK104" s="5">
        <v>6</v>
      </c>
      <c r="AL104" s="21">
        <f t="shared" si="73"/>
        <v>23.333333333333339</v>
      </c>
      <c r="AM104" s="5">
        <v>26</v>
      </c>
      <c r="AN104" s="21">
        <f t="shared" si="74"/>
        <v>15.384615384615385</v>
      </c>
      <c r="AO104" s="5">
        <v>6.2</v>
      </c>
      <c r="AP104" s="21">
        <f t="shared" si="75"/>
        <v>17.741935483870979</v>
      </c>
      <c r="AQ104" s="5">
        <v>9.6</v>
      </c>
      <c r="AR104" s="22">
        <f t="shared" si="76"/>
        <v>19.791666666666664</v>
      </c>
      <c r="AS104" s="5">
        <v>20</v>
      </c>
      <c r="AT104" s="21">
        <f t="shared" si="77"/>
        <v>15</v>
      </c>
      <c r="AU104" s="21">
        <f t="shared" si="78"/>
        <v>21.580645161290324</v>
      </c>
      <c r="AV104" s="8">
        <f>469+200</f>
        <v>669</v>
      </c>
      <c r="AW104" s="21">
        <f t="shared" si="79"/>
        <v>29.895366218236173</v>
      </c>
      <c r="AX104" s="5">
        <v>12</v>
      </c>
      <c r="AY104" s="22">
        <f t="shared" si="80"/>
        <v>23.333333333333339</v>
      </c>
      <c r="AZ104" s="5">
        <v>19.5</v>
      </c>
      <c r="BA104" s="21">
        <f t="shared" si="81"/>
        <v>20.512820512820511</v>
      </c>
      <c r="BB104" s="5">
        <v>7.7</v>
      </c>
      <c r="BC104" s="21">
        <f t="shared" si="82"/>
        <v>22.077922077922079</v>
      </c>
      <c r="BD104" s="5">
        <v>31</v>
      </c>
      <c r="BE104" s="21">
        <f t="shared" si="83"/>
        <v>16.129032258064516</v>
      </c>
      <c r="BF104" s="5">
        <v>8</v>
      </c>
      <c r="BG104" s="21">
        <f t="shared" si="84"/>
        <v>22.499999999999996</v>
      </c>
      <c r="BH104" s="5">
        <v>12</v>
      </c>
      <c r="BI104" s="21">
        <f t="shared" si="85"/>
        <v>20.000000000000004</v>
      </c>
      <c r="BJ104" s="5">
        <v>25</v>
      </c>
      <c r="BK104" s="21">
        <f t="shared" si="86"/>
        <v>20</v>
      </c>
      <c r="BL104" s="21">
        <f t="shared" si="87"/>
        <v>24.848484848484848</v>
      </c>
      <c r="BM104" s="5">
        <v>820</v>
      </c>
      <c r="BN104" s="21">
        <f t="shared" si="88"/>
        <v>18.414634146341463</v>
      </c>
      <c r="BO104" s="5">
        <v>12</v>
      </c>
      <c r="BP104" s="21">
        <f t="shared" si="89"/>
        <v>0</v>
      </c>
      <c r="BQ104" s="5">
        <v>20</v>
      </c>
      <c r="BR104" s="21">
        <f t="shared" si="90"/>
        <v>2.5</v>
      </c>
      <c r="BS104" s="5">
        <v>8</v>
      </c>
      <c r="BT104" s="21">
        <f t="shared" si="91"/>
        <v>3.7499999999999978</v>
      </c>
      <c r="BU104" s="5">
        <v>33</v>
      </c>
      <c r="BV104" s="21">
        <f t="shared" si="92"/>
        <v>6.0606060606060606</v>
      </c>
      <c r="BW104" s="5">
        <v>8.9</v>
      </c>
      <c r="BX104" s="21">
        <f t="shared" si="93"/>
        <v>10.112359550561802</v>
      </c>
      <c r="BY104" s="5">
        <v>12.7</v>
      </c>
      <c r="BZ104" s="21">
        <f t="shared" si="94"/>
        <v>5.5118110236220419</v>
      </c>
      <c r="CA104" s="5">
        <v>28</v>
      </c>
      <c r="CB104" s="21">
        <f t="shared" si="95"/>
        <v>10.714285714285714</v>
      </c>
      <c r="CC104" s="21">
        <f t="shared" si="105"/>
        <v>26.5</v>
      </c>
      <c r="CD104" s="5">
        <v>954</v>
      </c>
      <c r="CE104" s="21">
        <f t="shared" si="96"/>
        <v>14.046121593291405</v>
      </c>
      <c r="CF104" s="5">
        <v>14</v>
      </c>
      <c r="CG104" s="21">
        <f t="shared" si="97"/>
        <v>14.285714285714285</v>
      </c>
      <c r="CH104" s="5">
        <v>21</v>
      </c>
      <c r="CI104" s="21">
        <f t="shared" si="98"/>
        <v>4.7619047619047619</v>
      </c>
      <c r="CJ104" s="5">
        <v>8.8000000000000007</v>
      </c>
      <c r="CK104" s="21">
        <f t="shared" si="99"/>
        <v>9.0909090909090988</v>
      </c>
      <c r="CL104" s="5">
        <v>36</v>
      </c>
      <c r="CM104" s="21">
        <f t="shared" si="100"/>
        <v>8.3333333333333321</v>
      </c>
      <c r="CN104" s="5">
        <v>9.6</v>
      </c>
      <c r="CO104" s="21">
        <f t="shared" si="101"/>
        <v>7.2916666666666599</v>
      </c>
      <c r="CP104" s="5">
        <v>13.6</v>
      </c>
      <c r="CQ104" s="21">
        <f t="shared" si="102"/>
        <v>6.6176470588235325</v>
      </c>
      <c r="CR104" s="5">
        <v>32</v>
      </c>
      <c r="CS104" s="21">
        <f t="shared" si="103"/>
        <v>12.5</v>
      </c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N104" t="s">
        <v>122</v>
      </c>
      <c r="DO104">
        <v>2</v>
      </c>
    </row>
    <row r="105" spans="1:119" x14ac:dyDescent="0.3">
      <c r="A105" s="3">
        <v>104</v>
      </c>
      <c r="B105" s="5" t="s">
        <v>4</v>
      </c>
      <c r="C105" s="3">
        <v>3</v>
      </c>
      <c r="D105" s="21">
        <f t="shared" si="68"/>
        <v>7.096774193548387</v>
      </c>
      <c r="E105" s="5">
        <v>110</v>
      </c>
      <c r="F105" s="5">
        <v>5</v>
      </c>
      <c r="G105" s="5">
        <v>8</v>
      </c>
      <c r="H105" s="5">
        <v>3.2</v>
      </c>
      <c r="I105" s="5">
        <v>15.5</v>
      </c>
      <c r="J105" s="5">
        <v>3.3</v>
      </c>
      <c r="K105" s="5">
        <v>6.1</v>
      </c>
      <c r="L105" s="5">
        <v>12.5</v>
      </c>
      <c r="M105" s="21">
        <f t="shared" si="106"/>
        <v>10.684210526315789</v>
      </c>
      <c r="N105" s="5">
        <v>203</v>
      </c>
      <c r="O105" s="21">
        <f t="shared" si="107"/>
        <v>45.812807881773395</v>
      </c>
      <c r="P105" s="5">
        <v>6.6</v>
      </c>
      <c r="Q105" s="21">
        <f t="shared" si="108"/>
        <v>24.242424242424239</v>
      </c>
      <c r="R105" s="5">
        <v>11</v>
      </c>
      <c r="S105" s="21">
        <f t="shared" si="109"/>
        <v>27.27272727272727</v>
      </c>
      <c r="T105" s="5">
        <v>4</v>
      </c>
      <c r="U105" s="21">
        <f t="shared" si="110"/>
        <v>19.999999999999996</v>
      </c>
      <c r="V105" s="5">
        <v>19</v>
      </c>
      <c r="W105" s="21">
        <f t="shared" si="111"/>
        <v>18.421052631578945</v>
      </c>
      <c r="X105" s="5">
        <v>4.5999999999999996</v>
      </c>
      <c r="Y105" s="21">
        <f t="shared" si="112"/>
        <v>28.260869565217391</v>
      </c>
      <c r="Z105" s="5">
        <v>6.5</v>
      </c>
      <c r="AA105" s="21">
        <f t="shared" si="113"/>
        <v>6.1538461538461586</v>
      </c>
      <c r="AB105" s="5">
        <v>15</v>
      </c>
      <c r="AC105" s="21">
        <f t="shared" si="114"/>
        <v>16.666666666666664</v>
      </c>
      <c r="AD105" s="21">
        <f t="shared" si="69"/>
        <v>15</v>
      </c>
      <c r="AE105" s="7">
        <v>345</v>
      </c>
      <c r="AF105" s="21">
        <f t="shared" si="70"/>
        <v>41.159420289855071</v>
      </c>
      <c r="AG105" s="10">
        <v>8</v>
      </c>
      <c r="AH105" s="21">
        <f t="shared" si="71"/>
        <v>17.500000000000004</v>
      </c>
      <c r="AI105" s="5">
        <v>13.5</v>
      </c>
      <c r="AJ105" s="21">
        <f t="shared" si="72"/>
        <v>18.518518518518519</v>
      </c>
      <c r="AK105" s="5">
        <v>4.9000000000000004</v>
      </c>
      <c r="AL105" s="21">
        <f t="shared" si="73"/>
        <v>18.367346938775515</v>
      </c>
      <c r="AM105" s="5">
        <v>23</v>
      </c>
      <c r="AN105" s="21">
        <f t="shared" si="74"/>
        <v>17.391304347826086</v>
      </c>
      <c r="AO105" s="5">
        <v>5.6</v>
      </c>
      <c r="AP105" s="21">
        <f t="shared" si="75"/>
        <v>17.857142857142858</v>
      </c>
      <c r="AQ105" s="5">
        <v>8</v>
      </c>
      <c r="AR105" s="22">
        <f t="shared" si="76"/>
        <v>18.75</v>
      </c>
      <c r="AS105" s="5">
        <v>18.600000000000001</v>
      </c>
      <c r="AT105" s="21">
        <f t="shared" si="77"/>
        <v>19.354838709677423</v>
      </c>
      <c r="AU105" s="21">
        <f t="shared" si="78"/>
        <v>16.833333333333332</v>
      </c>
      <c r="AV105" s="8">
        <f>345+160</f>
        <v>505</v>
      </c>
      <c r="AW105" s="21">
        <f t="shared" si="79"/>
        <v>31.683168316831683</v>
      </c>
      <c r="AX105" s="5">
        <v>10.5</v>
      </c>
      <c r="AY105" s="22">
        <f t="shared" si="80"/>
        <v>23.809523809523807</v>
      </c>
      <c r="AZ105" s="5">
        <v>18</v>
      </c>
      <c r="BA105" s="21">
        <f t="shared" si="81"/>
        <v>25</v>
      </c>
      <c r="BB105" s="5">
        <v>7</v>
      </c>
      <c r="BC105" s="21">
        <f t="shared" si="82"/>
        <v>29.999999999999993</v>
      </c>
      <c r="BD105" s="5">
        <v>30</v>
      </c>
      <c r="BE105" s="21">
        <f t="shared" si="83"/>
        <v>23.333333333333332</v>
      </c>
      <c r="BF105" s="5">
        <v>7.5</v>
      </c>
      <c r="BG105" s="21">
        <f t="shared" si="84"/>
        <v>25.333333333333336</v>
      </c>
      <c r="BH105" s="5">
        <v>11</v>
      </c>
      <c r="BI105" s="21">
        <f t="shared" si="85"/>
        <v>27.27272727272727</v>
      </c>
      <c r="BJ105" s="5">
        <v>22.5</v>
      </c>
      <c r="BK105" s="21">
        <f t="shared" si="86"/>
        <v>17.333333333333329</v>
      </c>
      <c r="BL105" s="21">
        <f t="shared" si="87"/>
        <v>21.25</v>
      </c>
      <c r="BM105" s="5">
        <v>680</v>
      </c>
      <c r="BN105" s="21">
        <f t="shared" si="88"/>
        <v>25.735294117647058</v>
      </c>
      <c r="BO105" s="5">
        <v>11</v>
      </c>
      <c r="BP105" s="21">
        <f t="shared" si="89"/>
        <v>4.5454545454545459</v>
      </c>
      <c r="BQ105" s="5">
        <v>19.5</v>
      </c>
      <c r="BR105" s="21">
        <f t="shared" si="90"/>
        <v>7.6923076923076925</v>
      </c>
      <c r="BS105" s="5">
        <v>8</v>
      </c>
      <c r="BT105" s="21">
        <f t="shared" si="91"/>
        <v>12.5</v>
      </c>
      <c r="BU105" s="5">
        <v>32</v>
      </c>
      <c r="BV105" s="21">
        <f t="shared" si="92"/>
        <v>6.25</v>
      </c>
      <c r="BW105" s="5">
        <v>8</v>
      </c>
      <c r="BX105" s="21">
        <f t="shared" si="93"/>
        <v>6.25</v>
      </c>
      <c r="BY105" s="5">
        <v>12</v>
      </c>
      <c r="BZ105" s="21">
        <f t="shared" si="94"/>
        <v>8.3333333333333321</v>
      </c>
      <c r="CA105" s="5">
        <v>25</v>
      </c>
      <c r="CB105" s="21">
        <f t="shared" si="95"/>
        <v>10</v>
      </c>
      <c r="CC105" s="21">
        <f t="shared" si="105"/>
        <v>24</v>
      </c>
      <c r="CD105" s="5">
        <v>840</v>
      </c>
      <c r="CE105" s="21">
        <f t="shared" si="96"/>
        <v>19.047619047619047</v>
      </c>
      <c r="CF105" s="5">
        <v>12</v>
      </c>
      <c r="CG105" s="21">
        <f t="shared" si="97"/>
        <v>8.3333333333333321</v>
      </c>
      <c r="CH105" s="5">
        <v>21</v>
      </c>
      <c r="CI105" s="21">
        <f t="shared" si="98"/>
        <v>7.1428571428571423</v>
      </c>
      <c r="CJ105" s="5">
        <v>8.6999999999999993</v>
      </c>
      <c r="CK105" s="21">
        <f t="shared" si="99"/>
        <v>8.0459770114942462</v>
      </c>
      <c r="CL105" s="5">
        <v>35</v>
      </c>
      <c r="CM105" s="21">
        <f t="shared" si="100"/>
        <v>8.5714285714285712</v>
      </c>
      <c r="CN105" s="5">
        <v>8.6999999999999993</v>
      </c>
      <c r="CO105" s="21">
        <f t="shared" si="101"/>
        <v>8.0459770114942462</v>
      </c>
      <c r="CP105" s="5">
        <v>13</v>
      </c>
      <c r="CQ105" s="21">
        <f t="shared" si="102"/>
        <v>7.6923076923076925</v>
      </c>
      <c r="CR105" s="5">
        <v>27</v>
      </c>
      <c r="CS105" s="21">
        <f t="shared" si="103"/>
        <v>7.4074074074074066</v>
      </c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N105" t="s">
        <v>122</v>
      </c>
      <c r="DO105">
        <v>2</v>
      </c>
    </row>
    <row r="106" spans="1:119" x14ac:dyDescent="0.3">
      <c r="A106" s="2">
        <v>105</v>
      </c>
      <c r="B106" s="5" t="s">
        <v>4</v>
      </c>
      <c r="C106" s="3">
        <v>3</v>
      </c>
      <c r="D106" s="21">
        <f t="shared" si="68"/>
        <v>6.7428571428571429</v>
      </c>
      <c r="E106" s="5">
        <v>118</v>
      </c>
      <c r="F106" s="5">
        <v>5.7</v>
      </c>
      <c r="G106" s="5">
        <v>8.6999999999999993</v>
      </c>
      <c r="H106" s="5">
        <v>3.2</v>
      </c>
      <c r="I106" s="5">
        <v>17.5</v>
      </c>
      <c r="J106" s="5">
        <v>3.9</v>
      </c>
      <c r="K106" s="5">
        <v>6.4</v>
      </c>
      <c r="L106" s="5">
        <v>12.3</v>
      </c>
      <c r="M106" s="21">
        <f t="shared" si="106"/>
        <v>11.794871794871796</v>
      </c>
      <c r="N106" s="5">
        <v>230</v>
      </c>
      <c r="O106" s="21">
        <f t="shared" si="107"/>
        <v>48.695652173913047</v>
      </c>
      <c r="P106" s="5">
        <v>7.2</v>
      </c>
      <c r="Q106" s="21">
        <f t="shared" si="108"/>
        <v>20.833333333333332</v>
      </c>
      <c r="R106" s="5">
        <v>12</v>
      </c>
      <c r="S106" s="21">
        <f t="shared" si="109"/>
        <v>27.500000000000007</v>
      </c>
      <c r="T106" s="5">
        <v>4.2</v>
      </c>
      <c r="U106" s="21">
        <f t="shared" si="110"/>
        <v>23.809523809523807</v>
      </c>
      <c r="V106" s="5">
        <v>19.5</v>
      </c>
      <c r="W106" s="21">
        <f t="shared" si="111"/>
        <v>10.256410256410255</v>
      </c>
      <c r="X106" s="5">
        <v>5</v>
      </c>
      <c r="Y106" s="21">
        <f t="shared" si="112"/>
        <v>22.000000000000004</v>
      </c>
      <c r="Z106" s="5">
        <v>7.5</v>
      </c>
      <c r="AA106" s="21">
        <f t="shared" si="113"/>
        <v>14.666666666666661</v>
      </c>
      <c r="AB106" s="5">
        <v>15.5</v>
      </c>
      <c r="AC106" s="21">
        <f t="shared" si="114"/>
        <v>20.645161290322577</v>
      </c>
      <c r="AD106" s="21">
        <f t="shared" si="69"/>
        <v>17.583333333333332</v>
      </c>
      <c r="AE106" s="7">
        <v>422</v>
      </c>
      <c r="AF106" s="21">
        <f t="shared" si="70"/>
        <v>45.497630331753555</v>
      </c>
      <c r="AG106" s="10">
        <v>9</v>
      </c>
      <c r="AH106" s="21">
        <f t="shared" si="71"/>
        <v>20</v>
      </c>
      <c r="AI106" s="5">
        <v>15.5</v>
      </c>
      <c r="AJ106" s="21">
        <f t="shared" si="72"/>
        <v>22.58064516129032</v>
      </c>
      <c r="AK106" s="5">
        <v>5.8</v>
      </c>
      <c r="AL106" s="21">
        <f t="shared" si="73"/>
        <v>27.586206896551719</v>
      </c>
      <c r="AM106" s="5">
        <v>24</v>
      </c>
      <c r="AN106" s="21">
        <f t="shared" si="74"/>
        <v>18.75</v>
      </c>
      <c r="AO106" s="5">
        <v>6.2</v>
      </c>
      <c r="AP106" s="21">
        <f t="shared" si="75"/>
        <v>19.35483870967742</v>
      </c>
      <c r="AQ106" s="5">
        <v>9</v>
      </c>
      <c r="AR106" s="22">
        <f t="shared" si="76"/>
        <v>16.666666666666664</v>
      </c>
      <c r="AS106" s="5">
        <v>19</v>
      </c>
      <c r="AT106" s="21">
        <f t="shared" si="77"/>
        <v>18.421052631578945</v>
      </c>
      <c r="AU106" s="21">
        <f t="shared" si="78"/>
        <v>20.06451612903226</v>
      </c>
      <c r="AV106" s="8">
        <f>422+200</f>
        <v>622</v>
      </c>
      <c r="AW106" s="21">
        <f t="shared" si="79"/>
        <v>32.154340836012864</v>
      </c>
      <c r="AX106" s="5">
        <v>11.5</v>
      </c>
      <c r="AY106" s="22">
        <f t="shared" si="80"/>
        <v>21.739130434782609</v>
      </c>
      <c r="AZ106" s="5">
        <v>18</v>
      </c>
      <c r="BA106" s="21">
        <f t="shared" si="81"/>
        <v>13.888888888888889</v>
      </c>
      <c r="BB106" s="5">
        <v>7.6</v>
      </c>
      <c r="BC106" s="21">
        <f t="shared" si="82"/>
        <v>23.684210526315788</v>
      </c>
      <c r="BD106" s="5">
        <v>31</v>
      </c>
      <c r="BE106" s="21">
        <f t="shared" si="83"/>
        <v>22.58064516129032</v>
      </c>
      <c r="BF106" s="5">
        <v>8</v>
      </c>
      <c r="BG106" s="21">
        <f t="shared" si="84"/>
        <v>22.499999999999996</v>
      </c>
      <c r="BH106" s="5">
        <v>12</v>
      </c>
      <c r="BI106" s="21">
        <f t="shared" si="85"/>
        <v>25</v>
      </c>
      <c r="BJ106" s="5">
        <v>25</v>
      </c>
      <c r="BK106" s="21">
        <f t="shared" si="86"/>
        <v>24</v>
      </c>
      <c r="BL106" s="21">
        <f t="shared" si="87"/>
        <v>26.060606060606062</v>
      </c>
      <c r="BM106" s="5">
        <v>860</v>
      </c>
      <c r="BN106" s="21">
        <f t="shared" si="88"/>
        <v>27.674418604651162</v>
      </c>
      <c r="BO106" s="5">
        <v>12.3</v>
      </c>
      <c r="BP106" s="21">
        <f t="shared" si="89"/>
        <v>6.5040650406504117</v>
      </c>
      <c r="BQ106" s="5">
        <v>19</v>
      </c>
      <c r="BR106" s="21">
        <f t="shared" si="90"/>
        <v>5.2631578947368416</v>
      </c>
      <c r="BS106" s="5">
        <v>8</v>
      </c>
      <c r="BT106" s="21">
        <f t="shared" si="91"/>
        <v>5.0000000000000044</v>
      </c>
      <c r="BU106" s="5">
        <v>33</v>
      </c>
      <c r="BV106" s="21">
        <f t="shared" si="92"/>
        <v>6.0606060606060606</v>
      </c>
      <c r="BW106" s="5">
        <v>8.6999999999999993</v>
      </c>
      <c r="BX106" s="21">
        <f t="shared" si="93"/>
        <v>8.0459770114942462</v>
      </c>
      <c r="BY106" s="5">
        <v>12.7</v>
      </c>
      <c r="BZ106" s="21">
        <f t="shared" si="94"/>
        <v>5.5118110236220419</v>
      </c>
      <c r="CA106" s="5">
        <v>27.5</v>
      </c>
      <c r="CB106" s="21">
        <f t="shared" si="95"/>
        <v>9.0909090909090917</v>
      </c>
      <c r="CC106" s="21">
        <f t="shared" si="105"/>
        <v>30.277777777777779</v>
      </c>
      <c r="CD106" s="5">
        <v>1090</v>
      </c>
      <c r="CE106" s="21">
        <f t="shared" si="96"/>
        <v>21.100917431192663</v>
      </c>
      <c r="CF106" s="5">
        <v>13</v>
      </c>
      <c r="CG106" s="21">
        <f t="shared" si="97"/>
        <v>5.3846153846153797</v>
      </c>
      <c r="CH106" s="5">
        <v>20</v>
      </c>
      <c r="CI106" s="21">
        <f t="shared" si="98"/>
        <v>5</v>
      </c>
      <c r="CJ106" s="5">
        <v>8.5</v>
      </c>
      <c r="CK106" s="21">
        <f t="shared" si="99"/>
        <v>5.8823529411764701</v>
      </c>
      <c r="CL106" s="5">
        <v>36</v>
      </c>
      <c r="CM106" s="21">
        <f t="shared" si="100"/>
        <v>8.3333333333333321</v>
      </c>
      <c r="CN106" s="5">
        <v>9.5</v>
      </c>
      <c r="CO106" s="21">
        <f t="shared" si="101"/>
        <v>8.4210526315789558</v>
      </c>
      <c r="CP106" s="5">
        <v>13.5</v>
      </c>
      <c r="CQ106" s="21">
        <f t="shared" si="102"/>
        <v>5.9259259259259309</v>
      </c>
      <c r="CR106" s="5">
        <v>31</v>
      </c>
      <c r="CS106" s="21">
        <f t="shared" si="103"/>
        <v>11.29032258064516</v>
      </c>
      <c r="CT106" s="14">
        <v>15.887499999999999</v>
      </c>
      <c r="CU106" s="14">
        <v>4.2124959999999998</v>
      </c>
      <c r="CV106" s="14">
        <v>9.7096900000000002</v>
      </c>
      <c r="CW106" s="14">
        <v>64.25197</v>
      </c>
      <c r="CX106" s="14">
        <v>8</v>
      </c>
      <c r="CY106" s="14">
        <v>20</v>
      </c>
      <c r="CZ106" s="14">
        <v>3.1</v>
      </c>
      <c r="DA106" s="14">
        <v>60</v>
      </c>
      <c r="DB106" s="14">
        <v>20</v>
      </c>
      <c r="DC106" s="14">
        <v>33</v>
      </c>
      <c r="DD106" s="14">
        <v>2.5</v>
      </c>
      <c r="DE106" s="14"/>
      <c r="DF106" s="14"/>
      <c r="DG106" s="14">
        <v>60</v>
      </c>
      <c r="DH106" s="14"/>
      <c r="DI106" s="14"/>
      <c r="DJ106" s="14"/>
      <c r="DK106" s="4">
        <v>39</v>
      </c>
      <c r="DL106" s="20">
        <v>4.3236910000000002</v>
      </c>
      <c r="DM106">
        <v>0.65</v>
      </c>
      <c r="DN106" t="s">
        <v>122</v>
      </c>
      <c r="DO106">
        <v>2</v>
      </c>
    </row>
    <row r="107" spans="1:119" x14ac:dyDescent="0.3">
      <c r="A107" s="3">
        <v>106</v>
      </c>
      <c r="B107" s="5" t="s">
        <v>4</v>
      </c>
      <c r="C107" s="3">
        <v>3</v>
      </c>
      <c r="D107" s="21">
        <f t="shared" si="68"/>
        <v>8.235294117647058</v>
      </c>
      <c r="E107" s="5">
        <v>140</v>
      </c>
      <c r="F107" s="5">
        <v>5.6</v>
      </c>
      <c r="G107" s="5">
        <v>8.1999999999999993</v>
      </c>
      <c r="H107" s="5">
        <v>3.5</v>
      </c>
      <c r="I107" s="5">
        <v>17</v>
      </c>
      <c r="J107" s="5">
        <v>3.8</v>
      </c>
      <c r="K107" s="5">
        <v>6</v>
      </c>
      <c r="L107" s="5">
        <v>12.5</v>
      </c>
      <c r="M107" s="21">
        <f t="shared" si="106"/>
        <v>11.904761904761905</v>
      </c>
      <c r="N107" s="5">
        <v>250</v>
      </c>
      <c r="O107" s="21">
        <f t="shared" si="107"/>
        <v>44</v>
      </c>
      <c r="P107" s="5">
        <v>7</v>
      </c>
      <c r="Q107" s="21">
        <f t="shared" si="108"/>
        <v>20.000000000000004</v>
      </c>
      <c r="R107" s="5">
        <v>11</v>
      </c>
      <c r="S107" s="21">
        <f t="shared" si="109"/>
        <v>25.454545454545464</v>
      </c>
      <c r="T107" s="5">
        <v>4</v>
      </c>
      <c r="U107" s="21">
        <f t="shared" si="110"/>
        <v>12.5</v>
      </c>
      <c r="V107" s="5">
        <v>21</v>
      </c>
      <c r="W107" s="21">
        <f t="shared" si="111"/>
        <v>19.047619047619047</v>
      </c>
      <c r="X107" s="5">
        <v>4.5</v>
      </c>
      <c r="Y107" s="21">
        <f t="shared" si="112"/>
        <v>15.555555555555559</v>
      </c>
      <c r="Z107" s="5">
        <v>7.5</v>
      </c>
      <c r="AA107" s="21">
        <f t="shared" si="113"/>
        <v>20</v>
      </c>
      <c r="AB107" s="5">
        <v>16</v>
      </c>
      <c r="AC107" s="21">
        <f t="shared" si="114"/>
        <v>21.875</v>
      </c>
      <c r="AD107" s="21">
        <f t="shared" si="69"/>
        <v>15.958333333333334</v>
      </c>
      <c r="AE107" s="7">
        <v>383</v>
      </c>
      <c r="AF107" s="21">
        <f t="shared" si="70"/>
        <v>34.725848563968668</v>
      </c>
      <c r="AG107" s="10">
        <v>8.5</v>
      </c>
      <c r="AH107" s="21">
        <f t="shared" si="71"/>
        <v>17.647058823529413</v>
      </c>
      <c r="AI107" s="5">
        <v>14</v>
      </c>
      <c r="AJ107" s="21">
        <f t="shared" si="72"/>
        <v>21.428571428571427</v>
      </c>
      <c r="AK107" s="5">
        <v>5</v>
      </c>
      <c r="AL107" s="21">
        <f t="shared" si="73"/>
        <v>20</v>
      </c>
      <c r="AM107" s="5">
        <v>24</v>
      </c>
      <c r="AN107" s="21">
        <f t="shared" si="74"/>
        <v>12.5</v>
      </c>
      <c r="AO107" s="5">
        <v>6</v>
      </c>
      <c r="AP107" s="21">
        <f t="shared" si="75"/>
        <v>25</v>
      </c>
      <c r="AQ107" s="5">
        <v>8.5</v>
      </c>
      <c r="AR107" s="22">
        <f t="shared" si="76"/>
        <v>11.76470588235294</v>
      </c>
      <c r="AS107" s="5">
        <v>17.5</v>
      </c>
      <c r="AT107" s="21">
        <f t="shared" si="77"/>
        <v>8.5714285714285712</v>
      </c>
      <c r="AU107" s="21">
        <f t="shared" si="78"/>
        <v>18.100000000000001</v>
      </c>
      <c r="AV107" s="8">
        <f>383+160</f>
        <v>543</v>
      </c>
      <c r="AW107" s="21">
        <f t="shared" si="79"/>
        <v>29.465930018416209</v>
      </c>
      <c r="AX107" s="5">
        <v>10.6</v>
      </c>
      <c r="AY107" s="22">
        <f t="shared" si="80"/>
        <v>19.811320754716981</v>
      </c>
      <c r="AZ107" s="5">
        <v>18</v>
      </c>
      <c r="BA107" s="21">
        <f t="shared" si="81"/>
        <v>22.222222222222221</v>
      </c>
      <c r="BB107" s="5">
        <v>7</v>
      </c>
      <c r="BC107" s="21">
        <f t="shared" si="82"/>
        <v>28.571428571428569</v>
      </c>
      <c r="BD107" s="5">
        <v>30</v>
      </c>
      <c r="BE107" s="21">
        <f t="shared" si="83"/>
        <v>20</v>
      </c>
      <c r="BF107" s="5">
        <v>7.5</v>
      </c>
      <c r="BG107" s="21">
        <f t="shared" si="84"/>
        <v>20</v>
      </c>
      <c r="BH107" s="5">
        <v>11</v>
      </c>
      <c r="BI107" s="21">
        <f t="shared" si="85"/>
        <v>22.727272727272727</v>
      </c>
      <c r="BJ107" s="5">
        <v>22.5</v>
      </c>
      <c r="BK107" s="21">
        <f t="shared" si="86"/>
        <v>22.222222222222221</v>
      </c>
      <c r="BL107" s="21">
        <f t="shared" si="87"/>
        <v>21.212121212121211</v>
      </c>
      <c r="BM107" s="5">
        <v>700</v>
      </c>
      <c r="BN107" s="21">
        <f t="shared" si="88"/>
        <v>22.428571428571427</v>
      </c>
      <c r="BO107" s="5">
        <v>11.2</v>
      </c>
      <c r="BP107" s="21">
        <f t="shared" si="89"/>
        <v>5.3571428571428541</v>
      </c>
      <c r="BQ107" s="5">
        <v>19.5</v>
      </c>
      <c r="BR107" s="21">
        <f t="shared" si="90"/>
        <v>7.6923076923076925</v>
      </c>
      <c r="BS107" s="5">
        <v>7.8</v>
      </c>
      <c r="BT107" s="21">
        <f t="shared" si="91"/>
        <v>10.256410256410255</v>
      </c>
      <c r="BU107" s="5">
        <v>33</v>
      </c>
      <c r="BV107" s="21">
        <f t="shared" si="92"/>
        <v>9.0909090909090917</v>
      </c>
      <c r="BW107" s="5">
        <v>8.1</v>
      </c>
      <c r="BX107" s="21">
        <f t="shared" si="93"/>
        <v>7.407407407407403</v>
      </c>
      <c r="BY107" s="5">
        <v>12</v>
      </c>
      <c r="BZ107" s="21">
        <f t="shared" si="94"/>
        <v>8.3333333333333321</v>
      </c>
      <c r="CA107" s="5">
        <v>25</v>
      </c>
      <c r="CB107" s="21">
        <f t="shared" si="95"/>
        <v>10</v>
      </c>
      <c r="CC107" s="21">
        <f t="shared" si="105"/>
        <v>23.611111111111111</v>
      </c>
      <c r="CD107" s="5">
        <v>850</v>
      </c>
      <c r="CE107" s="21">
        <f t="shared" si="96"/>
        <v>17.647058823529413</v>
      </c>
      <c r="CF107" s="5">
        <v>12</v>
      </c>
      <c r="CG107" s="21">
        <f t="shared" si="97"/>
        <v>6.6666666666666723</v>
      </c>
      <c r="CH107" s="5">
        <v>20.6</v>
      </c>
      <c r="CI107" s="21">
        <f t="shared" si="98"/>
        <v>5.339805825242725</v>
      </c>
      <c r="CJ107" s="5">
        <v>8.6999999999999993</v>
      </c>
      <c r="CK107" s="21">
        <f t="shared" si="99"/>
        <v>10.344827586206891</v>
      </c>
      <c r="CL107" s="5">
        <v>36</v>
      </c>
      <c r="CM107" s="21">
        <f t="shared" si="100"/>
        <v>8.3333333333333321</v>
      </c>
      <c r="CN107" s="5">
        <v>8.5</v>
      </c>
      <c r="CO107" s="21">
        <f t="shared" si="101"/>
        <v>4.7058823529411802</v>
      </c>
      <c r="CP107" s="5">
        <v>13.3</v>
      </c>
      <c r="CQ107" s="21">
        <f t="shared" si="102"/>
        <v>9.7744360902255689</v>
      </c>
      <c r="CR107" s="5">
        <v>30</v>
      </c>
      <c r="CS107" s="21">
        <f t="shared" si="103"/>
        <v>16.666666666666664</v>
      </c>
      <c r="CT107" s="14">
        <v>17.809380000000001</v>
      </c>
      <c r="CU107" s="14">
        <v>3.6596950000000001</v>
      </c>
      <c r="CV107" s="14">
        <v>12.29205</v>
      </c>
      <c r="CW107" s="14">
        <v>53.543309999999998</v>
      </c>
      <c r="CX107" s="14">
        <v>9</v>
      </c>
      <c r="CY107" s="14">
        <v>27</v>
      </c>
      <c r="CZ107" s="14">
        <v>4.5</v>
      </c>
      <c r="DA107" s="14">
        <v>60</v>
      </c>
      <c r="DB107" s="14">
        <v>20</v>
      </c>
      <c r="DC107" s="14">
        <v>33.33</v>
      </c>
      <c r="DD107" s="14">
        <v>1.5</v>
      </c>
      <c r="DE107" s="14"/>
      <c r="DF107" s="14"/>
      <c r="DG107" s="14">
        <v>91</v>
      </c>
      <c r="DH107" s="14"/>
      <c r="DI107" s="14"/>
      <c r="DJ107" s="14"/>
      <c r="DK107" s="18">
        <v>80</v>
      </c>
      <c r="DL107" s="20">
        <v>4.0867769999999997</v>
      </c>
      <c r="DM107">
        <v>0.87</v>
      </c>
      <c r="DN107" t="s">
        <v>122</v>
      </c>
      <c r="DO107">
        <v>2</v>
      </c>
    </row>
    <row r="108" spans="1:119" x14ac:dyDescent="0.3">
      <c r="A108" s="2">
        <v>107</v>
      </c>
      <c r="B108" s="5" t="s">
        <v>4</v>
      </c>
      <c r="C108" s="3">
        <v>3</v>
      </c>
      <c r="D108" s="21">
        <f t="shared" si="68"/>
        <v>7.8285714285714283</v>
      </c>
      <c r="E108" s="5">
        <v>137</v>
      </c>
      <c r="F108" s="5">
        <v>5.7</v>
      </c>
      <c r="G108" s="5">
        <v>8.1</v>
      </c>
      <c r="H108" s="5">
        <v>3.6</v>
      </c>
      <c r="I108" s="5">
        <v>17.5</v>
      </c>
      <c r="J108" s="5">
        <v>3.5</v>
      </c>
      <c r="K108" s="5">
        <v>5.5</v>
      </c>
      <c r="L108" s="5">
        <v>13</v>
      </c>
      <c r="M108" s="21">
        <f t="shared" si="106"/>
        <v>12.857142857142858</v>
      </c>
      <c r="N108" s="5">
        <v>270</v>
      </c>
      <c r="O108" s="21">
        <f t="shared" si="107"/>
        <v>49.25925925925926</v>
      </c>
      <c r="P108" s="5">
        <v>7</v>
      </c>
      <c r="Q108" s="21">
        <f t="shared" si="108"/>
        <v>18.571428571428569</v>
      </c>
      <c r="R108" s="5">
        <v>11.5</v>
      </c>
      <c r="S108" s="21">
        <f t="shared" si="109"/>
        <v>29.565217391304348</v>
      </c>
      <c r="T108" s="5">
        <v>4.5</v>
      </c>
      <c r="U108" s="21">
        <f t="shared" si="110"/>
        <v>20</v>
      </c>
      <c r="V108" s="5">
        <v>21</v>
      </c>
      <c r="W108" s="21">
        <f t="shared" si="111"/>
        <v>16.666666666666664</v>
      </c>
      <c r="X108" s="5">
        <v>4.5999999999999996</v>
      </c>
      <c r="Y108" s="21">
        <f t="shared" si="112"/>
        <v>23.913043478260864</v>
      </c>
      <c r="Z108" s="5">
        <v>7.5</v>
      </c>
      <c r="AA108" s="21">
        <f t="shared" si="113"/>
        <v>26.666666666666668</v>
      </c>
      <c r="AB108" s="5">
        <v>16.5</v>
      </c>
      <c r="AC108" s="21">
        <f t="shared" si="114"/>
        <v>21.212121212121211</v>
      </c>
      <c r="AD108" s="21">
        <f t="shared" si="69"/>
        <v>17.88</v>
      </c>
      <c r="AE108" s="7">
        <v>447</v>
      </c>
      <c r="AF108" s="21">
        <f t="shared" si="70"/>
        <v>39.597315436241608</v>
      </c>
      <c r="AG108" s="10">
        <v>9</v>
      </c>
      <c r="AH108" s="21">
        <f t="shared" si="71"/>
        <v>22.222222222222221</v>
      </c>
      <c r="AI108" s="5">
        <v>14.5</v>
      </c>
      <c r="AJ108" s="21">
        <f t="shared" si="72"/>
        <v>20.689655172413794</v>
      </c>
      <c r="AK108" s="5">
        <v>5.6</v>
      </c>
      <c r="AL108" s="21">
        <f t="shared" si="73"/>
        <v>19.642857142857135</v>
      </c>
      <c r="AM108" s="5">
        <v>25</v>
      </c>
      <c r="AN108" s="21">
        <f t="shared" si="74"/>
        <v>16</v>
      </c>
      <c r="AO108" s="5">
        <v>6</v>
      </c>
      <c r="AP108" s="21">
        <f t="shared" si="75"/>
        <v>23.333333333333339</v>
      </c>
      <c r="AQ108" s="5">
        <v>9</v>
      </c>
      <c r="AR108" s="22">
        <f t="shared" si="76"/>
        <v>16.666666666666664</v>
      </c>
      <c r="AS108" s="5">
        <v>19</v>
      </c>
      <c r="AT108" s="21">
        <f t="shared" si="77"/>
        <v>13.157894736842104</v>
      </c>
      <c r="AU108" s="21">
        <f t="shared" si="78"/>
        <v>19.580645161290324</v>
      </c>
      <c r="AV108" s="8">
        <f>447+160</f>
        <v>607</v>
      </c>
      <c r="AW108" s="21">
        <f t="shared" si="79"/>
        <v>26.359143327841846</v>
      </c>
      <c r="AX108" s="5">
        <v>11.8</v>
      </c>
      <c r="AY108" s="22">
        <f t="shared" si="80"/>
        <v>23.728813559322038</v>
      </c>
      <c r="AZ108" s="5">
        <v>19</v>
      </c>
      <c r="BA108" s="21">
        <f t="shared" si="81"/>
        <v>23.684210526315788</v>
      </c>
      <c r="BB108" s="5">
        <v>7.4</v>
      </c>
      <c r="BC108" s="21">
        <f t="shared" si="82"/>
        <v>24.324324324324333</v>
      </c>
      <c r="BD108" s="5">
        <v>31</v>
      </c>
      <c r="BE108" s="21">
        <f t="shared" si="83"/>
        <v>19.35483870967742</v>
      </c>
      <c r="BF108" s="5">
        <v>8.5</v>
      </c>
      <c r="BG108" s="21">
        <f t="shared" si="84"/>
        <v>29.411764705882355</v>
      </c>
      <c r="BH108" s="5">
        <v>11.5</v>
      </c>
      <c r="BI108" s="21">
        <f t="shared" si="85"/>
        <v>21.739130434782609</v>
      </c>
      <c r="BJ108" s="5">
        <v>25</v>
      </c>
      <c r="BK108" s="21">
        <f t="shared" si="86"/>
        <v>24</v>
      </c>
      <c r="BL108" s="21">
        <f t="shared" si="87"/>
        <v>27.647058823529413</v>
      </c>
      <c r="BM108" s="5">
        <v>940</v>
      </c>
      <c r="BN108" s="21">
        <f t="shared" si="88"/>
        <v>35.425531914893618</v>
      </c>
      <c r="BO108" s="5">
        <v>12.5</v>
      </c>
      <c r="BP108" s="21">
        <f t="shared" si="89"/>
        <v>5.5999999999999943</v>
      </c>
      <c r="BQ108" s="5">
        <v>20.7</v>
      </c>
      <c r="BR108" s="21">
        <f t="shared" si="90"/>
        <v>8.2125603864734256</v>
      </c>
      <c r="BS108" s="5">
        <v>8.1999999999999993</v>
      </c>
      <c r="BT108" s="21">
        <f t="shared" si="91"/>
        <v>9.7560975609755971</v>
      </c>
      <c r="BU108" s="5">
        <v>34</v>
      </c>
      <c r="BV108" s="21">
        <f t="shared" si="92"/>
        <v>8.8235294117647065</v>
      </c>
      <c r="BW108" s="5">
        <v>9</v>
      </c>
      <c r="BX108" s="21">
        <f t="shared" si="93"/>
        <v>5.5555555555555554</v>
      </c>
      <c r="BY108" s="5">
        <v>12.5</v>
      </c>
      <c r="BZ108" s="21">
        <f t="shared" si="94"/>
        <v>8</v>
      </c>
      <c r="CA108" s="5">
        <v>28.5</v>
      </c>
      <c r="CB108" s="21">
        <f t="shared" si="95"/>
        <v>12.280701754385964</v>
      </c>
      <c r="CC108" s="21">
        <f t="shared" si="105"/>
        <v>34.378378378378379</v>
      </c>
      <c r="CD108" s="5">
        <v>1272</v>
      </c>
      <c r="CE108" s="21">
        <f t="shared" si="96"/>
        <v>26.10062893081761</v>
      </c>
      <c r="CF108" s="5">
        <v>13.5</v>
      </c>
      <c r="CG108" s="21">
        <f t="shared" si="97"/>
        <v>7.4074074074074066</v>
      </c>
      <c r="CH108" s="5">
        <v>21.5</v>
      </c>
      <c r="CI108" s="21">
        <f t="shared" si="98"/>
        <v>3.720930232558143</v>
      </c>
      <c r="CJ108" s="5">
        <v>8.6999999999999993</v>
      </c>
      <c r="CK108" s="21">
        <f t="shared" si="99"/>
        <v>5.7471264367816097</v>
      </c>
      <c r="CL108" s="5">
        <v>37</v>
      </c>
      <c r="CM108" s="21">
        <f t="shared" si="100"/>
        <v>8.1081081081081088</v>
      </c>
      <c r="CN108" s="5">
        <v>9.6999999999999993</v>
      </c>
      <c r="CO108" s="21">
        <f t="shared" si="101"/>
        <v>7.2164948453608186</v>
      </c>
      <c r="CP108" s="5">
        <v>13.5</v>
      </c>
      <c r="CQ108" s="21">
        <f t="shared" si="102"/>
        <v>7.4074074074074066</v>
      </c>
      <c r="CR108" s="5">
        <v>31</v>
      </c>
      <c r="CS108" s="21">
        <f t="shared" si="103"/>
        <v>8.064516129032258</v>
      </c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N108" t="s">
        <v>122</v>
      </c>
      <c r="DO108">
        <v>2</v>
      </c>
    </row>
    <row r="109" spans="1:119" x14ac:dyDescent="0.3">
      <c r="A109" s="3">
        <v>108</v>
      </c>
      <c r="B109" s="5" t="s">
        <v>4</v>
      </c>
      <c r="C109" s="3">
        <v>3</v>
      </c>
      <c r="D109" s="21">
        <f t="shared" si="68"/>
        <v>6.5882352941176467</v>
      </c>
      <c r="E109" s="5">
        <v>112</v>
      </c>
      <c r="F109" s="5">
        <v>5.7</v>
      </c>
      <c r="G109" s="5">
        <v>8</v>
      </c>
      <c r="H109" s="5">
        <v>3</v>
      </c>
      <c r="I109" s="5">
        <v>17</v>
      </c>
      <c r="J109" s="5">
        <v>3.5</v>
      </c>
      <c r="K109" s="5">
        <v>6</v>
      </c>
      <c r="L109" s="5">
        <v>12.5</v>
      </c>
      <c r="M109" s="21">
        <f t="shared" si="106"/>
        <v>10</v>
      </c>
      <c r="N109" s="5">
        <v>200</v>
      </c>
      <c r="O109" s="21">
        <f t="shared" si="107"/>
        <v>44</v>
      </c>
      <c r="P109" s="5">
        <v>6.9</v>
      </c>
      <c r="Q109" s="21">
        <f t="shared" si="108"/>
        <v>17.39130434782609</v>
      </c>
      <c r="R109" s="5">
        <v>11</v>
      </c>
      <c r="S109" s="21">
        <f t="shared" si="109"/>
        <v>27.27272727272727</v>
      </c>
      <c r="T109" s="5">
        <v>4</v>
      </c>
      <c r="U109" s="21">
        <f t="shared" si="110"/>
        <v>25</v>
      </c>
      <c r="V109" s="5">
        <v>20</v>
      </c>
      <c r="W109" s="21">
        <f t="shared" si="111"/>
        <v>15</v>
      </c>
      <c r="X109" s="5">
        <v>4.7</v>
      </c>
      <c r="Y109" s="21">
        <f t="shared" si="112"/>
        <v>25.531914893617024</v>
      </c>
      <c r="Z109" s="5">
        <v>6.5</v>
      </c>
      <c r="AA109" s="21">
        <f t="shared" si="113"/>
        <v>7.6923076923076925</v>
      </c>
      <c r="AB109" s="5">
        <v>14.5</v>
      </c>
      <c r="AC109" s="21">
        <f t="shared" si="114"/>
        <v>13.793103448275861</v>
      </c>
      <c r="AD109" s="21">
        <f t="shared" si="69"/>
        <v>14.425531914893616</v>
      </c>
      <c r="AE109" s="7">
        <v>339</v>
      </c>
      <c r="AF109" s="21">
        <f t="shared" si="70"/>
        <v>41.002949852507378</v>
      </c>
      <c r="AG109" s="10">
        <v>8.1999999999999993</v>
      </c>
      <c r="AH109" s="21">
        <f t="shared" si="71"/>
        <v>15.853658536585355</v>
      </c>
      <c r="AI109" s="5">
        <v>13.5</v>
      </c>
      <c r="AJ109" s="21">
        <f t="shared" si="72"/>
        <v>18.518518518518519</v>
      </c>
      <c r="AK109" s="5">
        <v>5.0999999999999996</v>
      </c>
      <c r="AL109" s="21">
        <f t="shared" si="73"/>
        <v>21.568627450980387</v>
      </c>
      <c r="AM109" s="5">
        <v>23.5</v>
      </c>
      <c r="AN109" s="21">
        <f t="shared" si="74"/>
        <v>14.893617021276595</v>
      </c>
      <c r="AO109" s="5">
        <v>5.2</v>
      </c>
      <c r="AP109" s="21">
        <f t="shared" si="75"/>
        <v>9.615384615384615</v>
      </c>
      <c r="AQ109" s="5">
        <v>8</v>
      </c>
      <c r="AR109" s="22">
        <f t="shared" si="76"/>
        <v>18.75</v>
      </c>
      <c r="AS109" s="5">
        <v>17</v>
      </c>
      <c r="AT109" s="21">
        <f t="shared" si="77"/>
        <v>14.705882352941178</v>
      </c>
      <c r="AU109" s="21">
        <f t="shared" si="78"/>
        <v>17.206896551724139</v>
      </c>
      <c r="AV109" s="8">
        <f>339+160</f>
        <v>499</v>
      </c>
      <c r="AW109" s="21">
        <f t="shared" si="79"/>
        <v>32.064128256513023</v>
      </c>
      <c r="AX109" s="5">
        <v>11</v>
      </c>
      <c r="AY109" s="22">
        <f t="shared" si="80"/>
        <v>25.454545454545464</v>
      </c>
      <c r="AZ109" s="5">
        <v>17.5</v>
      </c>
      <c r="BA109" s="21">
        <f t="shared" si="81"/>
        <v>22.857142857142858</v>
      </c>
      <c r="BB109" s="5">
        <v>7</v>
      </c>
      <c r="BC109" s="21">
        <f t="shared" si="82"/>
        <v>27.142857142857146</v>
      </c>
      <c r="BD109" s="5">
        <v>29</v>
      </c>
      <c r="BE109" s="21">
        <f t="shared" si="83"/>
        <v>18.96551724137931</v>
      </c>
      <c r="BF109" s="5">
        <v>7.5</v>
      </c>
      <c r="BG109" s="21">
        <f t="shared" si="84"/>
        <v>30.666666666666664</v>
      </c>
      <c r="BH109" s="5">
        <v>10</v>
      </c>
      <c r="BI109" s="21">
        <f t="shared" si="85"/>
        <v>20</v>
      </c>
      <c r="BJ109" s="5">
        <v>20.5</v>
      </c>
      <c r="BK109" s="21">
        <f t="shared" si="86"/>
        <v>17.073170731707318</v>
      </c>
      <c r="BL109" s="21">
        <f t="shared" si="87"/>
        <v>22.903225806451612</v>
      </c>
      <c r="BM109" s="5">
        <v>710</v>
      </c>
      <c r="BN109" s="21">
        <f t="shared" si="88"/>
        <v>29.718309859154928</v>
      </c>
      <c r="BO109" s="5">
        <v>12</v>
      </c>
      <c r="BP109" s="21">
        <f t="shared" si="89"/>
        <v>8.3333333333333321</v>
      </c>
      <c r="BQ109" s="5">
        <v>18.5</v>
      </c>
      <c r="BR109" s="21">
        <f t="shared" si="90"/>
        <v>5.4054054054054053</v>
      </c>
      <c r="BS109" s="5">
        <v>7.9</v>
      </c>
      <c r="BT109" s="21">
        <f t="shared" si="91"/>
        <v>11.392405063291143</v>
      </c>
      <c r="BU109" s="5">
        <v>31</v>
      </c>
      <c r="BV109" s="21">
        <f t="shared" si="92"/>
        <v>6.4516129032258061</v>
      </c>
      <c r="BW109" s="5">
        <v>8.6</v>
      </c>
      <c r="BX109" s="21">
        <f t="shared" si="93"/>
        <v>12.790697674418603</v>
      </c>
      <c r="BY109" s="5">
        <v>11.5</v>
      </c>
      <c r="BZ109" s="21">
        <f t="shared" si="94"/>
        <v>13.043478260869565</v>
      </c>
      <c r="CA109" s="5">
        <v>24</v>
      </c>
      <c r="CB109" s="21">
        <f t="shared" si="95"/>
        <v>14.583333333333334</v>
      </c>
      <c r="CC109" s="21">
        <f t="shared" si="105"/>
        <v>26.142857142857142</v>
      </c>
      <c r="CD109" s="5">
        <v>915</v>
      </c>
      <c r="CE109" s="21">
        <f t="shared" si="96"/>
        <v>22.404371584699454</v>
      </c>
      <c r="CF109" s="5">
        <v>12.9</v>
      </c>
      <c r="CG109" s="21">
        <f t="shared" si="97"/>
        <v>6.9767441860465143</v>
      </c>
      <c r="CH109" s="5">
        <v>19.5</v>
      </c>
      <c r="CI109" s="21">
        <f t="shared" si="98"/>
        <v>5.1282051282051277</v>
      </c>
      <c r="CJ109" s="5">
        <v>8.9</v>
      </c>
      <c r="CK109" s="21">
        <f t="shared" si="99"/>
        <v>11.235955056179774</v>
      </c>
      <c r="CL109" s="5">
        <v>35</v>
      </c>
      <c r="CM109" s="21">
        <f t="shared" si="100"/>
        <v>11.428571428571429</v>
      </c>
      <c r="CN109" s="5">
        <v>9.3000000000000007</v>
      </c>
      <c r="CO109" s="21">
        <f t="shared" si="101"/>
        <v>7.5268817204301186</v>
      </c>
      <c r="CP109" s="5">
        <v>13</v>
      </c>
      <c r="CQ109" s="21">
        <f t="shared" si="102"/>
        <v>11.538461538461538</v>
      </c>
      <c r="CR109" s="5">
        <v>28</v>
      </c>
      <c r="CS109" s="21">
        <f t="shared" si="103"/>
        <v>14.285714285714285</v>
      </c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N109" t="s">
        <v>122</v>
      </c>
      <c r="DO109">
        <v>2</v>
      </c>
    </row>
    <row r="110" spans="1:119" x14ac:dyDescent="0.3">
      <c r="A110" s="2">
        <v>109</v>
      </c>
      <c r="B110" s="5" t="s">
        <v>4</v>
      </c>
      <c r="C110" s="3">
        <v>3</v>
      </c>
      <c r="D110" s="21">
        <f t="shared" si="68"/>
        <v>8.4571428571428573</v>
      </c>
      <c r="E110" s="5">
        <v>148</v>
      </c>
      <c r="F110" s="5">
        <v>5.5</v>
      </c>
      <c r="G110" s="5">
        <v>8.6</v>
      </c>
      <c r="H110" s="5">
        <v>3.4</v>
      </c>
      <c r="I110" s="5">
        <v>17.5</v>
      </c>
      <c r="J110" s="5">
        <v>3.8</v>
      </c>
      <c r="K110" s="5">
        <v>6.1</v>
      </c>
      <c r="L110" s="5">
        <v>13.2</v>
      </c>
      <c r="M110" s="21">
        <f t="shared" si="106"/>
        <v>14.8</v>
      </c>
      <c r="N110" s="5">
        <v>296</v>
      </c>
      <c r="O110" s="21">
        <f t="shared" si="107"/>
        <v>50</v>
      </c>
      <c r="P110" s="5">
        <v>7.4</v>
      </c>
      <c r="Q110" s="21">
        <f t="shared" si="108"/>
        <v>25.675675675675681</v>
      </c>
      <c r="R110" s="5">
        <v>11.5</v>
      </c>
      <c r="S110" s="21">
        <f t="shared" si="109"/>
        <v>25.217391304347831</v>
      </c>
      <c r="T110" s="5">
        <v>4.2</v>
      </c>
      <c r="U110" s="21">
        <f t="shared" si="110"/>
        <v>19.047619047619051</v>
      </c>
      <c r="V110" s="5">
        <v>20</v>
      </c>
      <c r="W110" s="21">
        <f t="shared" si="111"/>
        <v>12.5</v>
      </c>
      <c r="X110" s="5">
        <v>5</v>
      </c>
      <c r="Y110" s="21">
        <f t="shared" si="112"/>
        <v>24.000000000000004</v>
      </c>
      <c r="Z110" s="5">
        <v>7</v>
      </c>
      <c r="AA110" s="21">
        <f t="shared" si="113"/>
        <v>12.857142857142861</v>
      </c>
      <c r="AB110" s="5">
        <v>17</v>
      </c>
      <c r="AC110" s="21">
        <f t="shared" si="114"/>
        <v>22.352941176470591</v>
      </c>
      <c r="AD110" s="21">
        <f t="shared" si="69"/>
        <v>22.434782608695652</v>
      </c>
      <c r="AE110" s="7">
        <v>516</v>
      </c>
      <c r="AF110" s="21">
        <f t="shared" si="70"/>
        <v>42.63565891472868</v>
      </c>
      <c r="AG110" s="10">
        <v>9.5</v>
      </c>
      <c r="AH110" s="21">
        <f t="shared" si="71"/>
        <v>22.105263157894733</v>
      </c>
      <c r="AI110" s="5">
        <v>15</v>
      </c>
      <c r="AJ110" s="21">
        <f t="shared" si="72"/>
        <v>23.333333333333332</v>
      </c>
      <c r="AK110" s="5">
        <v>5.7</v>
      </c>
      <c r="AL110" s="21">
        <f t="shared" si="73"/>
        <v>26.315789473684209</v>
      </c>
      <c r="AM110" s="5">
        <v>23</v>
      </c>
      <c r="AN110" s="21">
        <f t="shared" si="74"/>
        <v>13.043478260869565</v>
      </c>
      <c r="AO110" s="5">
        <v>6.5</v>
      </c>
      <c r="AP110" s="21">
        <f t="shared" si="75"/>
        <v>23.076923076923077</v>
      </c>
      <c r="AQ110" s="5">
        <v>9</v>
      </c>
      <c r="AR110" s="22">
        <f t="shared" si="76"/>
        <v>22.222222222222221</v>
      </c>
      <c r="AS110" s="5">
        <v>20.5</v>
      </c>
      <c r="AT110" s="21">
        <f t="shared" si="77"/>
        <v>17.073170731707318</v>
      </c>
      <c r="AU110" s="21">
        <f t="shared" si="78"/>
        <v>25.433333333333334</v>
      </c>
      <c r="AV110" s="8">
        <f>516+247</f>
        <v>763</v>
      </c>
      <c r="AW110" s="21">
        <f t="shared" si="79"/>
        <v>32.372214941022278</v>
      </c>
      <c r="AX110" s="5">
        <v>12</v>
      </c>
      <c r="AY110" s="22">
        <f t="shared" si="80"/>
        <v>20.833333333333336</v>
      </c>
      <c r="AZ110" s="5">
        <v>19</v>
      </c>
      <c r="BA110" s="21">
        <f t="shared" si="81"/>
        <v>21.052631578947366</v>
      </c>
      <c r="BB110" s="5">
        <v>7.5</v>
      </c>
      <c r="BC110" s="21">
        <f t="shared" si="82"/>
        <v>23.999999999999996</v>
      </c>
      <c r="BD110" s="5">
        <v>30</v>
      </c>
      <c r="BE110" s="21">
        <f t="shared" si="83"/>
        <v>23.333333333333332</v>
      </c>
      <c r="BF110" s="5">
        <v>8</v>
      </c>
      <c r="BG110" s="21">
        <f t="shared" si="84"/>
        <v>18.75</v>
      </c>
      <c r="BH110" s="5">
        <v>12</v>
      </c>
      <c r="BI110" s="21">
        <f t="shared" si="85"/>
        <v>25</v>
      </c>
      <c r="BJ110" s="5">
        <v>25</v>
      </c>
      <c r="BK110" s="21">
        <f t="shared" si="86"/>
        <v>18</v>
      </c>
      <c r="BL110" s="21">
        <f t="shared" si="87"/>
        <v>30</v>
      </c>
      <c r="BM110" s="5">
        <v>1020</v>
      </c>
      <c r="BN110" s="21">
        <f t="shared" si="88"/>
        <v>25.196078431372548</v>
      </c>
      <c r="BO110" s="5">
        <v>13</v>
      </c>
      <c r="BP110" s="21">
        <f t="shared" si="89"/>
        <v>7.6923076923076925</v>
      </c>
      <c r="BQ110" s="5">
        <v>21</v>
      </c>
      <c r="BR110" s="21">
        <f t="shared" si="90"/>
        <v>9.5238095238095237</v>
      </c>
      <c r="BS110" s="5">
        <v>8.5</v>
      </c>
      <c r="BT110" s="21">
        <f t="shared" si="91"/>
        <v>11.76470588235294</v>
      </c>
      <c r="BU110" s="5">
        <v>34</v>
      </c>
      <c r="BV110" s="21">
        <f t="shared" si="92"/>
        <v>11.76470588235294</v>
      </c>
      <c r="BW110" s="5">
        <v>8.6999999999999993</v>
      </c>
      <c r="BX110" s="21">
        <f t="shared" si="93"/>
        <v>8.0459770114942462</v>
      </c>
      <c r="BY110" s="5">
        <v>13</v>
      </c>
      <c r="BZ110" s="21">
        <f t="shared" si="94"/>
        <v>7.6923076923076925</v>
      </c>
      <c r="CA110" s="5">
        <v>29</v>
      </c>
      <c r="CB110" s="21">
        <f t="shared" si="95"/>
        <v>13.793103448275861</v>
      </c>
      <c r="CC110" s="21">
        <f t="shared" si="105"/>
        <v>34.324324324324323</v>
      </c>
      <c r="CD110" s="5">
        <v>1270</v>
      </c>
      <c r="CE110" s="21">
        <f t="shared" si="96"/>
        <v>19.685039370078741</v>
      </c>
      <c r="CF110" s="5">
        <v>14</v>
      </c>
      <c r="CG110" s="21">
        <f t="shared" si="97"/>
        <v>7.1428571428571423</v>
      </c>
      <c r="CH110" s="5">
        <v>23</v>
      </c>
      <c r="CI110" s="21">
        <f t="shared" si="98"/>
        <v>8.695652173913043</v>
      </c>
      <c r="CJ110" s="5">
        <v>9</v>
      </c>
      <c r="CK110" s="21">
        <f t="shared" si="99"/>
        <v>5.5555555555555554</v>
      </c>
      <c r="CL110" s="5">
        <v>37</v>
      </c>
      <c r="CM110" s="21">
        <f t="shared" si="100"/>
        <v>8.1081081081081088</v>
      </c>
      <c r="CN110" s="5">
        <v>9.5</v>
      </c>
      <c r="CO110" s="21">
        <f t="shared" si="101"/>
        <v>8.4210526315789558</v>
      </c>
      <c r="CP110" s="5">
        <v>14</v>
      </c>
      <c r="CQ110" s="21">
        <f t="shared" si="102"/>
        <v>7.1428571428571423</v>
      </c>
      <c r="CR110" s="5">
        <v>33</v>
      </c>
      <c r="CS110" s="21">
        <f t="shared" si="103"/>
        <v>12.121212121212121</v>
      </c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N110" t="s">
        <v>122</v>
      </c>
      <c r="DO110">
        <v>2</v>
      </c>
    </row>
    <row r="111" spans="1:119" x14ac:dyDescent="0.3">
      <c r="A111" s="3">
        <v>110</v>
      </c>
      <c r="B111" s="5" t="s">
        <v>4</v>
      </c>
      <c r="C111" s="3">
        <v>3</v>
      </c>
      <c r="D111" s="21">
        <f t="shared" si="68"/>
        <v>5.8552631578947372</v>
      </c>
      <c r="E111" s="5">
        <v>89</v>
      </c>
      <c r="F111" s="5">
        <v>4</v>
      </c>
      <c r="G111" s="5">
        <v>7</v>
      </c>
      <c r="H111" s="5">
        <v>3.2</v>
      </c>
      <c r="I111" s="5">
        <v>15.2</v>
      </c>
      <c r="J111" s="5">
        <v>3.1</v>
      </c>
      <c r="K111" s="5">
        <v>5</v>
      </c>
      <c r="L111" s="5">
        <v>10.9</v>
      </c>
      <c r="M111" s="21">
        <f t="shared" si="106"/>
        <v>9.5757575757575761</v>
      </c>
      <c r="N111" s="5">
        <v>158</v>
      </c>
      <c r="O111" s="21">
        <f t="shared" si="107"/>
        <v>43.670886075949369</v>
      </c>
      <c r="P111" s="5">
        <v>6.5</v>
      </c>
      <c r="Q111" s="21">
        <f t="shared" si="108"/>
        <v>38.461538461538467</v>
      </c>
      <c r="R111" s="5">
        <v>9.5</v>
      </c>
      <c r="S111" s="21">
        <f t="shared" si="109"/>
        <v>26.315789473684209</v>
      </c>
      <c r="T111" s="5">
        <v>4</v>
      </c>
      <c r="U111" s="21">
        <f t="shared" si="110"/>
        <v>19.999999999999996</v>
      </c>
      <c r="V111" s="5">
        <v>16.5</v>
      </c>
      <c r="W111" s="21">
        <f t="shared" si="111"/>
        <v>7.8787878787878833</v>
      </c>
      <c r="X111" s="5">
        <v>4.5</v>
      </c>
      <c r="Y111" s="21">
        <f t="shared" si="112"/>
        <v>31.111111111111111</v>
      </c>
      <c r="Z111" s="5">
        <v>6</v>
      </c>
      <c r="AA111" s="21">
        <f t="shared" si="113"/>
        <v>16.666666666666664</v>
      </c>
      <c r="AB111" s="5">
        <v>12.7</v>
      </c>
      <c r="AC111" s="21">
        <f t="shared" si="114"/>
        <v>14.173228346456684</v>
      </c>
      <c r="AD111" s="21">
        <f t="shared" si="69"/>
        <v>11.733333333333333</v>
      </c>
      <c r="AE111" s="7">
        <v>264</v>
      </c>
      <c r="AF111" s="21">
        <f t="shared" si="70"/>
        <v>40.151515151515149</v>
      </c>
      <c r="AG111" s="10">
        <v>7.5</v>
      </c>
      <c r="AH111" s="21">
        <f t="shared" si="71"/>
        <v>13.333333333333334</v>
      </c>
      <c r="AI111" s="5">
        <v>12</v>
      </c>
      <c r="AJ111" s="21">
        <f t="shared" si="72"/>
        <v>20.833333333333336</v>
      </c>
      <c r="AK111" s="5">
        <v>5</v>
      </c>
      <c r="AL111" s="21">
        <f t="shared" si="73"/>
        <v>20</v>
      </c>
      <c r="AM111" s="5">
        <v>22.5</v>
      </c>
      <c r="AN111" s="21">
        <f t="shared" si="74"/>
        <v>26.666666666666668</v>
      </c>
      <c r="AO111" s="5">
        <v>5.2</v>
      </c>
      <c r="AP111" s="21">
        <f t="shared" si="75"/>
        <v>13.461538461538463</v>
      </c>
      <c r="AQ111" s="5">
        <v>7.8</v>
      </c>
      <c r="AR111" s="22">
        <f t="shared" si="76"/>
        <v>23.076923076923077</v>
      </c>
      <c r="AS111" s="5">
        <v>16.7</v>
      </c>
      <c r="AT111" s="21">
        <f t="shared" si="77"/>
        <v>23.952095808383234</v>
      </c>
      <c r="AU111" s="21">
        <f t="shared" si="78"/>
        <v>14.185185185185185</v>
      </c>
      <c r="AV111" s="8">
        <f>264+119</f>
        <v>383</v>
      </c>
      <c r="AW111" s="21">
        <f t="shared" si="79"/>
        <v>31.070496083550914</v>
      </c>
      <c r="AX111" s="5">
        <v>9.6999999999999993</v>
      </c>
      <c r="AY111" s="22">
        <f t="shared" si="80"/>
        <v>22.680412371134015</v>
      </c>
      <c r="AZ111" s="5">
        <v>16</v>
      </c>
      <c r="BA111" s="21">
        <f t="shared" si="81"/>
        <v>25</v>
      </c>
      <c r="BB111" s="5">
        <v>6</v>
      </c>
      <c r="BC111" s="21">
        <f t="shared" si="82"/>
        <v>16.666666666666664</v>
      </c>
      <c r="BD111" s="5">
        <v>27</v>
      </c>
      <c r="BE111" s="21">
        <f t="shared" si="83"/>
        <v>16.666666666666664</v>
      </c>
      <c r="BF111" s="5">
        <v>6.7</v>
      </c>
      <c r="BG111" s="21">
        <f t="shared" si="84"/>
        <v>22.388059701492537</v>
      </c>
      <c r="BH111" s="5">
        <v>9.5</v>
      </c>
      <c r="BI111" s="21">
        <f t="shared" si="85"/>
        <v>17.894736842105267</v>
      </c>
      <c r="BJ111" s="5">
        <v>20</v>
      </c>
      <c r="BK111" s="21">
        <f t="shared" si="86"/>
        <v>16.500000000000004</v>
      </c>
      <c r="BL111" s="21">
        <f t="shared" si="87"/>
        <v>20.333333333333332</v>
      </c>
      <c r="BM111" s="5">
        <v>610</v>
      </c>
      <c r="BN111" s="21">
        <f t="shared" si="88"/>
        <v>37.213114754098356</v>
      </c>
      <c r="BO111" s="5">
        <v>10.5</v>
      </c>
      <c r="BP111" s="21">
        <f t="shared" si="89"/>
        <v>7.6190476190476257</v>
      </c>
      <c r="BQ111" s="5">
        <v>17</v>
      </c>
      <c r="BR111" s="21">
        <f t="shared" si="90"/>
        <v>5.8823529411764701</v>
      </c>
      <c r="BS111" s="5">
        <v>7</v>
      </c>
      <c r="BT111" s="21">
        <f t="shared" si="91"/>
        <v>14.285714285714285</v>
      </c>
      <c r="BU111" s="5">
        <v>30</v>
      </c>
      <c r="BV111" s="21">
        <f t="shared" si="92"/>
        <v>10</v>
      </c>
      <c r="BW111" s="5">
        <v>7.5</v>
      </c>
      <c r="BX111" s="21">
        <f t="shared" si="93"/>
        <v>10.666666666666664</v>
      </c>
      <c r="BY111" s="5">
        <v>11.2</v>
      </c>
      <c r="BZ111" s="21">
        <f t="shared" si="94"/>
        <v>15.178571428571422</v>
      </c>
      <c r="CA111" s="5">
        <v>23</v>
      </c>
      <c r="CB111" s="21">
        <f t="shared" si="95"/>
        <v>13.043478260869565</v>
      </c>
      <c r="CC111" s="21">
        <f t="shared" si="105"/>
        <v>24.787878787878789</v>
      </c>
      <c r="CD111" s="5">
        <v>818</v>
      </c>
      <c r="CE111" s="21">
        <f t="shared" si="96"/>
        <v>25.427872860635699</v>
      </c>
      <c r="CF111" s="5">
        <v>11.8</v>
      </c>
      <c r="CG111" s="21">
        <f t="shared" si="97"/>
        <v>11.016949152542379</v>
      </c>
      <c r="CH111" s="5">
        <v>18</v>
      </c>
      <c r="CI111" s="21">
        <f t="shared" si="98"/>
        <v>5.5555555555555554</v>
      </c>
      <c r="CJ111" s="5">
        <v>8</v>
      </c>
      <c r="CK111" s="21">
        <f t="shared" si="99"/>
        <v>12.5</v>
      </c>
      <c r="CL111" s="5">
        <v>33</v>
      </c>
      <c r="CM111" s="21">
        <f t="shared" si="100"/>
        <v>9.0909090909090917</v>
      </c>
      <c r="CN111" s="5">
        <v>8.6999999999999993</v>
      </c>
      <c r="CO111" s="21">
        <f t="shared" si="101"/>
        <v>13.793103448275856</v>
      </c>
      <c r="CP111" s="5">
        <v>12</v>
      </c>
      <c r="CQ111" s="21">
        <f t="shared" si="102"/>
        <v>6.6666666666666723</v>
      </c>
      <c r="CR111" s="5">
        <v>27</v>
      </c>
      <c r="CS111" s="21">
        <f t="shared" si="103"/>
        <v>14.814814814814813</v>
      </c>
      <c r="CT111" s="14">
        <v>20.88438</v>
      </c>
      <c r="CU111" s="14">
        <v>10.974170000000001</v>
      </c>
      <c r="CV111" s="14">
        <v>8.1602709999999998</v>
      </c>
      <c r="CW111" s="14">
        <v>58.740160000000003</v>
      </c>
      <c r="CX111" s="14">
        <v>8.6999999999999993</v>
      </c>
      <c r="CY111" s="14">
        <v>26</v>
      </c>
      <c r="CZ111" s="14">
        <v>4.2</v>
      </c>
      <c r="DA111" s="14">
        <v>61.9</v>
      </c>
      <c r="DB111" s="14">
        <v>20.7</v>
      </c>
      <c r="DC111" s="14">
        <v>33.46</v>
      </c>
      <c r="DD111" s="14">
        <v>3.2</v>
      </c>
      <c r="DE111" s="14"/>
      <c r="DF111" s="14"/>
      <c r="DG111" s="14">
        <v>74</v>
      </c>
      <c r="DH111" s="14"/>
      <c r="DI111" s="14"/>
      <c r="DJ111" s="14"/>
      <c r="DK111" s="18">
        <v>36</v>
      </c>
      <c r="DL111" s="20">
        <v>3.8498619999999999</v>
      </c>
      <c r="DM111">
        <v>0.48</v>
      </c>
      <c r="DN111" t="s">
        <v>122</v>
      </c>
      <c r="DO111">
        <v>2</v>
      </c>
    </row>
    <row r="112" spans="1:119" x14ac:dyDescent="0.3">
      <c r="A112" s="2">
        <v>111</v>
      </c>
      <c r="B112" s="5" t="s">
        <v>4</v>
      </c>
      <c r="C112" s="3">
        <v>3</v>
      </c>
      <c r="D112" s="21">
        <f t="shared" si="68"/>
        <v>7.117647058823529</v>
      </c>
      <c r="E112" s="5">
        <v>121</v>
      </c>
      <c r="F112" s="5">
        <v>5.5</v>
      </c>
      <c r="G112" s="5">
        <v>8.5</v>
      </c>
      <c r="H112" s="5">
        <v>3.6</v>
      </c>
      <c r="I112" s="5">
        <v>17</v>
      </c>
      <c r="J112" s="5">
        <v>3.5</v>
      </c>
      <c r="K112" s="5">
        <v>6</v>
      </c>
      <c r="L112" s="5">
        <v>12.8</v>
      </c>
      <c r="M112" s="21">
        <f t="shared" si="106"/>
        <v>11.081081081081081</v>
      </c>
      <c r="N112" s="5">
        <v>205</v>
      </c>
      <c r="O112" s="21">
        <f t="shared" si="107"/>
        <v>40.975609756097562</v>
      </c>
      <c r="P112" s="5">
        <v>7</v>
      </c>
      <c r="Q112" s="21">
        <f t="shared" si="108"/>
        <v>21.428571428571427</v>
      </c>
      <c r="R112" s="5">
        <v>10.8</v>
      </c>
      <c r="S112" s="21">
        <f t="shared" si="109"/>
        <v>21.296296296296301</v>
      </c>
      <c r="T112" s="5">
        <v>4.3</v>
      </c>
      <c r="U112" s="21">
        <f t="shared" si="110"/>
        <v>16.279069767441857</v>
      </c>
      <c r="V112" s="5">
        <v>18.5</v>
      </c>
      <c r="W112" s="21">
        <f t="shared" si="111"/>
        <v>8.1081081081081088</v>
      </c>
      <c r="X112" s="5">
        <v>5</v>
      </c>
      <c r="Y112" s="21">
        <f t="shared" si="112"/>
        <v>30</v>
      </c>
      <c r="Z112" s="5">
        <v>7.5</v>
      </c>
      <c r="AA112" s="21">
        <f t="shared" si="113"/>
        <v>20</v>
      </c>
      <c r="AB112" s="5">
        <v>14</v>
      </c>
      <c r="AC112" s="21">
        <f t="shared" si="114"/>
        <v>8.5714285714285658</v>
      </c>
      <c r="AD112" s="21">
        <f t="shared" si="69"/>
        <v>15.909090909090908</v>
      </c>
      <c r="AE112" s="7">
        <v>350</v>
      </c>
      <c r="AF112" s="21">
        <f t="shared" si="70"/>
        <v>41.428571428571431</v>
      </c>
      <c r="AG112" s="10">
        <v>8.6999999999999993</v>
      </c>
      <c r="AH112" s="21">
        <f t="shared" si="71"/>
        <v>19.540229885057464</v>
      </c>
      <c r="AI112" s="5">
        <v>14</v>
      </c>
      <c r="AJ112" s="21">
        <f t="shared" si="72"/>
        <v>22.857142857142851</v>
      </c>
      <c r="AK112" s="5">
        <v>5.5</v>
      </c>
      <c r="AL112" s="21">
        <f t="shared" si="73"/>
        <v>21.818181818181824</v>
      </c>
      <c r="AM112" s="5">
        <v>22</v>
      </c>
      <c r="AN112" s="21">
        <f t="shared" si="74"/>
        <v>15.909090909090908</v>
      </c>
      <c r="AO112" s="5">
        <v>5.6</v>
      </c>
      <c r="AP112" s="21">
        <f t="shared" si="75"/>
        <v>10.714285714285708</v>
      </c>
      <c r="AQ112" s="5">
        <v>9</v>
      </c>
      <c r="AR112" s="22">
        <f t="shared" si="76"/>
        <v>16.666666666666664</v>
      </c>
      <c r="AS112" s="5">
        <v>18</v>
      </c>
      <c r="AT112" s="21">
        <f t="shared" si="77"/>
        <v>22.222222222222221</v>
      </c>
      <c r="AU112" s="21">
        <f t="shared" si="78"/>
        <v>17</v>
      </c>
      <c r="AV112" s="8">
        <f>350+160</f>
        <v>510</v>
      </c>
      <c r="AW112" s="21">
        <f t="shared" si="79"/>
        <v>31.372549019607842</v>
      </c>
      <c r="AX112" s="5">
        <v>10.8</v>
      </c>
      <c r="AY112" s="22">
        <f t="shared" si="80"/>
        <v>19.444444444444457</v>
      </c>
      <c r="AZ112" s="5">
        <v>18</v>
      </c>
      <c r="BA112" s="21">
        <f t="shared" si="81"/>
        <v>22.222222222222221</v>
      </c>
      <c r="BB112" s="5">
        <v>7</v>
      </c>
      <c r="BC112" s="21">
        <f t="shared" si="82"/>
        <v>21.428571428571427</v>
      </c>
      <c r="BD112" s="5">
        <v>30</v>
      </c>
      <c r="BE112" s="21">
        <f t="shared" si="83"/>
        <v>26.666666666666668</v>
      </c>
      <c r="BF112" s="5">
        <v>7.5</v>
      </c>
      <c r="BG112" s="21">
        <f t="shared" si="84"/>
        <v>25.333333333333336</v>
      </c>
      <c r="BH112" s="5">
        <v>11</v>
      </c>
      <c r="BI112" s="21">
        <f t="shared" si="85"/>
        <v>18.181818181818183</v>
      </c>
      <c r="BJ112" s="5">
        <v>23.5</v>
      </c>
      <c r="BK112" s="21">
        <f t="shared" si="86"/>
        <v>23.404255319148938</v>
      </c>
      <c r="BL112" s="21">
        <f t="shared" si="87"/>
        <v>23.030303030303031</v>
      </c>
      <c r="BM112" s="5">
        <v>760</v>
      </c>
      <c r="BN112" s="21">
        <f t="shared" si="88"/>
        <v>32.894736842105267</v>
      </c>
      <c r="BO112" s="5">
        <v>11.5</v>
      </c>
      <c r="BP112" s="21">
        <f t="shared" si="89"/>
        <v>6.0869565217391246</v>
      </c>
      <c r="BQ112" s="5">
        <v>19.5</v>
      </c>
      <c r="BR112" s="21">
        <f t="shared" si="90"/>
        <v>7.6923076923076925</v>
      </c>
      <c r="BS112" s="5">
        <v>8</v>
      </c>
      <c r="BT112" s="21">
        <f t="shared" si="91"/>
        <v>12.5</v>
      </c>
      <c r="BU112" s="5">
        <v>33</v>
      </c>
      <c r="BV112" s="21">
        <f t="shared" si="92"/>
        <v>9.0909090909090917</v>
      </c>
      <c r="BW112" s="5">
        <v>8.5</v>
      </c>
      <c r="BX112" s="21">
        <f t="shared" si="93"/>
        <v>11.76470588235294</v>
      </c>
      <c r="BY112" s="5">
        <v>12</v>
      </c>
      <c r="BZ112" s="21">
        <f t="shared" si="94"/>
        <v>8.3333333333333321</v>
      </c>
      <c r="CA112" s="5">
        <v>25</v>
      </c>
      <c r="CB112" s="21">
        <f t="shared" si="95"/>
        <v>6</v>
      </c>
      <c r="CC112" s="21">
        <f t="shared" si="105"/>
        <v>27.777777777777779</v>
      </c>
      <c r="CD112" s="5">
        <v>1000</v>
      </c>
      <c r="CE112" s="21">
        <f t="shared" si="96"/>
        <v>24</v>
      </c>
      <c r="CF112" s="5">
        <v>12.3</v>
      </c>
      <c r="CG112" s="21">
        <f t="shared" si="97"/>
        <v>6.5040650406504117</v>
      </c>
      <c r="CH112" s="5">
        <v>21</v>
      </c>
      <c r="CI112" s="21">
        <f t="shared" si="98"/>
        <v>7.1428571428571423</v>
      </c>
      <c r="CJ112" s="5">
        <v>8.6999999999999993</v>
      </c>
      <c r="CK112" s="21">
        <f t="shared" si="99"/>
        <v>8.0459770114942462</v>
      </c>
      <c r="CL112" s="5">
        <v>36</v>
      </c>
      <c r="CM112" s="21">
        <f t="shared" si="100"/>
        <v>8.3333333333333321</v>
      </c>
      <c r="CN112" s="5">
        <v>9.5</v>
      </c>
      <c r="CO112" s="21">
        <f t="shared" si="101"/>
        <v>10.526315789473683</v>
      </c>
      <c r="CP112" s="5">
        <v>13</v>
      </c>
      <c r="CQ112" s="21">
        <f t="shared" si="102"/>
        <v>7.6923076923076925</v>
      </c>
      <c r="CR112" s="5">
        <v>28</v>
      </c>
      <c r="CS112" s="21">
        <f t="shared" si="103"/>
        <v>10.714285714285714</v>
      </c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N112" t="s">
        <v>122</v>
      </c>
      <c r="DO112">
        <v>2</v>
      </c>
    </row>
    <row r="113" spans="1:119" x14ac:dyDescent="0.3">
      <c r="A113" s="3">
        <v>112</v>
      </c>
      <c r="B113" s="5" t="s">
        <v>4</v>
      </c>
      <c r="C113" s="3">
        <v>3</v>
      </c>
      <c r="D113" s="21">
        <f t="shared" si="68"/>
        <v>7.7142857142857144</v>
      </c>
      <c r="E113" s="5">
        <v>135</v>
      </c>
      <c r="F113" s="5">
        <v>5.9</v>
      </c>
      <c r="G113" s="5">
        <v>8.6</v>
      </c>
      <c r="H113" s="5">
        <v>3.4</v>
      </c>
      <c r="I113" s="5">
        <v>17.5</v>
      </c>
      <c r="J113" s="5">
        <v>3.6</v>
      </c>
      <c r="K113" s="5">
        <v>6.3</v>
      </c>
      <c r="L113" s="5">
        <v>14</v>
      </c>
      <c r="M113" s="21">
        <f t="shared" si="106"/>
        <v>12.55</v>
      </c>
      <c r="N113" s="5">
        <v>251</v>
      </c>
      <c r="O113" s="21">
        <f t="shared" si="107"/>
        <v>46.21513944223107</v>
      </c>
      <c r="P113" s="5">
        <v>7</v>
      </c>
      <c r="Q113" s="21">
        <f t="shared" si="108"/>
        <v>15.714285714285708</v>
      </c>
      <c r="R113" s="5">
        <v>12</v>
      </c>
      <c r="S113" s="21">
        <f t="shared" si="109"/>
        <v>28.333333333333339</v>
      </c>
      <c r="T113" s="5">
        <v>4.3</v>
      </c>
      <c r="U113" s="21">
        <f t="shared" si="110"/>
        <v>20.930232558139533</v>
      </c>
      <c r="V113" s="5">
        <v>20</v>
      </c>
      <c r="W113" s="21">
        <f t="shared" si="111"/>
        <v>12.5</v>
      </c>
      <c r="X113" s="5">
        <v>4.8</v>
      </c>
      <c r="Y113" s="21">
        <f t="shared" si="112"/>
        <v>24.999999999999993</v>
      </c>
      <c r="Z113" s="5">
        <v>7.6</v>
      </c>
      <c r="AA113" s="21">
        <f t="shared" si="113"/>
        <v>17.105263157894733</v>
      </c>
      <c r="AB113" s="5">
        <v>16</v>
      </c>
      <c r="AC113" s="21">
        <f t="shared" si="114"/>
        <v>12.5</v>
      </c>
      <c r="AD113" s="21">
        <f t="shared" si="69"/>
        <v>16.587301587301589</v>
      </c>
      <c r="AE113" s="7">
        <v>418</v>
      </c>
      <c r="AF113" s="21">
        <f t="shared" si="70"/>
        <v>39.952153110047846</v>
      </c>
      <c r="AG113" s="10">
        <v>8.6999999999999993</v>
      </c>
      <c r="AH113" s="21">
        <f t="shared" si="71"/>
        <v>19.540229885057464</v>
      </c>
      <c r="AI113" s="5">
        <v>14</v>
      </c>
      <c r="AJ113" s="21">
        <f t="shared" si="72"/>
        <v>14.285714285714285</v>
      </c>
      <c r="AK113" s="5">
        <v>5.5</v>
      </c>
      <c r="AL113" s="21">
        <f t="shared" si="73"/>
        <v>21.818181818181824</v>
      </c>
      <c r="AM113" s="5">
        <v>25.2</v>
      </c>
      <c r="AN113" s="21">
        <f t="shared" si="74"/>
        <v>20.634920634920633</v>
      </c>
      <c r="AO113" s="5">
        <v>6.2</v>
      </c>
      <c r="AP113" s="21">
        <f t="shared" si="75"/>
        <v>22.580645161290327</v>
      </c>
      <c r="AQ113" s="5">
        <v>9.8000000000000007</v>
      </c>
      <c r="AR113" s="22">
        <f t="shared" si="76"/>
        <v>22.448979591836743</v>
      </c>
      <c r="AS113" s="5">
        <v>20</v>
      </c>
      <c r="AT113" s="21">
        <f t="shared" si="77"/>
        <v>20</v>
      </c>
      <c r="AU113" s="21">
        <f t="shared" si="78"/>
        <v>19.93548387096774</v>
      </c>
      <c r="AV113" s="8">
        <f>418+200</f>
        <v>618</v>
      </c>
      <c r="AW113" s="21">
        <f t="shared" si="79"/>
        <v>32.362459546925564</v>
      </c>
      <c r="AX113" s="5">
        <v>11</v>
      </c>
      <c r="AY113" s="22">
        <f t="shared" si="80"/>
        <v>20.909090909090917</v>
      </c>
      <c r="AZ113" s="5">
        <v>19</v>
      </c>
      <c r="BA113" s="21">
        <f t="shared" si="81"/>
        <v>26.315789473684209</v>
      </c>
      <c r="BB113" s="5">
        <v>7.4</v>
      </c>
      <c r="BC113" s="21">
        <f t="shared" si="82"/>
        <v>25.675675675675681</v>
      </c>
      <c r="BD113" s="5">
        <v>31</v>
      </c>
      <c r="BE113" s="21">
        <f t="shared" si="83"/>
        <v>18.709677419354843</v>
      </c>
      <c r="BF113" s="5">
        <v>8.5</v>
      </c>
      <c r="BG113" s="21">
        <f t="shared" si="84"/>
        <v>27.058823529411764</v>
      </c>
      <c r="BH113" s="5">
        <v>12.5</v>
      </c>
      <c r="BI113" s="21">
        <f t="shared" si="85"/>
        <v>21.599999999999994</v>
      </c>
      <c r="BJ113" s="5">
        <v>25</v>
      </c>
      <c r="BK113" s="21">
        <f t="shared" si="86"/>
        <v>20</v>
      </c>
      <c r="BL113" s="21">
        <f t="shared" si="87"/>
        <v>26.323529411764707</v>
      </c>
      <c r="BM113" s="5">
        <v>895</v>
      </c>
      <c r="BN113" s="21">
        <f t="shared" si="88"/>
        <v>30.949720670391063</v>
      </c>
      <c r="BO113" s="5">
        <v>12</v>
      </c>
      <c r="BP113" s="21">
        <f t="shared" si="89"/>
        <v>8.3333333333333321</v>
      </c>
      <c r="BQ113" s="5">
        <v>20</v>
      </c>
      <c r="BR113" s="21">
        <f t="shared" si="90"/>
        <v>5</v>
      </c>
      <c r="BS113" s="5">
        <v>8.1999999999999993</v>
      </c>
      <c r="BT113" s="21">
        <f t="shared" si="91"/>
        <v>9.7560975609755971</v>
      </c>
      <c r="BU113" s="5">
        <v>34</v>
      </c>
      <c r="BV113" s="21">
        <f t="shared" si="92"/>
        <v>8.8235294117647065</v>
      </c>
      <c r="BW113" s="5">
        <v>9.1</v>
      </c>
      <c r="BX113" s="21">
        <f t="shared" si="93"/>
        <v>6.5934065934065895</v>
      </c>
      <c r="BY113" s="5">
        <v>13.5</v>
      </c>
      <c r="BZ113" s="21">
        <f t="shared" si="94"/>
        <v>7.4074074074074066</v>
      </c>
      <c r="CA113" s="5">
        <v>28</v>
      </c>
      <c r="CB113" s="21">
        <f t="shared" si="95"/>
        <v>10.714285714285714</v>
      </c>
      <c r="CC113" s="21">
        <f t="shared" si="105"/>
        <v>31.078947368421051</v>
      </c>
      <c r="CD113" s="5">
        <v>1181</v>
      </c>
      <c r="CE113" s="21">
        <f t="shared" si="96"/>
        <v>24.216765453005927</v>
      </c>
      <c r="CF113" s="5">
        <v>13</v>
      </c>
      <c r="CG113" s="21">
        <f t="shared" si="97"/>
        <v>7.6923076923076925</v>
      </c>
      <c r="CH113" s="5">
        <v>21</v>
      </c>
      <c r="CI113" s="21">
        <f t="shared" si="98"/>
        <v>4.7619047619047619</v>
      </c>
      <c r="CJ113" s="5">
        <v>8.9</v>
      </c>
      <c r="CK113" s="21">
        <f t="shared" si="99"/>
        <v>7.8651685393258548</v>
      </c>
      <c r="CL113" s="5">
        <v>38</v>
      </c>
      <c r="CM113" s="21">
        <f t="shared" si="100"/>
        <v>10.526315789473683</v>
      </c>
      <c r="CN113" s="5">
        <v>9.6999999999999993</v>
      </c>
      <c r="CO113" s="21">
        <f t="shared" si="101"/>
        <v>6.185567010309275</v>
      </c>
      <c r="CP113" s="5">
        <v>14</v>
      </c>
      <c r="CQ113" s="21">
        <f t="shared" si="102"/>
        <v>3.5714285714285712</v>
      </c>
      <c r="CR113" s="5">
        <v>31.5</v>
      </c>
      <c r="CS113" s="21">
        <f t="shared" si="103"/>
        <v>11.111111111111111</v>
      </c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N113" t="s">
        <v>122</v>
      </c>
      <c r="DO113">
        <v>2</v>
      </c>
    </row>
    <row r="114" spans="1:119" x14ac:dyDescent="0.3">
      <c r="A114" s="2">
        <v>113</v>
      </c>
      <c r="B114" s="5" t="s">
        <v>4</v>
      </c>
      <c r="C114" s="3">
        <v>3</v>
      </c>
      <c r="D114" s="21">
        <f t="shared" si="68"/>
        <v>6.5432098765432105</v>
      </c>
      <c r="E114" s="5">
        <v>106</v>
      </c>
      <c r="F114" s="5">
        <v>5.4</v>
      </c>
      <c r="G114" s="5">
        <v>8</v>
      </c>
      <c r="H114" s="5">
        <v>3</v>
      </c>
      <c r="I114" s="5">
        <v>16.2</v>
      </c>
      <c r="J114" s="5">
        <v>3.3</v>
      </c>
      <c r="K114" s="5">
        <v>5.8</v>
      </c>
      <c r="L114" s="5">
        <v>12</v>
      </c>
      <c r="M114" s="21">
        <f t="shared" si="106"/>
        <v>9.463414634146341</v>
      </c>
      <c r="N114" s="5">
        <v>194</v>
      </c>
      <c r="O114" s="21">
        <f t="shared" si="107"/>
        <v>45.360824742268044</v>
      </c>
      <c r="P114" s="5">
        <v>7</v>
      </c>
      <c r="Q114" s="21">
        <f t="shared" si="108"/>
        <v>22.857142857142851</v>
      </c>
      <c r="R114" s="5">
        <v>10.5</v>
      </c>
      <c r="S114" s="21">
        <f t="shared" si="109"/>
        <v>23.809523809523807</v>
      </c>
      <c r="T114" s="5">
        <v>4</v>
      </c>
      <c r="U114" s="21">
        <f t="shared" si="110"/>
        <v>25</v>
      </c>
      <c r="V114" s="5">
        <v>20.5</v>
      </c>
      <c r="W114" s="21">
        <f t="shared" si="111"/>
        <v>20.975609756097565</v>
      </c>
      <c r="X114" s="5">
        <v>4.7</v>
      </c>
      <c r="Y114" s="21">
        <f t="shared" si="112"/>
        <v>29.787234042553195</v>
      </c>
      <c r="Z114" s="5">
        <v>6.5</v>
      </c>
      <c r="AA114" s="21">
        <f t="shared" si="113"/>
        <v>10.769230769230772</v>
      </c>
      <c r="AB114" s="5">
        <v>14.5</v>
      </c>
      <c r="AC114" s="21">
        <f t="shared" si="114"/>
        <v>17.241379310344829</v>
      </c>
      <c r="AD114" s="21">
        <f t="shared" si="69"/>
        <v>14.488888888888889</v>
      </c>
      <c r="AE114" s="7">
        <v>326</v>
      </c>
      <c r="AF114" s="21">
        <f t="shared" si="70"/>
        <v>40.490797546012267</v>
      </c>
      <c r="AG114" s="10">
        <v>8</v>
      </c>
      <c r="AH114" s="21">
        <f t="shared" si="71"/>
        <v>12.5</v>
      </c>
      <c r="AI114" s="5">
        <v>13</v>
      </c>
      <c r="AJ114" s="21">
        <f t="shared" si="72"/>
        <v>19.230769230769234</v>
      </c>
      <c r="AK114" s="5">
        <v>5.4</v>
      </c>
      <c r="AL114" s="21">
        <f t="shared" si="73"/>
        <v>25.925925925925931</v>
      </c>
      <c r="AM114" s="5">
        <v>22.5</v>
      </c>
      <c r="AN114" s="21">
        <f t="shared" si="74"/>
        <v>8.8888888888888893</v>
      </c>
      <c r="AO114" s="5">
        <v>5.7</v>
      </c>
      <c r="AP114" s="21">
        <f t="shared" si="75"/>
        <v>17.543859649122805</v>
      </c>
      <c r="AQ114" s="5">
        <v>8</v>
      </c>
      <c r="AR114" s="22">
        <f t="shared" si="76"/>
        <v>18.75</v>
      </c>
      <c r="AS114" s="5">
        <v>17.600000000000001</v>
      </c>
      <c r="AT114" s="21">
        <f t="shared" si="77"/>
        <v>17.61363636363637</v>
      </c>
      <c r="AU114" s="21">
        <f t="shared" si="78"/>
        <v>16.758620689655171</v>
      </c>
      <c r="AV114" s="8">
        <f>326+160</f>
        <v>486</v>
      </c>
      <c r="AW114" s="21">
        <f t="shared" si="79"/>
        <v>32.921810699588477</v>
      </c>
      <c r="AX114" s="5">
        <v>10</v>
      </c>
      <c r="AY114" s="22">
        <f t="shared" si="80"/>
        <v>20</v>
      </c>
      <c r="AZ114" s="5">
        <v>17</v>
      </c>
      <c r="BA114" s="21">
        <f t="shared" si="81"/>
        <v>23.52941176470588</v>
      </c>
      <c r="BB114" s="5">
        <v>7</v>
      </c>
      <c r="BC114" s="21">
        <f t="shared" si="82"/>
        <v>22.857142857142851</v>
      </c>
      <c r="BD114" s="5">
        <v>29</v>
      </c>
      <c r="BE114" s="21">
        <f t="shared" si="83"/>
        <v>22.413793103448278</v>
      </c>
      <c r="BF114" s="5">
        <v>7.5</v>
      </c>
      <c r="BG114" s="21">
        <f t="shared" si="84"/>
        <v>23.999999999999996</v>
      </c>
      <c r="BH114" s="5">
        <v>11</v>
      </c>
      <c r="BI114" s="21">
        <f t="shared" si="85"/>
        <v>27.27272727272727</v>
      </c>
      <c r="BJ114" s="5">
        <v>21</v>
      </c>
      <c r="BK114" s="21">
        <f t="shared" si="86"/>
        <v>16.190476190476183</v>
      </c>
      <c r="BL114" s="21">
        <f t="shared" si="87"/>
        <v>18.484848484848484</v>
      </c>
      <c r="BM114" s="5">
        <v>610</v>
      </c>
      <c r="BN114" s="21">
        <f t="shared" si="88"/>
        <v>20.327868852459016</v>
      </c>
      <c r="BO114" s="5">
        <v>11</v>
      </c>
      <c r="BP114" s="21">
        <f t="shared" si="89"/>
        <v>9.0909090909090917</v>
      </c>
      <c r="BQ114" s="5">
        <v>18</v>
      </c>
      <c r="BR114" s="21">
        <f t="shared" si="90"/>
        <v>5.5555555555555554</v>
      </c>
      <c r="BS114" s="5">
        <v>8</v>
      </c>
      <c r="BT114" s="21">
        <f t="shared" si="91"/>
        <v>12.5</v>
      </c>
      <c r="BU114" s="5">
        <v>33</v>
      </c>
      <c r="BV114" s="21">
        <f t="shared" si="92"/>
        <v>12.121212121212121</v>
      </c>
      <c r="BW114" s="5">
        <v>8.5</v>
      </c>
      <c r="BX114" s="21">
        <f t="shared" si="93"/>
        <v>11.76470588235294</v>
      </c>
      <c r="BY114" s="5">
        <v>12.3</v>
      </c>
      <c r="BZ114" s="21">
        <f t="shared" si="94"/>
        <v>10.569105691056915</v>
      </c>
      <c r="CA114" s="5">
        <v>25</v>
      </c>
      <c r="CB114" s="21">
        <f t="shared" si="95"/>
        <v>16</v>
      </c>
      <c r="CC114" s="21">
        <f t="shared" si="105"/>
        <v>20.771428571428572</v>
      </c>
      <c r="CD114" s="5">
        <v>727</v>
      </c>
      <c r="CE114" s="21">
        <f t="shared" si="96"/>
        <v>16.093535075653371</v>
      </c>
      <c r="CF114" s="5">
        <v>12</v>
      </c>
      <c r="CG114" s="21">
        <f t="shared" si="97"/>
        <v>8.3333333333333321</v>
      </c>
      <c r="CH114" s="5">
        <v>19</v>
      </c>
      <c r="CI114" s="21">
        <f t="shared" si="98"/>
        <v>5.2631578947368416</v>
      </c>
      <c r="CJ114" s="5">
        <v>9</v>
      </c>
      <c r="CK114" s="21">
        <f t="shared" si="99"/>
        <v>11.111111111111111</v>
      </c>
      <c r="CL114" s="5">
        <v>35</v>
      </c>
      <c r="CM114" s="21">
        <f t="shared" si="100"/>
        <v>5.7142857142857144</v>
      </c>
      <c r="CN114" s="5">
        <v>9</v>
      </c>
      <c r="CO114" s="21">
        <f t="shared" si="101"/>
        <v>5.5555555555555554</v>
      </c>
      <c r="CP114" s="5">
        <v>13</v>
      </c>
      <c r="CQ114" s="21">
        <f t="shared" si="102"/>
        <v>5.3846153846153797</v>
      </c>
      <c r="CR114" s="5">
        <v>28</v>
      </c>
      <c r="CS114" s="21">
        <f t="shared" si="103"/>
        <v>10.714285714285714</v>
      </c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N114" t="s">
        <v>122</v>
      </c>
      <c r="DO114">
        <v>2</v>
      </c>
    </row>
    <row r="115" spans="1:119" x14ac:dyDescent="0.3">
      <c r="A115" s="3">
        <v>114</v>
      </c>
      <c r="B115" s="5" t="s">
        <v>4</v>
      </c>
      <c r="C115" s="3">
        <v>3</v>
      </c>
      <c r="D115" s="21">
        <f t="shared" si="68"/>
        <v>8.793103448275863</v>
      </c>
      <c r="E115" s="5">
        <v>153</v>
      </c>
      <c r="F115" s="5">
        <v>5.9</v>
      </c>
      <c r="G115" s="5">
        <v>9</v>
      </c>
      <c r="H115" s="5">
        <v>3.3</v>
      </c>
      <c r="I115" s="5">
        <v>17.399999999999999</v>
      </c>
      <c r="J115" s="5">
        <v>3.7</v>
      </c>
      <c r="K115" s="5">
        <v>6.3</v>
      </c>
      <c r="L115" s="5">
        <v>13.3</v>
      </c>
      <c r="M115" s="21">
        <f t="shared" si="106"/>
        <v>15.024390243902438</v>
      </c>
      <c r="N115" s="5">
        <v>308</v>
      </c>
      <c r="O115" s="21">
        <f t="shared" si="107"/>
        <v>50.324675324675326</v>
      </c>
      <c r="P115" s="5">
        <v>7.2</v>
      </c>
      <c r="Q115" s="21">
        <f t="shared" si="108"/>
        <v>18.055555555555554</v>
      </c>
      <c r="R115" s="5">
        <v>12.5</v>
      </c>
      <c r="S115" s="21">
        <f t="shared" si="109"/>
        <v>28.000000000000004</v>
      </c>
      <c r="T115" s="5">
        <v>4.5999999999999996</v>
      </c>
      <c r="U115" s="21">
        <f t="shared" si="110"/>
        <v>28.260869565217391</v>
      </c>
      <c r="V115" s="5">
        <v>20.5</v>
      </c>
      <c r="W115" s="21">
        <f t="shared" si="111"/>
        <v>15.121951219512203</v>
      </c>
      <c r="X115" s="5">
        <v>4.7</v>
      </c>
      <c r="Y115" s="21">
        <f t="shared" si="112"/>
        <v>21.276595744680851</v>
      </c>
      <c r="Z115" s="5">
        <v>8</v>
      </c>
      <c r="AA115" s="21">
        <f t="shared" si="113"/>
        <v>21.250000000000004</v>
      </c>
      <c r="AB115" s="5">
        <v>16.5</v>
      </c>
      <c r="AC115" s="21">
        <f t="shared" si="114"/>
        <v>19.393939393939387</v>
      </c>
      <c r="AD115" s="21">
        <f t="shared" si="69"/>
        <v>19.916666666666668</v>
      </c>
      <c r="AE115" s="7">
        <v>478</v>
      </c>
      <c r="AF115" s="21">
        <f t="shared" si="70"/>
        <v>35.564853556485353</v>
      </c>
      <c r="AG115" s="10">
        <v>9</v>
      </c>
      <c r="AH115" s="21">
        <f t="shared" si="71"/>
        <v>20</v>
      </c>
      <c r="AI115" s="5">
        <v>15.1</v>
      </c>
      <c r="AJ115" s="21">
        <f t="shared" si="72"/>
        <v>17.218543046357617</v>
      </c>
      <c r="AK115" s="5">
        <v>6</v>
      </c>
      <c r="AL115" s="21">
        <f t="shared" si="73"/>
        <v>23.333333333333339</v>
      </c>
      <c r="AM115" s="5">
        <v>24</v>
      </c>
      <c r="AN115" s="21">
        <f t="shared" si="74"/>
        <v>14.583333333333334</v>
      </c>
      <c r="AO115" s="5">
        <v>6.7</v>
      </c>
      <c r="AP115" s="21">
        <f t="shared" si="75"/>
        <v>29.850746268656714</v>
      </c>
      <c r="AQ115" s="5">
        <v>9.5</v>
      </c>
      <c r="AR115" s="22">
        <f t="shared" si="76"/>
        <v>15.789473684210526</v>
      </c>
      <c r="AS115" s="5">
        <v>20</v>
      </c>
      <c r="AT115" s="21">
        <f t="shared" si="77"/>
        <v>17.5</v>
      </c>
      <c r="AU115" s="21">
        <f t="shared" si="78"/>
        <v>21.1875</v>
      </c>
      <c r="AV115" s="8">
        <f>478+200</f>
        <v>678</v>
      </c>
      <c r="AW115" s="21">
        <f t="shared" si="79"/>
        <v>29.498525073746311</v>
      </c>
      <c r="AX115" s="5">
        <v>11.1</v>
      </c>
      <c r="AY115" s="22">
        <f t="shared" si="80"/>
        <v>18.918918918918916</v>
      </c>
      <c r="AZ115" s="5">
        <v>20</v>
      </c>
      <c r="BA115" s="21">
        <f t="shared" si="81"/>
        <v>24.500000000000004</v>
      </c>
      <c r="BB115" s="5">
        <v>7.4</v>
      </c>
      <c r="BC115" s="21">
        <f t="shared" si="82"/>
        <v>18.918918918918923</v>
      </c>
      <c r="BD115" s="5">
        <v>32</v>
      </c>
      <c r="BE115" s="21">
        <f t="shared" si="83"/>
        <v>25</v>
      </c>
      <c r="BF115" s="5">
        <v>8.5</v>
      </c>
      <c r="BG115" s="21">
        <f t="shared" si="84"/>
        <v>21.17647058823529</v>
      </c>
      <c r="BH115" s="5">
        <v>12.5</v>
      </c>
      <c r="BI115" s="21">
        <f t="shared" si="85"/>
        <v>24</v>
      </c>
      <c r="BJ115" s="5">
        <v>25</v>
      </c>
      <c r="BK115" s="21">
        <f t="shared" si="86"/>
        <v>20</v>
      </c>
      <c r="BL115" s="21">
        <f t="shared" si="87"/>
        <v>25.588235294117649</v>
      </c>
      <c r="BM115" s="5">
        <v>870</v>
      </c>
      <c r="BN115" s="21">
        <f t="shared" si="88"/>
        <v>22.068965517241381</v>
      </c>
      <c r="BO115" s="5">
        <v>12</v>
      </c>
      <c r="BP115" s="21">
        <f t="shared" si="89"/>
        <v>7.5000000000000027</v>
      </c>
      <c r="BQ115" s="5">
        <v>21</v>
      </c>
      <c r="BR115" s="21">
        <f t="shared" si="90"/>
        <v>4.7619047619047619</v>
      </c>
      <c r="BS115" s="5">
        <v>8.1999999999999993</v>
      </c>
      <c r="BT115" s="21">
        <f t="shared" si="91"/>
        <v>9.7560975609755971</v>
      </c>
      <c r="BU115" s="5">
        <v>34</v>
      </c>
      <c r="BV115" s="21">
        <f t="shared" si="92"/>
        <v>5.8823529411764701</v>
      </c>
      <c r="BW115" s="5">
        <v>9.1999999999999993</v>
      </c>
      <c r="BX115" s="21">
        <f t="shared" si="93"/>
        <v>7.6086956521739069</v>
      </c>
      <c r="BY115" s="5">
        <v>13.6</v>
      </c>
      <c r="BZ115" s="21">
        <f t="shared" si="94"/>
        <v>8.088235294117645</v>
      </c>
      <c r="CA115" s="5">
        <v>28</v>
      </c>
      <c r="CB115" s="21">
        <f t="shared" si="95"/>
        <v>10.714285714285714</v>
      </c>
      <c r="CC115" s="21">
        <f t="shared" si="105"/>
        <v>28.243243243243242</v>
      </c>
      <c r="CD115" s="5">
        <v>1045</v>
      </c>
      <c r="CE115" s="21">
        <f t="shared" si="96"/>
        <v>16.746411483253588</v>
      </c>
      <c r="CF115" s="5">
        <v>13</v>
      </c>
      <c r="CG115" s="21">
        <f t="shared" si="97"/>
        <v>7.6923076923076925</v>
      </c>
      <c r="CH115" s="5">
        <v>22</v>
      </c>
      <c r="CI115" s="21">
        <f t="shared" si="98"/>
        <v>4.5454545454545459</v>
      </c>
      <c r="CJ115" s="5">
        <v>9</v>
      </c>
      <c r="CK115" s="21">
        <f t="shared" si="99"/>
        <v>8.8888888888888964</v>
      </c>
      <c r="CL115" s="5">
        <v>37</v>
      </c>
      <c r="CM115" s="21">
        <f t="shared" si="100"/>
        <v>8.1081081081081088</v>
      </c>
      <c r="CN115" s="5">
        <v>9.6999999999999993</v>
      </c>
      <c r="CO115" s="21">
        <f t="shared" si="101"/>
        <v>5.1546391752577323</v>
      </c>
      <c r="CP115" s="5">
        <v>14.2</v>
      </c>
      <c r="CQ115" s="21">
        <f t="shared" si="102"/>
        <v>4.2253521126760543</v>
      </c>
      <c r="CR115" s="5">
        <v>31</v>
      </c>
      <c r="CS115" s="21">
        <f t="shared" si="103"/>
        <v>9.67741935483871</v>
      </c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N115" t="s">
        <v>122</v>
      </c>
      <c r="DO115">
        <v>2</v>
      </c>
    </row>
    <row r="116" spans="1:119" x14ac:dyDescent="0.3">
      <c r="A116" s="2">
        <v>115</v>
      </c>
      <c r="B116" s="5" t="s">
        <v>4</v>
      </c>
      <c r="C116" s="3">
        <v>3</v>
      </c>
      <c r="D116" s="21">
        <f t="shared" si="68"/>
        <v>7.2514619883040927</v>
      </c>
      <c r="E116" s="5">
        <v>124</v>
      </c>
      <c r="F116" s="5">
        <v>5.8</v>
      </c>
      <c r="G116" s="5">
        <v>8.1999999999999993</v>
      </c>
      <c r="H116" s="5">
        <v>3.2</v>
      </c>
      <c r="I116" s="5">
        <v>17.100000000000001</v>
      </c>
      <c r="J116" s="5">
        <v>3.9</v>
      </c>
      <c r="K116" s="5">
        <v>6</v>
      </c>
      <c r="L116" s="5">
        <v>12.5</v>
      </c>
      <c r="M116" s="21">
        <f t="shared" si="106"/>
        <v>11.7</v>
      </c>
      <c r="N116" s="5">
        <v>234</v>
      </c>
      <c r="O116" s="21">
        <f t="shared" si="107"/>
        <v>47.008547008547005</v>
      </c>
      <c r="P116" s="5">
        <v>7.8</v>
      </c>
      <c r="Q116" s="21">
        <f t="shared" si="108"/>
        <v>25.641025641025646</v>
      </c>
      <c r="R116" s="5">
        <v>11</v>
      </c>
      <c r="S116" s="21">
        <f t="shared" si="109"/>
        <v>25.454545454545464</v>
      </c>
      <c r="T116" s="5">
        <v>4.3</v>
      </c>
      <c r="U116" s="21">
        <f t="shared" si="110"/>
        <v>25.581395348837205</v>
      </c>
      <c r="V116" s="5">
        <v>20</v>
      </c>
      <c r="W116" s="21">
        <f t="shared" si="111"/>
        <v>14.499999999999993</v>
      </c>
      <c r="X116" s="5">
        <v>4.4000000000000004</v>
      </c>
      <c r="Y116" s="21">
        <f t="shared" si="112"/>
        <v>11.363636363636372</v>
      </c>
      <c r="Z116" s="5">
        <v>7</v>
      </c>
      <c r="AA116" s="21">
        <f t="shared" si="113"/>
        <v>14.285714285714285</v>
      </c>
      <c r="AB116" s="5">
        <v>15.5</v>
      </c>
      <c r="AC116" s="21">
        <f t="shared" si="114"/>
        <v>19.35483870967742</v>
      </c>
      <c r="AD116" s="21">
        <f t="shared" si="69"/>
        <v>14.625</v>
      </c>
      <c r="AE116" s="7">
        <v>351</v>
      </c>
      <c r="AF116" s="21">
        <f t="shared" si="70"/>
        <v>33.333333333333329</v>
      </c>
      <c r="AG116" s="10">
        <v>8</v>
      </c>
      <c r="AH116" s="21">
        <f t="shared" si="71"/>
        <v>2.5000000000000022</v>
      </c>
      <c r="AI116" s="5">
        <v>13.4</v>
      </c>
      <c r="AJ116" s="21">
        <f t="shared" si="72"/>
        <v>17.910447761194032</v>
      </c>
      <c r="AK116" s="5">
        <v>5.0999999999999996</v>
      </c>
      <c r="AL116" s="21">
        <f t="shared" si="73"/>
        <v>15.686274509803919</v>
      </c>
      <c r="AM116" s="5">
        <v>24</v>
      </c>
      <c r="AN116" s="21">
        <f t="shared" si="74"/>
        <v>16.666666666666664</v>
      </c>
      <c r="AO116" s="5">
        <v>5.5</v>
      </c>
      <c r="AP116" s="21">
        <f t="shared" si="75"/>
        <v>19.999999999999993</v>
      </c>
      <c r="AQ116" s="5">
        <v>8.5</v>
      </c>
      <c r="AR116" s="22">
        <f t="shared" si="76"/>
        <v>17.647058823529413</v>
      </c>
      <c r="AS116" s="5">
        <v>17.8</v>
      </c>
      <c r="AT116" s="21">
        <f t="shared" si="77"/>
        <v>12.921348314606746</v>
      </c>
      <c r="AU116" s="21">
        <f t="shared" si="78"/>
        <v>17.620689655172413</v>
      </c>
      <c r="AV116" s="8">
        <f>351+160</f>
        <v>511</v>
      </c>
      <c r="AW116" s="21">
        <f t="shared" si="79"/>
        <v>31.31115459882583</v>
      </c>
      <c r="AX116" s="5">
        <v>11</v>
      </c>
      <c r="AY116" s="22">
        <f t="shared" si="80"/>
        <v>27.27272727272727</v>
      </c>
      <c r="AZ116" s="5">
        <v>17.8</v>
      </c>
      <c r="BA116" s="21">
        <f t="shared" si="81"/>
        <v>24.719101123595507</v>
      </c>
      <c r="BB116" s="5">
        <v>7</v>
      </c>
      <c r="BC116" s="21">
        <f t="shared" si="82"/>
        <v>27.142857142857146</v>
      </c>
      <c r="BD116" s="5">
        <v>29</v>
      </c>
      <c r="BE116" s="21">
        <f t="shared" si="83"/>
        <v>17.241379310344829</v>
      </c>
      <c r="BF116" s="5">
        <v>7.5</v>
      </c>
      <c r="BG116" s="21">
        <f t="shared" si="84"/>
        <v>26.666666666666668</v>
      </c>
      <c r="BH116" s="5">
        <v>10</v>
      </c>
      <c r="BI116" s="21">
        <f t="shared" si="85"/>
        <v>15</v>
      </c>
      <c r="BJ116" s="5">
        <v>20.5</v>
      </c>
      <c r="BK116" s="21">
        <f t="shared" si="86"/>
        <v>13.170731707317071</v>
      </c>
      <c r="BL116" s="21">
        <f t="shared" si="87"/>
        <v>21.212121212121211</v>
      </c>
      <c r="BM116" s="5">
        <v>700</v>
      </c>
      <c r="BN116" s="21">
        <f t="shared" si="88"/>
        <v>27</v>
      </c>
      <c r="BO116" s="5">
        <v>11.5</v>
      </c>
      <c r="BP116" s="21">
        <f t="shared" si="89"/>
        <v>4.3478260869565215</v>
      </c>
      <c r="BQ116" s="5">
        <v>18.5</v>
      </c>
      <c r="BR116" s="21">
        <f t="shared" si="90"/>
        <v>3.7837837837837798</v>
      </c>
      <c r="BS116" s="5">
        <v>8</v>
      </c>
      <c r="BT116" s="21">
        <f t="shared" si="91"/>
        <v>12.5</v>
      </c>
      <c r="BU116" s="5">
        <v>33</v>
      </c>
      <c r="BV116" s="21">
        <f t="shared" si="92"/>
        <v>12.121212121212121</v>
      </c>
      <c r="BW116" s="5">
        <v>8.5</v>
      </c>
      <c r="BX116" s="21">
        <f t="shared" si="93"/>
        <v>11.76470588235294</v>
      </c>
      <c r="BY116" s="5">
        <v>11.5</v>
      </c>
      <c r="BZ116" s="21">
        <f t="shared" si="94"/>
        <v>13.043478260869565</v>
      </c>
      <c r="CA116" s="5">
        <v>24</v>
      </c>
      <c r="CB116" s="21">
        <f t="shared" si="95"/>
        <v>14.583333333333334</v>
      </c>
      <c r="CC116" s="21">
        <f t="shared" si="105"/>
        <v>24.611111111111111</v>
      </c>
      <c r="CD116" s="5">
        <v>886</v>
      </c>
      <c r="CE116" s="21">
        <f t="shared" si="96"/>
        <v>20.993227990970656</v>
      </c>
      <c r="CF116" s="5">
        <v>12.4</v>
      </c>
      <c r="CG116" s="21">
        <f t="shared" si="97"/>
        <v>7.2580645161290356</v>
      </c>
      <c r="CH116" s="5">
        <v>19</v>
      </c>
      <c r="CI116" s="21">
        <f t="shared" si="98"/>
        <v>2.6315789473684208</v>
      </c>
      <c r="CJ116" s="5">
        <v>9</v>
      </c>
      <c r="CK116" s="21">
        <f t="shared" si="99"/>
        <v>11.111111111111111</v>
      </c>
      <c r="CL116" s="5">
        <v>36</v>
      </c>
      <c r="CM116" s="21">
        <f t="shared" si="100"/>
        <v>8.3333333333333321</v>
      </c>
      <c r="CN116" s="5">
        <v>9.3000000000000007</v>
      </c>
      <c r="CO116" s="21">
        <f t="shared" si="101"/>
        <v>8.6021505376344169</v>
      </c>
      <c r="CP116" s="5">
        <v>12.8</v>
      </c>
      <c r="CQ116" s="21">
        <f t="shared" si="102"/>
        <v>10.156250000000005</v>
      </c>
      <c r="CR116" s="5">
        <v>28</v>
      </c>
      <c r="CS116" s="21">
        <f t="shared" si="103"/>
        <v>14.285714285714285</v>
      </c>
      <c r="CT116" s="14">
        <v>16.528130000000001</v>
      </c>
      <c r="CU116" s="14">
        <v>3.155351</v>
      </c>
      <c r="CV116" s="14">
        <v>11.568989999999999</v>
      </c>
      <c r="CW116" s="14">
        <v>39.212600000000002</v>
      </c>
      <c r="CX116" s="14">
        <v>9.3000000000000007</v>
      </c>
      <c r="CY116" s="14">
        <v>28</v>
      </c>
      <c r="CZ116" s="14">
        <v>4.5</v>
      </c>
      <c r="DA116" s="14">
        <v>62.2</v>
      </c>
      <c r="DB116" s="14">
        <v>20.7</v>
      </c>
      <c r="DC116" s="14">
        <v>33.21</v>
      </c>
      <c r="DD116" s="14">
        <v>3.7</v>
      </c>
      <c r="DE116" s="14"/>
      <c r="DF116" s="14"/>
      <c r="DG116" s="14">
        <v>60</v>
      </c>
      <c r="DH116" s="14"/>
      <c r="DI116" s="14"/>
      <c r="DJ116" s="14"/>
      <c r="DK116" s="18">
        <v>30</v>
      </c>
      <c r="DL116" s="20">
        <v>3.9683199999999998</v>
      </c>
      <c r="DM116">
        <v>0.2</v>
      </c>
      <c r="DN116" t="s">
        <v>122</v>
      </c>
      <c r="DO116">
        <v>2</v>
      </c>
    </row>
    <row r="117" spans="1:119" x14ac:dyDescent="0.3">
      <c r="A117" s="3">
        <v>116</v>
      </c>
      <c r="B117" s="5" t="s">
        <v>4</v>
      </c>
      <c r="C117" s="3">
        <v>3</v>
      </c>
      <c r="D117" s="21">
        <f t="shared" si="68"/>
        <v>7.7160493827160499</v>
      </c>
      <c r="E117" s="5">
        <v>125</v>
      </c>
      <c r="F117" s="5">
        <v>5.0999999999999996</v>
      </c>
      <c r="G117" s="5">
        <v>8.6</v>
      </c>
      <c r="H117" s="5">
        <v>3</v>
      </c>
      <c r="I117" s="5">
        <v>16.2</v>
      </c>
      <c r="J117" s="5">
        <v>3.6</v>
      </c>
      <c r="K117" s="5">
        <v>6.2</v>
      </c>
      <c r="L117" s="5">
        <v>13</v>
      </c>
      <c r="M117" s="21">
        <f t="shared" si="106"/>
        <v>11.9</v>
      </c>
      <c r="N117" s="5">
        <v>238</v>
      </c>
      <c r="O117" s="21">
        <f t="shared" si="107"/>
        <v>47.47899159663865</v>
      </c>
      <c r="P117" s="5">
        <v>7</v>
      </c>
      <c r="Q117" s="21">
        <f t="shared" si="108"/>
        <v>27.142857142857146</v>
      </c>
      <c r="R117" s="5">
        <v>10.5</v>
      </c>
      <c r="S117" s="21">
        <f t="shared" si="109"/>
        <v>18.095238095238098</v>
      </c>
      <c r="T117" s="5">
        <v>4</v>
      </c>
      <c r="U117" s="21">
        <f t="shared" si="110"/>
        <v>25</v>
      </c>
      <c r="V117" s="5">
        <v>20</v>
      </c>
      <c r="W117" s="21">
        <f t="shared" si="111"/>
        <v>19.000000000000004</v>
      </c>
      <c r="X117" s="5">
        <v>4.5999999999999996</v>
      </c>
      <c r="Y117" s="21">
        <f t="shared" si="112"/>
        <v>21.739130434782599</v>
      </c>
      <c r="Z117" s="5">
        <v>7</v>
      </c>
      <c r="AA117" s="21">
        <f t="shared" si="113"/>
        <v>11.428571428571425</v>
      </c>
      <c r="AB117" s="5">
        <v>16.5</v>
      </c>
      <c r="AC117" s="21">
        <f t="shared" si="114"/>
        <v>21.212121212121211</v>
      </c>
      <c r="AD117" s="21">
        <f t="shared" si="69"/>
        <v>17.09090909090909</v>
      </c>
      <c r="AE117" s="7">
        <v>376</v>
      </c>
      <c r="AF117" s="21">
        <f t="shared" si="70"/>
        <v>36.702127659574465</v>
      </c>
      <c r="AG117" s="10">
        <v>8</v>
      </c>
      <c r="AH117" s="21">
        <f t="shared" si="71"/>
        <v>12.5</v>
      </c>
      <c r="AI117" s="5">
        <v>13</v>
      </c>
      <c r="AJ117" s="21">
        <f t="shared" si="72"/>
        <v>19.230769230769234</v>
      </c>
      <c r="AK117" s="5">
        <v>5</v>
      </c>
      <c r="AL117" s="21">
        <f t="shared" si="73"/>
        <v>20</v>
      </c>
      <c r="AM117" s="5">
        <v>22</v>
      </c>
      <c r="AN117" s="21">
        <f t="shared" si="74"/>
        <v>9.0909090909090917</v>
      </c>
      <c r="AO117" s="5">
        <v>5.7</v>
      </c>
      <c r="AP117" s="21">
        <f t="shared" si="75"/>
        <v>19.298245614035096</v>
      </c>
      <c r="AQ117" s="5">
        <v>8.6</v>
      </c>
      <c r="AR117" s="22">
        <f t="shared" si="76"/>
        <v>18.604651162790695</v>
      </c>
      <c r="AS117" s="5">
        <v>18.7</v>
      </c>
      <c r="AT117" s="21">
        <f t="shared" si="77"/>
        <v>11.764705882352938</v>
      </c>
      <c r="AU117" s="21">
        <f t="shared" si="78"/>
        <v>17.866666666666667</v>
      </c>
      <c r="AV117" s="8">
        <f>376+160</f>
        <v>536</v>
      </c>
      <c r="AW117" s="21">
        <f t="shared" si="79"/>
        <v>29.850746268656714</v>
      </c>
      <c r="AX117" s="5">
        <v>11.2</v>
      </c>
      <c r="AY117" s="22">
        <f t="shared" si="80"/>
        <v>28.571428571428566</v>
      </c>
      <c r="AZ117" s="5">
        <v>18</v>
      </c>
      <c r="BA117" s="21">
        <f t="shared" si="81"/>
        <v>27.777777777777779</v>
      </c>
      <c r="BB117" s="5">
        <v>7</v>
      </c>
      <c r="BC117" s="21">
        <f t="shared" si="82"/>
        <v>28.571428571428569</v>
      </c>
      <c r="BD117" s="5">
        <v>30</v>
      </c>
      <c r="BE117" s="21">
        <f t="shared" si="83"/>
        <v>26.666666666666668</v>
      </c>
      <c r="BF117" s="5">
        <v>7.5</v>
      </c>
      <c r="BG117" s="21">
        <f t="shared" si="84"/>
        <v>23.999999999999996</v>
      </c>
      <c r="BH117" s="5">
        <v>11</v>
      </c>
      <c r="BI117" s="21">
        <f t="shared" si="85"/>
        <v>21.818181818181824</v>
      </c>
      <c r="BJ117" s="5">
        <v>23</v>
      </c>
      <c r="BK117" s="21">
        <f t="shared" si="86"/>
        <v>18.695652173913047</v>
      </c>
      <c r="BL117" s="21">
        <f t="shared" si="87"/>
        <v>23.823529411764707</v>
      </c>
      <c r="BM117" s="5">
        <v>810</v>
      </c>
      <c r="BN117" s="21">
        <f t="shared" si="88"/>
        <v>33.827160493827165</v>
      </c>
      <c r="BO117" s="5">
        <v>12</v>
      </c>
      <c r="BP117" s="21">
        <f t="shared" si="89"/>
        <v>6.6666666666666723</v>
      </c>
      <c r="BQ117" s="5">
        <v>19</v>
      </c>
      <c r="BR117" s="21">
        <f t="shared" si="90"/>
        <v>5.2631578947368416</v>
      </c>
      <c r="BS117" s="5">
        <v>8</v>
      </c>
      <c r="BT117" s="21">
        <f t="shared" si="91"/>
        <v>12.5</v>
      </c>
      <c r="BU117" s="5">
        <v>34</v>
      </c>
      <c r="BV117" s="21">
        <f t="shared" si="92"/>
        <v>11.76470588235294</v>
      </c>
      <c r="BW117" s="5">
        <v>8.5</v>
      </c>
      <c r="BX117" s="21">
        <f t="shared" si="93"/>
        <v>11.76470588235294</v>
      </c>
      <c r="BY117" s="5">
        <v>12</v>
      </c>
      <c r="BZ117" s="21">
        <f t="shared" si="94"/>
        <v>8.3333333333333321</v>
      </c>
      <c r="CA117" s="5">
        <v>27</v>
      </c>
      <c r="CB117" s="21">
        <f t="shared" si="95"/>
        <v>14.814814814814813</v>
      </c>
      <c r="CC117" s="21">
        <f t="shared" si="105"/>
        <v>29.189189189189189</v>
      </c>
      <c r="CD117" s="8">
        <v>1080</v>
      </c>
      <c r="CE117" s="21">
        <f t="shared" si="96"/>
        <v>25</v>
      </c>
      <c r="CF117" s="5">
        <v>13</v>
      </c>
      <c r="CG117" s="21">
        <f t="shared" si="97"/>
        <v>7.6923076923076925</v>
      </c>
      <c r="CH117" s="5">
        <v>20.3</v>
      </c>
      <c r="CI117" s="21">
        <f t="shared" si="98"/>
        <v>6.4039408866995107</v>
      </c>
      <c r="CJ117" s="5">
        <v>9</v>
      </c>
      <c r="CK117" s="21">
        <f t="shared" si="99"/>
        <v>11.111111111111111</v>
      </c>
      <c r="CL117" s="5">
        <v>37</v>
      </c>
      <c r="CM117" s="21">
        <f t="shared" si="100"/>
        <v>8.1081081081081088</v>
      </c>
      <c r="CN117" s="5">
        <v>9.5</v>
      </c>
      <c r="CO117" s="21">
        <f t="shared" si="101"/>
        <v>10.526315789473683</v>
      </c>
      <c r="CP117" s="5">
        <v>13.5</v>
      </c>
      <c r="CQ117" s="21">
        <f t="shared" si="102"/>
        <v>11.111111111111111</v>
      </c>
      <c r="CR117" s="5">
        <v>30</v>
      </c>
      <c r="CS117" s="21">
        <f t="shared" si="103"/>
        <v>10</v>
      </c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N117" t="s">
        <v>122</v>
      </c>
      <c r="DO117">
        <v>2</v>
      </c>
    </row>
    <row r="118" spans="1:119" x14ac:dyDescent="0.3">
      <c r="A118" s="2">
        <v>117</v>
      </c>
      <c r="B118" s="5" t="s">
        <v>4</v>
      </c>
      <c r="C118" s="3">
        <v>3</v>
      </c>
      <c r="D118" s="21">
        <f t="shared" si="68"/>
        <v>7.9532163742690054</v>
      </c>
      <c r="E118" s="5">
        <v>136</v>
      </c>
      <c r="F118" s="5">
        <v>5.0999999999999996</v>
      </c>
      <c r="G118" s="5">
        <v>8.4</v>
      </c>
      <c r="H118" s="5">
        <v>3.2</v>
      </c>
      <c r="I118" s="5">
        <v>17.100000000000001</v>
      </c>
      <c r="J118" s="5">
        <v>3.4</v>
      </c>
      <c r="K118" s="5">
        <v>6</v>
      </c>
      <c r="L118" s="5">
        <v>13.5</v>
      </c>
      <c r="M118" s="21">
        <f t="shared" si="106"/>
        <v>14.146341463414634</v>
      </c>
      <c r="N118" s="5">
        <v>290</v>
      </c>
      <c r="O118" s="21">
        <f t="shared" si="107"/>
        <v>53.103448275862064</v>
      </c>
      <c r="P118" s="5">
        <v>7.5</v>
      </c>
      <c r="Q118" s="21">
        <f t="shared" si="108"/>
        <v>32.000000000000007</v>
      </c>
      <c r="R118" s="5">
        <v>11.5</v>
      </c>
      <c r="S118" s="21">
        <f t="shared" si="109"/>
        <v>26.95652173913043</v>
      </c>
      <c r="T118" s="5">
        <v>4.8</v>
      </c>
      <c r="U118" s="21">
        <f t="shared" si="110"/>
        <v>33.333333333333329</v>
      </c>
      <c r="V118" s="5">
        <v>20.5</v>
      </c>
      <c r="W118" s="21">
        <f t="shared" si="111"/>
        <v>16.58536585365853</v>
      </c>
      <c r="X118" s="5">
        <v>4.7</v>
      </c>
      <c r="Y118" s="21">
        <f t="shared" si="112"/>
        <v>27.659574468085111</v>
      </c>
      <c r="Z118" s="5">
        <v>8</v>
      </c>
      <c r="AA118" s="21">
        <f t="shared" si="113"/>
        <v>25</v>
      </c>
      <c r="AB118" s="5">
        <v>16</v>
      </c>
      <c r="AC118" s="21">
        <f t="shared" si="114"/>
        <v>15.625</v>
      </c>
      <c r="AD118" s="21">
        <f t="shared" si="69"/>
        <v>19.183673469387756</v>
      </c>
      <c r="AE118" s="7">
        <v>470</v>
      </c>
      <c r="AF118" s="21">
        <f t="shared" si="70"/>
        <v>38.297872340425535</v>
      </c>
      <c r="AG118" s="10">
        <v>8.6</v>
      </c>
      <c r="AH118" s="21">
        <f t="shared" si="71"/>
        <v>12.790697674418603</v>
      </c>
      <c r="AI118" s="5">
        <v>14.5</v>
      </c>
      <c r="AJ118" s="21">
        <f t="shared" si="72"/>
        <v>20.689655172413794</v>
      </c>
      <c r="AK118" s="5">
        <v>5.8</v>
      </c>
      <c r="AL118" s="21">
        <f t="shared" si="73"/>
        <v>17.241379310344829</v>
      </c>
      <c r="AM118" s="5">
        <v>24.5</v>
      </c>
      <c r="AN118" s="21">
        <f t="shared" si="74"/>
        <v>16.326530612244898</v>
      </c>
      <c r="AO118" s="5">
        <v>6.5</v>
      </c>
      <c r="AP118" s="21">
        <f t="shared" si="75"/>
        <v>27.69230769230769</v>
      </c>
      <c r="AQ118" s="5">
        <v>9</v>
      </c>
      <c r="AR118" s="22">
        <f t="shared" si="76"/>
        <v>11.111111111111111</v>
      </c>
      <c r="AS118" s="5">
        <v>19.8</v>
      </c>
      <c r="AT118" s="21">
        <f t="shared" si="77"/>
        <v>19.191919191919197</v>
      </c>
      <c r="AU118" s="21">
        <f t="shared" si="78"/>
        <v>22.333333333333332</v>
      </c>
      <c r="AV118" s="8">
        <f>470+200</f>
        <v>670</v>
      </c>
      <c r="AW118" s="21">
        <f t="shared" si="79"/>
        <v>29.850746268656714</v>
      </c>
      <c r="AX118" s="5">
        <v>11</v>
      </c>
      <c r="AY118" s="22">
        <f t="shared" si="80"/>
        <v>21.818181818181824</v>
      </c>
      <c r="AZ118" s="5">
        <v>18</v>
      </c>
      <c r="BA118" s="21">
        <f t="shared" si="81"/>
        <v>19.444444444444446</v>
      </c>
      <c r="BB118" s="5">
        <v>7.3</v>
      </c>
      <c r="BC118" s="21">
        <f t="shared" si="82"/>
        <v>20.547945205479454</v>
      </c>
      <c r="BD118" s="5">
        <v>30</v>
      </c>
      <c r="BE118" s="21">
        <f t="shared" si="83"/>
        <v>18.333333333333332</v>
      </c>
      <c r="BF118" s="5">
        <v>8</v>
      </c>
      <c r="BG118" s="21">
        <f t="shared" si="84"/>
        <v>18.75</v>
      </c>
      <c r="BH118" s="5">
        <v>11.5</v>
      </c>
      <c r="BI118" s="21">
        <f t="shared" si="85"/>
        <v>21.739130434782609</v>
      </c>
      <c r="BJ118" s="5">
        <v>23</v>
      </c>
      <c r="BK118" s="21">
        <f t="shared" si="86"/>
        <v>13.913043478260867</v>
      </c>
      <c r="BL118" s="21">
        <f t="shared" si="87"/>
        <v>29.696969696969695</v>
      </c>
      <c r="BM118" s="5">
        <v>980</v>
      </c>
      <c r="BN118" s="21">
        <f t="shared" si="88"/>
        <v>31.632653061224492</v>
      </c>
      <c r="BO118" s="5">
        <v>12</v>
      </c>
      <c r="BP118" s="21">
        <f t="shared" si="89"/>
        <v>8.3333333333333321</v>
      </c>
      <c r="BQ118" s="5">
        <v>19.5</v>
      </c>
      <c r="BR118" s="21">
        <f t="shared" si="90"/>
        <v>7.6923076923076925</v>
      </c>
      <c r="BS118" s="5">
        <v>8</v>
      </c>
      <c r="BT118" s="21">
        <f t="shared" si="91"/>
        <v>8.7500000000000018</v>
      </c>
      <c r="BU118" s="5">
        <v>33</v>
      </c>
      <c r="BV118" s="21">
        <f t="shared" si="92"/>
        <v>9.0909090909090917</v>
      </c>
      <c r="BW118" s="5">
        <v>9</v>
      </c>
      <c r="BX118" s="21">
        <f t="shared" si="93"/>
        <v>11.111111111111111</v>
      </c>
      <c r="BY118" s="5">
        <v>12.5</v>
      </c>
      <c r="BZ118" s="21">
        <f t="shared" si="94"/>
        <v>8</v>
      </c>
      <c r="CA118" s="5">
        <v>27</v>
      </c>
      <c r="CB118" s="21">
        <f t="shared" si="95"/>
        <v>14.814814814814813</v>
      </c>
      <c r="CC118" s="21">
        <f t="shared" si="105"/>
        <v>35.333333333333336</v>
      </c>
      <c r="CD118" s="5">
        <v>1272</v>
      </c>
      <c r="CE118" s="21">
        <f t="shared" si="96"/>
        <v>22.955974842767297</v>
      </c>
      <c r="CF118" s="5">
        <v>13.5</v>
      </c>
      <c r="CG118" s="21">
        <f t="shared" si="97"/>
        <v>11.111111111111111</v>
      </c>
      <c r="CH118" s="5">
        <v>21.5</v>
      </c>
      <c r="CI118" s="21">
        <f t="shared" si="98"/>
        <v>9.3023255813953494</v>
      </c>
      <c r="CJ118" s="5">
        <v>8.9</v>
      </c>
      <c r="CK118" s="21">
        <f t="shared" si="99"/>
        <v>10.112359550561802</v>
      </c>
      <c r="CL118" s="5">
        <v>36</v>
      </c>
      <c r="CM118" s="21">
        <f t="shared" si="100"/>
        <v>8.3333333333333321</v>
      </c>
      <c r="CN118" s="5">
        <v>9.8000000000000007</v>
      </c>
      <c r="CO118" s="21">
        <f t="shared" si="101"/>
        <v>8.1632653061224545</v>
      </c>
      <c r="CP118" s="5">
        <v>13.5</v>
      </c>
      <c r="CQ118" s="21">
        <f t="shared" si="102"/>
        <v>7.4074074074074066</v>
      </c>
      <c r="CR118" s="5">
        <v>30</v>
      </c>
      <c r="CS118" s="21">
        <f t="shared" si="103"/>
        <v>10</v>
      </c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N118" t="s">
        <v>122</v>
      </c>
      <c r="DO118">
        <v>2</v>
      </c>
    </row>
    <row r="119" spans="1:119" x14ac:dyDescent="0.3">
      <c r="A119" s="3">
        <v>118</v>
      </c>
      <c r="B119" s="5" t="s">
        <v>4</v>
      </c>
      <c r="C119" s="3">
        <v>3</v>
      </c>
      <c r="D119" s="21">
        <f t="shared" si="68"/>
        <v>8.3139534883720927</v>
      </c>
      <c r="E119" s="5">
        <v>143</v>
      </c>
      <c r="F119" s="5">
        <v>5.6</v>
      </c>
      <c r="G119" s="5">
        <v>8.6</v>
      </c>
      <c r="H119" s="5">
        <v>3.4</v>
      </c>
      <c r="I119" s="5">
        <v>17.2</v>
      </c>
      <c r="J119" s="5">
        <v>3.9</v>
      </c>
      <c r="K119" s="5">
        <v>6</v>
      </c>
      <c r="L119" s="5">
        <v>13</v>
      </c>
      <c r="M119" s="21">
        <f t="shared" si="106"/>
        <v>12.926829268292684</v>
      </c>
      <c r="N119" s="5">
        <v>265</v>
      </c>
      <c r="O119" s="21">
        <f t="shared" si="107"/>
        <v>46.037735849056602</v>
      </c>
      <c r="P119" s="5">
        <v>7.3</v>
      </c>
      <c r="Q119" s="21">
        <f t="shared" si="108"/>
        <v>23.287671232876718</v>
      </c>
      <c r="R119" s="5">
        <v>11.5</v>
      </c>
      <c r="S119" s="21">
        <f t="shared" si="109"/>
        <v>25.217391304347831</v>
      </c>
      <c r="T119" s="5">
        <v>4.5</v>
      </c>
      <c r="U119" s="21">
        <f t="shared" si="110"/>
        <v>24.444444444444446</v>
      </c>
      <c r="V119" s="5">
        <v>20.5</v>
      </c>
      <c r="W119" s="21">
        <f t="shared" si="111"/>
        <v>16.09756097560976</v>
      </c>
      <c r="X119" s="5">
        <v>5</v>
      </c>
      <c r="Y119" s="21">
        <f t="shared" si="112"/>
        <v>22.000000000000004</v>
      </c>
      <c r="Z119" s="5">
        <v>7</v>
      </c>
      <c r="AA119" s="21">
        <f t="shared" si="113"/>
        <v>14.285714285714285</v>
      </c>
      <c r="AB119" s="5">
        <v>16.5</v>
      </c>
      <c r="AC119" s="21">
        <f t="shared" si="114"/>
        <v>21.212121212121211</v>
      </c>
      <c r="AD119" s="21">
        <f t="shared" si="69"/>
        <v>16.979591836734695</v>
      </c>
      <c r="AE119" s="7">
        <v>416</v>
      </c>
      <c r="AF119" s="21">
        <f t="shared" si="70"/>
        <v>36.29807692307692</v>
      </c>
      <c r="AG119" s="10">
        <v>8.8000000000000007</v>
      </c>
      <c r="AH119" s="21">
        <f t="shared" si="71"/>
        <v>17.045454545454554</v>
      </c>
      <c r="AI119" s="5">
        <v>14</v>
      </c>
      <c r="AJ119" s="21">
        <f t="shared" si="72"/>
        <v>17.857142857142858</v>
      </c>
      <c r="AK119" s="5">
        <v>5.7</v>
      </c>
      <c r="AL119" s="21">
        <f t="shared" si="73"/>
        <v>21.05263157894737</v>
      </c>
      <c r="AM119" s="5">
        <v>24.5</v>
      </c>
      <c r="AN119" s="21">
        <f t="shared" si="74"/>
        <v>16.326530612244898</v>
      </c>
      <c r="AO119" s="5">
        <v>6</v>
      </c>
      <c r="AP119" s="21">
        <f t="shared" si="75"/>
        <v>16.666666666666664</v>
      </c>
      <c r="AQ119" s="5">
        <v>9.1</v>
      </c>
      <c r="AR119" s="22">
        <f t="shared" si="76"/>
        <v>23.076923076923073</v>
      </c>
      <c r="AS119" s="5">
        <v>19</v>
      </c>
      <c r="AT119" s="21">
        <f t="shared" si="77"/>
        <v>13.157894736842104</v>
      </c>
      <c r="AU119" s="21">
        <f t="shared" si="78"/>
        <v>22</v>
      </c>
      <c r="AV119" s="8">
        <f>416+200</f>
        <v>616</v>
      </c>
      <c r="AW119" s="21">
        <f t="shared" si="79"/>
        <v>32.467532467532465</v>
      </c>
      <c r="AX119" s="5">
        <v>11</v>
      </c>
      <c r="AY119" s="22">
        <f t="shared" si="80"/>
        <v>19.999999999999993</v>
      </c>
      <c r="AZ119" s="5">
        <v>19</v>
      </c>
      <c r="BA119" s="21">
        <f t="shared" si="81"/>
        <v>26.315789473684209</v>
      </c>
      <c r="BB119" s="5">
        <v>7.5</v>
      </c>
      <c r="BC119" s="21">
        <f t="shared" si="82"/>
        <v>23.999999999999996</v>
      </c>
      <c r="BD119" s="5">
        <v>28</v>
      </c>
      <c r="BE119" s="21">
        <f t="shared" si="83"/>
        <v>12.5</v>
      </c>
      <c r="BF119" s="5">
        <v>7.7</v>
      </c>
      <c r="BG119" s="21">
        <f t="shared" si="84"/>
        <v>22.077922077922079</v>
      </c>
      <c r="BH119" s="5">
        <v>11</v>
      </c>
      <c r="BI119" s="21">
        <f t="shared" si="85"/>
        <v>17.272727272727277</v>
      </c>
      <c r="BJ119" s="5">
        <v>24</v>
      </c>
      <c r="BK119" s="21">
        <f t="shared" si="86"/>
        <v>20.833333333333336</v>
      </c>
      <c r="BL119" s="21">
        <f t="shared" si="87"/>
        <v>26.451612903225808</v>
      </c>
      <c r="BM119" s="5">
        <v>820</v>
      </c>
      <c r="BN119" s="21">
        <f t="shared" si="88"/>
        <v>24.878048780487806</v>
      </c>
      <c r="BO119" s="5">
        <v>12</v>
      </c>
      <c r="BP119" s="21">
        <f t="shared" si="89"/>
        <v>8.3333333333333321</v>
      </c>
      <c r="BQ119" s="5">
        <v>20</v>
      </c>
      <c r="BR119" s="21">
        <f t="shared" si="90"/>
        <v>5</v>
      </c>
      <c r="BS119" s="5">
        <v>8.1</v>
      </c>
      <c r="BT119" s="21">
        <f t="shared" si="91"/>
        <v>7.407407407407403</v>
      </c>
      <c r="BU119" s="5">
        <v>31</v>
      </c>
      <c r="BV119" s="21">
        <f t="shared" si="92"/>
        <v>9.67741935483871</v>
      </c>
      <c r="BW119" s="5">
        <v>8.5</v>
      </c>
      <c r="BX119" s="21">
        <f t="shared" si="93"/>
        <v>9.4117647058823515</v>
      </c>
      <c r="BY119" s="5">
        <v>12</v>
      </c>
      <c r="BZ119" s="21">
        <f t="shared" si="94"/>
        <v>8.3333333333333321</v>
      </c>
      <c r="CA119" s="5">
        <v>28</v>
      </c>
      <c r="CB119" s="21">
        <f t="shared" si="95"/>
        <v>14.285714285714285</v>
      </c>
      <c r="CC119" s="21">
        <f t="shared" si="105"/>
        <v>29.705882352941178</v>
      </c>
      <c r="CD119" s="5">
        <v>1010</v>
      </c>
      <c r="CE119" s="21">
        <f t="shared" si="96"/>
        <v>18.811881188118811</v>
      </c>
      <c r="CF119" s="5">
        <v>13</v>
      </c>
      <c r="CG119" s="21">
        <f t="shared" si="97"/>
        <v>7.6923076923076925</v>
      </c>
      <c r="CH119" s="5">
        <v>21</v>
      </c>
      <c r="CI119" s="21">
        <f t="shared" si="98"/>
        <v>4.7619047619047619</v>
      </c>
      <c r="CJ119" s="5">
        <v>8.9</v>
      </c>
      <c r="CK119" s="21">
        <f t="shared" si="99"/>
        <v>8.988764044943828</v>
      </c>
      <c r="CL119" s="5">
        <v>34</v>
      </c>
      <c r="CM119" s="21">
        <f t="shared" si="100"/>
        <v>8.8235294117647065</v>
      </c>
      <c r="CN119" s="5">
        <v>9</v>
      </c>
      <c r="CO119" s="21">
        <f t="shared" si="101"/>
        <v>5.5555555555555554</v>
      </c>
      <c r="CP119" s="5">
        <v>13</v>
      </c>
      <c r="CQ119" s="21">
        <f t="shared" si="102"/>
        <v>7.6923076923076925</v>
      </c>
      <c r="CR119" s="5">
        <v>32</v>
      </c>
      <c r="CS119" s="21">
        <f t="shared" si="103"/>
        <v>12.5</v>
      </c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N119" t="s">
        <v>122</v>
      </c>
      <c r="DO119">
        <v>2</v>
      </c>
    </row>
    <row r="120" spans="1:119" x14ac:dyDescent="0.3">
      <c r="A120" s="2">
        <v>119</v>
      </c>
      <c r="B120" s="5" t="s">
        <v>4</v>
      </c>
      <c r="C120" s="3">
        <v>3</v>
      </c>
      <c r="D120" s="21">
        <f t="shared" si="68"/>
        <v>6.1445783132530112</v>
      </c>
      <c r="E120" s="5">
        <v>102</v>
      </c>
      <c r="F120" s="5">
        <v>5.7</v>
      </c>
      <c r="G120" s="5">
        <v>8</v>
      </c>
      <c r="H120" s="5">
        <v>3</v>
      </c>
      <c r="I120" s="5">
        <v>16.600000000000001</v>
      </c>
      <c r="J120" s="5">
        <v>3.9</v>
      </c>
      <c r="K120" s="5">
        <v>5.8</v>
      </c>
      <c r="L120" s="5">
        <v>12.5</v>
      </c>
      <c r="M120" s="21">
        <f t="shared" si="106"/>
        <v>10.199999999999999</v>
      </c>
      <c r="N120" s="5">
        <v>204</v>
      </c>
      <c r="O120" s="21">
        <f t="shared" si="107"/>
        <v>50</v>
      </c>
      <c r="P120" s="5">
        <v>6.3</v>
      </c>
      <c r="Q120" s="21">
        <f t="shared" si="108"/>
        <v>9.5238095238095184</v>
      </c>
      <c r="R120" s="5">
        <v>11.5</v>
      </c>
      <c r="S120" s="21">
        <f t="shared" si="109"/>
        <v>30.434782608695656</v>
      </c>
      <c r="T120" s="5">
        <v>4.0999999999999996</v>
      </c>
      <c r="U120" s="21">
        <f t="shared" si="110"/>
        <v>26.829268292682922</v>
      </c>
      <c r="V120" s="5">
        <v>20</v>
      </c>
      <c r="W120" s="21">
        <f t="shared" si="111"/>
        <v>16.999999999999993</v>
      </c>
      <c r="X120" s="5">
        <v>4.5</v>
      </c>
      <c r="Y120" s="21">
        <f t="shared" si="112"/>
        <v>13.333333333333336</v>
      </c>
      <c r="Z120" s="5">
        <v>6.7</v>
      </c>
      <c r="AA120" s="21">
        <f t="shared" si="113"/>
        <v>13.432835820895528</v>
      </c>
      <c r="AB120" s="5">
        <v>15</v>
      </c>
      <c r="AC120" s="21">
        <f t="shared" si="114"/>
        <v>16.666666666666664</v>
      </c>
      <c r="AD120" s="21">
        <f t="shared" si="69"/>
        <v>13.708333333333334</v>
      </c>
      <c r="AE120" s="7">
        <v>329</v>
      </c>
      <c r="AF120" s="21">
        <f t="shared" si="70"/>
        <v>37.993920972644382</v>
      </c>
      <c r="AG120" s="10">
        <v>8</v>
      </c>
      <c r="AH120" s="21">
        <f t="shared" si="71"/>
        <v>21.250000000000004</v>
      </c>
      <c r="AI120" s="5">
        <v>13</v>
      </c>
      <c r="AJ120" s="21">
        <f t="shared" si="72"/>
        <v>11.538461538461538</v>
      </c>
      <c r="AK120" s="5">
        <v>5</v>
      </c>
      <c r="AL120" s="21">
        <f t="shared" si="73"/>
        <v>18.000000000000007</v>
      </c>
      <c r="AM120" s="5">
        <v>24</v>
      </c>
      <c r="AN120" s="21">
        <f t="shared" si="74"/>
        <v>16.666666666666664</v>
      </c>
      <c r="AO120" s="5">
        <v>6</v>
      </c>
      <c r="AP120" s="21">
        <f t="shared" si="75"/>
        <v>25</v>
      </c>
      <c r="AQ120" s="5">
        <v>8.1999999999999993</v>
      </c>
      <c r="AR120" s="22">
        <f t="shared" si="76"/>
        <v>18.292682926829258</v>
      </c>
      <c r="AS120" s="5">
        <v>18.2</v>
      </c>
      <c r="AT120" s="21">
        <f t="shared" si="77"/>
        <v>17.582417582417577</v>
      </c>
      <c r="AU120" s="21">
        <f t="shared" si="78"/>
        <v>16.862068965517242</v>
      </c>
      <c r="AV120" s="8">
        <f>329+160</f>
        <v>489</v>
      </c>
      <c r="AW120" s="21">
        <f t="shared" si="79"/>
        <v>32.719836400817996</v>
      </c>
      <c r="AX120" s="5">
        <v>10.8</v>
      </c>
      <c r="AY120" s="22">
        <f t="shared" si="80"/>
        <v>25.925925925925931</v>
      </c>
      <c r="AZ120" s="5">
        <v>17.5</v>
      </c>
      <c r="BA120" s="21">
        <f t="shared" si="81"/>
        <v>25.714285714285712</v>
      </c>
      <c r="BB120" s="5">
        <v>6.7</v>
      </c>
      <c r="BC120" s="21">
        <f t="shared" si="82"/>
        <v>25.373134328358208</v>
      </c>
      <c r="BD120" s="5">
        <v>29</v>
      </c>
      <c r="BE120" s="21">
        <f t="shared" si="83"/>
        <v>17.241379310344829</v>
      </c>
      <c r="BF120" s="5">
        <v>7.5</v>
      </c>
      <c r="BG120" s="21">
        <f t="shared" si="84"/>
        <v>20</v>
      </c>
      <c r="BH120" s="5">
        <v>11</v>
      </c>
      <c r="BI120" s="21">
        <f t="shared" si="85"/>
        <v>25.454545454545464</v>
      </c>
      <c r="BJ120" s="5">
        <v>21</v>
      </c>
      <c r="BK120" s="21">
        <f t="shared" si="86"/>
        <v>13.333333333333336</v>
      </c>
      <c r="BL120" s="21">
        <f t="shared" si="87"/>
        <v>19.84375</v>
      </c>
      <c r="BM120" s="5">
        <v>635</v>
      </c>
      <c r="BN120" s="21">
        <f t="shared" si="88"/>
        <v>22.992125984251967</v>
      </c>
      <c r="BO120" s="5">
        <v>11.8</v>
      </c>
      <c r="BP120" s="21">
        <f t="shared" si="89"/>
        <v>8.4745762711864394</v>
      </c>
      <c r="BQ120" s="5">
        <v>18.5</v>
      </c>
      <c r="BR120" s="21">
        <f t="shared" si="90"/>
        <v>5.4054054054054053</v>
      </c>
      <c r="BS120" s="5">
        <v>7.7</v>
      </c>
      <c r="BT120" s="21">
        <f t="shared" si="91"/>
        <v>12.987012987012985</v>
      </c>
      <c r="BU120" s="5">
        <v>32</v>
      </c>
      <c r="BV120" s="21">
        <f t="shared" si="92"/>
        <v>9.375</v>
      </c>
      <c r="BW120" s="5">
        <v>8.1999999999999993</v>
      </c>
      <c r="BX120" s="21">
        <f t="shared" si="93"/>
        <v>8.5365853658536501</v>
      </c>
      <c r="BY120" s="5">
        <v>12</v>
      </c>
      <c r="BZ120" s="21">
        <f t="shared" si="94"/>
        <v>8.3333333333333321</v>
      </c>
      <c r="CA120" s="5">
        <v>25</v>
      </c>
      <c r="CB120" s="21">
        <f t="shared" si="95"/>
        <v>16</v>
      </c>
      <c r="CC120" s="21">
        <f t="shared" si="105"/>
        <v>21.444444444444443</v>
      </c>
      <c r="CD120" s="5">
        <v>772</v>
      </c>
      <c r="CE120" s="21">
        <f t="shared" si="96"/>
        <v>17.746113989637305</v>
      </c>
      <c r="CF120" s="5">
        <v>12.7</v>
      </c>
      <c r="CG120" s="21">
        <f t="shared" si="97"/>
        <v>7.0866141732283356</v>
      </c>
      <c r="CH120" s="5">
        <v>19.5</v>
      </c>
      <c r="CI120" s="21">
        <f t="shared" si="98"/>
        <v>5.1282051282051277</v>
      </c>
      <c r="CJ120" s="5">
        <v>8.4</v>
      </c>
      <c r="CK120" s="21">
        <f t="shared" si="99"/>
        <v>8.3333333333333357</v>
      </c>
      <c r="CL120" s="5">
        <v>36</v>
      </c>
      <c r="CM120" s="21">
        <f t="shared" si="100"/>
        <v>11.111111111111111</v>
      </c>
      <c r="CN120" s="5">
        <v>9</v>
      </c>
      <c r="CO120" s="21">
        <f t="shared" si="101"/>
        <v>8.8888888888888964</v>
      </c>
      <c r="CP120" s="5">
        <v>13</v>
      </c>
      <c r="CQ120" s="21">
        <f t="shared" si="102"/>
        <v>7.6923076923076925</v>
      </c>
      <c r="CR120" s="5">
        <v>29</v>
      </c>
      <c r="CS120" s="21">
        <f t="shared" si="103"/>
        <v>13.793103448275861</v>
      </c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N120" t="s">
        <v>122</v>
      </c>
      <c r="DO120">
        <v>2</v>
      </c>
    </row>
    <row r="121" spans="1:119" x14ac:dyDescent="0.3">
      <c r="A121" s="3">
        <v>120</v>
      </c>
      <c r="B121" s="5" t="s">
        <v>4</v>
      </c>
      <c r="C121" s="3">
        <v>3</v>
      </c>
      <c r="D121" s="21">
        <f t="shared" si="68"/>
        <v>7.670454545454545</v>
      </c>
      <c r="E121" s="5">
        <v>135</v>
      </c>
      <c r="F121" s="5">
        <v>5.8</v>
      </c>
      <c r="G121" s="5">
        <v>9</v>
      </c>
      <c r="H121" s="5">
        <v>3.9</v>
      </c>
      <c r="I121" s="5">
        <v>17.600000000000001</v>
      </c>
      <c r="J121" s="5">
        <v>3.9</v>
      </c>
      <c r="K121" s="5">
        <v>6.1</v>
      </c>
      <c r="L121" s="5">
        <v>12.8</v>
      </c>
      <c r="M121" s="21">
        <f t="shared" si="106"/>
        <v>12.465116279069768</v>
      </c>
      <c r="N121" s="5">
        <v>268</v>
      </c>
      <c r="O121" s="21">
        <f t="shared" si="107"/>
        <v>49.626865671641788</v>
      </c>
      <c r="P121" s="5">
        <v>7.8</v>
      </c>
      <c r="Q121" s="21">
        <f t="shared" si="108"/>
        <v>25.641025641025646</v>
      </c>
      <c r="R121" s="5">
        <v>11.5</v>
      </c>
      <c r="S121" s="21">
        <f t="shared" si="109"/>
        <v>21.739130434782609</v>
      </c>
      <c r="T121" s="5">
        <v>4.5</v>
      </c>
      <c r="U121" s="21">
        <f t="shared" si="110"/>
        <v>13.333333333333336</v>
      </c>
      <c r="V121" s="5">
        <v>21.5</v>
      </c>
      <c r="W121" s="21">
        <f t="shared" si="111"/>
        <v>18.139534883720923</v>
      </c>
      <c r="X121" s="5">
        <v>4.5</v>
      </c>
      <c r="Y121" s="21">
        <f t="shared" si="112"/>
        <v>13.333333333333336</v>
      </c>
      <c r="Z121" s="5">
        <v>7</v>
      </c>
      <c r="AA121" s="21">
        <f t="shared" si="113"/>
        <v>12.857142857142861</v>
      </c>
      <c r="AB121" s="5">
        <v>16.5</v>
      </c>
      <c r="AC121" s="21">
        <f t="shared" si="114"/>
        <v>22.424242424242419</v>
      </c>
      <c r="AD121" s="21">
        <f t="shared" si="69"/>
        <v>18.833333333333332</v>
      </c>
      <c r="AE121" s="7">
        <v>452</v>
      </c>
      <c r="AF121" s="21">
        <f t="shared" si="70"/>
        <v>40.707964601769916</v>
      </c>
      <c r="AG121" s="10">
        <v>9.5</v>
      </c>
      <c r="AH121" s="21">
        <f t="shared" si="71"/>
        <v>17.894736842105267</v>
      </c>
      <c r="AI121" s="5">
        <v>15</v>
      </c>
      <c r="AJ121" s="21">
        <f t="shared" si="72"/>
        <v>23.333333333333332</v>
      </c>
      <c r="AK121" s="5">
        <v>5.9</v>
      </c>
      <c r="AL121" s="21">
        <f t="shared" si="73"/>
        <v>23.728813559322038</v>
      </c>
      <c r="AM121" s="5">
        <v>24</v>
      </c>
      <c r="AN121" s="21">
        <f t="shared" si="74"/>
        <v>10.416666666666668</v>
      </c>
      <c r="AO121" s="5">
        <v>6.4</v>
      </c>
      <c r="AP121" s="21">
        <f t="shared" si="75"/>
        <v>29.687500000000007</v>
      </c>
      <c r="AQ121" s="5">
        <v>9.4</v>
      </c>
      <c r="AR121" s="22">
        <f t="shared" si="76"/>
        <v>25.531914893617024</v>
      </c>
      <c r="AS121" s="5">
        <v>20.5</v>
      </c>
      <c r="AT121" s="21">
        <f t="shared" si="77"/>
        <v>19.512195121951219</v>
      </c>
      <c r="AU121" s="21">
        <f t="shared" si="78"/>
        <v>21.032258064516128</v>
      </c>
      <c r="AV121" s="8">
        <f>452+200</f>
        <v>652</v>
      </c>
      <c r="AW121" s="21">
        <f t="shared" si="79"/>
        <v>30.674846625766872</v>
      </c>
      <c r="AX121" s="5">
        <v>11.9</v>
      </c>
      <c r="AY121" s="22">
        <f t="shared" si="80"/>
        <v>20.168067226890759</v>
      </c>
      <c r="AZ121" s="5">
        <v>19</v>
      </c>
      <c r="BA121" s="21">
        <f t="shared" si="81"/>
        <v>21.052631578947366</v>
      </c>
      <c r="BB121" s="5">
        <v>7.6</v>
      </c>
      <c r="BC121" s="21">
        <f t="shared" si="82"/>
        <v>22.368421052631572</v>
      </c>
      <c r="BD121" s="5">
        <v>31</v>
      </c>
      <c r="BE121" s="21">
        <f t="shared" si="83"/>
        <v>22.58064516129032</v>
      </c>
      <c r="BF121" s="5">
        <v>8.5</v>
      </c>
      <c r="BG121" s="21">
        <f t="shared" si="84"/>
        <v>24.70588235294117</v>
      </c>
      <c r="BH121" s="5">
        <v>12</v>
      </c>
      <c r="BI121" s="21">
        <f t="shared" si="85"/>
        <v>21.666666666666664</v>
      </c>
      <c r="BJ121" s="5">
        <v>24.5</v>
      </c>
      <c r="BK121" s="21">
        <f t="shared" si="86"/>
        <v>16.326530612244898</v>
      </c>
      <c r="BL121" s="21">
        <f t="shared" si="87"/>
        <v>28.529411764705884</v>
      </c>
      <c r="BM121" s="5">
        <v>970</v>
      </c>
      <c r="BN121" s="21">
        <f t="shared" si="88"/>
        <v>32.783505154639172</v>
      </c>
      <c r="BO121" s="5">
        <v>13</v>
      </c>
      <c r="BP121" s="21">
        <f t="shared" si="89"/>
        <v>8.4615384615384599</v>
      </c>
      <c r="BQ121" s="5">
        <v>20</v>
      </c>
      <c r="BR121" s="21">
        <f t="shared" si="90"/>
        <v>5</v>
      </c>
      <c r="BS121" s="5">
        <v>8.4</v>
      </c>
      <c r="BT121" s="21">
        <f t="shared" si="91"/>
        <v>9.5238095238095308</v>
      </c>
      <c r="BU121" s="5">
        <v>34</v>
      </c>
      <c r="BV121" s="21">
        <f t="shared" si="92"/>
        <v>8.8235294117647065</v>
      </c>
      <c r="BW121" s="5">
        <v>9.5</v>
      </c>
      <c r="BX121" s="21">
        <f t="shared" si="93"/>
        <v>10.526315789473683</v>
      </c>
      <c r="BY121" s="5">
        <v>13</v>
      </c>
      <c r="BZ121" s="21">
        <f t="shared" si="94"/>
        <v>7.6923076923076925</v>
      </c>
      <c r="CA121" s="5">
        <v>28.5</v>
      </c>
      <c r="CB121" s="21">
        <f t="shared" si="95"/>
        <v>14.035087719298245</v>
      </c>
      <c r="CC121" s="21">
        <f t="shared" si="105"/>
        <v>33.657894736842103</v>
      </c>
      <c r="CD121" s="5">
        <v>1279</v>
      </c>
      <c r="CE121" s="21">
        <f t="shared" si="96"/>
        <v>24.159499609069584</v>
      </c>
      <c r="CF121" s="5">
        <v>14</v>
      </c>
      <c r="CG121" s="21">
        <f t="shared" si="97"/>
        <v>7.1428571428571423</v>
      </c>
      <c r="CH121" s="5">
        <v>21.5</v>
      </c>
      <c r="CI121" s="21">
        <f t="shared" si="98"/>
        <v>6.9767441860465116</v>
      </c>
      <c r="CJ121" s="5">
        <v>8.9</v>
      </c>
      <c r="CK121" s="21">
        <f t="shared" si="99"/>
        <v>5.6179775280898872</v>
      </c>
      <c r="CL121" s="5">
        <v>38</v>
      </c>
      <c r="CM121" s="21">
        <f t="shared" si="100"/>
        <v>10.526315789473683</v>
      </c>
      <c r="CN121" s="5">
        <v>10.199999999999999</v>
      </c>
      <c r="CO121" s="21">
        <f t="shared" si="101"/>
        <v>6.8627450980392091</v>
      </c>
      <c r="CP121" s="5">
        <v>14</v>
      </c>
      <c r="CQ121" s="21">
        <f t="shared" si="102"/>
        <v>7.1428571428571423</v>
      </c>
      <c r="CR121" s="5">
        <v>32.5</v>
      </c>
      <c r="CS121" s="21">
        <f t="shared" si="103"/>
        <v>12.307692307692308</v>
      </c>
      <c r="CT121" s="14">
        <v>24.6</v>
      </c>
      <c r="CU121" s="14">
        <v>17.478739999999998</v>
      </c>
      <c r="CV121" s="14">
        <v>5.3713179999999996</v>
      </c>
      <c r="CW121" s="14">
        <v>63.149610000000003</v>
      </c>
      <c r="CX121" s="14">
        <v>7.3</v>
      </c>
      <c r="CY121" s="14">
        <v>22</v>
      </c>
      <c r="CZ121" s="14">
        <v>3.6</v>
      </c>
      <c r="DA121" s="14">
        <v>61</v>
      </c>
      <c r="DB121" s="14">
        <v>20.2</v>
      </c>
      <c r="DC121" s="14">
        <v>33.18</v>
      </c>
      <c r="DD121" s="14">
        <v>3.1</v>
      </c>
      <c r="DE121" s="14"/>
      <c r="DF121" s="14"/>
      <c r="DG121" s="14">
        <v>79</v>
      </c>
      <c r="DH121" s="14"/>
      <c r="DI121" s="14"/>
      <c r="DJ121" s="14"/>
      <c r="DK121" s="18">
        <v>44</v>
      </c>
      <c r="DL121" s="20">
        <v>3.8498619999999999</v>
      </c>
      <c r="DM121">
        <v>0.55000000000000004</v>
      </c>
      <c r="DN121" t="s">
        <v>122</v>
      </c>
      <c r="DO121">
        <v>2</v>
      </c>
    </row>
    <row r="122" spans="1:119" x14ac:dyDescent="0.3">
      <c r="A122" s="2">
        <v>121</v>
      </c>
      <c r="B122" s="5" t="s">
        <v>4</v>
      </c>
      <c r="C122" s="3">
        <v>3</v>
      </c>
      <c r="D122" s="21">
        <f t="shared" si="68"/>
        <v>8.9887640449438191</v>
      </c>
      <c r="E122" s="5">
        <v>160</v>
      </c>
      <c r="F122" s="5">
        <v>5.6</v>
      </c>
      <c r="G122" s="5">
        <v>8.9</v>
      </c>
      <c r="H122" s="5">
        <v>3.9</v>
      </c>
      <c r="I122" s="5">
        <v>17.8</v>
      </c>
      <c r="J122" s="5">
        <v>3.8</v>
      </c>
      <c r="K122" s="5">
        <v>7</v>
      </c>
      <c r="L122" s="5">
        <v>13.2</v>
      </c>
      <c r="M122" s="21">
        <f t="shared" si="106"/>
        <v>14</v>
      </c>
      <c r="N122" s="5">
        <v>308</v>
      </c>
      <c r="O122" s="21">
        <f t="shared" si="107"/>
        <v>48.051948051948052</v>
      </c>
      <c r="P122" s="5">
        <v>7.8</v>
      </c>
      <c r="Q122" s="21">
        <f t="shared" si="108"/>
        <v>28.205128205128212</v>
      </c>
      <c r="R122" s="5">
        <v>12</v>
      </c>
      <c r="S122" s="21">
        <f t="shared" si="109"/>
        <v>25.833333333333329</v>
      </c>
      <c r="T122" s="5">
        <v>4.5999999999999996</v>
      </c>
      <c r="U122" s="21">
        <f t="shared" si="110"/>
        <v>15.217391304347821</v>
      </c>
      <c r="V122" s="5">
        <v>22</v>
      </c>
      <c r="W122" s="21">
        <f t="shared" si="111"/>
        <v>19.09090909090909</v>
      </c>
      <c r="X122" s="5">
        <v>5</v>
      </c>
      <c r="Y122" s="21">
        <f t="shared" si="112"/>
        <v>24.000000000000004</v>
      </c>
      <c r="Z122" s="5">
        <v>8</v>
      </c>
      <c r="AA122" s="21">
        <f t="shared" si="113"/>
        <v>12.5</v>
      </c>
      <c r="AB122" s="5">
        <v>17</v>
      </c>
      <c r="AC122" s="21">
        <f t="shared" si="114"/>
        <v>22.352941176470591</v>
      </c>
      <c r="AD122" s="21">
        <f t="shared" si="69"/>
        <v>20.244897959183675</v>
      </c>
      <c r="AE122" s="7">
        <v>496</v>
      </c>
      <c r="AF122" s="21">
        <f t="shared" si="70"/>
        <v>37.903225806451616</v>
      </c>
      <c r="AG122" s="10">
        <v>9.5</v>
      </c>
      <c r="AH122" s="21">
        <f t="shared" si="71"/>
        <v>17.894736842105267</v>
      </c>
      <c r="AI122" s="5">
        <v>15.5</v>
      </c>
      <c r="AJ122" s="21">
        <f t="shared" si="72"/>
        <v>22.58064516129032</v>
      </c>
      <c r="AK122" s="5">
        <v>5.6</v>
      </c>
      <c r="AL122" s="21">
        <f t="shared" si="73"/>
        <v>17.857142857142858</v>
      </c>
      <c r="AM122" s="5">
        <v>24.5</v>
      </c>
      <c r="AN122" s="21">
        <f t="shared" si="74"/>
        <v>10.204081632653061</v>
      </c>
      <c r="AO122" s="5">
        <v>6.5</v>
      </c>
      <c r="AP122" s="21">
        <f t="shared" si="75"/>
        <v>23.076923076923077</v>
      </c>
      <c r="AQ122" s="5">
        <v>9.4</v>
      </c>
      <c r="AR122" s="22">
        <f t="shared" si="76"/>
        <v>14.893617021276597</v>
      </c>
      <c r="AS122" s="5">
        <v>20.2</v>
      </c>
      <c r="AT122" s="21">
        <f t="shared" si="77"/>
        <v>15.84158415841584</v>
      </c>
      <c r="AU122" s="21">
        <f t="shared" si="78"/>
        <v>22.21875</v>
      </c>
      <c r="AV122" s="8">
        <f>496+215</f>
        <v>711</v>
      </c>
      <c r="AW122" s="21">
        <f t="shared" si="79"/>
        <v>30.239099859353026</v>
      </c>
      <c r="AX122" s="5">
        <v>12.3</v>
      </c>
      <c r="AY122" s="22">
        <f t="shared" si="80"/>
        <v>22.764227642276428</v>
      </c>
      <c r="AZ122" s="5">
        <v>19.5</v>
      </c>
      <c r="BA122" s="21">
        <f t="shared" si="81"/>
        <v>20.512820512820511</v>
      </c>
      <c r="BB122" s="5">
        <v>7.7</v>
      </c>
      <c r="BC122" s="21">
        <f t="shared" si="82"/>
        <v>27.272727272727277</v>
      </c>
      <c r="BD122" s="5">
        <v>32</v>
      </c>
      <c r="BE122" s="21">
        <f t="shared" si="83"/>
        <v>23.4375</v>
      </c>
      <c r="BF122" s="5">
        <v>8.5</v>
      </c>
      <c r="BG122" s="21">
        <f t="shared" si="84"/>
        <v>23.52941176470588</v>
      </c>
      <c r="BH122" s="5">
        <v>12.5</v>
      </c>
      <c r="BI122" s="21">
        <f t="shared" si="85"/>
        <v>24.799999999999997</v>
      </c>
      <c r="BJ122" s="5">
        <v>25</v>
      </c>
      <c r="BK122" s="21">
        <f t="shared" si="86"/>
        <v>19.200000000000003</v>
      </c>
      <c r="BL122" s="21">
        <f t="shared" si="87"/>
        <v>26.285714285714285</v>
      </c>
      <c r="BM122" s="5">
        <v>920</v>
      </c>
      <c r="BN122" s="21">
        <f t="shared" si="88"/>
        <v>22.717391304347824</v>
      </c>
      <c r="BO122" s="5">
        <v>13</v>
      </c>
      <c r="BP122" s="21">
        <f t="shared" si="89"/>
        <v>5.3846153846153797</v>
      </c>
      <c r="BQ122" s="5">
        <v>20.5</v>
      </c>
      <c r="BR122" s="21">
        <f t="shared" si="90"/>
        <v>4.8780487804878048</v>
      </c>
      <c r="BS122" s="5">
        <v>8.6</v>
      </c>
      <c r="BT122" s="21">
        <f t="shared" si="91"/>
        <v>10.465116279069761</v>
      </c>
      <c r="BU122" s="5">
        <v>35</v>
      </c>
      <c r="BV122" s="21">
        <f t="shared" si="92"/>
        <v>8.5714285714285712</v>
      </c>
      <c r="BW122" s="5">
        <v>9.3000000000000007</v>
      </c>
      <c r="BX122" s="21">
        <f t="shared" si="93"/>
        <v>8.6021505376344169</v>
      </c>
      <c r="BY122" s="5">
        <v>13.5</v>
      </c>
      <c r="BZ122" s="21">
        <f t="shared" si="94"/>
        <v>7.4074074074074066</v>
      </c>
      <c r="CA122" s="5">
        <v>29</v>
      </c>
      <c r="CB122" s="21">
        <f t="shared" si="95"/>
        <v>13.793103448275861</v>
      </c>
      <c r="CC122" s="21">
        <f t="shared" si="105"/>
        <v>29.210526315789473</v>
      </c>
      <c r="CD122" s="5">
        <v>1110</v>
      </c>
      <c r="CE122" s="21">
        <f t="shared" si="96"/>
        <v>17.117117117117118</v>
      </c>
      <c r="CF122" s="5">
        <v>14</v>
      </c>
      <c r="CG122" s="21">
        <f t="shared" si="97"/>
        <v>7.1428571428571423</v>
      </c>
      <c r="CH122" s="5">
        <v>21.5</v>
      </c>
      <c r="CI122" s="21">
        <f t="shared" si="98"/>
        <v>4.6511627906976747</v>
      </c>
      <c r="CJ122" s="5">
        <v>9.3000000000000007</v>
      </c>
      <c r="CK122" s="21">
        <f t="shared" si="99"/>
        <v>7.5268817204301186</v>
      </c>
      <c r="CL122" s="5">
        <v>38</v>
      </c>
      <c r="CM122" s="21">
        <f t="shared" si="100"/>
        <v>7.8947368421052628</v>
      </c>
      <c r="CN122" s="5">
        <v>9.9</v>
      </c>
      <c r="CO122" s="21">
        <f t="shared" si="101"/>
        <v>6.060606060606057</v>
      </c>
      <c r="CP122" s="5">
        <v>14.5</v>
      </c>
      <c r="CQ122" s="21">
        <f t="shared" si="102"/>
        <v>6.8965517241379306</v>
      </c>
      <c r="CR122" s="5">
        <v>33</v>
      </c>
      <c r="CS122" s="21">
        <f t="shared" si="103"/>
        <v>12.121212121212121</v>
      </c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N122" t="s">
        <v>122</v>
      </c>
      <c r="DO122">
        <v>2</v>
      </c>
    </row>
    <row r="123" spans="1:119" x14ac:dyDescent="0.3">
      <c r="A123" s="3">
        <v>122</v>
      </c>
      <c r="B123" s="5" t="s">
        <v>4</v>
      </c>
      <c r="C123" s="3">
        <v>3</v>
      </c>
      <c r="D123" s="21"/>
      <c r="E123" s="5"/>
      <c r="F123" s="5"/>
      <c r="G123" s="5"/>
      <c r="H123" s="5"/>
      <c r="I123" s="5"/>
      <c r="J123" s="5"/>
      <c r="K123" s="5"/>
      <c r="L123" s="5"/>
      <c r="M123" s="21"/>
      <c r="N123" s="5"/>
      <c r="O123" s="21"/>
      <c r="P123" s="5"/>
      <c r="Q123" s="21"/>
      <c r="R123" s="5"/>
      <c r="S123" s="21"/>
      <c r="T123" s="5"/>
      <c r="U123" s="21"/>
      <c r="V123" s="5"/>
      <c r="W123" s="21"/>
      <c r="X123" s="5"/>
      <c r="Y123" s="21"/>
      <c r="Z123" s="5"/>
      <c r="AA123" s="21"/>
      <c r="AB123" s="5"/>
      <c r="AC123" s="21"/>
      <c r="AD123" s="21"/>
      <c r="AE123" s="7"/>
      <c r="AF123" s="21"/>
      <c r="AG123" s="10"/>
      <c r="AH123" s="21"/>
      <c r="AI123" s="5"/>
      <c r="AJ123" s="21"/>
      <c r="AK123" s="5"/>
      <c r="AL123" s="21"/>
      <c r="AM123" s="5"/>
      <c r="AN123" s="21"/>
      <c r="AO123" s="5"/>
      <c r="AP123" s="21"/>
      <c r="AQ123" s="5"/>
      <c r="AR123" s="22"/>
      <c r="AS123" s="5"/>
      <c r="AT123" s="21"/>
      <c r="AU123" s="21"/>
      <c r="AV123" s="8"/>
      <c r="AW123" s="21"/>
      <c r="AX123" s="5"/>
      <c r="AY123" s="22"/>
      <c r="AZ123" s="5"/>
      <c r="BA123" s="21"/>
      <c r="BB123" s="5"/>
      <c r="BC123" s="21"/>
      <c r="BD123" s="5"/>
      <c r="BE123" s="21"/>
      <c r="BF123" s="5"/>
      <c r="BG123" s="21"/>
      <c r="BH123" s="5"/>
      <c r="BI123" s="21"/>
      <c r="BJ123" s="5"/>
      <c r="BK123" s="21"/>
      <c r="BL123" s="21"/>
      <c r="BM123" s="5"/>
      <c r="BN123" s="21"/>
      <c r="BO123" s="5"/>
      <c r="BP123" s="21"/>
      <c r="BQ123" s="5"/>
      <c r="BR123" s="21"/>
      <c r="BS123" s="5"/>
      <c r="BT123" s="21"/>
      <c r="BU123" s="5"/>
      <c r="BV123" s="21"/>
      <c r="BW123" s="5"/>
      <c r="BX123" s="21"/>
      <c r="BY123" s="5"/>
      <c r="BZ123" s="21"/>
      <c r="CA123" s="5"/>
      <c r="CB123" s="21"/>
      <c r="CC123" s="21"/>
      <c r="CD123" s="5"/>
      <c r="CE123" s="21"/>
      <c r="CF123" s="5"/>
      <c r="CG123" s="21"/>
      <c r="CH123" s="5"/>
      <c r="CI123" s="21"/>
      <c r="CJ123" s="5"/>
      <c r="CK123" s="21"/>
      <c r="CL123" s="5"/>
      <c r="CM123" s="21"/>
      <c r="CN123" s="5"/>
      <c r="CO123" s="21"/>
      <c r="CP123" s="5"/>
      <c r="CQ123" s="21"/>
      <c r="CR123" s="5"/>
      <c r="CS123" s="21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N123" t="s">
        <v>122</v>
      </c>
      <c r="DO123">
        <v>2</v>
      </c>
    </row>
    <row r="124" spans="1:119" x14ac:dyDescent="0.3">
      <c r="A124" s="2">
        <v>123</v>
      </c>
      <c r="B124" s="5" t="s">
        <v>4</v>
      </c>
      <c r="C124" s="3">
        <v>3</v>
      </c>
      <c r="D124" s="21">
        <f t="shared" si="68"/>
        <v>7.901234567901235</v>
      </c>
      <c r="E124" s="5">
        <v>128</v>
      </c>
      <c r="F124" s="5">
        <v>5.5</v>
      </c>
      <c r="G124" s="5">
        <v>8.5</v>
      </c>
      <c r="H124" s="5">
        <v>3.3</v>
      </c>
      <c r="I124" s="5">
        <v>16.2</v>
      </c>
      <c r="J124" s="5">
        <v>3.8</v>
      </c>
      <c r="K124" s="5">
        <v>6</v>
      </c>
      <c r="L124" s="5">
        <v>13.1</v>
      </c>
      <c r="M124" s="21">
        <f t="shared" si="106"/>
        <v>13.081081081081081</v>
      </c>
      <c r="N124" s="5">
        <v>242</v>
      </c>
      <c r="O124" s="21">
        <f t="shared" si="107"/>
        <v>47.107438016528924</v>
      </c>
      <c r="P124" s="5">
        <v>7</v>
      </c>
      <c r="Q124" s="21">
        <f t="shared" si="108"/>
        <v>21.428571428571427</v>
      </c>
      <c r="R124" s="5">
        <v>11.5</v>
      </c>
      <c r="S124" s="21">
        <f t="shared" si="109"/>
        <v>26.086956521739129</v>
      </c>
      <c r="T124" s="5">
        <v>4.5</v>
      </c>
      <c r="U124" s="21">
        <f t="shared" si="110"/>
        <v>26.666666666666671</v>
      </c>
      <c r="V124" s="5">
        <v>18.5</v>
      </c>
      <c r="W124" s="21">
        <f t="shared" si="111"/>
        <v>12.432432432432435</v>
      </c>
      <c r="X124" s="5">
        <v>4.5</v>
      </c>
      <c r="Y124" s="21">
        <f t="shared" si="112"/>
        <v>15.555555555555559</v>
      </c>
      <c r="Z124" s="5">
        <v>7</v>
      </c>
      <c r="AA124" s="21">
        <f t="shared" si="113"/>
        <v>14.285714285714285</v>
      </c>
      <c r="AB124" s="5">
        <v>15</v>
      </c>
      <c r="AC124" s="21">
        <f t="shared" si="114"/>
        <v>12.666666666666668</v>
      </c>
      <c r="AD124" s="21">
        <f t="shared" si="69"/>
        <v>17.391304347826086</v>
      </c>
      <c r="AE124" s="7">
        <v>400</v>
      </c>
      <c r="AF124" s="21">
        <f t="shared" si="70"/>
        <v>39.5</v>
      </c>
      <c r="AG124" s="10">
        <v>8.5</v>
      </c>
      <c r="AH124" s="21">
        <f t="shared" si="71"/>
        <v>17.647058823529413</v>
      </c>
      <c r="AI124" s="5">
        <v>14</v>
      </c>
      <c r="AJ124" s="21">
        <f t="shared" si="72"/>
        <v>17.857142857142858</v>
      </c>
      <c r="AK124" s="5">
        <v>5.8</v>
      </c>
      <c r="AL124" s="21">
        <f t="shared" si="73"/>
        <v>22.413793103448274</v>
      </c>
      <c r="AM124" s="5">
        <v>23</v>
      </c>
      <c r="AN124" s="21">
        <f t="shared" si="74"/>
        <v>19.565217391304348</v>
      </c>
      <c r="AO124" s="5">
        <v>5.5</v>
      </c>
      <c r="AP124" s="21">
        <f t="shared" si="75"/>
        <v>18.181818181818183</v>
      </c>
      <c r="AQ124" s="5">
        <v>8</v>
      </c>
      <c r="AR124" s="22">
        <f t="shared" si="76"/>
        <v>12.5</v>
      </c>
      <c r="AS124" s="5">
        <v>19</v>
      </c>
      <c r="AT124" s="21">
        <f t="shared" si="77"/>
        <v>21.052631578947366</v>
      </c>
      <c r="AU124" s="21">
        <f t="shared" si="78"/>
        <v>20</v>
      </c>
      <c r="AV124" s="8">
        <f>400+180</f>
        <v>580</v>
      </c>
      <c r="AW124" s="21">
        <f t="shared" si="79"/>
        <v>31.03448275862069</v>
      </c>
      <c r="AX124" s="5">
        <v>11</v>
      </c>
      <c r="AY124" s="22">
        <f t="shared" si="80"/>
        <v>22.727272727272727</v>
      </c>
      <c r="AZ124" s="5">
        <v>19</v>
      </c>
      <c r="BA124" s="21">
        <f t="shared" si="81"/>
        <v>26.315789473684209</v>
      </c>
      <c r="BB124" s="5">
        <v>7.5</v>
      </c>
      <c r="BC124" s="21">
        <f t="shared" si="82"/>
        <v>22.666666666666668</v>
      </c>
      <c r="BD124" s="5">
        <v>29</v>
      </c>
      <c r="BE124" s="21">
        <f t="shared" si="83"/>
        <v>20.689655172413794</v>
      </c>
      <c r="BF124" s="5">
        <v>8.5</v>
      </c>
      <c r="BG124" s="21">
        <f t="shared" si="84"/>
        <v>35.294117647058826</v>
      </c>
      <c r="BH124" s="5">
        <v>11.6</v>
      </c>
      <c r="BI124" s="21">
        <f t="shared" si="85"/>
        <v>31.034482758620683</v>
      </c>
      <c r="BJ124" s="5">
        <v>23</v>
      </c>
      <c r="BK124" s="21">
        <f t="shared" si="86"/>
        <v>17.391304347826086</v>
      </c>
      <c r="BL124" s="21">
        <f t="shared" si="87"/>
        <v>25.757575757575758</v>
      </c>
      <c r="BM124" s="5">
        <v>850</v>
      </c>
      <c r="BN124" s="21">
        <f t="shared" si="88"/>
        <v>31.764705882352938</v>
      </c>
      <c r="BO124" s="5">
        <v>12</v>
      </c>
      <c r="BP124" s="21">
        <f t="shared" si="89"/>
        <v>8.3333333333333321</v>
      </c>
      <c r="BQ124" s="5">
        <v>20</v>
      </c>
      <c r="BR124" s="21">
        <f t="shared" si="90"/>
        <v>5</v>
      </c>
      <c r="BS124" s="5">
        <v>8.3000000000000007</v>
      </c>
      <c r="BT124" s="21">
        <f t="shared" si="91"/>
        <v>9.6385542168674778</v>
      </c>
      <c r="BU124" s="5">
        <v>33</v>
      </c>
      <c r="BV124" s="21">
        <f t="shared" si="92"/>
        <v>12.121212121212121</v>
      </c>
      <c r="BW124" s="5">
        <v>9.3000000000000007</v>
      </c>
      <c r="BX124" s="21">
        <f t="shared" si="93"/>
        <v>8.6021505376344169</v>
      </c>
      <c r="BY124" s="5">
        <v>12.5</v>
      </c>
      <c r="BZ124" s="21">
        <f t="shared" si="94"/>
        <v>7.200000000000002</v>
      </c>
      <c r="CA124" s="5">
        <v>26</v>
      </c>
      <c r="CB124" s="21">
        <f t="shared" si="95"/>
        <v>11.538461538461538</v>
      </c>
      <c r="CC124" s="21">
        <f t="shared" ref="CC124:CC130" si="115">CD124/CL124</f>
        <v>29.72972972972973</v>
      </c>
      <c r="CD124" s="5">
        <v>1100</v>
      </c>
      <c r="CE124" s="21">
        <f t="shared" si="96"/>
        <v>22.727272727272727</v>
      </c>
      <c r="CF124" s="5">
        <v>13</v>
      </c>
      <c r="CG124" s="21">
        <f t="shared" si="97"/>
        <v>7.6923076923076925</v>
      </c>
      <c r="CH124" s="5">
        <v>21</v>
      </c>
      <c r="CI124" s="21">
        <f t="shared" si="98"/>
        <v>4.7619047619047619</v>
      </c>
      <c r="CJ124" s="5">
        <v>9</v>
      </c>
      <c r="CK124" s="21">
        <f t="shared" si="99"/>
        <v>7.7777777777777697</v>
      </c>
      <c r="CL124" s="5">
        <v>37</v>
      </c>
      <c r="CM124" s="21">
        <f t="shared" si="100"/>
        <v>10.810810810810811</v>
      </c>
      <c r="CN124" s="5">
        <v>9.6999999999999993</v>
      </c>
      <c r="CO124" s="21">
        <f t="shared" si="101"/>
        <v>4.1237113402061709</v>
      </c>
      <c r="CP124" s="5">
        <v>13.5</v>
      </c>
      <c r="CQ124" s="21">
        <f t="shared" si="102"/>
        <v>7.4074074074074066</v>
      </c>
      <c r="CR124" s="5">
        <v>29</v>
      </c>
      <c r="CS124" s="21">
        <f t="shared" si="103"/>
        <v>10.344827586206897</v>
      </c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N124" t="s">
        <v>122</v>
      </c>
      <c r="DO124">
        <v>2</v>
      </c>
    </row>
    <row r="125" spans="1:119" x14ac:dyDescent="0.3">
      <c r="A125" s="3">
        <v>124</v>
      </c>
      <c r="B125" s="5" t="s">
        <v>4</v>
      </c>
      <c r="C125" s="3">
        <v>3</v>
      </c>
      <c r="D125" s="21">
        <f t="shared" si="68"/>
        <v>7.6506024096385534</v>
      </c>
      <c r="E125" s="5">
        <v>127</v>
      </c>
      <c r="F125" s="5">
        <v>5.6</v>
      </c>
      <c r="G125" s="5">
        <v>9</v>
      </c>
      <c r="H125" s="5">
        <v>3.5</v>
      </c>
      <c r="I125" s="5">
        <v>16.600000000000001</v>
      </c>
      <c r="J125" s="5">
        <v>3.5</v>
      </c>
      <c r="K125" s="5">
        <v>5.9</v>
      </c>
      <c r="L125" s="5">
        <v>12.5</v>
      </c>
      <c r="M125" s="21">
        <f t="shared" si="106"/>
        <v>12.05</v>
      </c>
      <c r="N125" s="5">
        <v>241</v>
      </c>
      <c r="O125" s="21">
        <f t="shared" si="107"/>
        <v>47.302904564315348</v>
      </c>
      <c r="P125" s="5">
        <v>7.1</v>
      </c>
      <c r="Q125" s="21">
        <f t="shared" si="108"/>
        <v>21.126760563380284</v>
      </c>
      <c r="R125" s="5">
        <v>11.5</v>
      </c>
      <c r="S125" s="21">
        <f t="shared" si="109"/>
        <v>21.739130434782609</v>
      </c>
      <c r="T125" s="5">
        <v>4.5</v>
      </c>
      <c r="U125" s="21">
        <f t="shared" si="110"/>
        <v>22.222222222222221</v>
      </c>
      <c r="V125" s="5">
        <v>20</v>
      </c>
      <c r="W125" s="21">
        <f t="shared" si="111"/>
        <v>16.999999999999993</v>
      </c>
      <c r="X125" s="5">
        <v>5</v>
      </c>
      <c r="Y125" s="21">
        <f t="shared" si="112"/>
        <v>30</v>
      </c>
      <c r="Z125" s="5">
        <v>7.5</v>
      </c>
      <c r="AA125" s="21">
        <f t="shared" si="113"/>
        <v>21.333333333333329</v>
      </c>
      <c r="AB125" s="5">
        <v>15.8</v>
      </c>
      <c r="AC125" s="21">
        <f t="shared" si="114"/>
        <v>20.886075949367093</v>
      </c>
      <c r="AD125" s="21">
        <f t="shared" si="69"/>
        <v>16.391304347826086</v>
      </c>
      <c r="AE125" s="7">
        <v>377</v>
      </c>
      <c r="AF125" s="21">
        <f t="shared" si="70"/>
        <v>36.074270557029173</v>
      </c>
      <c r="AG125" s="10">
        <v>8.5</v>
      </c>
      <c r="AH125" s="21">
        <f t="shared" si="71"/>
        <v>16.470588235294123</v>
      </c>
      <c r="AI125" s="5">
        <v>13.5</v>
      </c>
      <c r="AJ125" s="21">
        <f t="shared" si="72"/>
        <v>14.814814814814813</v>
      </c>
      <c r="AK125" s="5">
        <v>5.5</v>
      </c>
      <c r="AL125" s="21">
        <f t="shared" si="73"/>
        <v>18.181818181818183</v>
      </c>
      <c r="AM125" s="5">
        <v>23</v>
      </c>
      <c r="AN125" s="21">
        <f t="shared" si="74"/>
        <v>13.043478260869565</v>
      </c>
      <c r="AO125" s="5">
        <v>5.3</v>
      </c>
      <c r="AP125" s="21">
        <f t="shared" si="75"/>
        <v>5.660377358490563</v>
      </c>
      <c r="AQ125" s="5">
        <v>9</v>
      </c>
      <c r="AR125" s="22">
        <f t="shared" si="76"/>
        <v>16.666666666666664</v>
      </c>
      <c r="AS125" s="5">
        <v>18.5</v>
      </c>
      <c r="AT125" s="21">
        <f t="shared" si="77"/>
        <v>14.594594594594589</v>
      </c>
      <c r="AU125" s="21">
        <f t="shared" si="78"/>
        <v>17.899999999999999</v>
      </c>
      <c r="AV125" s="8">
        <f>377+160</f>
        <v>537</v>
      </c>
      <c r="AW125" s="21">
        <f t="shared" si="79"/>
        <v>29.795158286778399</v>
      </c>
      <c r="AX125" s="5">
        <v>11.2</v>
      </c>
      <c r="AY125" s="22">
        <f t="shared" si="80"/>
        <v>24.107142857142851</v>
      </c>
      <c r="AZ125" s="5">
        <v>18</v>
      </c>
      <c r="BA125" s="21">
        <f t="shared" si="81"/>
        <v>25</v>
      </c>
      <c r="BB125" s="5">
        <v>7</v>
      </c>
      <c r="BC125" s="21">
        <f t="shared" si="82"/>
        <v>21.428571428571427</v>
      </c>
      <c r="BD125" s="5">
        <v>30</v>
      </c>
      <c r="BE125" s="21">
        <f t="shared" si="83"/>
        <v>23.333333333333332</v>
      </c>
      <c r="BF125" s="5">
        <v>8</v>
      </c>
      <c r="BG125" s="21">
        <f t="shared" si="84"/>
        <v>33.75</v>
      </c>
      <c r="BH125" s="5">
        <v>11</v>
      </c>
      <c r="BI125" s="21">
        <f t="shared" si="85"/>
        <v>18.181818181818183</v>
      </c>
      <c r="BJ125" s="5">
        <v>22.5</v>
      </c>
      <c r="BK125" s="21">
        <f t="shared" si="86"/>
        <v>17.777777777777779</v>
      </c>
      <c r="BL125" s="21">
        <f t="shared" si="87"/>
        <v>22.272727272727273</v>
      </c>
      <c r="BM125" s="5">
        <v>735</v>
      </c>
      <c r="BN125" s="21">
        <f t="shared" si="88"/>
        <v>26.938775510204081</v>
      </c>
      <c r="BO125" s="5">
        <v>12</v>
      </c>
      <c r="BP125" s="21">
        <f t="shared" si="89"/>
        <v>6.6666666666666723</v>
      </c>
      <c r="BQ125" s="5">
        <v>19</v>
      </c>
      <c r="BR125" s="21">
        <f t="shared" si="90"/>
        <v>5.2631578947368416</v>
      </c>
      <c r="BS125" s="5">
        <v>8</v>
      </c>
      <c r="BT125" s="21">
        <f t="shared" si="91"/>
        <v>12.5</v>
      </c>
      <c r="BU125" s="5">
        <v>33</v>
      </c>
      <c r="BV125" s="21">
        <f t="shared" si="92"/>
        <v>9.0909090909090917</v>
      </c>
      <c r="BW125" s="5">
        <v>8.6999999999999993</v>
      </c>
      <c r="BX125" s="21">
        <f t="shared" si="93"/>
        <v>8.0459770114942462</v>
      </c>
      <c r="BY125" s="5">
        <v>12.5</v>
      </c>
      <c r="BZ125" s="21">
        <f t="shared" si="94"/>
        <v>12</v>
      </c>
      <c r="CA125" s="5">
        <v>26</v>
      </c>
      <c r="CB125" s="21">
        <f t="shared" si="95"/>
        <v>13.461538461538462</v>
      </c>
      <c r="CC125" s="21">
        <f t="shared" si="115"/>
        <v>26.285714285714285</v>
      </c>
      <c r="CD125" s="5">
        <v>920</v>
      </c>
      <c r="CE125" s="21">
        <f t="shared" si="96"/>
        <v>20.108695652173914</v>
      </c>
      <c r="CF125" s="5">
        <v>13</v>
      </c>
      <c r="CG125" s="21">
        <f t="shared" si="97"/>
        <v>7.6923076923076925</v>
      </c>
      <c r="CH125" s="5">
        <v>20.5</v>
      </c>
      <c r="CI125" s="21">
        <f t="shared" si="98"/>
        <v>7.3170731707317067</v>
      </c>
      <c r="CJ125" s="5">
        <v>9</v>
      </c>
      <c r="CK125" s="21">
        <f t="shared" si="99"/>
        <v>11.111111111111111</v>
      </c>
      <c r="CL125" s="5">
        <v>35</v>
      </c>
      <c r="CM125" s="21">
        <f t="shared" si="100"/>
        <v>5.7142857142857144</v>
      </c>
      <c r="CN125" s="5">
        <v>9.5</v>
      </c>
      <c r="CO125" s="21">
        <f t="shared" si="101"/>
        <v>8.4210526315789558</v>
      </c>
      <c r="CP125" s="5">
        <v>13.5</v>
      </c>
      <c r="CQ125" s="21">
        <f t="shared" si="102"/>
        <v>7.4074074074074066</v>
      </c>
      <c r="CR125" s="5">
        <v>29</v>
      </c>
      <c r="CS125" s="21">
        <f t="shared" si="103"/>
        <v>10.344827586206897</v>
      </c>
      <c r="CT125" s="14">
        <v>20.756250000000001</v>
      </c>
      <c r="CU125" s="14">
        <v>9.8669399999999996</v>
      </c>
      <c r="CV125" s="14">
        <v>9.1932170000000006</v>
      </c>
      <c r="CW125" s="14">
        <v>58.267719999999997</v>
      </c>
      <c r="CX125" s="14">
        <v>6.5</v>
      </c>
      <c r="CY125" s="14">
        <v>5</v>
      </c>
      <c r="CZ125" s="14">
        <v>4</v>
      </c>
      <c r="DA125" s="14">
        <v>60</v>
      </c>
      <c r="DB125" s="14">
        <v>20</v>
      </c>
      <c r="DC125" s="14">
        <v>30</v>
      </c>
      <c r="DD125" s="14">
        <v>2.4</v>
      </c>
      <c r="DE125" s="14"/>
      <c r="DF125" s="14"/>
      <c r="DG125" s="14">
        <v>60</v>
      </c>
      <c r="DH125" s="14"/>
      <c r="DI125" s="14"/>
      <c r="DJ125" s="14"/>
      <c r="DK125" s="18">
        <v>40</v>
      </c>
      <c r="DL125" s="20">
        <v>3.7314050000000001</v>
      </c>
      <c r="DM125">
        <v>0.6</v>
      </c>
      <c r="DN125" t="s">
        <v>122</v>
      </c>
      <c r="DO125">
        <v>2</v>
      </c>
    </row>
    <row r="126" spans="1:119" x14ac:dyDescent="0.3">
      <c r="A126" s="2">
        <v>125</v>
      </c>
      <c r="B126" s="5" t="s">
        <v>4</v>
      </c>
      <c r="C126" s="3">
        <v>3</v>
      </c>
      <c r="D126" s="21">
        <f t="shared" si="68"/>
        <v>6.1142857142857139</v>
      </c>
      <c r="E126" s="5">
        <v>107</v>
      </c>
      <c r="F126" s="5">
        <v>5</v>
      </c>
      <c r="G126" s="5">
        <v>7.5</v>
      </c>
      <c r="H126" s="5">
        <v>3</v>
      </c>
      <c r="I126" s="5">
        <v>17.5</v>
      </c>
      <c r="J126" s="5">
        <v>3.7</v>
      </c>
      <c r="K126" s="5">
        <v>6</v>
      </c>
      <c r="L126" s="5">
        <v>12.2</v>
      </c>
      <c r="M126" s="21">
        <f t="shared" si="106"/>
        <v>10.048780487804878</v>
      </c>
      <c r="N126" s="5">
        <v>206</v>
      </c>
      <c r="O126" s="21">
        <f t="shared" si="107"/>
        <v>48.05825242718447</v>
      </c>
      <c r="P126" s="5">
        <v>6.5</v>
      </c>
      <c r="Q126" s="21">
        <f t="shared" si="108"/>
        <v>23.076923076923077</v>
      </c>
      <c r="R126" s="5">
        <v>11</v>
      </c>
      <c r="S126" s="21">
        <f t="shared" si="109"/>
        <v>31.818181818181817</v>
      </c>
      <c r="T126" s="5">
        <v>4</v>
      </c>
      <c r="U126" s="21">
        <f t="shared" si="110"/>
        <v>25</v>
      </c>
      <c r="V126" s="5">
        <v>20.5</v>
      </c>
      <c r="W126" s="21">
        <f t="shared" si="111"/>
        <v>14.634146341463413</v>
      </c>
      <c r="X126" s="5">
        <v>4.7</v>
      </c>
      <c r="Y126" s="21">
        <f t="shared" si="112"/>
        <v>21.276595744680851</v>
      </c>
      <c r="Z126" s="5">
        <v>6.5</v>
      </c>
      <c r="AA126" s="21">
        <f t="shared" si="113"/>
        <v>7.6923076923076925</v>
      </c>
      <c r="AB126" s="5">
        <v>14.5</v>
      </c>
      <c r="AC126" s="21">
        <f t="shared" si="114"/>
        <v>15.862068965517246</v>
      </c>
      <c r="AD126" s="21">
        <f t="shared" si="69"/>
        <v>13.921568627450981</v>
      </c>
      <c r="AE126" s="7">
        <v>355</v>
      </c>
      <c r="AF126" s="21">
        <f t="shared" si="70"/>
        <v>41.971830985915496</v>
      </c>
      <c r="AG126" s="10">
        <v>8.1</v>
      </c>
      <c r="AH126" s="21">
        <f t="shared" si="71"/>
        <v>19.753086419753082</v>
      </c>
      <c r="AI126" s="5">
        <v>13</v>
      </c>
      <c r="AJ126" s="21">
        <f t="shared" si="72"/>
        <v>15.384615384615385</v>
      </c>
      <c r="AK126" s="5">
        <v>5</v>
      </c>
      <c r="AL126" s="21">
        <f t="shared" si="73"/>
        <v>20</v>
      </c>
      <c r="AM126" s="5">
        <v>25.5</v>
      </c>
      <c r="AN126" s="21">
        <f t="shared" si="74"/>
        <v>19.607843137254903</v>
      </c>
      <c r="AO126" s="5">
        <v>5.7</v>
      </c>
      <c r="AP126" s="21">
        <f t="shared" si="75"/>
        <v>17.543859649122805</v>
      </c>
      <c r="AQ126" s="5">
        <v>8</v>
      </c>
      <c r="AR126" s="22">
        <f t="shared" si="76"/>
        <v>18.75</v>
      </c>
      <c r="AS126" s="5">
        <v>18</v>
      </c>
      <c r="AT126" s="21">
        <f t="shared" si="77"/>
        <v>19.444444444444446</v>
      </c>
      <c r="AU126" s="21">
        <f t="shared" si="78"/>
        <v>17.758620689655171</v>
      </c>
      <c r="AV126" s="8">
        <f>355+160</f>
        <v>515</v>
      </c>
      <c r="AW126" s="21">
        <f t="shared" si="79"/>
        <v>31.067961165048541</v>
      </c>
      <c r="AX126" s="5">
        <v>11</v>
      </c>
      <c r="AY126" s="22">
        <f t="shared" si="80"/>
        <v>26.363636363636367</v>
      </c>
      <c r="AZ126" s="5">
        <v>17.5</v>
      </c>
      <c r="BA126" s="21">
        <f t="shared" si="81"/>
        <v>25.714285714285712</v>
      </c>
      <c r="BB126" s="5">
        <v>6.7</v>
      </c>
      <c r="BC126" s="21">
        <f t="shared" si="82"/>
        <v>25.373134328358208</v>
      </c>
      <c r="BD126" s="5">
        <v>29</v>
      </c>
      <c r="BE126" s="21">
        <f t="shared" si="83"/>
        <v>12.068965517241379</v>
      </c>
      <c r="BF126" s="5">
        <v>7.5</v>
      </c>
      <c r="BG126" s="21">
        <f t="shared" si="84"/>
        <v>23.999999999999996</v>
      </c>
      <c r="BH126" s="5">
        <v>11</v>
      </c>
      <c r="BI126" s="21">
        <f t="shared" si="85"/>
        <v>27.27272727272727</v>
      </c>
      <c r="BJ126" s="5">
        <v>21</v>
      </c>
      <c r="BK126" s="21">
        <f t="shared" si="86"/>
        <v>14.285714285714285</v>
      </c>
      <c r="BL126" s="21">
        <f t="shared" si="87"/>
        <v>18.636363636363637</v>
      </c>
      <c r="BM126" s="5">
        <v>615</v>
      </c>
      <c r="BN126" s="21">
        <f t="shared" si="88"/>
        <v>16.260162601626014</v>
      </c>
      <c r="BO126" s="5">
        <v>12</v>
      </c>
      <c r="BP126" s="21">
        <f t="shared" si="89"/>
        <v>8.3333333333333321</v>
      </c>
      <c r="BQ126" s="5">
        <v>18.5</v>
      </c>
      <c r="BR126" s="21">
        <f t="shared" si="90"/>
        <v>5.4054054054054053</v>
      </c>
      <c r="BS126" s="5">
        <v>7.8</v>
      </c>
      <c r="BT126" s="21">
        <f t="shared" si="91"/>
        <v>14.1025641025641</v>
      </c>
      <c r="BU126" s="5">
        <v>33</v>
      </c>
      <c r="BV126" s="21">
        <f t="shared" si="92"/>
        <v>12.121212121212121</v>
      </c>
      <c r="BW126" s="5">
        <v>8.5</v>
      </c>
      <c r="BX126" s="21">
        <f t="shared" si="93"/>
        <v>11.76470588235294</v>
      </c>
      <c r="BY126" s="5">
        <v>12</v>
      </c>
      <c r="BZ126" s="21">
        <f t="shared" si="94"/>
        <v>8.3333333333333321</v>
      </c>
      <c r="CA126" s="5">
        <v>25</v>
      </c>
      <c r="CB126" s="21">
        <f t="shared" si="95"/>
        <v>16</v>
      </c>
      <c r="CC126" s="21">
        <f t="shared" si="115"/>
        <v>19.305555555555557</v>
      </c>
      <c r="CD126" s="5">
        <v>695</v>
      </c>
      <c r="CE126" s="21">
        <f t="shared" si="96"/>
        <v>11.510791366906476</v>
      </c>
      <c r="CF126" s="5">
        <v>13</v>
      </c>
      <c r="CG126" s="21">
        <f t="shared" si="97"/>
        <v>7.6923076923076925</v>
      </c>
      <c r="CH126" s="5">
        <v>19.7</v>
      </c>
      <c r="CI126" s="21">
        <f t="shared" si="98"/>
        <v>6.0913705583756315</v>
      </c>
      <c r="CJ126" s="5">
        <v>8.6999999999999993</v>
      </c>
      <c r="CK126" s="21">
        <f t="shared" si="99"/>
        <v>10.344827586206891</v>
      </c>
      <c r="CL126" s="5">
        <v>36</v>
      </c>
      <c r="CM126" s="21">
        <f t="shared" si="100"/>
        <v>8.3333333333333321</v>
      </c>
      <c r="CN126" s="5">
        <v>9.5</v>
      </c>
      <c r="CO126" s="21">
        <f t="shared" si="101"/>
        <v>10.526315789473683</v>
      </c>
      <c r="CP126" s="5">
        <v>13</v>
      </c>
      <c r="CQ126" s="21">
        <f t="shared" si="102"/>
        <v>7.6923076923076925</v>
      </c>
      <c r="CR126" s="5">
        <v>29</v>
      </c>
      <c r="CS126" s="21">
        <f t="shared" si="103"/>
        <v>13.793103448275861</v>
      </c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N126" t="s">
        <v>122</v>
      </c>
      <c r="DO126">
        <v>2</v>
      </c>
    </row>
    <row r="127" spans="1:119" x14ac:dyDescent="0.3">
      <c r="A127" s="3">
        <v>126</v>
      </c>
      <c r="B127" s="5" t="s">
        <v>4</v>
      </c>
      <c r="C127" s="3">
        <v>3</v>
      </c>
      <c r="D127" s="21">
        <f t="shared" si="68"/>
        <v>6.2941176470588234</v>
      </c>
      <c r="E127" s="5">
        <v>107</v>
      </c>
      <c r="F127" s="5">
        <v>5</v>
      </c>
      <c r="G127" s="5">
        <v>7.5</v>
      </c>
      <c r="H127" s="5">
        <v>3</v>
      </c>
      <c r="I127" s="5">
        <v>17</v>
      </c>
      <c r="J127" s="5">
        <v>3.5</v>
      </c>
      <c r="K127" s="5">
        <v>5.0999999999999996</v>
      </c>
      <c r="L127" s="5">
        <v>12</v>
      </c>
      <c r="M127" s="21">
        <f t="shared" si="106"/>
        <v>9.7014925373134329</v>
      </c>
      <c r="N127" s="5">
        <v>195</v>
      </c>
      <c r="O127" s="21">
        <f t="shared" si="107"/>
        <v>45.128205128205131</v>
      </c>
      <c r="P127" s="5">
        <v>6.9</v>
      </c>
      <c r="Q127" s="21">
        <f t="shared" si="108"/>
        <v>27.536231884057976</v>
      </c>
      <c r="R127" s="5">
        <v>10.5</v>
      </c>
      <c r="S127" s="21">
        <f t="shared" si="109"/>
        <v>28.571428571428569</v>
      </c>
      <c r="T127" s="5">
        <v>4</v>
      </c>
      <c r="U127" s="21">
        <f t="shared" si="110"/>
        <v>25</v>
      </c>
      <c r="V127" s="5">
        <v>20.100000000000001</v>
      </c>
      <c r="W127" s="21">
        <f t="shared" si="111"/>
        <v>15.422885572139307</v>
      </c>
      <c r="X127" s="5">
        <v>4.5</v>
      </c>
      <c r="Y127" s="21">
        <f t="shared" si="112"/>
        <v>22.222222222222221</v>
      </c>
      <c r="Z127" s="5">
        <v>6.5</v>
      </c>
      <c r="AA127" s="21">
        <f t="shared" si="113"/>
        <v>21.538461538461544</v>
      </c>
      <c r="AB127" s="5">
        <v>14.5</v>
      </c>
      <c r="AC127" s="21">
        <f t="shared" si="114"/>
        <v>17.241379310344829</v>
      </c>
      <c r="AD127" s="21">
        <f t="shared" si="69"/>
        <v>13.086956521739131</v>
      </c>
      <c r="AE127" s="7">
        <v>301</v>
      </c>
      <c r="AF127" s="21">
        <f t="shared" si="70"/>
        <v>35.215946843853821</v>
      </c>
      <c r="AG127" s="10">
        <v>8</v>
      </c>
      <c r="AH127" s="21">
        <f t="shared" si="71"/>
        <v>13.749999999999996</v>
      </c>
      <c r="AI127" s="5">
        <v>13</v>
      </c>
      <c r="AJ127" s="21">
        <f t="shared" si="72"/>
        <v>19.230769230769234</v>
      </c>
      <c r="AK127" s="5">
        <v>4.8</v>
      </c>
      <c r="AL127" s="21">
        <f t="shared" si="73"/>
        <v>16.666666666666664</v>
      </c>
      <c r="AM127" s="5">
        <v>23</v>
      </c>
      <c r="AN127" s="21">
        <f t="shared" si="74"/>
        <v>12.608695652173907</v>
      </c>
      <c r="AO127" s="5">
        <v>5.3</v>
      </c>
      <c r="AP127" s="21">
        <f t="shared" si="75"/>
        <v>15.094339622641506</v>
      </c>
      <c r="AQ127" s="5">
        <v>8</v>
      </c>
      <c r="AR127" s="22">
        <f t="shared" si="76"/>
        <v>18.75</v>
      </c>
      <c r="AS127" s="5">
        <v>17.5</v>
      </c>
      <c r="AT127" s="21">
        <f t="shared" si="77"/>
        <v>17.142857142857142</v>
      </c>
      <c r="AU127" s="21">
        <f t="shared" si="78"/>
        <v>18.555555555555557</v>
      </c>
      <c r="AV127" s="8">
        <v>501</v>
      </c>
      <c r="AW127" s="21">
        <f t="shared" si="79"/>
        <v>39.920159680638726</v>
      </c>
      <c r="AX127" s="5">
        <v>11</v>
      </c>
      <c r="AY127" s="22">
        <f t="shared" si="80"/>
        <v>27.27272727272727</v>
      </c>
      <c r="AZ127" s="5">
        <v>17</v>
      </c>
      <c r="BA127" s="21">
        <f t="shared" si="81"/>
        <v>23.52941176470588</v>
      </c>
      <c r="BB127" s="5">
        <v>6.5</v>
      </c>
      <c r="BC127" s="21">
        <f t="shared" si="82"/>
        <v>26.153846153846157</v>
      </c>
      <c r="BD127" s="5">
        <v>27</v>
      </c>
      <c r="BE127" s="21">
        <f t="shared" si="83"/>
        <v>14.814814814814813</v>
      </c>
      <c r="BF127" s="5">
        <v>7.5</v>
      </c>
      <c r="BG127" s="21">
        <f t="shared" si="84"/>
        <v>29.333333333333332</v>
      </c>
      <c r="BH127" s="5">
        <v>10</v>
      </c>
      <c r="BI127" s="21">
        <f t="shared" si="85"/>
        <v>20</v>
      </c>
      <c r="BJ127" s="5">
        <v>21</v>
      </c>
      <c r="BK127" s="21">
        <f t="shared" si="86"/>
        <v>16.666666666666664</v>
      </c>
      <c r="BL127" s="21">
        <f t="shared" si="87"/>
        <v>20.666666666666668</v>
      </c>
      <c r="BM127" s="5">
        <v>620</v>
      </c>
      <c r="BN127" s="21">
        <f t="shared" si="88"/>
        <v>19.193548387096772</v>
      </c>
      <c r="BO127" s="5">
        <v>12</v>
      </c>
      <c r="BP127" s="21">
        <f t="shared" si="89"/>
        <v>8.3333333333333321</v>
      </c>
      <c r="BQ127" s="5">
        <v>18.7</v>
      </c>
      <c r="BR127" s="21">
        <f t="shared" si="90"/>
        <v>9.0909090909090864</v>
      </c>
      <c r="BS127" s="5">
        <v>7.5</v>
      </c>
      <c r="BT127" s="21">
        <f t="shared" si="91"/>
        <v>13.333333333333334</v>
      </c>
      <c r="BU127" s="5">
        <v>30</v>
      </c>
      <c r="BV127" s="21">
        <f t="shared" si="92"/>
        <v>10</v>
      </c>
      <c r="BW127" s="5">
        <v>8.6</v>
      </c>
      <c r="BX127" s="21">
        <f t="shared" si="93"/>
        <v>12.790697674418603</v>
      </c>
      <c r="BY127" s="5">
        <v>11.5</v>
      </c>
      <c r="BZ127" s="21">
        <f t="shared" si="94"/>
        <v>13.043478260869565</v>
      </c>
      <c r="CA127" s="5">
        <v>24</v>
      </c>
      <c r="CB127" s="21">
        <f t="shared" si="95"/>
        <v>12.5</v>
      </c>
      <c r="CC127" s="21">
        <f t="shared" si="115"/>
        <v>22.121212121212121</v>
      </c>
      <c r="CD127" s="5">
        <v>730</v>
      </c>
      <c r="CE127" s="21">
        <f t="shared" si="96"/>
        <v>15.068493150684931</v>
      </c>
      <c r="CF127" s="5">
        <v>13</v>
      </c>
      <c r="CG127" s="21">
        <f t="shared" si="97"/>
        <v>7.6923076923076925</v>
      </c>
      <c r="CH127" s="5">
        <v>20.6</v>
      </c>
      <c r="CI127" s="21">
        <f t="shared" si="98"/>
        <v>9.2233009708737956</v>
      </c>
      <c r="CJ127" s="5">
        <v>8.5</v>
      </c>
      <c r="CK127" s="21">
        <f t="shared" si="99"/>
        <v>11.76470588235294</v>
      </c>
      <c r="CL127" s="5">
        <v>33</v>
      </c>
      <c r="CM127" s="21">
        <f t="shared" si="100"/>
        <v>9.0909090909090917</v>
      </c>
      <c r="CN127" s="5">
        <v>9.4</v>
      </c>
      <c r="CO127" s="21">
        <f t="shared" si="101"/>
        <v>8.5106382978723474</v>
      </c>
      <c r="CP127" s="5">
        <v>12.5</v>
      </c>
      <c r="CQ127" s="21">
        <f t="shared" si="102"/>
        <v>8</v>
      </c>
      <c r="CR127" s="5">
        <v>27</v>
      </c>
      <c r="CS127" s="21">
        <f t="shared" si="103"/>
        <v>11.111111111111111</v>
      </c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N127" t="s">
        <v>122</v>
      </c>
      <c r="DO127">
        <v>2</v>
      </c>
    </row>
    <row r="128" spans="1:119" x14ac:dyDescent="0.3">
      <c r="A128" s="2">
        <v>127</v>
      </c>
      <c r="B128" s="5" t="s">
        <v>4</v>
      </c>
      <c r="C128" s="3">
        <v>3</v>
      </c>
      <c r="D128" s="21">
        <f t="shared" si="68"/>
        <v>5.882352941176471</v>
      </c>
      <c r="E128" s="5">
        <v>100</v>
      </c>
      <c r="F128" s="5">
        <v>5.5</v>
      </c>
      <c r="G128" s="5">
        <v>7.5</v>
      </c>
      <c r="H128" s="5">
        <v>3</v>
      </c>
      <c r="I128" s="5">
        <v>17</v>
      </c>
      <c r="J128" s="5">
        <v>3.1</v>
      </c>
      <c r="K128" s="5">
        <v>5.8</v>
      </c>
      <c r="L128" s="5">
        <v>12</v>
      </c>
      <c r="M128" s="21">
        <f t="shared" si="106"/>
        <v>9.7297297297297298</v>
      </c>
      <c r="N128" s="5">
        <v>180</v>
      </c>
      <c r="O128" s="21">
        <f t="shared" si="107"/>
        <v>44.444444444444443</v>
      </c>
      <c r="P128" s="5">
        <v>6.9</v>
      </c>
      <c r="Q128" s="21">
        <f t="shared" si="108"/>
        <v>20.289855072463773</v>
      </c>
      <c r="R128" s="5">
        <v>10.5</v>
      </c>
      <c r="S128" s="21">
        <f t="shared" si="109"/>
        <v>28.571428571428569</v>
      </c>
      <c r="T128" s="5">
        <v>4</v>
      </c>
      <c r="U128" s="21">
        <f t="shared" si="110"/>
        <v>25</v>
      </c>
      <c r="V128" s="5">
        <v>18.5</v>
      </c>
      <c r="W128" s="21">
        <f t="shared" si="111"/>
        <v>8.1081081081081088</v>
      </c>
      <c r="X128" s="5">
        <v>4.2</v>
      </c>
      <c r="Y128" s="21">
        <f t="shared" si="112"/>
        <v>26.190476190476193</v>
      </c>
      <c r="Z128" s="5">
        <v>6.8</v>
      </c>
      <c r="AA128" s="21">
        <f t="shared" si="113"/>
        <v>14.705882352941178</v>
      </c>
      <c r="AB128" s="5">
        <v>14</v>
      </c>
      <c r="AC128" s="21">
        <f t="shared" si="114"/>
        <v>14.285714285714285</v>
      </c>
      <c r="AD128" s="21">
        <f t="shared" si="69"/>
        <v>12.826086956521738</v>
      </c>
      <c r="AE128" s="7">
        <v>295</v>
      </c>
      <c r="AF128" s="21">
        <f t="shared" si="70"/>
        <v>38.983050847457626</v>
      </c>
      <c r="AG128" s="10">
        <v>8</v>
      </c>
      <c r="AH128" s="21">
        <f t="shared" si="71"/>
        <v>13.749999999999996</v>
      </c>
      <c r="AI128" s="5">
        <v>13</v>
      </c>
      <c r="AJ128" s="21">
        <f t="shared" si="72"/>
        <v>19.230769230769234</v>
      </c>
      <c r="AK128" s="5">
        <v>4.9000000000000004</v>
      </c>
      <c r="AL128" s="21">
        <f t="shared" si="73"/>
        <v>18.367346938775515</v>
      </c>
      <c r="AM128" s="5">
        <v>23</v>
      </c>
      <c r="AN128" s="21">
        <f t="shared" si="74"/>
        <v>19.565217391304348</v>
      </c>
      <c r="AO128" s="5">
        <v>5.5</v>
      </c>
      <c r="AP128" s="21">
        <f t="shared" si="75"/>
        <v>23.636363636363633</v>
      </c>
      <c r="AQ128" s="5">
        <v>8.5</v>
      </c>
      <c r="AR128" s="22">
        <f t="shared" si="76"/>
        <v>20</v>
      </c>
      <c r="AS128" s="5">
        <v>17.5</v>
      </c>
      <c r="AT128" s="21">
        <f t="shared" si="77"/>
        <v>20</v>
      </c>
      <c r="AU128" s="21">
        <f t="shared" si="78"/>
        <v>15.344827586206897</v>
      </c>
      <c r="AV128" s="8">
        <f>295+150</f>
        <v>445</v>
      </c>
      <c r="AW128" s="21">
        <f t="shared" si="79"/>
        <v>33.707865168539328</v>
      </c>
      <c r="AX128" s="5">
        <v>10.7</v>
      </c>
      <c r="AY128" s="22">
        <f t="shared" si="80"/>
        <v>25.233644859813083</v>
      </c>
      <c r="AZ128" s="5">
        <v>17.600000000000001</v>
      </c>
      <c r="BA128" s="21">
        <f t="shared" si="81"/>
        <v>26.13636363636364</v>
      </c>
      <c r="BB128" s="5">
        <v>6.7</v>
      </c>
      <c r="BC128" s="21">
        <f t="shared" si="82"/>
        <v>26.865671641791039</v>
      </c>
      <c r="BD128" s="5">
        <v>29</v>
      </c>
      <c r="BE128" s="21">
        <f t="shared" si="83"/>
        <v>20.689655172413794</v>
      </c>
      <c r="BF128" s="5">
        <v>7.5</v>
      </c>
      <c r="BG128" s="21">
        <f t="shared" si="84"/>
        <v>26.666666666666668</v>
      </c>
      <c r="BH128" s="5">
        <v>11</v>
      </c>
      <c r="BI128" s="21">
        <f t="shared" si="85"/>
        <v>22.727272727272727</v>
      </c>
      <c r="BJ128" s="5">
        <v>21</v>
      </c>
      <c r="BK128" s="21">
        <f t="shared" si="86"/>
        <v>16.666666666666664</v>
      </c>
      <c r="BL128" s="21">
        <f t="shared" si="87"/>
        <v>18.818181818181817</v>
      </c>
      <c r="BM128" s="5">
        <v>621</v>
      </c>
      <c r="BN128" s="21">
        <f t="shared" si="88"/>
        <v>28.341384863123992</v>
      </c>
      <c r="BO128" s="5">
        <v>11</v>
      </c>
      <c r="BP128" s="21">
        <f t="shared" si="89"/>
        <v>2.7272727272727337</v>
      </c>
      <c r="BQ128" s="5">
        <v>19.399999999999999</v>
      </c>
      <c r="BR128" s="21">
        <f t="shared" si="90"/>
        <v>9.2783505154639041</v>
      </c>
      <c r="BS128" s="5">
        <v>7.5</v>
      </c>
      <c r="BT128" s="21">
        <f t="shared" si="91"/>
        <v>10.666666666666664</v>
      </c>
      <c r="BU128" s="5">
        <v>33</v>
      </c>
      <c r="BV128" s="21">
        <f t="shared" si="92"/>
        <v>12.121212121212121</v>
      </c>
      <c r="BW128" s="5">
        <v>8.6999999999999993</v>
      </c>
      <c r="BX128" s="21">
        <f t="shared" si="93"/>
        <v>13.793103448275856</v>
      </c>
      <c r="BY128" s="5">
        <v>12</v>
      </c>
      <c r="BZ128" s="21">
        <f t="shared" si="94"/>
        <v>8.3333333333333321</v>
      </c>
      <c r="CA128" s="5">
        <v>25</v>
      </c>
      <c r="CB128" s="21">
        <f t="shared" si="95"/>
        <v>16</v>
      </c>
      <c r="CC128" s="21">
        <f t="shared" si="115"/>
        <v>22</v>
      </c>
      <c r="CD128" s="5">
        <v>770</v>
      </c>
      <c r="CE128" s="21">
        <f t="shared" si="96"/>
        <v>19.350649350649352</v>
      </c>
      <c r="CF128" s="5">
        <v>11.5</v>
      </c>
      <c r="CG128" s="21">
        <f t="shared" si="97"/>
        <v>4.3478260869565215</v>
      </c>
      <c r="CH128" s="5">
        <v>21</v>
      </c>
      <c r="CI128" s="21">
        <f t="shared" si="98"/>
        <v>7.6190476190476257</v>
      </c>
      <c r="CJ128" s="5">
        <v>8.4</v>
      </c>
      <c r="CK128" s="21">
        <f t="shared" si="99"/>
        <v>10.714285714285717</v>
      </c>
      <c r="CL128" s="5">
        <v>35</v>
      </c>
      <c r="CM128" s="21">
        <f t="shared" si="100"/>
        <v>5.7142857142857144</v>
      </c>
      <c r="CN128" s="5">
        <v>9.4</v>
      </c>
      <c r="CO128" s="21">
        <f t="shared" si="101"/>
        <v>7.4468085106383084</v>
      </c>
      <c r="CP128" s="5">
        <v>12</v>
      </c>
      <c r="CQ128" s="21">
        <f t="shared" si="102"/>
        <v>0</v>
      </c>
      <c r="CR128" s="5">
        <v>28</v>
      </c>
      <c r="CS128" s="21">
        <f t="shared" si="103"/>
        <v>10.714285714285714</v>
      </c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N128" t="s">
        <v>122</v>
      </c>
      <c r="DO128">
        <v>2</v>
      </c>
    </row>
    <row r="129" spans="1:119" x14ac:dyDescent="0.3">
      <c r="A129" s="3">
        <v>128</v>
      </c>
      <c r="B129" s="5" t="s">
        <v>4</v>
      </c>
      <c r="C129" s="3">
        <v>3</v>
      </c>
      <c r="D129" s="21">
        <f t="shared" si="68"/>
        <v>7.5</v>
      </c>
      <c r="E129" s="5">
        <v>120</v>
      </c>
      <c r="F129" s="5">
        <v>5</v>
      </c>
      <c r="G129" s="5">
        <v>8</v>
      </c>
      <c r="H129" s="5">
        <v>3</v>
      </c>
      <c r="I129" s="5">
        <v>16</v>
      </c>
      <c r="J129" s="5">
        <v>3</v>
      </c>
      <c r="K129" s="5">
        <v>6</v>
      </c>
      <c r="L129" s="5">
        <v>12.9</v>
      </c>
      <c r="M129" s="21">
        <f t="shared" si="106"/>
        <v>10.878048780487806</v>
      </c>
      <c r="N129" s="5">
        <v>223</v>
      </c>
      <c r="O129" s="21">
        <f t="shared" si="107"/>
        <v>46.188340807174889</v>
      </c>
      <c r="P129" s="5">
        <v>6.7</v>
      </c>
      <c r="Q129" s="21">
        <f t="shared" si="108"/>
        <v>25.373134328358208</v>
      </c>
      <c r="R129" s="5">
        <v>11</v>
      </c>
      <c r="S129" s="21">
        <f t="shared" si="109"/>
        <v>27.27272727272727</v>
      </c>
      <c r="T129" s="5">
        <v>4</v>
      </c>
      <c r="U129" s="21">
        <f t="shared" si="110"/>
        <v>25</v>
      </c>
      <c r="V129" s="5">
        <v>20.5</v>
      </c>
      <c r="W129" s="21">
        <f t="shared" si="111"/>
        <v>21.951219512195124</v>
      </c>
      <c r="X129" s="5">
        <v>4.9000000000000004</v>
      </c>
      <c r="Y129" s="21">
        <f t="shared" si="112"/>
        <v>38.775510204081634</v>
      </c>
      <c r="Z129" s="5">
        <v>6.7</v>
      </c>
      <c r="AA129" s="21">
        <f t="shared" si="113"/>
        <v>10.447761194029853</v>
      </c>
      <c r="AB129" s="5">
        <v>15</v>
      </c>
      <c r="AC129" s="21">
        <f t="shared" si="114"/>
        <v>13.999999999999998</v>
      </c>
      <c r="AD129" s="21">
        <f t="shared" si="69"/>
        <v>14.2</v>
      </c>
      <c r="AE129" s="7">
        <v>355</v>
      </c>
      <c r="AF129" s="21">
        <f t="shared" si="70"/>
        <v>37.183098591549296</v>
      </c>
      <c r="AG129" s="10">
        <v>8.3000000000000007</v>
      </c>
      <c r="AH129" s="21">
        <f t="shared" si="71"/>
        <v>19.277108433734945</v>
      </c>
      <c r="AI129" s="5">
        <v>13.7</v>
      </c>
      <c r="AJ129" s="21">
        <f t="shared" si="72"/>
        <v>19.708029197080286</v>
      </c>
      <c r="AK129" s="5">
        <v>5.5</v>
      </c>
      <c r="AL129" s="21">
        <f t="shared" si="73"/>
        <v>27.27272727272727</v>
      </c>
      <c r="AM129" s="5">
        <v>25</v>
      </c>
      <c r="AN129" s="21">
        <f t="shared" si="74"/>
        <v>18</v>
      </c>
      <c r="AO129" s="5">
        <v>5.8</v>
      </c>
      <c r="AP129" s="21">
        <f t="shared" si="75"/>
        <v>15.517241379310336</v>
      </c>
      <c r="AQ129" s="5">
        <v>9</v>
      </c>
      <c r="AR129" s="22">
        <f t="shared" si="76"/>
        <v>25.555555555555554</v>
      </c>
      <c r="AS129" s="5">
        <v>18.8</v>
      </c>
      <c r="AT129" s="21">
        <f t="shared" si="77"/>
        <v>20.212765957446813</v>
      </c>
      <c r="AU129" s="21">
        <f t="shared" si="78"/>
        <v>17.166666666666668</v>
      </c>
      <c r="AV129" s="8">
        <f>355+160</f>
        <v>515</v>
      </c>
      <c r="AW129" s="21">
        <f t="shared" si="79"/>
        <v>31.067961165048541</v>
      </c>
      <c r="AX129" s="5">
        <v>11.1</v>
      </c>
      <c r="AY129" s="22">
        <f t="shared" si="80"/>
        <v>25.225225225225216</v>
      </c>
      <c r="AZ129" s="5">
        <v>18</v>
      </c>
      <c r="BA129" s="21">
        <f t="shared" si="81"/>
        <v>23.888888888888893</v>
      </c>
      <c r="BB129" s="5">
        <v>7</v>
      </c>
      <c r="BC129" s="21">
        <f t="shared" si="82"/>
        <v>21.428571428571427</v>
      </c>
      <c r="BD129" s="5">
        <v>30</v>
      </c>
      <c r="BE129" s="21">
        <f t="shared" si="83"/>
        <v>16.666666666666664</v>
      </c>
      <c r="BF129" s="5">
        <v>7.5</v>
      </c>
      <c r="BG129" s="21">
        <f t="shared" si="84"/>
        <v>22.666666666666668</v>
      </c>
      <c r="BH129" s="5">
        <v>11</v>
      </c>
      <c r="BI129" s="21">
        <f t="shared" si="85"/>
        <v>18.181818181818183</v>
      </c>
      <c r="BJ129" s="5">
        <v>23</v>
      </c>
      <c r="BK129" s="21">
        <f t="shared" si="86"/>
        <v>18.260869565217387</v>
      </c>
      <c r="BL129" s="21">
        <f t="shared" si="87"/>
        <v>21.492537313432837</v>
      </c>
      <c r="BM129" s="5">
        <v>720</v>
      </c>
      <c r="BN129" s="21">
        <f t="shared" si="88"/>
        <v>28.472222222222221</v>
      </c>
      <c r="BO129" s="5">
        <v>12</v>
      </c>
      <c r="BP129" s="21">
        <f t="shared" si="89"/>
        <v>7.5000000000000027</v>
      </c>
      <c r="BQ129" s="5">
        <v>19</v>
      </c>
      <c r="BR129" s="21">
        <f t="shared" si="90"/>
        <v>5.2631578947368416</v>
      </c>
      <c r="BS129" s="5">
        <v>8</v>
      </c>
      <c r="BT129" s="21">
        <f t="shared" si="91"/>
        <v>12.5</v>
      </c>
      <c r="BU129" s="5">
        <v>33.5</v>
      </c>
      <c r="BV129" s="21">
        <f t="shared" si="92"/>
        <v>10.44776119402985</v>
      </c>
      <c r="BW129" s="5">
        <v>8.5</v>
      </c>
      <c r="BX129" s="21">
        <f t="shared" si="93"/>
        <v>11.76470588235294</v>
      </c>
      <c r="BY129" s="5">
        <v>12</v>
      </c>
      <c r="BZ129" s="21">
        <f t="shared" si="94"/>
        <v>8.3333333333333321</v>
      </c>
      <c r="CA129" s="5">
        <v>26</v>
      </c>
      <c r="CB129" s="21">
        <f t="shared" si="95"/>
        <v>11.538461538461538</v>
      </c>
      <c r="CC129" s="21">
        <f t="shared" si="115"/>
        <v>25.277777777777779</v>
      </c>
      <c r="CD129" s="5">
        <v>910</v>
      </c>
      <c r="CE129" s="21">
        <f t="shared" si="96"/>
        <v>20.87912087912088</v>
      </c>
      <c r="CF129" s="5">
        <v>13</v>
      </c>
      <c r="CG129" s="21">
        <f t="shared" si="97"/>
        <v>7.6923076923076925</v>
      </c>
      <c r="CH129" s="5">
        <v>21</v>
      </c>
      <c r="CI129" s="21">
        <f t="shared" si="98"/>
        <v>9.5238095238095237</v>
      </c>
      <c r="CJ129" s="5">
        <v>9</v>
      </c>
      <c r="CK129" s="21">
        <f t="shared" si="99"/>
        <v>11.111111111111111</v>
      </c>
      <c r="CL129" s="5">
        <v>36</v>
      </c>
      <c r="CM129" s="21">
        <f t="shared" si="100"/>
        <v>6.9444444444444446</v>
      </c>
      <c r="CN129" s="5">
        <v>9.5</v>
      </c>
      <c r="CO129" s="21">
        <f t="shared" si="101"/>
        <v>10.526315789473683</v>
      </c>
      <c r="CP129" s="5">
        <v>13</v>
      </c>
      <c r="CQ129" s="21">
        <f t="shared" si="102"/>
        <v>7.6923076923076925</v>
      </c>
      <c r="CR129" s="5">
        <v>28</v>
      </c>
      <c r="CS129" s="21">
        <f t="shared" si="103"/>
        <v>7.1428571428571423</v>
      </c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N129" t="s">
        <v>122</v>
      </c>
      <c r="DO129">
        <v>2</v>
      </c>
    </row>
    <row r="130" spans="1:119" x14ac:dyDescent="0.3">
      <c r="A130" s="2">
        <v>129</v>
      </c>
      <c r="B130" s="5" t="s">
        <v>4</v>
      </c>
      <c r="C130" s="3">
        <v>3</v>
      </c>
      <c r="D130" s="21">
        <f t="shared" si="68"/>
        <v>8.064516129032258</v>
      </c>
      <c r="E130" s="5">
        <v>150</v>
      </c>
      <c r="F130" s="5">
        <v>5.8</v>
      </c>
      <c r="G130" s="5">
        <v>8.6999999999999993</v>
      </c>
      <c r="H130" s="5">
        <v>3.6</v>
      </c>
      <c r="I130" s="5">
        <v>18.600000000000001</v>
      </c>
      <c r="J130" s="5">
        <v>3.9</v>
      </c>
      <c r="K130" s="5">
        <v>6.7</v>
      </c>
      <c r="L130" s="5">
        <v>13</v>
      </c>
      <c r="M130" s="21">
        <f t="shared" ref="M130:M151" si="116">N130/V130</f>
        <v>14.523809523809524</v>
      </c>
      <c r="N130" s="5">
        <v>305</v>
      </c>
      <c r="O130" s="21">
        <f t="shared" ref="O130:O151" si="117">(N130-E130)/N130*100</f>
        <v>50.819672131147541</v>
      </c>
      <c r="P130" s="5">
        <v>8</v>
      </c>
      <c r="Q130" s="21">
        <f t="shared" ref="Q130:Q151" si="118">(P130-F130)/P130*100</f>
        <v>27.500000000000004</v>
      </c>
      <c r="R130" s="5">
        <v>12</v>
      </c>
      <c r="S130" s="21">
        <f t="shared" ref="S130:S151" si="119">(R130-G130)/R130*100</f>
        <v>27.500000000000007</v>
      </c>
      <c r="T130" s="5">
        <v>4.5</v>
      </c>
      <c r="U130" s="21">
        <f t="shared" ref="U130:U151" si="120">(T130-H130)/T130*100</f>
        <v>20</v>
      </c>
      <c r="V130" s="5">
        <v>21</v>
      </c>
      <c r="W130" s="21">
        <f t="shared" ref="W130:W151" si="121">(V130-I130)/V130*100</f>
        <v>11.428571428571422</v>
      </c>
      <c r="X130" s="5">
        <v>5.0999999999999996</v>
      </c>
      <c r="Y130" s="21">
        <f t="shared" ref="Y130:Y151" si="122">(X130-J130)/X130*100</f>
        <v>23.52941176470588</v>
      </c>
      <c r="Z130" s="5">
        <v>7.5</v>
      </c>
      <c r="AA130" s="21">
        <f t="shared" ref="AA130:AA151" si="123">(Z130-K130)/Z130*100</f>
        <v>10.666666666666664</v>
      </c>
      <c r="AB130" s="5">
        <v>16.399999999999999</v>
      </c>
      <c r="AC130" s="21">
        <f t="shared" ref="AC130:AC151" si="124">(AB130-L130)/AB130*100</f>
        <v>20.731707317073162</v>
      </c>
      <c r="AD130" s="21">
        <f t="shared" si="69"/>
        <v>18.490566037735849</v>
      </c>
      <c r="AE130" s="7">
        <v>490</v>
      </c>
      <c r="AF130" s="21">
        <f t="shared" si="70"/>
        <v>37.755102040816325</v>
      </c>
      <c r="AG130" s="10">
        <v>9.1</v>
      </c>
      <c r="AH130" s="21">
        <f t="shared" si="71"/>
        <v>12.087912087912084</v>
      </c>
      <c r="AI130" s="5">
        <v>14</v>
      </c>
      <c r="AJ130" s="21">
        <f t="shared" si="72"/>
        <v>14.285714285714285</v>
      </c>
      <c r="AK130" s="5">
        <v>4.5</v>
      </c>
      <c r="AL130" s="21">
        <f t="shared" si="73"/>
        <v>0</v>
      </c>
      <c r="AM130" s="5">
        <v>26.5</v>
      </c>
      <c r="AN130" s="21">
        <f t="shared" si="74"/>
        <v>20.754716981132077</v>
      </c>
      <c r="AO130" s="5">
        <v>6.2</v>
      </c>
      <c r="AP130" s="21">
        <f t="shared" si="75"/>
        <v>17.741935483870979</v>
      </c>
      <c r="AQ130" s="5">
        <v>9</v>
      </c>
      <c r="AR130" s="22">
        <f t="shared" si="76"/>
        <v>16.666666666666664</v>
      </c>
      <c r="AS130" s="5">
        <v>20</v>
      </c>
      <c r="AT130" s="21">
        <f t="shared" si="77"/>
        <v>18.000000000000007</v>
      </c>
      <c r="AU130" s="21">
        <f t="shared" si="78"/>
        <v>22.1875</v>
      </c>
      <c r="AV130" s="8">
        <f>490+220</f>
        <v>710</v>
      </c>
      <c r="AW130" s="21">
        <f t="shared" si="79"/>
        <v>30.985915492957744</v>
      </c>
      <c r="AX130" s="5">
        <v>12.3</v>
      </c>
      <c r="AY130" s="22">
        <f t="shared" si="80"/>
        <v>26.016260162601633</v>
      </c>
      <c r="AZ130" s="5">
        <v>18</v>
      </c>
      <c r="BA130" s="21">
        <f t="shared" si="81"/>
        <v>22.222222222222221</v>
      </c>
      <c r="BB130" s="5">
        <v>7.5</v>
      </c>
      <c r="BC130" s="21">
        <f t="shared" si="82"/>
        <v>40</v>
      </c>
      <c r="BD130" s="5">
        <v>32</v>
      </c>
      <c r="BE130" s="21">
        <f t="shared" si="83"/>
        <v>17.1875</v>
      </c>
      <c r="BF130" s="5">
        <v>8</v>
      </c>
      <c r="BG130" s="21">
        <f t="shared" si="84"/>
        <v>22.499999999999996</v>
      </c>
      <c r="BH130" s="5">
        <v>12</v>
      </c>
      <c r="BI130" s="21">
        <f t="shared" si="85"/>
        <v>25</v>
      </c>
      <c r="BJ130" s="5">
        <v>24</v>
      </c>
      <c r="BK130" s="21">
        <f t="shared" si="86"/>
        <v>16.666666666666664</v>
      </c>
      <c r="BL130" s="21">
        <f t="shared" si="87"/>
        <v>27.285714285714285</v>
      </c>
      <c r="BM130" s="5">
        <v>955</v>
      </c>
      <c r="BN130" s="21">
        <f t="shared" si="88"/>
        <v>25.654450261780106</v>
      </c>
      <c r="BO130" s="5">
        <v>13</v>
      </c>
      <c r="BP130" s="21">
        <f t="shared" si="89"/>
        <v>5.3846153846153797</v>
      </c>
      <c r="BQ130" s="5">
        <v>19.5</v>
      </c>
      <c r="BR130" s="21">
        <f t="shared" si="90"/>
        <v>7.6923076923076925</v>
      </c>
      <c r="BS130" s="5">
        <v>8</v>
      </c>
      <c r="BT130" s="21">
        <f t="shared" si="91"/>
        <v>6.25</v>
      </c>
      <c r="BU130" s="5">
        <v>35</v>
      </c>
      <c r="BV130" s="21">
        <f t="shared" si="92"/>
        <v>8.5714285714285712</v>
      </c>
      <c r="BW130" s="5">
        <v>8.8000000000000007</v>
      </c>
      <c r="BX130" s="21">
        <f t="shared" si="93"/>
        <v>9.0909090909090988</v>
      </c>
      <c r="BY130" s="5">
        <v>13</v>
      </c>
      <c r="BZ130" s="21">
        <f t="shared" si="94"/>
        <v>7.6923076923076925</v>
      </c>
      <c r="CA130" s="5">
        <v>28</v>
      </c>
      <c r="CB130" s="21">
        <f t="shared" si="95"/>
        <v>14.285714285714285</v>
      </c>
      <c r="CC130" s="21">
        <f t="shared" si="115"/>
        <v>32.027027027027025</v>
      </c>
      <c r="CD130" s="5">
        <v>1185</v>
      </c>
      <c r="CE130" s="21">
        <f t="shared" si="96"/>
        <v>19.40928270042194</v>
      </c>
      <c r="CF130" s="5">
        <v>13.8</v>
      </c>
      <c r="CG130" s="21">
        <f t="shared" si="97"/>
        <v>5.7971014492753676</v>
      </c>
      <c r="CH130" s="5">
        <v>21.5</v>
      </c>
      <c r="CI130" s="21">
        <f t="shared" si="98"/>
        <v>9.3023255813953494</v>
      </c>
      <c r="CJ130" s="5">
        <v>8.5</v>
      </c>
      <c r="CK130" s="21">
        <f t="shared" si="99"/>
        <v>5.8823529411764701</v>
      </c>
      <c r="CL130" s="5">
        <v>37</v>
      </c>
      <c r="CM130" s="21">
        <f t="shared" si="100"/>
        <v>5.4054054054054053</v>
      </c>
      <c r="CN130" s="5">
        <v>9.6999999999999993</v>
      </c>
      <c r="CO130" s="21">
        <f t="shared" si="101"/>
        <v>9.2783505154639041</v>
      </c>
      <c r="CP130" s="5">
        <v>14</v>
      </c>
      <c r="CQ130" s="21">
        <f t="shared" si="102"/>
        <v>7.1428571428571423</v>
      </c>
      <c r="CR130" s="5">
        <v>31</v>
      </c>
      <c r="CS130" s="21">
        <f t="shared" si="103"/>
        <v>9.67741935483871</v>
      </c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N130" t="s">
        <v>122</v>
      </c>
      <c r="DO130">
        <v>2</v>
      </c>
    </row>
    <row r="131" spans="1:119" x14ac:dyDescent="0.3">
      <c r="A131" s="3">
        <v>130</v>
      </c>
      <c r="B131" s="5" t="s">
        <v>4</v>
      </c>
      <c r="C131" s="3">
        <v>3</v>
      </c>
      <c r="D131" s="21">
        <f t="shared" ref="D131:D151" si="125">E131/I131</f>
        <v>7.7575757575757578</v>
      </c>
      <c r="E131" s="5">
        <v>128</v>
      </c>
      <c r="F131" s="5">
        <v>5</v>
      </c>
      <c r="G131" s="5">
        <v>8</v>
      </c>
      <c r="H131" s="5">
        <v>3.1</v>
      </c>
      <c r="I131" s="5">
        <v>16.5</v>
      </c>
      <c r="J131" s="5">
        <v>3.9</v>
      </c>
      <c r="K131" s="5">
        <v>6</v>
      </c>
      <c r="L131" s="5">
        <v>12.3</v>
      </c>
      <c r="M131" s="21">
        <f t="shared" si="116"/>
        <v>12.5</v>
      </c>
      <c r="N131" s="5">
        <v>250</v>
      </c>
      <c r="O131" s="21">
        <f t="shared" si="117"/>
        <v>48.8</v>
      </c>
      <c r="P131" s="5">
        <v>7</v>
      </c>
      <c r="Q131" s="21">
        <f t="shared" si="118"/>
        <v>28.571428571428569</v>
      </c>
      <c r="R131" s="5">
        <v>11.5</v>
      </c>
      <c r="S131" s="21">
        <f t="shared" si="119"/>
        <v>30.434782608695656</v>
      </c>
      <c r="T131" s="5">
        <v>4.3</v>
      </c>
      <c r="U131" s="21">
        <f t="shared" si="120"/>
        <v>27.906976744186039</v>
      </c>
      <c r="V131" s="5">
        <v>20</v>
      </c>
      <c r="W131" s="21">
        <f t="shared" si="121"/>
        <v>17.5</v>
      </c>
      <c r="X131" s="5">
        <v>5</v>
      </c>
      <c r="Y131" s="21">
        <f t="shared" si="122"/>
        <v>22.000000000000004</v>
      </c>
      <c r="Z131" s="5">
        <v>7.5</v>
      </c>
      <c r="AA131" s="21">
        <f t="shared" si="123"/>
        <v>20</v>
      </c>
      <c r="AB131" s="5">
        <v>15</v>
      </c>
      <c r="AC131" s="21">
        <f t="shared" si="124"/>
        <v>17.999999999999996</v>
      </c>
      <c r="AD131" s="21">
        <f t="shared" ref="AD131:AD151" si="126">AE131/AM131</f>
        <v>16.782608695652176</v>
      </c>
      <c r="AE131" s="7">
        <v>386</v>
      </c>
      <c r="AF131" s="21">
        <f t="shared" ref="AF131:AF151" si="127">(AE131-N131)/AE131*100</f>
        <v>35.233160621761655</v>
      </c>
      <c r="AG131" s="10">
        <v>8.6</v>
      </c>
      <c r="AH131" s="21">
        <f t="shared" ref="AH131:AH151" si="128">(AG131-P131)/AG131*100</f>
        <v>18.604651162790695</v>
      </c>
      <c r="AI131" s="5">
        <v>14</v>
      </c>
      <c r="AJ131" s="21">
        <f t="shared" ref="AJ131:AJ151" si="129">(AI131-R131)/AI131*100</f>
        <v>17.857142857142858</v>
      </c>
      <c r="AK131" s="5">
        <v>5.8</v>
      </c>
      <c r="AL131" s="21">
        <f t="shared" ref="AL131:AL151" si="130">(AK131-T131)/AK131*100</f>
        <v>25.862068965517242</v>
      </c>
      <c r="AM131" s="5">
        <v>23</v>
      </c>
      <c r="AN131" s="21">
        <f t="shared" ref="AN131:AN151" si="131">(AM131-V131)/AM131*100</f>
        <v>13.043478260869565</v>
      </c>
      <c r="AO131" s="5">
        <v>6.3</v>
      </c>
      <c r="AP131" s="21">
        <f t="shared" ref="AP131:AP151" si="132">(AO131-X131)/AO131*100</f>
        <v>20.634920634920633</v>
      </c>
      <c r="AQ131" s="5">
        <v>9</v>
      </c>
      <c r="AR131" s="22">
        <f t="shared" ref="AR131:AR151" si="133">(AQ131-Z131)/AQ131*100</f>
        <v>16.666666666666664</v>
      </c>
      <c r="AS131" s="5">
        <v>18.5</v>
      </c>
      <c r="AT131" s="21">
        <f t="shared" ref="AT131:AT151" si="134">(AS131-AB131)/AS131*100</f>
        <v>18.918918918918919</v>
      </c>
      <c r="AU131" s="21">
        <f t="shared" ref="AU131:AU151" si="135">AV131/BD131</f>
        <v>18.2</v>
      </c>
      <c r="AV131" s="8">
        <f>386+160</f>
        <v>546</v>
      </c>
      <c r="AW131" s="21">
        <f t="shared" ref="AW131:AW151" si="136">(AV131-AE131)/AV131*100</f>
        <v>29.304029304029307</v>
      </c>
      <c r="AX131" s="5">
        <v>11</v>
      </c>
      <c r="AY131" s="22">
        <f t="shared" ref="AY131:AY151" si="137">(AX131-AG131)/AX131*100</f>
        <v>21.818181818181824</v>
      </c>
      <c r="AZ131" s="5">
        <v>18</v>
      </c>
      <c r="BA131" s="21">
        <f t="shared" ref="BA131:BA151" si="138">(AZ131-AI131)/AZ131*100</f>
        <v>22.222222222222221</v>
      </c>
      <c r="BB131" s="5">
        <v>7.5</v>
      </c>
      <c r="BC131" s="21">
        <f t="shared" ref="BC131:BC151" si="139">(BB131-AK131)/BB131*100</f>
        <v>22.666666666666668</v>
      </c>
      <c r="BD131" s="5">
        <v>30</v>
      </c>
      <c r="BE131" s="21">
        <f t="shared" ref="BE131:BE151" si="140">(BD131-AM131)/BD131*100</f>
        <v>23.333333333333332</v>
      </c>
      <c r="BF131" s="5">
        <v>8</v>
      </c>
      <c r="BG131" s="21">
        <f t="shared" ref="BG131:BG151" si="141">(BF131-AO131)/BF131*100</f>
        <v>21.250000000000004</v>
      </c>
      <c r="BH131" s="5">
        <v>11.5</v>
      </c>
      <c r="BI131" s="21">
        <f t="shared" ref="BI131:BI151" si="142">(BH131-AQ131)/BH131*100</f>
        <v>21.739130434782609</v>
      </c>
      <c r="BJ131" s="5">
        <v>22.5</v>
      </c>
      <c r="BK131" s="21">
        <f t="shared" ref="BK131:BK151" si="143">(BJ131-AS131)/BJ131*100</f>
        <v>17.777777777777779</v>
      </c>
      <c r="BL131" s="21">
        <f t="shared" ref="BL131:BL151" si="144">BM131/BU131</f>
        <v>23.030303030303031</v>
      </c>
      <c r="BM131" s="5">
        <v>760</v>
      </c>
      <c r="BN131" s="21">
        <f t="shared" ref="BN131:BN151" si="145">(BM131-AV131)/BM131*100</f>
        <v>28.157894736842103</v>
      </c>
      <c r="BO131" s="5">
        <v>12</v>
      </c>
      <c r="BP131" s="21">
        <f t="shared" ref="BP131:BP151" si="146">(BO131-AX131)/BO131*100</f>
        <v>8.3333333333333321</v>
      </c>
      <c r="BQ131" s="5">
        <v>19</v>
      </c>
      <c r="BR131" s="21">
        <f t="shared" ref="BR131:BR151" si="147">(BQ131-AZ131)/BQ131*100</f>
        <v>5.2631578947368416</v>
      </c>
      <c r="BS131" s="5">
        <v>8</v>
      </c>
      <c r="BT131" s="21">
        <f t="shared" ref="BT131:BT151" si="148">(BS131-BB131)/BS131*100</f>
        <v>6.25</v>
      </c>
      <c r="BU131" s="5">
        <v>33</v>
      </c>
      <c r="BV131" s="21">
        <f t="shared" ref="BV131:BV151" si="149">(BU131-BD131)/BU131*100</f>
        <v>9.0909090909090917</v>
      </c>
      <c r="BW131" s="5">
        <v>9</v>
      </c>
      <c r="BX131" s="21">
        <f t="shared" ref="BX131:BX151" si="150">(BW131-BF131)/BW131*100</f>
        <v>11.111111111111111</v>
      </c>
      <c r="BY131" s="5">
        <v>12.5</v>
      </c>
      <c r="BZ131" s="21">
        <f t="shared" ref="BZ131:BZ151" si="151">(BY131-BH131)/BY131*100</f>
        <v>8</v>
      </c>
      <c r="CA131" s="5">
        <v>26</v>
      </c>
      <c r="CB131" s="21">
        <f t="shared" ref="CB131:CB151" si="152">(CA131-BJ131)/CA131*100</f>
        <v>13.461538461538462</v>
      </c>
      <c r="CC131" s="21">
        <f t="shared" ref="CC131:CC151" si="153">CD131/CL131</f>
        <v>26.527777777777779</v>
      </c>
      <c r="CD131" s="5">
        <v>955</v>
      </c>
      <c r="CE131" s="21">
        <f t="shared" ref="CE131:CE151" si="154">(CD131-BM131)/CD131*100</f>
        <v>20.418848167539267</v>
      </c>
      <c r="CF131" s="5">
        <v>12.8</v>
      </c>
      <c r="CG131" s="21">
        <f t="shared" ref="CG131:CG151" si="155">(CF131-BO131)/CF131*100</f>
        <v>6.2500000000000053</v>
      </c>
      <c r="CH131" s="5">
        <v>20</v>
      </c>
      <c r="CI131" s="21">
        <f t="shared" ref="CI131:CI151" si="156">(CH131-BQ131)/CH131*100</f>
        <v>5</v>
      </c>
      <c r="CJ131" s="5">
        <v>8.8000000000000007</v>
      </c>
      <c r="CK131" s="21">
        <f t="shared" ref="CK131:CK151" si="157">(CJ131-BS131)/CJ131*100</f>
        <v>9.0909090909090988</v>
      </c>
      <c r="CL131" s="5">
        <v>36</v>
      </c>
      <c r="CM131" s="21">
        <f t="shared" ref="CM131:CM151" si="158">(CL131-BU131)/CL131*100</f>
        <v>8.3333333333333321</v>
      </c>
      <c r="CN131" s="5">
        <v>9.5</v>
      </c>
      <c r="CO131" s="21">
        <f t="shared" ref="CO131:CO151" si="159">(CN131-BW131)/CN131*100</f>
        <v>5.2631578947368416</v>
      </c>
      <c r="CP131" s="5">
        <v>13.5</v>
      </c>
      <c r="CQ131" s="21">
        <f t="shared" ref="CQ131:CQ151" si="160">(CP131-BY131)/CP131*100</f>
        <v>7.4074074074074066</v>
      </c>
      <c r="CR131" s="5">
        <v>30</v>
      </c>
      <c r="CS131" s="21">
        <f t="shared" ref="CS131:CS151" si="161">(CR131-CA131)/CR131*100</f>
        <v>13.333333333333334</v>
      </c>
      <c r="CT131" s="14">
        <v>24.72813</v>
      </c>
      <c r="CU131" s="14">
        <v>13.16081</v>
      </c>
      <c r="CV131" s="14">
        <v>9.7096900000000002</v>
      </c>
      <c r="CW131" s="14">
        <v>62.834650000000003</v>
      </c>
      <c r="CX131" s="14">
        <v>7.7</v>
      </c>
      <c r="CY131" s="14">
        <v>17</v>
      </c>
      <c r="CZ131" s="14">
        <v>2.5</v>
      </c>
      <c r="DA131" s="14">
        <v>68</v>
      </c>
      <c r="DB131" s="14">
        <v>22.8</v>
      </c>
      <c r="DC131" s="14">
        <v>33.53</v>
      </c>
      <c r="DD131" s="14">
        <v>3.5</v>
      </c>
      <c r="DE131" s="14"/>
      <c r="DF131" s="14"/>
      <c r="DG131" s="14">
        <v>60</v>
      </c>
      <c r="DH131" s="14"/>
      <c r="DI131" s="14"/>
      <c r="DJ131" s="14"/>
      <c r="DK131" s="4">
        <v>45</v>
      </c>
      <c r="DL131" s="20">
        <v>4.0867769999999997</v>
      </c>
      <c r="DM131">
        <v>0.75</v>
      </c>
      <c r="DN131" t="s">
        <v>122</v>
      </c>
      <c r="DO131">
        <v>2</v>
      </c>
    </row>
    <row r="132" spans="1:119" x14ac:dyDescent="0.3">
      <c r="A132" s="2">
        <v>131</v>
      </c>
      <c r="B132" s="5" t="s">
        <v>4</v>
      </c>
      <c r="C132" s="3">
        <v>3</v>
      </c>
      <c r="D132" s="21">
        <f t="shared" si="125"/>
        <v>6.3742690058479523</v>
      </c>
      <c r="E132" s="5">
        <v>109</v>
      </c>
      <c r="F132" s="5">
        <v>5.3</v>
      </c>
      <c r="G132" s="5">
        <v>7.7</v>
      </c>
      <c r="H132" s="5">
        <v>3</v>
      </c>
      <c r="I132" s="5">
        <v>17.100000000000001</v>
      </c>
      <c r="J132" s="5">
        <v>3.4</v>
      </c>
      <c r="K132" s="5">
        <v>5.8</v>
      </c>
      <c r="L132" s="5">
        <v>12.1</v>
      </c>
      <c r="M132" s="21">
        <f t="shared" si="116"/>
        <v>10.3</v>
      </c>
      <c r="N132" s="5">
        <v>206</v>
      </c>
      <c r="O132" s="21">
        <f t="shared" si="117"/>
        <v>47.087378640776699</v>
      </c>
      <c r="P132" s="5">
        <v>6.8</v>
      </c>
      <c r="Q132" s="21">
        <f t="shared" si="118"/>
        <v>22.058823529411764</v>
      </c>
      <c r="R132" s="5">
        <v>11</v>
      </c>
      <c r="S132" s="21">
        <f t="shared" si="119"/>
        <v>30</v>
      </c>
      <c r="T132" s="5">
        <v>4</v>
      </c>
      <c r="U132" s="21">
        <f t="shared" si="120"/>
        <v>25</v>
      </c>
      <c r="V132" s="5">
        <v>20</v>
      </c>
      <c r="W132" s="21">
        <f t="shared" si="121"/>
        <v>14.499999999999993</v>
      </c>
      <c r="X132" s="5">
        <v>4</v>
      </c>
      <c r="Y132" s="21">
        <f t="shared" si="122"/>
        <v>15.000000000000002</v>
      </c>
      <c r="Z132" s="5">
        <v>7</v>
      </c>
      <c r="AA132" s="21">
        <f t="shared" si="123"/>
        <v>17.142857142857146</v>
      </c>
      <c r="AB132" s="5">
        <v>15</v>
      </c>
      <c r="AC132" s="21">
        <f t="shared" si="124"/>
        <v>19.333333333333336</v>
      </c>
      <c r="AD132" s="21">
        <f t="shared" si="126"/>
        <v>13.625</v>
      </c>
      <c r="AE132" s="7">
        <v>327</v>
      </c>
      <c r="AF132" s="21">
        <f t="shared" si="127"/>
        <v>37.003058103975533</v>
      </c>
      <c r="AG132" s="10">
        <v>8</v>
      </c>
      <c r="AH132" s="21">
        <f t="shared" si="128"/>
        <v>15.000000000000002</v>
      </c>
      <c r="AI132" s="5">
        <v>13.5</v>
      </c>
      <c r="AJ132" s="21">
        <f t="shared" si="129"/>
        <v>18.518518518518519</v>
      </c>
      <c r="AK132" s="5">
        <v>5</v>
      </c>
      <c r="AL132" s="21">
        <f t="shared" si="130"/>
        <v>20</v>
      </c>
      <c r="AM132" s="5">
        <v>24</v>
      </c>
      <c r="AN132" s="21">
        <f t="shared" si="131"/>
        <v>16.666666666666664</v>
      </c>
      <c r="AO132" s="5">
        <v>5.8</v>
      </c>
      <c r="AP132" s="21">
        <f t="shared" si="132"/>
        <v>31.034482758620683</v>
      </c>
      <c r="AQ132" s="5">
        <v>8</v>
      </c>
      <c r="AR132" s="22">
        <f t="shared" si="133"/>
        <v>12.5</v>
      </c>
      <c r="AS132" s="5">
        <v>17.5</v>
      </c>
      <c r="AT132" s="21">
        <f t="shared" si="134"/>
        <v>14.285714285714285</v>
      </c>
      <c r="AU132" s="21">
        <f t="shared" si="135"/>
        <v>15.709677419354838</v>
      </c>
      <c r="AV132" s="8">
        <f>327+160</f>
        <v>487</v>
      </c>
      <c r="AW132" s="21">
        <f t="shared" si="136"/>
        <v>32.854209445585212</v>
      </c>
      <c r="AX132" s="5">
        <v>11.2</v>
      </c>
      <c r="AY132" s="22">
        <f t="shared" si="137"/>
        <v>28.571428571428566</v>
      </c>
      <c r="AZ132" s="5">
        <v>17</v>
      </c>
      <c r="BA132" s="21">
        <f t="shared" si="138"/>
        <v>20.588235294117645</v>
      </c>
      <c r="BB132" s="5">
        <v>7</v>
      </c>
      <c r="BC132" s="21">
        <f t="shared" si="139"/>
        <v>28.571428571428569</v>
      </c>
      <c r="BD132" s="5">
        <v>31</v>
      </c>
      <c r="BE132" s="21">
        <f t="shared" si="140"/>
        <v>22.58064516129032</v>
      </c>
      <c r="BF132" s="5">
        <v>7.5</v>
      </c>
      <c r="BG132" s="21">
        <f t="shared" si="141"/>
        <v>22.666666666666668</v>
      </c>
      <c r="BH132" s="5">
        <v>11</v>
      </c>
      <c r="BI132" s="21">
        <f t="shared" si="142"/>
        <v>27.27272727272727</v>
      </c>
      <c r="BJ132" s="5">
        <v>22</v>
      </c>
      <c r="BK132" s="21">
        <f t="shared" si="143"/>
        <v>20.454545454545457</v>
      </c>
      <c r="BL132" s="21">
        <f t="shared" si="144"/>
        <v>17.164179104477611</v>
      </c>
      <c r="BM132" s="5">
        <v>575</v>
      </c>
      <c r="BN132" s="21">
        <f t="shared" si="145"/>
        <v>15.304347826086955</v>
      </c>
      <c r="BO132" s="5">
        <v>11.9</v>
      </c>
      <c r="BP132" s="21">
        <f t="shared" si="146"/>
        <v>5.8823529411764799</v>
      </c>
      <c r="BQ132" s="5">
        <v>18.2</v>
      </c>
      <c r="BR132" s="21">
        <f t="shared" si="147"/>
        <v>6.5934065934065895</v>
      </c>
      <c r="BS132" s="5">
        <v>8</v>
      </c>
      <c r="BT132" s="21">
        <f t="shared" si="148"/>
        <v>12.5</v>
      </c>
      <c r="BU132" s="5">
        <v>33.5</v>
      </c>
      <c r="BV132" s="21">
        <f t="shared" si="149"/>
        <v>7.4626865671641784</v>
      </c>
      <c r="BW132" s="5">
        <v>8.5</v>
      </c>
      <c r="BX132" s="21">
        <f t="shared" si="150"/>
        <v>11.76470588235294</v>
      </c>
      <c r="BY132" s="5">
        <v>12</v>
      </c>
      <c r="BZ132" s="21">
        <f t="shared" si="151"/>
        <v>8.3333333333333321</v>
      </c>
      <c r="CA132" s="5">
        <v>25</v>
      </c>
      <c r="CB132" s="21">
        <f t="shared" si="152"/>
        <v>12</v>
      </c>
      <c r="CC132" s="21">
        <f t="shared" si="153"/>
        <v>18.571428571428573</v>
      </c>
      <c r="CD132" s="5">
        <v>650</v>
      </c>
      <c r="CE132" s="21">
        <f t="shared" si="154"/>
        <v>11.538461538461538</v>
      </c>
      <c r="CF132" s="5">
        <v>12.8</v>
      </c>
      <c r="CG132" s="21">
        <f t="shared" si="155"/>
        <v>7.0312500000000027</v>
      </c>
      <c r="CH132" s="5">
        <v>19.600000000000001</v>
      </c>
      <c r="CI132" s="21">
        <f t="shared" si="156"/>
        <v>7.1428571428571539</v>
      </c>
      <c r="CJ132" s="5">
        <v>8.9</v>
      </c>
      <c r="CK132" s="21">
        <f t="shared" si="157"/>
        <v>10.112359550561802</v>
      </c>
      <c r="CL132" s="5">
        <v>35</v>
      </c>
      <c r="CM132" s="21">
        <f t="shared" si="158"/>
        <v>4.2857142857142856</v>
      </c>
      <c r="CN132" s="5">
        <v>9.4</v>
      </c>
      <c r="CO132" s="21">
        <f t="shared" si="159"/>
        <v>9.5744680851063872</v>
      </c>
      <c r="CP132" s="5">
        <v>13</v>
      </c>
      <c r="CQ132" s="21">
        <f t="shared" si="160"/>
        <v>7.6923076923076925</v>
      </c>
      <c r="CR132" s="5">
        <v>28</v>
      </c>
      <c r="CS132" s="21">
        <f t="shared" si="161"/>
        <v>10.714285714285714</v>
      </c>
      <c r="CT132" s="14">
        <v>22.55</v>
      </c>
      <c r="CU132" s="14">
        <v>12.71616</v>
      </c>
      <c r="CV132" s="14">
        <v>8.0569769999999998</v>
      </c>
      <c r="CW132" s="14">
        <v>60.629919999999998</v>
      </c>
      <c r="CX132" s="14">
        <v>8.6999999999999993</v>
      </c>
      <c r="CY132" s="14">
        <v>26</v>
      </c>
      <c r="CZ132" s="14">
        <v>4.2</v>
      </c>
      <c r="DA132" s="14">
        <v>61.9</v>
      </c>
      <c r="DB132" s="14">
        <v>20.7</v>
      </c>
      <c r="DC132" s="14">
        <v>33.46</v>
      </c>
      <c r="DD132" s="14">
        <v>3.3</v>
      </c>
      <c r="DE132" s="4"/>
      <c r="DF132" s="4"/>
      <c r="DG132" s="14">
        <v>52</v>
      </c>
      <c r="DH132" s="14"/>
      <c r="DI132" s="14"/>
      <c r="DJ132" s="14"/>
      <c r="DK132" s="18">
        <v>29</v>
      </c>
      <c r="DL132" s="20">
        <v>3.9090910000000001</v>
      </c>
      <c r="DM132">
        <v>0.55000000000000004</v>
      </c>
      <c r="DN132" t="s">
        <v>122</v>
      </c>
      <c r="DO132">
        <v>2</v>
      </c>
    </row>
    <row r="133" spans="1:119" x14ac:dyDescent="0.3">
      <c r="A133" s="3">
        <v>132</v>
      </c>
      <c r="B133" s="5" t="s">
        <v>4</v>
      </c>
      <c r="C133" s="3">
        <v>3</v>
      </c>
      <c r="D133" s="21">
        <f t="shared" si="125"/>
        <v>9</v>
      </c>
      <c r="E133" s="5">
        <v>162</v>
      </c>
      <c r="F133" s="5">
        <v>5.9</v>
      </c>
      <c r="G133" s="5">
        <v>8.5</v>
      </c>
      <c r="H133" s="5">
        <v>3.8</v>
      </c>
      <c r="I133" s="5">
        <v>18</v>
      </c>
      <c r="J133" s="5">
        <v>4</v>
      </c>
      <c r="K133" s="5">
        <v>6.2</v>
      </c>
      <c r="L133" s="5">
        <v>13.4</v>
      </c>
      <c r="M133" s="21">
        <f t="shared" si="116"/>
        <v>14.697674418604651</v>
      </c>
      <c r="N133" s="5">
        <v>316</v>
      </c>
      <c r="O133" s="21">
        <f t="shared" si="117"/>
        <v>48.734177215189874</v>
      </c>
      <c r="P133" s="5">
        <v>7.2</v>
      </c>
      <c r="Q133" s="21">
        <f t="shared" si="118"/>
        <v>18.055555555555554</v>
      </c>
      <c r="R133" s="5">
        <v>12</v>
      </c>
      <c r="S133" s="21">
        <f t="shared" si="119"/>
        <v>29.166666666666668</v>
      </c>
      <c r="T133" s="5">
        <v>4.5999999999999996</v>
      </c>
      <c r="U133" s="21">
        <f t="shared" si="120"/>
        <v>17.391304347826082</v>
      </c>
      <c r="V133" s="5">
        <v>21.5</v>
      </c>
      <c r="W133" s="21">
        <f t="shared" si="121"/>
        <v>16.279069767441861</v>
      </c>
      <c r="X133" s="5">
        <v>5</v>
      </c>
      <c r="Y133" s="21">
        <f t="shared" si="122"/>
        <v>20</v>
      </c>
      <c r="Z133" s="5">
        <v>8</v>
      </c>
      <c r="AA133" s="21">
        <f t="shared" si="123"/>
        <v>22.499999999999996</v>
      </c>
      <c r="AB133" s="5">
        <v>16.5</v>
      </c>
      <c r="AC133" s="21">
        <f t="shared" si="124"/>
        <v>18.787878787878785</v>
      </c>
      <c r="AD133" s="21">
        <f t="shared" si="126"/>
        <v>19.615384615384617</v>
      </c>
      <c r="AE133" s="7">
        <v>510</v>
      </c>
      <c r="AF133" s="21">
        <f t="shared" si="127"/>
        <v>38.03921568627451</v>
      </c>
      <c r="AG133" s="10">
        <v>9</v>
      </c>
      <c r="AH133" s="21">
        <f t="shared" si="128"/>
        <v>20</v>
      </c>
      <c r="AI133" s="5">
        <v>15</v>
      </c>
      <c r="AJ133" s="21">
        <f t="shared" si="129"/>
        <v>20</v>
      </c>
      <c r="AK133" s="5">
        <v>6</v>
      </c>
      <c r="AL133" s="21">
        <f t="shared" si="130"/>
        <v>23.333333333333339</v>
      </c>
      <c r="AM133" s="5">
        <v>26</v>
      </c>
      <c r="AN133" s="21">
        <f t="shared" si="131"/>
        <v>17.307692307692307</v>
      </c>
      <c r="AO133" s="5">
        <v>6.5</v>
      </c>
      <c r="AP133" s="21">
        <f t="shared" si="132"/>
        <v>23.076923076923077</v>
      </c>
      <c r="AQ133" s="5">
        <v>9.5</v>
      </c>
      <c r="AR133" s="22">
        <f t="shared" si="133"/>
        <v>15.789473684210526</v>
      </c>
      <c r="AS133" s="5">
        <v>20</v>
      </c>
      <c r="AT133" s="21">
        <f t="shared" si="134"/>
        <v>17.5</v>
      </c>
      <c r="AU133" s="21">
        <f t="shared" si="135"/>
        <v>24.8</v>
      </c>
      <c r="AV133" s="8">
        <f>510+234</f>
        <v>744</v>
      </c>
      <c r="AW133" s="21">
        <f t="shared" si="136"/>
        <v>31.451612903225808</v>
      </c>
      <c r="AX133" s="5">
        <v>12.2</v>
      </c>
      <c r="AY133" s="22">
        <f t="shared" si="137"/>
        <v>26.229508196721309</v>
      </c>
      <c r="AZ133" s="5">
        <v>19</v>
      </c>
      <c r="BA133" s="21">
        <f t="shared" si="138"/>
        <v>21.052631578947366</v>
      </c>
      <c r="BB133" s="5">
        <v>7.5</v>
      </c>
      <c r="BC133" s="21">
        <f t="shared" si="139"/>
        <v>20</v>
      </c>
      <c r="BD133" s="5">
        <v>30</v>
      </c>
      <c r="BE133" s="21">
        <f t="shared" si="140"/>
        <v>13.333333333333334</v>
      </c>
      <c r="BF133" s="5">
        <v>8</v>
      </c>
      <c r="BG133" s="21">
        <f t="shared" si="141"/>
        <v>18.75</v>
      </c>
      <c r="BH133" s="5">
        <v>12</v>
      </c>
      <c r="BI133" s="21">
        <f t="shared" si="142"/>
        <v>20.833333333333336</v>
      </c>
      <c r="BJ133" s="5">
        <v>25</v>
      </c>
      <c r="BK133" s="21">
        <f t="shared" si="143"/>
        <v>20</v>
      </c>
      <c r="BL133" s="21">
        <f t="shared" si="144"/>
        <v>29.5</v>
      </c>
      <c r="BM133" s="5">
        <v>885</v>
      </c>
      <c r="BN133" s="21">
        <f t="shared" si="145"/>
        <v>15.932203389830507</v>
      </c>
      <c r="BO133" s="5">
        <v>13.5</v>
      </c>
      <c r="BP133" s="21">
        <f t="shared" si="146"/>
        <v>9.6296296296296351</v>
      </c>
      <c r="BQ133" s="5">
        <v>20</v>
      </c>
      <c r="BR133" s="21">
        <f t="shared" si="147"/>
        <v>5</v>
      </c>
      <c r="BS133" s="5">
        <v>8</v>
      </c>
      <c r="BT133" s="21">
        <f t="shared" si="148"/>
        <v>6.25</v>
      </c>
      <c r="BU133" s="5">
        <v>30</v>
      </c>
      <c r="BV133" s="21">
        <f t="shared" si="149"/>
        <v>0</v>
      </c>
      <c r="BW133" s="5">
        <v>9</v>
      </c>
      <c r="BX133" s="21">
        <f t="shared" si="150"/>
        <v>11.111111111111111</v>
      </c>
      <c r="BY133" s="5">
        <v>13.2</v>
      </c>
      <c r="BZ133" s="21">
        <f t="shared" si="151"/>
        <v>9.0909090909090864</v>
      </c>
      <c r="CA133" s="5">
        <v>29</v>
      </c>
      <c r="CB133" s="21">
        <f t="shared" si="152"/>
        <v>13.793103448275861</v>
      </c>
      <c r="CC133" s="21">
        <f t="shared" si="153"/>
        <v>29.275362318840578</v>
      </c>
      <c r="CD133" s="5">
        <v>1010</v>
      </c>
      <c r="CE133" s="21">
        <f t="shared" si="154"/>
        <v>12.376237623762377</v>
      </c>
      <c r="CF133" s="5">
        <v>14.4</v>
      </c>
      <c r="CG133" s="21">
        <f t="shared" si="155"/>
        <v>6.2500000000000027</v>
      </c>
      <c r="CH133" s="5">
        <v>21</v>
      </c>
      <c r="CI133" s="21">
        <f t="shared" si="156"/>
        <v>4.7619047619047619</v>
      </c>
      <c r="CJ133" s="5">
        <v>8.5</v>
      </c>
      <c r="CK133" s="21">
        <f t="shared" si="157"/>
        <v>5.8823529411764701</v>
      </c>
      <c r="CL133" s="5">
        <v>34.5</v>
      </c>
      <c r="CM133" s="21">
        <f t="shared" si="158"/>
        <v>13.043478260869565</v>
      </c>
      <c r="CN133" s="5">
        <v>9.9</v>
      </c>
      <c r="CO133" s="21">
        <f t="shared" si="159"/>
        <v>9.0909090909090935</v>
      </c>
      <c r="CP133" s="5">
        <v>14</v>
      </c>
      <c r="CQ133" s="21">
        <f t="shared" si="160"/>
        <v>5.7142857142857197</v>
      </c>
      <c r="CR133" s="5">
        <v>33</v>
      </c>
      <c r="CS133" s="21">
        <f t="shared" si="161"/>
        <v>12.121212121212121</v>
      </c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N133" t="s">
        <v>122</v>
      </c>
      <c r="DO133">
        <v>2</v>
      </c>
    </row>
    <row r="134" spans="1:119" x14ac:dyDescent="0.3">
      <c r="A134" s="2">
        <v>133</v>
      </c>
      <c r="B134" s="5" t="s">
        <v>4</v>
      </c>
      <c r="C134" s="3">
        <v>3</v>
      </c>
      <c r="D134" s="21">
        <f t="shared" si="125"/>
        <v>7</v>
      </c>
      <c r="E134" s="5">
        <v>112</v>
      </c>
      <c r="F134" s="5">
        <v>5.3</v>
      </c>
      <c r="G134" s="5">
        <v>8.6</v>
      </c>
      <c r="H134" s="5">
        <v>3.2</v>
      </c>
      <c r="I134" s="5">
        <v>16</v>
      </c>
      <c r="J134" s="5">
        <v>3.3</v>
      </c>
      <c r="K134" s="5">
        <v>6.2</v>
      </c>
      <c r="L134" s="5">
        <v>12.5</v>
      </c>
      <c r="M134" s="21">
        <f t="shared" si="116"/>
        <v>10.526315789473685</v>
      </c>
      <c r="N134" s="5">
        <v>200</v>
      </c>
      <c r="O134" s="21">
        <f t="shared" si="117"/>
        <v>44</v>
      </c>
      <c r="P134" s="5">
        <v>6.4</v>
      </c>
      <c r="Q134" s="21">
        <f t="shared" si="118"/>
        <v>17.187500000000007</v>
      </c>
      <c r="R134" s="5">
        <v>10.6</v>
      </c>
      <c r="S134" s="21">
        <f t="shared" si="119"/>
        <v>18.867924528301888</v>
      </c>
      <c r="T134" s="5">
        <v>4</v>
      </c>
      <c r="U134" s="21">
        <f t="shared" si="120"/>
        <v>19.999999999999996</v>
      </c>
      <c r="V134" s="5">
        <v>19</v>
      </c>
      <c r="W134" s="21">
        <f t="shared" si="121"/>
        <v>15.789473684210526</v>
      </c>
      <c r="X134" s="5">
        <v>4.5</v>
      </c>
      <c r="Y134" s="21">
        <f t="shared" si="122"/>
        <v>26.666666666666671</v>
      </c>
      <c r="Z134" s="5">
        <v>6.8</v>
      </c>
      <c r="AA134" s="21">
        <f t="shared" si="123"/>
        <v>8.8235294117647012</v>
      </c>
      <c r="AB134" s="5">
        <v>14</v>
      </c>
      <c r="AC134" s="21">
        <f t="shared" si="124"/>
        <v>10.714285714285714</v>
      </c>
      <c r="AD134" s="21">
        <f t="shared" si="126"/>
        <v>13.183673469387756</v>
      </c>
      <c r="AE134" s="7">
        <v>323</v>
      </c>
      <c r="AF134" s="21">
        <f t="shared" si="127"/>
        <v>38.080495356037154</v>
      </c>
      <c r="AG134" s="10">
        <v>8</v>
      </c>
      <c r="AH134" s="21">
        <f t="shared" si="128"/>
        <v>19.999999999999996</v>
      </c>
      <c r="AI134" s="5">
        <v>13</v>
      </c>
      <c r="AJ134" s="21">
        <f t="shared" si="129"/>
        <v>18.461538461538467</v>
      </c>
      <c r="AK134" s="5">
        <v>5</v>
      </c>
      <c r="AL134" s="21">
        <f t="shared" si="130"/>
        <v>20</v>
      </c>
      <c r="AM134" s="5">
        <v>24.5</v>
      </c>
      <c r="AN134" s="21">
        <f t="shared" si="131"/>
        <v>22.448979591836736</v>
      </c>
      <c r="AO134" s="5">
        <v>5.4</v>
      </c>
      <c r="AP134" s="21">
        <f t="shared" si="132"/>
        <v>16.666666666666671</v>
      </c>
      <c r="AQ134" s="5">
        <v>8</v>
      </c>
      <c r="AR134" s="22">
        <f t="shared" si="133"/>
        <v>15.000000000000002</v>
      </c>
      <c r="AS134" s="5">
        <v>18</v>
      </c>
      <c r="AT134" s="21">
        <f t="shared" si="134"/>
        <v>22.222222222222221</v>
      </c>
      <c r="AU134" s="21">
        <f t="shared" si="135"/>
        <v>16.655172413793103</v>
      </c>
      <c r="AV134" s="8">
        <f>323+160</f>
        <v>483</v>
      </c>
      <c r="AW134" s="21">
        <f t="shared" si="136"/>
        <v>33.126293995859214</v>
      </c>
      <c r="AX134" s="5">
        <v>10.6</v>
      </c>
      <c r="AY134" s="22">
        <f t="shared" si="137"/>
        <v>24.528301886792452</v>
      </c>
      <c r="AZ134" s="5">
        <v>17.5</v>
      </c>
      <c r="BA134" s="21">
        <f t="shared" si="138"/>
        <v>25.714285714285712</v>
      </c>
      <c r="BB134" s="5">
        <v>6.7</v>
      </c>
      <c r="BC134" s="21">
        <f t="shared" si="139"/>
        <v>25.373134328358208</v>
      </c>
      <c r="BD134" s="5">
        <v>29</v>
      </c>
      <c r="BE134" s="21">
        <f t="shared" si="140"/>
        <v>15.517241379310345</v>
      </c>
      <c r="BF134" s="5">
        <v>7.5</v>
      </c>
      <c r="BG134" s="21">
        <f t="shared" si="141"/>
        <v>27.999999999999996</v>
      </c>
      <c r="BH134" s="5">
        <v>11</v>
      </c>
      <c r="BI134" s="21">
        <f t="shared" si="142"/>
        <v>27.27272727272727</v>
      </c>
      <c r="BJ134" s="5">
        <v>21</v>
      </c>
      <c r="BK134" s="21">
        <f t="shared" si="143"/>
        <v>14.285714285714285</v>
      </c>
      <c r="BL134" s="21">
        <f t="shared" si="144"/>
        <v>20</v>
      </c>
      <c r="BM134" s="5">
        <v>640</v>
      </c>
      <c r="BN134" s="21">
        <f t="shared" si="145"/>
        <v>24.53125</v>
      </c>
      <c r="BO134" s="5">
        <v>11</v>
      </c>
      <c r="BP134" s="21">
        <f t="shared" si="146"/>
        <v>3.6363636363636398</v>
      </c>
      <c r="BQ134" s="5">
        <v>18.399999999999999</v>
      </c>
      <c r="BR134" s="21">
        <f t="shared" si="147"/>
        <v>4.8913043478260798</v>
      </c>
      <c r="BS134" s="5">
        <v>7.5</v>
      </c>
      <c r="BT134" s="21">
        <f t="shared" si="148"/>
        <v>10.666666666666664</v>
      </c>
      <c r="BU134" s="5">
        <v>32</v>
      </c>
      <c r="BV134" s="21">
        <f t="shared" si="149"/>
        <v>9.375</v>
      </c>
      <c r="BW134" s="5">
        <v>8.5</v>
      </c>
      <c r="BX134" s="21">
        <f t="shared" si="150"/>
        <v>11.76470588235294</v>
      </c>
      <c r="BY134" s="5">
        <v>12.2</v>
      </c>
      <c r="BZ134" s="21">
        <f t="shared" si="151"/>
        <v>9.8360655737704867</v>
      </c>
      <c r="CA134" s="5">
        <v>24</v>
      </c>
      <c r="CB134" s="21">
        <f t="shared" si="152"/>
        <v>12.5</v>
      </c>
      <c r="CC134" s="21">
        <f t="shared" si="153"/>
        <v>22.428571428571427</v>
      </c>
      <c r="CD134" s="5">
        <v>785</v>
      </c>
      <c r="CE134" s="21">
        <f t="shared" si="154"/>
        <v>18.471337579617835</v>
      </c>
      <c r="CF134" s="5">
        <v>11.9</v>
      </c>
      <c r="CG134" s="21">
        <f t="shared" si="155"/>
        <v>7.5630252100840361</v>
      </c>
      <c r="CH134" s="5">
        <v>19.7</v>
      </c>
      <c r="CI134" s="21">
        <f t="shared" si="156"/>
        <v>6.5989847715736083</v>
      </c>
      <c r="CJ134" s="5">
        <v>8.3000000000000007</v>
      </c>
      <c r="CK134" s="21">
        <f t="shared" si="157"/>
        <v>9.6385542168674778</v>
      </c>
      <c r="CL134" s="5">
        <v>35</v>
      </c>
      <c r="CM134" s="21">
        <f t="shared" si="158"/>
        <v>8.5714285714285712</v>
      </c>
      <c r="CN134" s="5">
        <v>9.1999999999999993</v>
      </c>
      <c r="CO134" s="21">
        <f t="shared" si="159"/>
        <v>7.6086956521739069</v>
      </c>
      <c r="CP134" s="5">
        <v>13</v>
      </c>
      <c r="CQ134" s="21">
        <f t="shared" si="160"/>
        <v>6.1538461538461586</v>
      </c>
      <c r="CR134" s="5">
        <v>28</v>
      </c>
      <c r="CS134" s="21">
        <f t="shared" si="161"/>
        <v>14.285714285714285</v>
      </c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N134" t="s">
        <v>122</v>
      </c>
      <c r="DO134">
        <v>2</v>
      </c>
    </row>
    <row r="135" spans="1:119" x14ac:dyDescent="0.3">
      <c r="A135" s="3">
        <v>134</v>
      </c>
      <c r="B135" s="5" t="s">
        <v>4</v>
      </c>
      <c r="C135" s="3">
        <v>3</v>
      </c>
      <c r="D135" s="21">
        <f t="shared" si="125"/>
        <v>8.1142857142857139</v>
      </c>
      <c r="E135" s="5">
        <v>142</v>
      </c>
      <c r="F135" s="5">
        <v>5.8</v>
      </c>
      <c r="G135" s="5">
        <v>8.4</v>
      </c>
      <c r="H135" s="5">
        <v>3.6</v>
      </c>
      <c r="I135" s="5">
        <v>17.5</v>
      </c>
      <c r="J135" s="5">
        <v>3.5</v>
      </c>
      <c r="K135" s="5">
        <v>6</v>
      </c>
      <c r="L135" s="5">
        <v>13.2</v>
      </c>
      <c r="M135" s="21">
        <f t="shared" si="116"/>
        <v>14</v>
      </c>
      <c r="N135" s="5">
        <v>280</v>
      </c>
      <c r="O135" s="21">
        <f t="shared" si="117"/>
        <v>49.285714285714292</v>
      </c>
      <c r="P135" s="5">
        <v>7.5</v>
      </c>
      <c r="Q135" s="21">
        <f t="shared" si="118"/>
        <v>22.666666666666668</v>
      </c>
      <c r="R135" s="5">
        <v>11</v>
      </c>
      <c r="S135" s="21">
        <f t="shared" si="119"/>
        <v>23.636363636363633</v>
      </c>
      <c r="T135" s="5">
        <v>4.5</v>
      </c>
      <c r="U135" s="21">
        <f t="shared" si="120"/>
        <v>20</v>
      </c>
      <c r="V135" s="5">
        <v>20</v>
      </c>
      <c r="W135" s="21">
        <f t="shared" si="121"/>
        <v>12.5</v>
      </c>
      <c r="X135" s="5">
        <v>4.5</v>
      </c>
      <c r="Y135" s="21">
        <f t="shared" si="122"/>
        <v>22.222222222222221</v>
      </c>
      <c r="Z135" s="5">
        <v>7.3</v>
      </c>
      <c r="AA135" s="21">
        <f t="shared" si="123"/>
        <v>17.80821917808219</v>
      </c>
      <c r="AB135" s="5">
        <v>16</v>
      </c>
      <c r="AC135" s="21">
        <f t="shared" si="124"/>
        <v>17.500000000000004</v>
      </c>
      <c r="AD135" s="21">
        <f t="shared" si="126"/>
        <v>17.738095238095237</v>
      </c>
      <c r="AE135" s="7">
        <v>447</v>
      </c>
      <c r="AF135" s="21">
        <f t="shared" si="127"/>
        <v>37.360178970917225</v>
      </c>
      <c r="AG135" s="10">
        <v>9.4</v>
      </c>
      <c r="AH135" s="21">
        <f t="shared" si="128"/>
        <v>20.212765957446813</v>
      </c>
      <c r="AI135" s="5">
        <v>14.5</v>
      </c>
      <c r="AJ135" s="21">
        <f t="shared" si="129"/>
        <v>24.137931034482758</v>
      </c>
      <c r="AK135" s="5">
        <v>5.5</v>
      </c>
      <c r="AL135" s="21">
        <f t="shared" si="130"/>
        <v>18.181818181818183</v>
      </c>
      <c r="AM135" s="5">
        <v>25.2</v>
      </c>
      <c r="AN135" s="21">
        <f t="shared" si="131"/>
        <v>20.634920634920633</v>
      </c>
      <c r="AO135" s="5">
        <v>6.2</v>
      </c>
      <c r="AP135" s="21">
        <f t="shared" si="132"/>
        <v>27.41935483870968</v>
      </c>
      <c r="AQ135" s="5">
        <v>9.3000000000000007</v>
      </c>
      <c r="AR135" s="22">
        <f t="shared" si="133"/>
        <v>21.505376344086031</v>
      </c>
      <c r="AS135" s="5">
        <v>20</v>
      </c>
      <c r="AT135" s="21">
        <f t="shared" si="134"/>
        <v>20</v>
      </c>
      <c r="AU135" s="21">
        <f t="shared" si="135"/>
        <v>20.870967741935484</v>
      </c>
      <c r="AV135" s="8">
        <f>447+200</f>
        <v>647</v>
      </c>
      <c r="AW135" s="21">
        <f t="shared" si="136"/>
        <v>30.911901081916536</v>
      </c>
      <c r="AX135" s="5">
        <v>11.9</v>
      </c>
      <c r="AY135" s="22">
        <f t="shared" si="137"/>
        <v>21.008403361344538</v>
      </c>
      <c r="AZ135" s="5">
        <v>19</v>
      </c>
      <c r="BA135" s="21">
        <f t="shared" si="138"/>
        <v>23.684210526315788</v>
      </c>
      <c r="BB135" s="5">
        <v>7.7</v>
      </c>
      <c r="BC135" s="21">
        <f t="shared" si="139"/>
        <v>28.571428571428577</v>
      </c>
      <c r="BD135" s="5">
        <v>31</v>
      </c>
      <c r="BE135" s="21">
        <f t="shared" si="140"/>
        <v>18.709677419354843</v>
      </c>
      <c r="BF135" s="5">
        <v>8</v>
      </c>
      <c r="BG135" s="21">
        <f t="shared" si="141"/>
        <v>22.499999999999996</v>
      </c>
      <c r="BH135" s="5">
        <v>12</v>
      </c>
      <c r="BI135" s="21">
        <f t="shared" si="142"/>
        <v>22.499999999999996</v>
      </c>
      <c r="BJ135" s="5">
        <v>25</v>
      </c>
      <c r="BK135" s="21">
        <f t="shared" si="143"/>
        <v>20</v>
      </c>
      <c r="BL135" s="21">
        <f t="shared" si="144"/>
        <v>27.611940298507463</v>
      </c>
      <c r="BM135" s="5">
        <v>925</v>
      </c>
      <c r="BN135" s="21">
        <f t="shared" si="145"/>
        <v>30.054054054054053</v>
      </c>
      <c r="BO135" s="5">
        <v>12.6</v>
      </c>
      <c r="BP135" s="21">
        <f t="shared" si="146"/>
        <v>5.55555555555555</v>
      </c>
      <c r="BQ135" s="5">
        <v>20</v>
      </c>
      <c r="BR135" s="21">
        <f t="shared" si="147"/>
        <v>5</v>
      </c>
      <c r="BS135" s="5">
        <v>8.1999999999999993</v>
      </c>
      <c r="BT135" s="21">
        <f t="shared" si="148"/>
        <v>6.0975609756097455</v>
      </c>
      <c r="BU135" s="5">
        <v>33.5</v>
      </c>
      <c r="BV135" s="21">
        <f t="shared" si="149"/>
        <v>7.4626865671641784</v>
      </c>
      <c r="BW135" s="5">
        <v>9</v>
      </c>
      <c r="BX135" s="21">
        <f t="shared" si="150"/>
        <v>11.111111111111111</v>
      </c>
      <c r="BY135" s="5">
        <v>13</v>
      </c>
      <c r="BZ135" s="21">
        <f t="shared" si="151"/>
        <v>7.6923076923076925</v>
      </c>
      <c r="CA135" s="5">
        <v>29</v>
      </c>
      <c r="CB135" s="21">
        <f t="shared" si="152"/>
        <v>13.793103448275861</v>
      </c>
      <c r="CC135" s="21">
        <f t="shared" si="153"/>
        <v>33.857142857142854</v>
      </c>
      <c r="CD135" s="5">
        <v>1185</v>
      </c>
      <c r="CE135" s="21">
        <f t="shared" si="154"/>
        <v>21.940928270042196</v>
      </c>
      <c r="CF135" s="5">
        <v>13.5</v>
      </c>
      <c r="CG135" s="21">
        <f t="shared" si="155"/>
        <v>6.6666666666666696</v>
      </c>
      <c r="CH135" s="5">
        <v>21.5</v>
      </c>
      <c r="CI135" s="21">
        <f t="shared" si="156"/>
        <v>6.9767441860465116</v>
      </c>
      <c r="CJ135" s="5">
        <v>8.8000000000000007</v>
      </c>
      <c r="CK135" s="21">
        <f t="shared" si="157"/>
        <v>6.8181818181818343</v>
      </c>
      <c r="CL135" s="5">
        <v>35</v>
      </c>
      <c r="CM135" s="21">
        <f t="shared" si="158"/>
        <v>4.2857142857142856</v>
      </c>
      <c r="CN135" s="5">
        <v>9.8000000000000007</v>
      </c>
      <c r="CO135" s="21">
        <f t="shared" si="159"/>
        <v>8.1632653061224545</v>
      </c>
      <c r="CP135" s="5">
        <v>13.9</v>
      </c>
      <c r="CQ135" s="21">
        <f t="shared" si="160"/>
        <v>6.4748201438848945</v>
      </c>
      <c r="CR135" s="5">
        <v>33</v>
      </c>
      <c r="CS135" s="21">
        <f t="shared" si="161"/>
        <v>12.121212121212121</v>
      </c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N135" t="s">
        <v>122</v>
      </c>
      <c r="DO135">
        <v>2</v>
      </c>
    </row>
    <row r="136" spans="1:119" x14ac:dyDescent="0.3">
      <c r="A136" s="2">
        <v>135</v>
      </c>
      <c r="B136" s="5" t="s">
        <v>4</v>
      </c>
      <c r="C136" s="3">
        <v>3</v>
      </c>
      <c r="D136" s="21">
        <f t="shared" si="125"/>
        <v>7.3626373626373631</v>
      </c>
      <c r="E136" s="5">
        <v>134</v>
      </c>
      <c r="F136" s="5">
        <v>5.8</v>
      </c>
      <c r="G136" s="5">
        <v>8.5</v>
      </c>
      <c r="H136" s="5">
        <v>3.5</v>
      </c>
      <c r="I136" s="5">
        <v>18.2</v>
      </c>
      <c r="J136" s="5">
        <v>3.8</v>
      </c>
      <c r="K136" s="5">
        <v>5.7</v>
      </c>
      <c r="L136" s="5">
        <v>12.5</v>
      </c>
      <c r="M136" s="21">
        <f t="shared" si="116"/>
        <v>12.536585365853659</v>
      </c>
      <c r="N136" s="5">
        <v>257</v>
      </c>
      <c r="O136" s="21">
        <f t="shared" si="117"/>
        <v>47.859922178988327</v>
      </c>
      <c r="P136" s="5">
        <v>7.2</v>
      </c>
      <c r="Q136" s="21">
        <f t="shared" si="118"/>
        <v>19.444444444444446</v>
      </c>
      <c r="R136" s="5">
        <v>11</v>
      </c>
      <c r="S136" s="21">
        <f t="shared" si="119"/>
        <v>22.727272727272727</v>
      </c>
      <c r="T136" s="5">
        <v>4.5</v>
      </c>
      <c r="U136" s="21">
        <f t="shared" si="120"/>
        <v>22.222222222222221</v>
      </c>
      <c r="V136" s="5">
        <v>20.5</v>
      </c>
      <c r="W136" s="21">
        <f t="shared" si="121"/>
        <v>11.219512195121954</v>
      </c>
      <c r="X136" s="5">
        <v>5</v>
      </c>
      <c r="Y136" s="21">
        <f t="shared" si="122"/>
        <v>24.000000000000004</v>
      </c>
      <c r="Z136" s="5">
        <v>7</v>
      </c>
      <c r="AA136" s="21">
        <f t="shared" si="123"/>
        <v>18.571428571428569</v>
      </c>
      <c r="AB136" s="5">
        <v>15.5</v>
      </c>
      <c r="AC136" s="21">
        <f t="shared" si="124"/>
        <v>19.35483870967742</v>
      </c>
      <c r="AD136" s="21">
        <f t="shared" si="126"/>
        <v>18.125</v>
      </c>
      <c r="AE136" s="7">
        <v>435</v>
      </c>
      <c r="AF136" s="21">
        <f t="shared" si="127"/>
        <v>40.919540229885058</v>
      </c>
      <c r="AG136" s="10">
        <v>9</v>
      </c>
      <c r="AH136" s="21">
        <f t="shared" si="128"/>
        <v>20</v>
      </c>
      <c r="AI136" s="5">
        <v>14</v>
      </c>
      <c r="AJ136" s="21">
        <f t="shared" si="129"/>
        <v>21.428571428571427</v>
      </c>
      <c r="AK136" s="5">
        <v>6.6</v>
      </c>
      <c r="AL136" s="21">
        <f t="shared" si="130"/>
        <v>31.818181818181813</v>
      </c>
      <c r="AM136" s="5">
        <v>24</v>
      </c>
      <c r="AN136" s="21">
        <f t="shared" si="131"/>
        <v>14.583333333333334</v>
      </c>
      <c r="AO136" s="5">
        <v>6.1</v>
      </c>
      <c r="AP136" s="21">
        <f t="shared" si="132"/>
        <v>18.032786885245898</v>
      </c>
      <c r="AQ136" s="5">
        <v>9</v>
      </c>
      <c r="AR136" s="22">
        <f t="shared" si="133"/>
        <v>22.222222222222221</v>
      </c>
      <c r="AS136" s="5">
        <v>18.2</v>
      </c>
      <c r="AT136" s="21">
        <f t="shared" si="134"/>
        <v>14.835164835164832</v>
      </c>
      <c r="AU136" s="21">
        <f t="shared" si="135"/>
        <v>19.84375</v>
      </c>
      <c r="AV136" s="8">
        <f>435+200</f>
        <v>635</v>
      </c>
      <c r="AW136" s="21">
        <f t="shared" si="136"/>
        <v>31.496062992125985</v>
      </c>
      <c r="AX136" s="5">
        <v>11.5</v>
      </c>
      <c r="AY136" s="22">
        <f t="shared" si="137"/>
        <v>21.739130434782609</v>
      </c>
      <c r="AZ136" s="5">
        <v>18</v>
      </c>
      <c r="BA136" s="21">
        <f t="shared" si="138"/>
        <v>22.222222222222221</v>
      </c>
      <c r="BB136" s="5">
        <v>7.5</v>
      </c>
      <c r="BC136" s="21">
        <f t="shared" si="139"/>
        <v>12.000000000000005</v>
      </c>
      <c r="BD136" s="5">
        <v>32</v>
      </c>
      <c r="BE136" s="21">
        <f t="shared" si="140"/>
        <v>25</v>
      </c>
      <c r="BF136" s="5">
        <v>8</v>
      </c>
      <c r="BG136" s="21">
        <f t="shared" si="141"/>
        <v>23.750000000000004</v>
      </c>
      <c r="BH136" s="5">
        <v>12</v>
      </c>
      <c r="BI136" s="21">
        <f t="shared" si="142"/>
        <v>25</v>
      </c>
      <c r="BJ136" s="5">
        <v>24</v>
      </c>
      <c r="BK136" s="21">
        <f t="shared" si="143"/>
        <v>24.166666666666671</v>
      </c>
      <c r="BL136" s="21">
        <f t="shared" si="144"/>
        <v>27.142857142857142</v>
      </c>
      <c r="BM136" s="5">
        <v>950</v>
      </c>
      <c r="BN136" s="21">
        <f t="shared" si="145"/>
        <v>33.157894736842103</v>
      </c>
      <c r="BO136" s="5">
        <v>12.5</v>
      </c>
      <c r="BP136" s="21">
        <f t="shared" si="146"/>
        <v>8</v>
      </c>
      <c r="BQ136" s="5">
        <v>19.5</v>
      </c>
      <c r="BR136" s="21">
        <f t="shared" si="147"/>
        <v>7.6923076923076925</v>
      </c>
      <c r="BS136" s="5">
        <v>8</v>
      </c>
      <c r="BT136" s="21">
        <f t="shared" si="148"/>
        <v>6.25</v>
      </c>
      <c r="BU136" s="5">
        <v>35</v>
      </c>
      <c r="BV136" s="21">
        <f t="shared" si="149"/>
        <v>8.5714285714285712</v>
      </c>
      <c r="BW136" s="5">
        <v>9.3000000000000007</v>
      </c>
      <c r="BX136" s="21">
        <f t="shared" si="150"/>
        <v>13.978494623655921</v>
      </c>
      <c r="BY136" s="5">
        <v>13.5</v>
      </c>
      <c r="BZ136" s="21">
        <f t="shared" si="151"/>
        <v>11.111111111111111</v>
      </c>
      <c r="CA136" s="5">
        <v>27</v>
      </c>
      <c r="CB136" s="21">
        <f t="shared" si="152"/>
        <v>11.111111111111111</v>
      </c>
      <c r="CC136" s="21">
        <f t="shared" si="153"/>
        <v>32.89473684210526</v>
      </c>
      <c r="CD136" s="5">
        <v>1250</v>
      </c>
      <c r="CE136" s="21">
        <f t="shared" si="154"/>
        <v>24</v>
      </c>
      <c r="CF136" s="5">
        <v>13.5</v>
      </c>
      <c r="CG136" s="21">
        <f t="shared" si="155"/>
        <v>7.4074074074074066</v>
      </c>
      <c r="CH136" s="5">
        <v>21</v>
      </c>
      <c r="CI136" s="21">
        <f t="shared" si="156"/>
        <v>7.1428571428571423</v>
      </c>
      <c r="CJ136" s="5">
        <v>8.5</v>
      </c>
      <c r="CK136" s="21">
        <f t="shared" si="157"/>
        <v>5.8823529411764701</v>
      </c>
      <c r="CL136" s="5">
        <v>38</v>
      </c>
      <c r="CM136" s="21">
        <f t="shared" si="158"/>
        <v>7.8947368421052628</v>
      </c>
      <c r="CN136" s="5">
        <v>10</v>
      </c>
      <c r="CO136" s="21">
        <f t="shared" si="159"/>
        <v>6.999999999999992</v>
      </c>
      <c r="CP136" s="5">
        <v>14</v>
      </c>
      <c r="CQ136" s="21">
        <f t="shared" si="160"/>
        <v>3.5714285714285712</v>
      </c>
      <c r="CR136" s="5">
        <v>30</v>
      </c>
      <c r="CS136" s="21">
        <f t="shared" si="161"/>
        <v>10</v>
      </c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N136" t="s">
        <v>122</v>
      </c>
      <c r="DO136">
        <v>2</v>
      </c>
    </row>
    <row r="137" spans="1:119" x14ac:dyDescent="0.3">
      <c r="A137" s="3">
        <v>136</v>
      </c>
      <c r="B137" s="5" t="s">
        <v>4</v>
      </c>
      <c r="C137" s="3">
        <v>3</v>
      </c>
      <c r="D137" s="21">
        <f t="shared" si="125"/>
        <v>7.7325581395348841</v>
      </c>
      <c r="E137" s="5">
        <v>133</v>
      </c>
      <c r="F137" s="5">
        <v>5.9</v>
      </c>
      <c r="G137" s="5">
        <v>9.1999999999999993</v>
      </c>
      <c r="H137" s="5">
        <v>3.3</v>
      </c>
      <c r="I137" s="5">
        <v>17.2</v>
      </c>
      <c r="J137" s="5">
        <v>3.6</v>
      </c>
      <c r="K137" s="5">
        <v>6.3</v>
      </c>
      <c r="L137" s="5">
        <v>12.4</v>
      </c>
      <c r="M137" s="21">
        <f t="shared" si="116"/>
        <v>12.045454545454545</v>
      </c>
      <c r="N137" s="5">
        <v>265</v>
      </c>
      <c r="O137" s="21">
        <f t="shared" si="117"/>
        <v>49.811320754716981</v>
      </c>
      <c r="P137" s="5">
        <v>7.3</v>
      </c>
      <c r="Q137" s="21">
        <f t="shared" si="118"/>
        <v>19.178082191780817</v>
      </c>
      <c r="R137" s="5">
        <v>11.5</v>
      </c>
      <c r="S137" s="21">
        <f t="shared" si="119"/>
        <v>20.000000000000007</v>
      </c>
      <c r="T137" s="5">
        <v>4.5999999999999996</v>
      </c>
      <c r="U137" s="21">
        <f t="shared" si="120"/>
        <v>28.260869565217391</v>
      </c>
      <c r="V137" s="5">
        <v>22</v>
      </c>
      <c r="W137" s="21">
        <f t="shared" si="121"/>
        <v>21.818181818181824</v>
      </c>
      <c r="X137" s="5">
        <v>5.2</v>
      </c>
      <c r="Y137" s="21">
        <f t="shared" si="122"/>
        <v>30.76923076923077</v>
      </c>
      <c r="Z137" s="5">
        <v>7.5</v>
      </c>
      <c r="AA137" s="21">
        <f t="shared" si="123"/>
        <v>16.000000000000004</v>
      </c>
      <c r="AB137" s="5">
        <v>16.5</v>
      </c>
      <c r="AC137" s="21">
        <f t="shared" si="124"/>
        <v>24.848484848484848</v>
      </c>
      <c r="AD137" s="21">
        <f t="shared" si="126"/>
        <v>17.28</v>
      </c>
      <c r="AE137" s="7">
        <v>432</v>
      </c>
      <c r="AF137" s="21">
        <f t="shared" si="127"/>
        <v>38.657407407407405</v>
      </c>
      <c r="AG137" s="10">
        <v>9.5</v>
      </c>
      <c r="AH137" s="21">
        <f t="shared" si="128"/>
        <v>23.157894736842106</v>
      </c>
      <c r="AI137" s="5">
        <v>14.5</v>
      </c>
      <c r="AJ137" s="21">
        <f t="shared" si="129"/>
        <v>20.689655172413794</v>
      </c>
      <c r="AK137" s="5">
        <v>5.8</v>
      </c>
      <c r="AL137" s="21">
        <f t="shared" si="130"/>
        <v>20.689655172413797</v>
      </c>
      <c r="AM137" s="5">
        <v>25</v>
      </c>
      <c r="AN137" s="21">
        <f t="shared" si="131"/>
        <v>12</v>
      </c>
      <c r="AO137" s="5">
        <v>6.4</v>
      </c>
      <c r="AP137" s="21">
        <f t="shared" si="132"/>
        <v>18.750000000000004</v>
      </c>
      <c r="AQ137" s="5">
        <v>9.1999999999999993</v>
      </c>
      <c r="AR137" s="22">
        <f t="shared" si="133"/>
        <v>18.478260869565212</v>
      </c>
      <c r="AS137" s="5">
        <v>20</v>
      </c>
      <c r="AT137" s="21">
        <f t="shared" si="134"/>
        <v>17.5</v>
      </c>
      <c r="AU137" s="21">
        <f t="shared" si="135"/>
        <v>21.066666666666666</v>
      </c>
      <c r="AV137" s="8">
        <f>432+200</f>
        <v>632</v>
      </c>
      <c r="AW137" s="21">
        <f t="shared" si="136"/>
        <v>31.645569620253166</v>
      </c>
      <c r="AX137" s="5">
        <v>12</v>
      </c>
      <c r="AY137" s="22">
        <f t="shared" si="137"/>
        <v>20.833333333333336</v>
      </c>
      <c r="AZ137" s="5">
        <v>18</v>
      </c>
      <c r="BA137" s="21">
        <f t="shared" si="138"/>
        <v>19.444444444444446</v>
      </c>
      <c r="BB137" s="5">
        <v>7.5</v>
      </c>
      <c r="BC137" s="21">
        <f t="shared" si="139"/>
        <v>22.666666666666668</v>
      </c>
      <c r="BD137" s="5">
        <v>30</v>
      </c>
      <c r="BE137" s="21">
        <f t="shared" si="140"/>
        <v>16.666666666666664</v>
      </c>
      <c r="BF137" s="5">
        <v>8</v>
      </c>
      <c r="BG137" s="21">
        <f t="shared" si="141"/>
        <v>19.999999999999996</v>
      </c>
      <c r="BH137" s="5">
        <v>11.5</v>
      </c>
      <c r="BI137" s="21">
        <f t="shared" si="142"/>
        <v>20.000000000000007</v>
      </c>
      <c r="BJ137" s="5">
        <v>22.5</v>
      </c>
      <c r="BK137" s="21">
        <f t="shared" si="143"/>
        <v>11.111111111111111</v>
      </c>
      <c r="BL137" s="21">
        <f t="shared" si="144"/>
        <v>26.363636363636363</v>
      </c>
      <c r="BM137" s="5">
        <v>870</v>
      </c>
      <c r="BN137" s="21">
        <f t="shared" si="145"/>
        <v>27.356321839080461</v>
      </c>
      <c r="BO137" s="5">
        <v>13</v>
      </c>
      <c r="BP137" s="21">
        <f t="shared" si="146"/>
        <v>7.6923076923076925</v>
      </c>
      <c r="BQ137" s="5">
        <v>19.5</v>
      </c>
      <c r="BR137" s="21">
        <f t="shared" si="147"/>
        <v>7.6923076923076925</v>
      </c>
      <c r="BS137" s="5">
        <v>8</v>
      </c>
      <c r="BT137" s="21">
        <f t="shared" si="148"/>
        <v>6.25</v>
      </c>
      <c r="BU137" s="5">
        <v>33</v>
      </c>
      <c r="BV137" s="21">
        <f t="shared" si="149"/>
        <v>9.0909090909090917</v>
      </c>
      <c r="BW137" s="5">
        <v>9</v>
      </c>
      <c r="BX137" s="21">
        <f t="shared" si="150"/>
        <v>11.111111111111111</v>
      </c>
      <c r="BY137" s="5">
        <v>12.5</v>
      </c>
      <c r="BZ137" s="21">
        <f t="shared" si="151"/>
        <v>8</v>
      </c>
      <c r="CA137" s="5">
        <v>26</v>
      </c>
      <c r="CB137" s="21">
        <f t="shared" si="152"/>
        <v>13.461538461538462</v>
      </c>
      <c r="CC137" s="21">
        <f t="shared" si="153"/>
        <v>31.142857142857142</v>
      </c>
      <c r="CD137" s="5">
        <v>1090</v>
      </c>
      <c r="CE137" s="21">
        <f t="shared" si="154"/>
        <v>20.183486238532112</v>
      </c>
      <c r="CF137" s="5">
        <v>14</v>
      </c>
      <c r="CG137" s="21">
        <f t="shared" si="155"/>
        <v>7.1428571428571423</v>
      </c>
      <c r="CH137" s="5">
        <v>21</v>
      </c>
      <c r="CI137" s="21">
        <f t="shared" si="156"/>
        <v>7.1428571428571423</v>
      </c>
      <c r="CJ137" s="5">
        <v>8.6</v>
      </c>
      <c r="CK137" s="21">
        <f t="shared" si="157"/>
        <v>6.9767441860465071</v>
      </c>
      <c r="CL137" s="5">
        <v>35</v>
      </c>
      <c r="CM137" s="21">
        <f t="shared" si="158"/>
        <v>5.7142857142857144</v>
      </c>
      <c r="CN137" s="5">
        <v>9.6999999999999993</v>
      </c>
      <c r="CO137" s="21">
        <f t="shared" si="159"/>
        <v>7.2164948453608186</v>
      </c>
      <c r="CP137" s="5">
        <v>13.5</v>
      </c>
      <c r="CQ137" s="21">
        <f t="shared" si="160"/>
        <v>7.4074074074074066</v>
      </c>
      <c r="CR137" s="5">
        <v>29</v>
      </c>
      <c r="CS137" s="21">
        <f t="shared" si="161"/>
        <v>10.344827586206897</v>
      </c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N137" t="s">
        <v>122</v>
      </c>
      <c r="DO137">
        <v>2</v>
      </c>
    </row>
    <row r="138" spans="1:119" x14ac:dyDescent="0.3">
      <c r="A138" s="2">
        <v>137</v>
      </c>
      <c r="B138" s="5" t="s">
        <v>4</v>
      </c>
      <c r="C138" s="3">
        <v>3</v>
      </c>
      <c r="D138" s="21">
        <f t="shared" si="125"/>
        <v>7.333333333333333</v>
      </c>
      <c r="E138" s="5">
        <v>110</v>
      </c>
      <c r="F138" s="5">
        <v>5.5</v>
      </c>
      <c r="G138" s="5">
        <v>8.5</v>
      </c>
      <c r="H138" s="5">
        <v>3.6</v>
      </c>
      <c r="I138" s="5">
        <v>15</v>
      </c>
      <c r="J138" s="5">
        <v>3.7</v>
      </c>
      <c r="K138" s="5">
        <v>6.4</v>
      </c>
      <c r="L138" s="5">
        <v>12.4</v>
      </c>
      <c r="M138" s="21">
        <f t="shared" si="116"/>
        <v>11.105263157894736</v>
      </c>
      <c r="N138" s="5">
        <v>211</v>
      </c>
      <c r="O138" s="21">
        <f t="shared" si="117"/>
        <v>47.867298578199055</v>
      </c>
      <c r="P138" s="5">
        <v>6.6</v>
      </c>
      <c r="Q138" s="21">
        <f t="shared" si="118"/>
        <v>16.666666666666664</v>
      </c>
      <c r="R138" s="5">
        <v>11</v>
      </c>
      <c r="S138" s="21">
        <f t="shared" si="119"/>
        <v>22.727272727272727</v>
      </c>
      <c r="T138" s="5">
        <v>4.3</v>
      </c>
      <c r="U138" s="21">
        <f t="shared" si="120"/>
        <v>16.279069767441857</v>
      </c>
      <c r="V138" s="5">
        <v>19</v>
      </c>
      <c r="W138" s="21">
        <f t="shared" si="121"/>
        <v>21.052631578947366</v>
      </c>
      <c r="X138" s="5">
        <v>4.5999999999999996</v>
      </c>
      <c r="Y138" s="21">
        <f t="shared" si="122"/>
        <v>19.565217391304337</v>
      </c>
      <c r="Z138" s="5">
        <v>7</v>
      </c>
      <c r="AA138" s="21">
        <f t="shared" si="123"/>
        <v>8.5714285714285658</v>
      </c>
      <c r="AB138" s="5">
        <v>15</v>
      </c>
      <c r="AC138" s="21">
        <f t="shared" si="124"/>
        <v>17.333333333333332</v>
      </c>
      <c r="AD138" s="21">
        <f t="shared" si="126"/>
        <v>15.111111111111111</v>
      </c>
      <c r="AE138" s="7">
        <v>340</v>
      </c>
      <c r="AF138" s="21">
        <f t="shared" si="127"/>
        <v>37.941176470588232</v>
      </c>
      <c r="AG138" s="10">
        <v>8</v>
      </c>
      <c r="AH138" s="21">
        <f t="shared" si="128"/>
        <v>17.500000000000004</v>
      </c>
      <c r="AI138" s="5">
        <v>13.6</v>
      </c>
      <c r="AJ138" s="21">
        <f t="shared" si="129"/>
        <v>19.117647058823529</v>
      </c>
      <c r="AK138" s="5">
        <v>5.5</v>
      </c>
      <c r="AL138" s="21">
        <f t="shared" si="130"/>
        <v>21.818181818181824</v>
      </c>
      <c r="AM138" s="5">
        <v>22.5</v>
      </c>
      <c r="AN138" s="21">
        <f t="shared" si="131"/>
        <v>15.555555555555555</v>
      </c>
      <c r="AO138" s="5">
        <v>5.7</v>
      </c>
      <c r="AP138" s="21">
        <f t="shared" si="132"/>
        <v>19.298245614035096</v>
      </c>
      <c r="AQ138" s="5">
        <v>8</v>
      </c>
      <c r="AR138" s="22">
        <f t="shared" si="133"/>
        <v>12.5</v>
      </c>
      <c r="AS138" s="5">
        <v>17</v>
      </c>
      <c r="AT138" s="21">
        <f t="shared" si="134"/>
        <v>11.76470588235294</v>
      </c>
      <c r="AU138" s="21">
        <f t="shared" si="135"/>
        <v>17.241379310344829</v>
      </c>
      <c r="AV138" s="8">
        <f>340+160</f>
        <v>500</v>
      </c>
      <c r="AW138" s="21">
        <f t="shared" si="136"/>
        <v>32</v>
      </c>
      <c r="AX138" s="5">
        <v>11</v>
      </c>
      <c r="AY138" s="22">
        <f t="shared" si="137"/>
        <v>27.27272727272727</v>
      </c>
      <c r="AZ138" s="5">
        <v>17.5</v>
      </c>
      <c r="BA138" s="21">
        <f t="shared" si="138"/>
        <v>22.285714285714285</v>
      </c>
      <c r="BB138" s="5">
        <v>6.7</v>
      </c>
      <c r="BC138" s="21">
        <f t="shared" si="139"/>
        <v>17.910447761194032</v>
      </c>
      <c r="BD138" s="5">
        <v>29</v>
      </c>
      <c r="BE138" s="21">
        <f t="shared" si="140"/>
        <v>22.413793103448278</v>
      </c>
      <c r="BF138" s="5">
        <v>7.5</v>
      </c>
      <c r="BG138" s="21">
        <f t="shared" si="141"/>
        <v>23.999999999999996</v>
      </c>
      <c r="BH138" s="5">
        <v>11</v>
      </c>
      <c r="BI138" s="21">
        <f t="shared" si="142"/>
        <v>27.27272727272727</v>
      </c>
      <c r="BJ138" s="5">
        <v>21</v>
      </c>
      <c r="BK138" s="21">
        <f t="shared" si="143"/>
        <v>19.047619047619047</v>
      </c>
      <c r="BL138" s="21">
        <f t="shared" si="144"/>
        <v>21.09375</v>
      </c>
      <c r="BM138" s="5">
        <v>675</v>
      </c>
      <c r="BN138" s="21">
        <f t="shared" si="145"/>
        <v>25.925925925925924</v>
      </c>
      <c r="BO138" s="5">
        <v>12</v>
      </c>
      <c r="BP138" s="21">
        <f t="shared" si="146"/>
        <v>8.3333333333333321</v>
      </c>
      <c r="BQ138" s="5">
        <v>18.7</v>
      </c>
      <c r="BR138" s="21">
        <f t="shared" si="147"/>
        <v>6.417112299465237</v>
      </c>
      <c r="BS138" s="5">
        <v>7.6</v>
      </c>
      <c r="BT138" s="21">
        <f t="shared" si="148"/>
        <v>11.842105263157888</v>
      </c>
      <c r="BU138" s="5">
        <v>32</v>
      </c>
      <c r="BV138" s="21">
        <f t="shared" si="149"/>
        <v>9.375</v>
      </c>
      <c r="BW138" s="5">
        <v>8.3000000000000007</v>
      </c>
      <c r="BX138" s="21">
        <f t="shared" si="150"/>
        <v>9.6385542168674778</v>
      </c>
      <c r="BY138" s="5">
        <v>12</v>
      </c>
      <c r="BZ138" s="21">
        <f t="shared" si="151"/>
        <v>8.3333333333333321</v>
      </c>
      <c r="CA138" s="5">
        <v>24</v>
      </c>
      <c r="CB138" s="21">
        <f t="shared" si="152"/>
        <v>12.5</v>
      </c>
      <c r="CC138" s="21">
        <f t="shared" si="153"/>
        <v>23.194444444444443</v>
      </c>
      <c r="CD138" s="5">
        <v>835</v>
      </c>
      <c r="CE138" s="21">
        <f t="shared" si="154"/>
        <v>19.161676646706589</v>
      </c>
      <c r="CF138" s="5">
        <v>13</v>
      </c>
      <c r="CG138" s="21">
        <f t="shared" si="155"/>
        <v>7.6923076923076925</v>
      </c>
      <c r="CH138" s="5">
        <v>19.600000000000001</v>
      </c>
      <c r="CI138" s="21">
        <f t="shared" si="156"/>
        <v>4.5918367346938886</v>
      </c>
      <c r="CJ138" s="5">
        <v>8.3000000000000007</v>
      </c>
      <c r="CK138" s="21">
        <f t="shared" si="157"/>
        <v>8.4337349397590486</v>
      </c>
      <c r="CL138" s="5">
        <v>36</v>
      </c>
      <c r="CM138" s="21">
        <f t="shared" si="158"/>
        <v>11.111111111111111</v>
      </c>
      <c r="CN138" s="5">
        <v>9.1</v>
      </c>
      <c r="CO138" s="21">
        <f t="shared" si="159"/>
        <v>8.7912087912087795</v>
      </c>
      <c r="CP138" s="5">
        <v>13</v>
      </c>
      <c r="CQ138" s="21">
        <f t="shared" si="160"/>
        <v>7.6923076923076925</v>
      </c>
      <c r="CR138" s="5">
        <v>27</v>
      </c>
      <c r="CS138" s="21">
        <f t="shared" si="161"/>
        <v>11.111111111111111</v>
      </c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N138" t="s">
        <v>122</v>
      </c>
      <c r="DO138">
        <v>2</v>
      </c>
    </row>
    <row r="139" spans="1:119" x14ac:dyDescent="0.3">
      <c r="A139" s="3">
        <v>138</v>
      </c>
      <c r="B139" s="5" t="s">
        <v>4</v>
      </c>
      <c r="C139" s="3">
        <v>3</v>
      </c>
      <c r="D139" s="21">
        <f t="shared" si="125"/>
        <v>7.8807947019867548</v>
      </c>
      <c r="E139" s="5">
        <v>119</v>
      </c>
      <c r="F139" s="5">
        <v>5.4</v>
      </c>
      <c r="G139" s="5">
        <v>8</v>
      </c>
      <c r="H139" s="5">
        <v>3.4</v>
      </c>
      <c r="I139" s="5">
        <v>15.1</v>
      </c>
      <c r="J139" s="5">
        <v>3.7</v>
      </c>
      <c r="K139" s="5">
        <v>5.6</v>
      </c>
      <c r="L139" s="5">
        <v>11.9</v>
      </c>
      <c r="M139" s="21">
        <f t="shared" si="116"/>
        <v>14.055555555555555</v>
      </c>
      <c r="N139" s="5">
        <v>253</v>
      </c>
      <c r="O139" s="21">
        <f t="shared" si="117"/>
        <v>52.964426877470359</v>
      </c>
      <c r="P139" s="5">
        <v>6.7</v>
      </c>
      <c r="Q139" s="21">
        <f t="shared" si="118"/>
        <v>19.402985074626862</v>
      </c>
      <c r="R139" s="5">
        <v>11</v>
      </c>
      <c r="S139" s="21">
        <f t="shared" si="119"/>
        <v>27.27272727272727</v>
      </c>
      <c r="T139" s="5">
        <v>4.4000000000000004</v>
      </c>
      <c r="U139" s="21">
        <f t="shared" si="120"/>
        <v>22.727272727272734</v>
      </c>
      <c r="V139" s="5">
        <v>18</v>
      </c>
      <c r="W139" s="21">
        <f t="shared" si="121"/>
        <v>16.111111111111111</v>
      </c>
      <c r="X139" s="5">
        <v>4.5999999999999996</v>
      </c>
      <c r="Y139" s="21">
        <f t="shared" si="122"/>
        <v>19.565217391304337</v>
      </c>
      <c r="Z139" s="5">
        <v>7.3</v>
      </c>
      <c r="AA139" s="21">
        <f t="shared" si="123"/>
        <v>23.287671232876718</v>
      </c>
      <c r="AB139" s="5">
        <v>16</v>
      </c>
      <c r="AC139" s="21">
        <f t="shared" si="124"/>
        <v>25.624999999999996</v>
      </c>
      <c r="AD139" s="21">
        <f t="shared" si="126"/>
        <v>20.045454545454547</v>
      </c>
      <c r="AE139" s="7">
        <v>441</v>
      </c>
      <c r="AF139" s="21">
        <f t="shared" si="127"/>
        <v>42.630385487528343</v>
      </c>
      <c r="AG139" s="10">
        <v>8.5</v>
      </c>
      <c r="AH139" s="21">
        <f t="shared" si="128"/>
        <v>21.17647058823529</v>
      </c>
      <c r="AI139" s="5">
        <v>13.8</v>
      </c>
      <c r="AJ139" s="21">
        <f t="shared" si="129"/>
        <v>20.289855072463773</v>
      </c>
      <c r="AK139" s="5">
        <v>5.5</v>
      </c>
      <c r="AL139" s="21">
        <f t="shared" si="130"/>
        <v>19.999999999999993</v>
      </c>
      <c r="AM139" s="5">
        <v>22</v>
      </c>
      <c r="AN139" s="21">
        <f t="shared" si="131"/>
        <v>18.181818181818183</v>
      </c>
      <c r="AO139" s="5">
        <v>6</v>
      </c>
      <c r="AP139" s="21">
        <f t="shared" si="132"/>
        <v>23.333333333333339</v>
      </c>
      <c r="AQ139" s="5">
        <v>8.5</v>
      </c>
      <c r="AR139" s="22">
        <f t="shared" si="133"/>
        <v>14.117647058823533</v>
      </c>
      <c r="AS139" s="5">
        <v>19.600000000000001</v>
      </c>
      <c r="AT139" s="21">
        <f t="shared" si="134"/>
        <v>18.367346938775515</v>
      </c>
      <c r="AU139" s="21">
        <f t="shared" si="135"/>
        <v>20.03125</v>
      </c>
      <c r="AV139" s="8">
        <f>441+200</f>
        <v>641</v>
      </c>
      <c r="AW139" s="21">
        <f t="shared" si="136"/>
        <v>31.201248049921997</v>
      </c>
      <c r="AX139" s="5">
        <v>11.4</v>
      </c>
      <c r="AY139" s="22">
        <f t="shared" si="137"/>
        <v>25.438596491228072</v>
      </c>
      <c r="AZ139" s="5">
        <v>19.7</v>
      </c>
      <c r="BA139" s="21">
        <f t="shared" si="138"/>
        <v>29.949238578680198</v>
      </c>
      <c r="BB139" s="5">
        <v>7.7</v>
      </c>
      <c r="BC139" s="21">
        <f t="shared" si="139"/>
        <v>28.571428571428577</v>
      </c>
      <c r="BD139" s="5">
        <v>32</v>
      </c>
      <c r="BE139" s="21">
        <f t="shared" si="140"/>
        <v>31.25</v>
      </c>
      <c r="BF139" s="5">
        <v>8.5</v>
      </c>
      <c r="BG139" s="21">
        <f t="shared" si="141"/>
        <v>29.411764705882355</v>
      </c>
      <c r="BH139" s="5">
        <v>12.5</v>
      </c>
      <c r="BI139" s="21">
        <f t="shared" si="142"/>
        <v>32</v>
      </c>
      <c r="BJ139" s="5">
        <v>25</v>
      </c>
      <c r="BK139" s="21">
        <f t="shared" si="143"/>
        <v>21.599999999999994</v>
      </c>
      <c r="BL139" s="21">
        <f t="shared" si="144"/>
        <v>27</v>
      </c>
      <c r="BM139" s="5">
        <v>945</v>
      </c>
      <c r="BN139" s="21">
        <f t="shared" si="145"/>
        <v>32.169312169312171</v>
      </c>
      <c r="BO139" s="5">
        <v>12.1</v>
      </c>
      <c r="BP139" s="21">
        <f t="shared" si="146"/>
        <v>5.7851239669421437</v>
      </c>
      <c r="BQ139" s="5">
        <v>20.5</v>
      </c>
      <c r="BR139" s="21">
        <f t="shared" si="147"/>
        <v>3.9024390243902474</v>
      </c>
      <c r="BS139" s="5">
        <v>8.3000000000000007</v>
      </c>
      <c r="BT139" s="21">
        <f t="shared" si="148"/>
        <v>7.2289156626506079</v>
      </c>
      <c r="BU139" s="5">
        <v>35</v>
      </c>
      <c r="BV139" s="21">
        <f t="shared" si="149"/>
        <v>8.5714285714285712</v>
      </c>
      <c r="BW139" s="5">
        <v>9</v>
      </c>
      <c r="BX139" s="21">
        <f t="shared" si="150"/>
        <v>5.5555555555555554</v>
      </c>
      <c r="BY139" s="5">
        <v>13.5</v>
      </c>
      <c r="BZ139" s="21">
        <f t="shared" si="151"/>
        <v>7.4074074074074066</v>
      </c>
      <c r="CA139" s="5">
        <v>29</v>
      </c>
      <c r="CB139" s="21">
        <f t="shared" si="152"/>
        <v>13.793103448275861</v>
      </c>
      <c r="CC139" s="21">
        <f t="shared" si="153"/>
        <v>32.368421052631582</v>
      </c>
      <c r="CD139" s="5">
        <v>1230</v>
      </c>
      <c r="CE139" s="21">
        <f t="shared" si="154"/>
        <v>23.170731707317074</v>
      </c>
      <c r="CF139" s="5">
        <v>13.5</v>
      </c>
      <c r="CG139" s="21">
        <f t="shared" si="155"/>
        <v>10.370370370370372</v>
      </c>
      <c r="CH139" s="5">
        <v>21.5</v>
      </c>
      <c r="CI139" s="21">
        <f t="shared" si="156"/>
        <v>4.6511627906976747</v>
      </c>
      <c r="CJ139" s="5">
        <v>8.9</v>
      </c>
      <c r="CK139" s="21">
        <f t="shared" si="157"/>
        <v>6.7415730337078612</v>
      </c>
      <c r="CL139" s="5">
        <v>38</v>
      </c>
      <c r="CM139" s="21">
        <f t="shared" si="158"/>
        <v>7.8947368421052628</v>
      </c>
      <c r="CN139" s="5">
        <v>9.5</v>
      </c>
      <c r="CO139" s="21">
        <f t="shared" si="159"/>
        <v>5.2631578947368416</v>
      </c>
      <c r="CP139" s="5">
        <v>14.5</v>
      </c>
      <c r="CQ139" s="21">
        <f t="shared" si="160"/>
        <v>6.8965517241379306</v>
      </c>
      <c r="CR139" s="5">
        <v>34</v>
      </c>
      <c r="CS139" s="21">
        <f t="shared" si="161"/>
        <v>14.705882352941178</v>
      </c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N139" t="s">
        <v>122</v>
      </c>
      <c r="DO139">
        <v>2</v>
      </c>
    </row>
    <row r="140" spans="1:119" x14ac:dyDescent="0.3">
      <c r="A140" s="2">
        <v>139</v>
      </c>
      <c r="B140" s="5" t="s">
        <v>4</v>
      </c>
      <c r="C140" s="3">
        <v>3</v>
      </c>
      <c r="D140" s="21">
        <f t="shared" si="125"/>
        <v>7.5280898876404487</v>
      </c>
      <c r="E140" s="5">
        <v>134</v>
      </c>
      <c r="F140" s="5">
        <v>5.5</v>
      </c>
      <c r="G140" s="5">
        <v>8.1</v>
      </c>
      <c r="H140" s="5">
        <v>3.5</v>
      </c>
      <c r="I140" s="5">
        <v>17.8</v>
      </c>
      <c r="J140" s="5">
        <v>3.5</v>
      </c>
      <c r="K140" s="5">
        <v>5.0999999999999996</v>
      </c>
      <c r="L140" s="5">
        <v>12.5</v>
      </c>
      <c r="M140" s="21">
        <f t="shared" si="116"/>
        <v>13.2</v>
      </c>
      <c r="N140" s="5">
        <v>264</v>
      </c>
      <c r="O140" s="21">
        <f t="shared" si="117"/>
        <v>49.242424242424242</v>
      </c>
      <c r="P140" s="5">
        <v>7</v>
      </c>
      <c r="Q140" s="21">
        <f t="shared" si="118"/>
        <v>21.428571428571427</v>
      </c>
      <c r="R140" s="5">
        <v>11</v>
      </c>
      <c r="S140" s="21">
        <f t="shared" si="119"/>
        <v>26.363636363636367</v>
      </c>
      <c r="T140" s="5">
        <v>4.5</v>
      </c>
      <c r="U140" s="21">
        <f t="shared" si="120"/>
        <v>22.222222222222221</v>
      </c>
      <c r="V140" s="5">
        <v>20</v>
      </c>
      <c r="W140" s="21">
        <f t="shared" si="121"/>
        <v>10.999999999999996</v>
      </c>
      <c r="X140" s="5">
        <v>4.5</v>
      </c>
      <c r="Y140" s="21">
        <f t="shared" si="122"/>
        <v>22.222222222222221</v>
      </c>
      <c r="Z140" s="5">
        <v>7</v>
      </c>
      <c r="AA140" s="21">
        <f t="shared" si="123"/>
        <v>27.142857142857146</v>
      </c>
      <c r="AB140" s="5">
        <v>16</v>
      </c>
      <c r="AC140" s="21">
        <f t="shared" si="124"/>
        <v>21.875</v>
      </c>
      <c r="AD140" s="21">
        <f t="shared" si="126"/>
        <v>17.559999999999999</v>
      </c>
      <c r="AE140" s="7">
        <v>439</v>
      </c>
      <c r="AF140" s="21">
        <f t="shared" si="127"/>
        <v>39.863325740318906</v>
      </c>
      <c r="AG140" s="10">
        <v>8.5</v>
      </c>
      <c r="AH140" s="21">
        <f t="shared" si="128"/>
        <v>17.647058823529413</v>
      </c>
      <c r="AI140" s="5">
        <v>14</v>
      </c>
      <c r="AJ140" s="21">
        <f t="shared" si="129"/>
        <v>21.428571428571427</v>
      </c>
      <c r="AK140" s="5">
        <v>5.2</v>
      </c>
      <c r="AL140" s="21">
        <f t="shared" si="130"/>
        <v>13.461538461538463</v>
      </c>
      <c r="AM140" s="5">
        <v>25</v>
      </c>
      <c r="AN140" s="21">
        <f t="shared" si="131"/>
        <v>20</v>
      </c>
      <c r="AO140" s="5">
        <v>6.3</v>
      </c>
      <c r="AP140" s="21">
        <f t="shared" si="132"/>
        <v>28.571428571428569</v>
      </c>
      <c r="AQ140" s="5">
        <v>9.1</v>
      </c>
      <c r="AR140" s="22">
        <f t="shared" si="133"/>
        <v>23.076923076923073</v>
      </c>
      <c r="AS140" s="5">
        <v>19.5</v>
      </c>
      <c r="AT140" s="21">
        <f t="shared" si="134"/>
        <v>17.948717948717949</v>
      </c>
      <c r="AU140" s="21">
        <f t="shared" si="135"/>
        <v>20.612903225806452</v>
      </c>
      <c r="AV140" s="8">
        <f>439+200</f>
        <v>639</v>
      </c>
      <c r="AW140" s="21">
        <f t="shared" si="136"/>
        <v>31.298904538341159</v>
      </c>
      <c r="AX140" s="5">
        <v>11</v>
      </c>
      <c r="AY140" s="22">
        <f t="shared" si="137"/>
        <v>22.727272727272727</v>
      </c>
      <c r="AZ140" s="5">
        <v>19</v>
      </c>
      <c r="BA140" s="21">
        <f t="shared" si="138"/>
        <v>26.315789473684209</v>
      </c>
      <c r="BB140" s="5">
        <v>7.4</v>
      </c>
      <c r="BC140" s="21">
        <f t="shared" si="139"/>
        <v>29.72972972972973</v>
      </c>
      <c r="BD140" s="5">
        <v>31</v>
      </c>
      <c r="BE140" s="21">
        <f t="shared" si="140"/>
        <v>19.35483870967742</v>
      </c>
      <c r="BF140" s="5">
        <v>8.5</v>
      </c>
      <c r="BG140" s="21">
        <f t="shared" si="141"/>
        <v>25.882352941176475</v>
      </c>
      <c r="BH140" s="5">
        <v>12.5</v>
      </c>
      <c r="BI140" s="21">
        <f t="shared" si="142"/>
        <v>27.200000000000003</v>
      </c>
      <c r="BJ140" s="5">
        <v>25</v>
      </c>
      <c r="BK140" s="21">
        <f t="shared" si="143"/>
        <v>22</v>
      </c>
      <c r="BL140" s="21">
        <f t="shared" si="144"/>
        <v>27.058823529411764</v>
      </c>
      <c r="BM140" s="5">
        <v>920</v>
      </c>
      <c r="BN140" s="21">
        <f t="shared" si="145"/>
        <v>30.543478260869566</v>
      </c>
      <c r="BO140" s="5">
        <v>12</v>
      </c>
      <c r="BP140" s="21">
        <f t="shared" si="146"/>
        <v>8.3333333333333321</v>
      </c>
      <c r="BQ140" s="5">
        <v>20</v>
      </c>
      <c r="BR140" s="21">
        <f t="shared" si="147"/>
        <v>5</v>
      </c>
      <c r="BS140" s="5">
        <v>8</v>
      </c>
      <c r="BT140" s="21">
        <f t="shared" si="148"/>
        <v>7.4999999999999956</v>
      </c>
      <c r="BU140" s="5">
        <v>34</v>
      </c>
      <c r="BV140" s="21">
        <f t="shared" si="149"/>
        <v>8.8235294117647065</v>
      </c>
      <c r="BW140" s="5">
        <v>9</v>
      </c>
      <c r="BX140" s="21">
        <f t="shared" si="150"/>
        <v>5.5555555555555554</v>
      </c>
      <c r="BY140" s="5">
        <v>13</v>
      </c>
      <c r="BZ140" s="21">
        <f t="shared" si="151"/>
        <v>3.8461538461538463</v>
      </c>
      <c r="CA140" s="5">
        <v>28</v>
      </c>
      <c r="CB140" s="21">
        <f t="shared" si="152"/>
        <v>10.714285714285714</v>
      </c>
      <c r="CC140" s="21">
        <f t="shared" si="153"/>
        <v>32.027027027027025</v>
      </c>
      <c r="CD140" s="5">
        <v>1185</v>
      </c>
      <c r="CE140" s="21">
        <f t="shared" si="154"/>
        <v>22.362869198312236</v>
      </c>
      <c r="CF140" s="5">
        <v>13</v>
      </c>
      <c r="CG140" s="21">
        <f t="shared" si="155"/>
        <v>7.6923076923076925</v>
      </c>
      <c r="CH140" s="5">
        <v>21</v>
      </c>
      <c r="CI140" s="21">
        <f t="shared" si="156"/>
        <v>4.7619047619047619</v>
      </c>
      <c r="CJ140" s="5">
        <v>8.5</v>
      </c>
      <c r="CK140" s="21">
        <f t="shared" si="157"/>
        <v>5.8823529411764701</v>
      </c>
      <c r="CL140" s="5">
        <v>37</v>
      </c>
      <c r="CM140" s="21">
        <f t="shared" si="158"/>
        <v>8.1081081081081088</v>
      </c>
      <c r="CN140" s="5">
        <v>9.5</v>
      </c>
      <c r="CO140" s="21">
        <f t="shared" si="159"/>
        <v>5.2631578947368416</v>
      </c>
      <c r="CP140" s="5">
        <v>14</v>
      </c>
      <c r="CQ140" s="21">
        <f t="shared" si="160"/>
        <v>7.1428571428571423</v>
      </c>
      <c r="CR140" s="5">
        <v>30</v>
      </c>
      <c r="CS140" s="21">
        <f t="shared" si="161"/>
        <v>6.666666666666667</v>
      </c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N140" t="s">
        <v>122</v>
      </c>
      <c r="DO140">
        <v>2</v>
      </c>
    </row>
    <row r="141" spans="1:119" x14ac:dyDescent="0.3">
      <c r="A141" s="3">
        <v>140</v>
      </c>
      <c r="B141" s="5" t="s">
        <v>4</v>
      </c>
      <c r="C141" s="3">
        <v>3</v>
      </c>
      <c r="D141" s="21">
        <f t="shared" si="125"/>
        <v>7.6363636363636367</v>
      </c>
      <c r="E141" s="5">
        <v>126</v>
      </c>
      <c r="F141" s="5">
        <v>5.4</v>
      </c>
      <c r="G141" s="5">
        <v>9</v>
      </c>
      <c r="H141" s="5">
        <v>3.5</v>
      </c>
      <c r="I141" s="5">
        <v>16.5</v>
      </c>
      <c r="J141" s="5">
        <v>3.8</v>
      </c>
      <c r="K141" s="5">
        <v>6</v>
      </c>
      <c r="L141" s="5">
        <v>13</v>
      </c>
      <c r="M141" s="21">
        <f t="shared" si="116"/>
        <v>11.463414634146341</v>
      </c>
      <c r="N141" s="5">
        <v>235</v>
      </c>
      <c r="O141" s="21">
        <f t="shared" si="117"/>
        <v>46.382978723404257</v>
      </c>
      <c r="P141" s="5">
        <v>7</v>
      </c>
      <c r="Q141" s="21">
        <f t="shared" si="118"/>
        <v>22.857142857142851</v>
      </c>
      <c r="R141" s="5">
        <v>11.5</v>
      </c>
      <c r="S141" s="21">
        <f t="shared" si="119"/>
        <v>21.739130434782609</v>
      </c>
      <c r="T141" s="5">
        <v>4.5</v>
      </c>
      <c r="U141" s="21">
        <f t="shared" si="120"/>
        <v>22.222222222222221</v>
      </c>
      <c r="V141" s="5">
        <v>20.5</v>
      </c>
      <c r="W141" s="21">
        <f t="shared" si="121"/>
        <v>19.512195121951219</v>
      </c>
      <c r="X141" s="5">
        <v>5</v>
      </c>
      <c r="Y141" s="21">
        <f t="shared" si="122"/>
        <v>24.000000000000004</v>
      </c>
      <c r="Z141" s="5">
        <v>7.2</v>
      </c>
      <c r="AA141" s="21">
        <f t="shared" si="123"/>
        <v>16.666666666666668</v>
      </c>
      <c r="AB141" s="5">
        <v>15.5</v>
      </c>
      <c r="AC141" s="21">
        <f t="shared" si="124"/>
        <v>16.129032258064516</v>
      </c>
      <c r="AD141" s="21">
        <f t="shared" si="126"/>
        <v>16.652173913043477</v>
      </c>
      <c r="AE141" s="7">
        <v>383</v>
      </c>
      <c r="AF141" s="21">
        <f t="shared" si="127"/>
        <v>38.642297650130544</v>
      </c>
      <c r="AG141" s="10">
        <v>8.5</v>
      </c>
      <c r="AH141" s="21">
        <f t="shared" si="128"/>
        <v>17.647058823529413</v>
      </c>
      <c r="AI141" s="5">
        <v>14</v>
      </c>
      <c r="AJ141" s="21">
        <f t="shared" si="129"/>
        <v>17.857142857142858</v>
      </c>
      <c r="AK141" s="5">
        <v>5.5</v>
      </c>
      <c r="AL141" s="21">
        <f t="shared" si="130"/>
        <v>18.181818181818183</v>
      </c>
      <c r="AM141" s="5">
        <v>23</v>
      </c>
      <c r="AN141" s="21">
        <f t="shared" si="131"/>
        <v>10.869565217391305</v>
      </c>
      <c r="AO141" s="5">
        <v>6</v>
      </c>
      <c r="AP141" s="21">
        <f t="shared" si="132"/>
        <v>16.666666666666664</v>
      </c>
      <c r="AQ141" s="5">
        <v>9</v>
      </c>
      <c r="AR141" s="22">
        <f t="shared" si="133"/>
        <v>20</v>
      </c>
      <c r="AS141" s="5">
        <v>18.399999999999999</v>
      </c>
      <c r="AT141" s="21">
        <f t="shared" si="134"/>
        <v>15.760869565217384</v>
      </c>
      <c r="AU141" s="21">
        <f t="shared" si="135"/>
        <v>18.100000000000001</v>
      </c>
      <c r="AV141" s="8">
        <f>383+160</f>
        <v>543</v>
      </c>
      <c r="AW141" s="21">
        <f t="shared" si="136"/>
        <v>29.465930018416209</v>
      </c>
      <c r="AX141" s="5">
        <v>11</v>
      </c>
      <c r="AY141" s="22">
        <f t="shared" si="137"/>
        <v>22.727272727272727</v>
      </c>
      <c r="AZ141" s="5">
        <v>18</v>
      </c>
      <c r="BA141" s="21">
        <f t="shared" si="138"/>
        <v>22.222222222222221</v>
      </c>
      <c r="BB141" s="5">
        <v>7</v>
      </c>
      <c r="BC141" s="21">
        <f t="shared" si="139"/>
        <v>21.428571428571427</v>
      </c>
      <c r="BD141" s="5">
        <v>30</v>
      </c>
      <c r="BE141" s="21">
        <f t="shared" si="140"/>
        <v>23.333333333333332</v>
      </c>
      <c r="BF141" s="5">
        <v>7.5</v>
      </c>
      <c r="BG141" s="21">
        <f t="shared" si="141"/>
        <v>20</v>
      </c>
      <c r="BH141" s="5">
        <v>11</v>
      </c>
      <c r="BI141" s="21">
        <f t="shared" si="142"/>
        <v>18.181818181818183</v>
      </c>
      <c r="BJ141" s="5">
        <v>22.5</v>
      </c>
      <c r="BK141" s="21">
        <f t="shared" si="143"/>
        <v>18.222222222222229</v>
      </c>
      <c r="BL141" s="21">
        <f t="shared" si="144"/>
        <v>17.313432835820894</v>
      </c>
      <c r="BM141" s="5">
        <v>580</v>
      </c>
      <c r="BN141" s="21">
        <f t="shared" si="145"/>
        <v>6.3793103448275863</v>
      </c>
      <c r="BO141" s="5">
        <v>12</v>
      </c>
      <c r="BP141" s="21">
        <f t="shared" si="146"/>
        <v>8.3333333333333321</v>
      </c>
      <c r="BQ141" s="5">
        <v>19</v>
      </c>
      <c r="BR141" s="21">
        <f t="shared" si="147"/>
        <v>5.2631578947368416</v>
      </c>
      <c r="BS141" s="5">
        <v>7.9</v>
      </c>
      <c r="BT141" s="21">
        <f t="shared" si="148"/>
        <v>11.392405063291143</v>
      </c>
      <c r="BU141" s="5">
        <v>33.5</v>
      </c>
      <c r="BV141" s="21">
        <f t="shared" si="149"/>
        <v>10.44776119402985</v>
      </c>
      <c r="BW141" s="5">
        <v>8</v>
      </c>
      <c r="BX141" s="21">
        <f t="shared" si="150"/>
        <v>6.25</v>
      </c>
      <c r="BY141" s="5">
        <v>12</v>
      </c>
      <c r="BZ141" s="21">
        <f t="shared" si="151"/>
        <v>8.3333333333333321</v>
      </c>
      <c r="CA141" s="5">
        <v>24</v>
      </c>
      <c r="CB141" s="21">
        <f t="shared" si="152"/>
        <v>6.25</v>
      </c>
      <c r="CC141" s="21">
        <f t="shared" si="153"/>
        <v>16.849315068493151</v>
      </c>
      <c r="CD141" s="5">
        <v>615</v>
      </c>
      <c r="CE141" s="21">
        <f t="shared" si="154"/>
        <v>5.6910569105691051</v>
      </c>
      <c r="CF141" s="5">
        <v>12.7</v>
      </c>
      <c r="CG141" s="21">
        <f t="shared" si="155"/>
        <v>5.5118110236220419</v>
      </c>
      <c r="CH141" s="5">
        <v>19.8</v>
      </c>
      <c r="CI141" s="21">
        <f t="shared" si="156"/>
        <v>4.0404040404040433</v>
      </c>
      <c r="CJ141" s="5">
        <v>8.6999999999999993</v>
      </c>
      <c r="CK141" s="21">
        <f t="shared" si="157"/>
        <v>9.1954022988505635</v>
      </c>
      <c r="CL141" s="5">
        <v>36.5</v>
      </c>
      <c r="CM141" s="21">
        <f t="shared" si="158"/>
        <v>8.2191780821917799</v>
      </c>
      <c r="CN141" s="5">
        <v>8.5</v>
      </c>
      <c r="CO141" s="21">
        <f t="shared" si="159"/>
        <v>5.8823529411764701</v>
      </c>
      <c r="CP141" s="5">
        <v>13</v>
      </c>
      <c r="CQ141" s="21">
        <f t="shared" si="160"/>
        <v>7.6923076923076925</v>
      </c>
      <c r="CR141" s="5">
        <v>26.5</v>
      </c>
      <c r="CS141" s="21">
        <f t="shared" si="161"/>
        <v>9.433962264150944</v>
      </c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N141" t="s">
        <v>122</v>
      </c>
      <c r="DO141">
        <v>2</v>
      </c>
    </row>
    <row r="142" spans="1:119" x14ac:dyDescent="0.3">
      <c r="A142" s="2">
        <v>141</v>
      </c>
      <c r="B142" s="5" t="s">
        <v>4</v>
      </c>
      <c r="C142" s="3">
        <v>3</v>
      </c>
      <c r="D142" s="21">
        <f t="shared" si="125"/>
        <v>7.2151898734177209</v>
      </c>
      <c r="E142" s="5">
        <v>114</v>
      </c>
      <c r="F142" s="5">
        <v>5.7</v>
      </c>
      <c r="G142" s="5">
        <v>7.7</v>
      </c>
      <c r="H142" s="5">
        <v>3</v>
      </c>
      <c r="I142" s="5">
        <v>15.8</v>
      </c>
      <c r="J142" s="5">
        <v>3.5</v>
      </c>
      <c r="K142" s="5">
        <v>6.5</v>
      </c>
      <c r="L142" s="5">
        <v>12.5</v>
      </c>
      <c r="M142" s="21">
        <f t="shared" si="116"/>
        <v>9.8461538461538467</v>
      </c>
      <c r="N142" s="5">
        <v>192</v>
      </c>
      <c r="O142" s="21">
        <f t="shared" si="117"/>
        <v>40.625</v>
      </c>
      <c r="P142" s="5">
        <v>6.2</v>
      </c>
      <c r="Q142" s="21">
        <f t="shared" si="118"/>
        <v>8.064516129032258</v>
      </c>
      <c r="R142" s="5">
        <v>10</v>
      </c>
      <c r="S142" s="21">
        <f t="shared" si="119"/>
        <v>23</v>
      </c>
      <c r="T142" s="5">
        <v>4</v>
      </c>
      <c r="U142" s="21">
        <f t="shared" si="120"/>
        <v>25</v>
      </c>
      <c r="V142" s="5">
        <v>19.5</v>
      </c>
      <c r="W142" s="21">
        <f t="shared" si="121"/>
        <v>18.974358974358971</v>
      </c>
      <c r="X142" s="5">
        <v>4.4000000000000004</v>
      </c>
      <c r="Y142" s="21">
        <f t="shared" si="122"/>
        <v>20.45454545454546</v>
      </c>
      <c r="Z142" s="5">
        <v>6.5</v>
      </c>
      <c r="AA142" s="21">
        <f t="shared" si="123"/>
        <v>0</v>
      </c>
      <c r="AB142" s="5">
        <v>14</v>
      </c>
      <c r="AC142" s="21">
        <f t="shared" si="124"/>
        <v>10.714285714285714</v>
      </c>
      <c r="AD142" s="21">
        <f t="shared" si="126"/>
        <v>13.727272727272727</v>
      </c>
      <c r="AE142" s="7">
        <v>302</v>
      </c>
      <c r="AF142" s="21">
        <f t="shared" si="127"/>
        <v>36.423841059602644</v>
      </c>
      <c r="AG142" s="10">
        <v>8</v>
      </c>
      <c r="AH142" s="21">
        <f t="shared" si="128"/>
        <v>22.499999999999996</v>
      </c>
      <c r="AI142" s="5">
        <v>12</v>
      </c>
      <c r="AJ142" s="21">
        <f t="shared" si="129"/>
        <v>16.666666666666664</v>
      </c>
      <c r="AK142" s="5">
        <v>4.9000000000000004</v>
      </c>
      <c r="AL142" s="21">
        <f t="shared" si="130"/>
        <v>18.367346938775515</v>
      </c>
      <c r="AM142" s="5">
        <v>22</v>
      </c>
      <c r="AN142" s="21">
        <f t="shared" si="131"/>
        <v>11.363636363636363</v>
      </c>
      <c r="AO142" s="5">
        <v>5.5</v>
      </c>
      <c r="AP142" s="21">
        <f t="shared" si="132"/>
        <v>19.999999999999993</v>
      </c>
      <c r="AQ142" s="5">
        <v>7.7</v>
      </c>
      <c r="AR142" s="22">
        <f t="shared" si="133"/>
        <v>15.584415584415586</v>
      </c>
      <c r="AS142" s="5">
        <v>18</v>
      </c>
      <c r="AT142" s="21">
        <f t="shared" si="134"/>
        <v>22.222222222222221</v>
      </c>
      <c r="AU142" s="21">
        <f t="shared" si="135"/>
        <v>17.111111111111111</v>
      </c>
      <c r="AV142" s="8">
        <f>302+160</f>
        <v>462</v>
      </c>
      <c r="AW142" s="21">
        <f t="shared" si="136"/>
        <v>34.632034632034632</v>
      </c>
      <c r="AX142" s="5">
        <v>10.7</v>
      </c>
      <c r="AY142" s="22">
        <f t="shared" si="137"/>
        <v>25.233644859813083</v>
      </c>
      <c r="AZ142" s="5">
        <v>17</v>
      </c>
      <c r="BA142" s="21">
        <f t="shared" si="138"/>
        <v>29.411764705882355</v>
      </c>
      <c r="BB142" s="5">
        <v>6.5</v>
      </c>
      <c r="BC142" s="21">
        <f t="shared" si="139"/>
        <v>24.61538461538461</v>
      </c>
      <c r="BD142" s="5">
        <v>27</v>
      </c>
      <c r="BE142" s="21">
        <f t="shared" si="140"/>
        <v>18.518518518518519</v>
      </c>
      <c r="BF142" s="5">
        <v>7.5</v>
      </c>
      <c r="BG142" s="21">
        <f t="shared" si="141"/>
        <v>26.666666666666668</v>
      </c>
      <c r="BH142" s="5">
        <v>10</v>
      </c>
      <c r="BI142" s="21">
        <f t="shared" si="142"/>
        <v>23</v>
      </c>
      <c r="BJ142" s="5">
        <v>21</v>
      </c>
      <c r="BK142" s="21">
        <f t="shared" si="143"/>
        <v>14.285714285714285</v>
      </c>
      <c r="BL142" s="21">
        <f t="shared" si="144"/>
        <v>22.333333333333332</v>
      </c>
      <c r="BM142" s="5">
        <v>670</v>
      </c>
      <c r="BN142" s="21">
        <f t="shared" si="145"/>
        <v>31.044776119402982</v>
      </c>
      <c r="BO142" s="5">
        <v>11.5</v>
      </c>
      <c r="BP142" s="21">
        <f t="shared" si="146"/>
        <v>6.9565217391304408</v>
      </c>
      <c r="BQ142" s="5">
        <v>18.3</v>
      </c>
      <c r="BR142" s="21">
        <f t="shared" si="147"/>
        <v>7.1038251366120253</v>
      </c>
      <c r="BS142" s="5">
        <v>7.3</v>
      </c>
      <c r="BT142" s="21">
        <f t="shared" si="148"/>
        <v>10.958904109589039</v>
      </c>
      <c r="BU142" s="5">
        <v>30</v>
      </c>
      <c r="BV142" s="21">
        <f t="shared" si="149"/>
        <v>10</v>
      </c>
      <c r="BW142" s="5">
        <v>8</v>
      </c>
      <c r="BX142" s="21">
        <f t="shared" si="150"/>
        <v>6.25</v>
      </c>
      <c r="BY142" s="5">
        <v>11.3</v>
      </c>
      <c r="BZ142" s="21">
        <f t="shared" si="151"/>
        <v>11.504424778761067</v>
      </c>
      <c r="CA142" s="5">
        <v>24</v>
      </c>
      <c r="CB142" s="21">
        <f t="shared" si="152"/>
        <v>12.5</v>
      </c>
      <c r="CC142" s="21">
        <f t="shared" si="153"/>
        <v>26.212121212121211</v>
      </c>
      <c r="CD142" s="5">
        <v>865</v>
      </c>
      <c r="CE142" s="21">
        <f t="shared" si="154"/>
        <v>22.543352601156069</v>
      </c>
      <c r="CF142" s="5">
        <v>12.5</v>
      </c>
      <c r="CG142" s="21">
        <f t="shared" si="155"/>
        <v>8</v>
      </c>
      <c r="CH142" s="5">
        <v>19.5</v>
      </c>
      <c r="CI142" s="21">
        <f t="shared" si="156"/>
        <v>6.1538461538461497</v>
      </c>
      <c r="CJ142" s="5">
        <v>8</v>
      </c>
      <c r="CK142" s="21">
        <f t="shared" si="157"/>
        <v>8.7500000000000018</v>
      </c>
      <c r="CL142" s="5">
        <v>33</v>
      </c>
      <c r="CM142" s="21">
        <f t="shared" si="158"/>
        <v>9.0909090909090917</v>
      </c>
      <c r="CN142" s="5">
        <v>8.5</v>
      </c>
      <c r="CO142" s="21">
        <f t="shared" si="159"/>
        <v>5.8823529411764701</v>
      </c>
      <c r="CP142" s="5">
        <v>12.5</v>
      </c>
      <c r="CQ142" s="21">
        <f t="shared" si="160"/>
        <v>9.5999999999999943</v>
      </c>
      <c r="CR142" s="5">
        <v>25</v>
      </c>
      <c r="CS142" s="21">
        <f t="shared" si="161"/>
        <v>4</v>
      </c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N142" t="s">
        <v>122</v>
      </c>
      <c r="DO142">
        <v>2</v>
      </c>
    </row>
    <row r="143" spans="1:119" x14ac:dyDescent="0.3">
      <c r="A143" s="3">
        <v>142</v>
      </c>
      <c r="B143" s="5" t="s">
        <v>4</v>
      </c>
      <c r="C143" s="3">
        <v>3</v>
      </c>
      <c r="D143" s="21">
        <f t="shared" si="125"/>
        <v>7.1111111111111107</v>
      </c>
      <c r="E143" s="5">
        <v>128</v>
      </c>
      <c r="F143" s="5">
        <v>5.2</v>
      </c>
      <c r="G143" s="5">
        <v>8.6</v>
      </c>
      <c r="H143" s="5">
        <v>3.3</v>
      </c>
      <c r="I143" s="5">
        <v>18</v>
      </c>
      <c r="J143" s="5">
        <v>3.7</v>
      </c>
      <c r="K143" s="5">
        <v>6</v>
      </c>
      <c r="L143" s="5">
        <v>13</v>
      </c>
      <c r="M143" s="21">
        <f t="shared" si="116"/>
        <v>10.285714285714286</v>
      </c>
      <c r="N143" s="5">
        <v>216</v>
      </c>
      <c r="O143" s="21">
        <f t="shared" si="117"/>
        <v>40.74074074074074</v>
      </c>
      <c r="P143" s="5">
        <v>6.8</v>
      </c>
      <c r="Q143" s="21">
        <f t="shared" si="118"/>
        <v>23.529411764705877</v>
      </c>
      <c r="R143" s="5">
        <v>11</v>
      </c>
      <c r="S143" s="21">
        <f t="shared" si="119"/>
        <v>21.818181818181824</v>
      </c>
      <c r="T143" s="5">
        <v>4.0999999999999996</v>
      </c>
      <c r="U143" s="21">
        <f t="shared" si="120"/>
        <v>19.512195121951219</v>
      </c>
      <c r="V143" s="5">
        <v>21</v>
      </c>
      <c r="W143" s="21">
        <f t="shared" si="121"/>
        <v>14.285714285714285</v>
      </c>
      <c r="X143" s="5">
        <v>4.5</v>
      </c>
      <c r="Y143" s="21">
        <f t="shared" si="122"/>
        <v>17.777777777777771</v>
      </c>
      <c r="Z143" s="5">
        <v>7</v>
      </c>
      <c r="AA143" s="21">
        <f t="shared" si="123"/>
        <v>14.285714285714285</v>
      </c>
      <c r="AB143" s="5">
        <v>14.5</v>
      </c>
      <c r="AC143" s="21">
        <f t="shared" si="124"/>
        <v>10.344827586206897</v>
      </c>
      <c r="AD143" s="21">
        <f t="shared" si="126"/>
        <v>15.74468085106383</v>
      </c>
      <c r="AE143" s="7">
        <v>370</v>
      </c>
      <c r="AF143" s="21">
        <f t="shared" si="127"/>
        <v>41.621621621621621</v>
      </c>
      <c r="AG143" s="10">
        <v>9</v>
      </c>
      <c r="AH143" s="21">
        <f t="shared" si="128"/>
        <v>24.444444444444446</v>
      </c>
      <c r="AI143" s="5">
        <v>14</v>
      </c>
      <c r="AJ143" s="21">
        <f t="shared" si="129"/>
        <v>21.428571428571427</v>
      </c>
      <c r="AK143" s="5">
        <v>5.7</v>
      </c>
      <c r="AL143" s="21">
        <f t="shared" si="130"/>
        <v>28.0701754385965</v>
      </c>
      <c r="AM143" s="5">
        <v>23.5</v>
      </c>
      <c r="AN143" s="21">
        <f t="shared" si="131"/>
        <v>10.638297872340425</v>
      </c>
      <c r="AO143" s="5">
        <v>6.1</v>
      </c>
      <c r="AP143" s="21">
        <f t="shared" si="132"/>
        <v>26.229508196721309</v>
      </c>
      <c r="AQ143" s="5">
        <v>8.6999999999999993</v>
      </c>
      <c r="AR143" s="22">
        <f t="shared" si="133"/>
        <v>19.540229885057464</v>
      </c>
      <c r="AS143" s="5">
        <v>18.5</v>
      </c>
      <c r="AT143" s="21">
        <f t="shared" si="134"/>
        <v>21.621621621621621</v>
      </c>
      <c r="AU143" s="21">
        <f t="shared" si="135"/>
        <v>17.666666666666668</v>
      </c>
      <c r="AV143" s="8">
        <f>370+160</f>
        <v>530</v>
      </c>
      <c r="AW143" s="21">
        <f t="shared" si="136"/>
        <v>30.188679245283019</v>
      </c>
      <c r="AX143" s="5">
        <v>11.5</v>
      </c>
      <c r="AY143" s="22">
        <f t="shared" si="137"/>
        <v>21.739130434782609</v>
      </c>
      <c r="AZ143" s="5">
        <v>18</v>
      </c>
      <c r="BA143" s="21">
        <f t="shared" si="138"/>
        <v>22.222222222222221</v>
      </c>
      <c r="BB143" s="5">
        <v>7</v>
      </c>
      <c r="BC143" s="21">
        <f t="shared" si="139"/>
        <v>18.571428571428569</v>
      </c>
      <c r="BD143" s="5">
        <v>30</v>
      </c>
      <c r="BE143" s="21">
        <f t="shared" si="140"/>
        <v>21.666666666666668</v>
      </c>
      <c r="BF143" s="5">
        <v>7.7</v>
      </c>
      <c r="BG143" s="21">
        <f t="shared" si="141"/>
        <v>20.779220779220786</v>
      </c>
      <c r="BH143" s="5">
        <v>11</v>
      </c>
      <c r="BI143" s="21">
        <f t="shared" si="142"/>
        <v>20.909090909090917</v>
      </c>
      <c r="BJ143" s="5">
        <v>22.5</v>
      </c>
      <c r="BK143" s="21">
        <f t="shared" si="143"/>
        <v>17.777777777777779</v>
      </c>
      <c r="BL143" s="21">
        <f t="shared" si="144"/>
        <v>22.424242424242426</v>
      </c>
      <c r="BM143" s="5">
        <v>740</v>
      </c>
      <c r="BN143" s="21">
        <f t="shared" si="145"/>
        <v>28.378378378378379</v>
      </c>
      <c r="BO143" s="5">
        <v>12.5</v>
      </c>
      <c r="BP143" s="21">
        <f t="shared" si="146"/>
        <v>8</v>
      </c>
      <c r="BQ143" s="5">
        <v>19</v>
      </c>
      <c r="BR143" s="21">
        <f t="shared" si="147"/>
        <v>5.2631578947368416</v>
      </c>
      <c r="BS143" s="5">
        <v>8</v>
      </c>
      <c r="BT143" s="21">
        <f t="shared" si="148"/>
        <v>12.5</v>
      </c>
      <c r="BU143" s="5">
        <v>33</v>
      </c>
      <c r="BV143" s="21">
        <f t="shared" si="149"/>
        <v>9.0909090909090917</v>
      </c>
      <c r="BW143" s="5">
        <v>8.4</v>
      </c>
      <c r="BX143" s="21">
        <f t="shared" si="150"/>
        <v>8.3333333333333357</v>
      </c>
      <c r="BY143" s="5">
        <v>12</v>
      </c>
      <c r="BZ143" s="21">
        <f t="shared" si="151"/>
        <v>8.3333333333333321</v>
      </c>
      <c r="CA143" s="5">
        <v>25</v>
      </c>
      <c r="CB143" s="21">
        <f t="shared" si="152"/>
        <v>10</v>
      </c>
      <c r="CC143" s="21">
        <f t="shared" si="153"/>
        <v>25.833333333333332</v>
      </c>
      <c r="CD143" s="5">
        <v>930</v>
      </c>
      <c r="CE143" s="21">
        <f t="shared" si="154"/>
        <v>20.43010752688172</v>
      </c>
      <c r="CF143" s="5">
        <v>13.3</v>
      </c>
      <c r="CG143" s="21">
        <f t="shared" si="155"/>
        <v>6.0150375939849674</v>
      </c>
      <c r="CH143" s="5">
        <v>20</v>
      </c>
      <c r="CI143" s="21">
        <f t="shared" si="156"/>
        <v>5</v>
      </c>
      <c r="CJ143" s="5">
        <v>8.8000000000000007</v>
      </c>
      <c r="CK143" s="21">
        <f t="shared" si="157"/>
        <v>9.0909090909090988</v>
      </c>
      <c r="CL143" s="5">
        <v>36</v>
      </c>
      <c r="CM143" s="21">
        <f t="shared" si="158"/>
        <v>8.3333333333333321</v>
      </c>
      <c r="CN143" s="5">
        <v>9</v>
      </c>
      <c r="CO143" s="21">
        <f t="shared" si="159"/>
        <v>6.6666666666666625</v>
      </c>
      <c r="CP143" s="5">
        <v>13</v>
      </c>
      <c r="CQ143" s="21">
        <f t="shared" si="160"/>
        <v>7.6923076923076925</v>
      </c>
      <c r="CR143" s="5">
        <v>27.5</v>
      </c>
      <c r="CS143" s="21">
        <f t="shared" si="161"/>
        <v>9.0909090909090917</v>
      </c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N143" t="s">
        <v>122</v>
      </c>
      <c r="DO143">
        <v>2</v>
      </c>
    </row>
    <row r="144" spans="1:119" x14ac:dyDescent="0.3">
      <c r="A144" s="2">
        <v>143</v>
      </c>
      <c r="B144" s="5" t="s">
        <v>4</v>
      </c>
      <c r="C144" s="3">
        <v>3</v>
      </c>
      <c r="D144" s="21">
        <f t="shared" si="125"/>
        <v>7.0588235294117645</v>
      </c>
      <c r="E144" s="5">
        <v>120</v>
      </c>
      <c r="F144" s="5">
        <v>5.6</v>
      </c>
      <c r="G144" s="5">
        <v>8.5</v>
      </c>
      <c r="H144" s="5">
        <v>3</v>
      </c>
      <c r="I144" s="5">
        <v>17</v>
      </c>
      <c r="J144" s="5">
        <v>3.7</v>
      </c>
      <c r="K144" s="5">
        <v>6</v>
      </c>
      <c r="L144" s="5">
        <v>13</v>
      </c>
      <c r="M144" s="21">
        <f t="shared" si="116"/>
        <v>10.75</v>
      </c>
      <c r="N144" s="5">
        <v>215</v>
      </c>
      <c r="O144" s="21">
        <f t="shared" si="117"/>
        <v>44.186046511627907</v>
      </c>
      <c r="P144" s="5">
        <v>6.8</v>
      </c>
      <c r="Q144" s="21">
        <f t="shared" si="118"/>
        <v>17.647058823529417</v>
      </c>
      <c r="R144" s="5">
        <v>11</v>
      </c>
      <c r="S144" s="21">
        <f t="shared" si="119"/>
        <v>22.727272727272727</v>
      </c>
      <c r="T144" s="5">
        <v>4.0999999999999996</v>
      </c>
      <c r="U144" s="21">
        <f t="shared" si="120"/>
        <v>26.829268292682922</v>
      </c>
      <c r="V144" s="5">
        <v>20</v>
      </c>
      <c r="W144" s="21">
        <f t="shared" si="121"/>
        <v>15</v>
      </c>
      <c r="X144" s="5">
        <v>5</v>
      </c>
      <c r="Y144" s="21">
        <f t="shared" si="122"/>
        <v>25.999999999999996</v>
      </c>
      <c r="Z144" s="5">
        <v>7.5</v>
      </c>
      <c r="AA144" s="21">
        <f t="shared" si="123"/>
        <v>20</v>
      </c>
      <c r="AB144" s="5">
        <v>15.5</v>
      </c>
      <c r="AC144" s="21">
        <f t="shared" si="124"/>
        <v>16.129032258064516</v>
      </c>
      <c r="AD144" s="21">
        <f t="shared" si="126"/>
        <v>14.583333333333334</v>
      </c>
      <c r="AE144" s="7">
        <v>350</v>
      </c>
      <c r="AF144" s="21">
        <f t="shared" si="127"/>
        <v>38.571428571428577</v>
      </c>
      <c r="AG144" s="10">
        <v>8</v>
      </c>
      <c r="AH144" s="21">
        <f t="shared" si="128"/>
        <v>15.000000000000002</v>
      </c>
      <c r="AI144" s="5">
        <v>14</v>
      </c>
      <c r="AJ144" s="21">
        <f t="shared" si="129"/>
        <v>21.428571428571427</v>
      </c>
      <c r="AK144" s="5">
        <v>5</v>
      </c>
      <c r="AL144" s="21">
        <f t="shared" si="130"/>
        <v>18.000000000000007</v>
      </c>
      <c r="AM144" s="5">
        <v>24</v>
      </c>
      <c r="AN144" s="21">
        <f t="shared" si="131"/>
        <v>16.666666666666664</v>
      </c>
      <c r="AO144" s="5">
        <v>6</v>
      </c>
      <c r="AP144" s="21">
        <f t="shared" si="132"/>
        <v>16.666666666666664</v>
      </c>
      <c r="AQ144" s="5">
        <v>8.5</v>
      </c>
      <c r="AR144" s="22">
        <f t="shared" si="133"/>
        <v>11.76470588235294</v>
      </c>
      <c r="AS144" s="5">
        <v>18</v>
      </c>
      <c r="AT144" s="21">
        <f t="shared" si="134"/>
        <v>13.888888888888889</v>
      </c>
      <c r="AU144" s="21">
        <f t="shared" si="135"/>
        <v>16.451612903225808</v>
      </c>
      <c r="AV144" s="8">
        <f>350+160</f>
        <v>510</v>
      </c>
      <c r="AW144" s="21">
        <f t="shared" si="136"/>
        <v>31.372549019607842</v>
      </c>
      <c r="AX144" s="5">
        <v>11</v>
      </c>
      <c r="AY144" s="22">
        <f t="shared" si="137"/>
        <v>27.27272727272727</v>
      </c>
      <c r="AZ144" s="5">
        <v>17</v>
      </c>
      <c r="BA144" s="21">
        <f t="shared" si="138"/>
        <v>17.647058823529413</v>
      </c>
      <c r="BB144" s="5">
        <v>7</v>
      </c>
      <c r="BC144" s="21">
        <f t="shared" si="139"/>
        <v>28.571428571428569</v>
      </c>
      <c r="BD144" s="5">
        <v>31</v>
      </c>
      <c r="BE144" s="21">
        <f t="shared" si="140"/>
        <v>22.58064516129032</v>
      </c>
      <c r="BF144" s="5">
        <v>7.5</v>
      </c>
      <c r="BG144" s="21">
        <f t="shared" si="141"/>
        <v>20</v>
      </c>
      <c r="BH144" s="5">
        <v>11</v>
      </c>
      <c r="BI144" s="21">
        <f t="shared" si="142"/>
        <v>22.727272727272727</v>
      </c>
      <c r="BJ144" s="5">
        <v>21</v>
      </c>
      <c r="BK144" s="21">
        <f t="shared" si="143"/>
        <v>14.285714285714285</v>
      </c>
      <c r="BL144" s="21">
        <f t="shared" si="144"/>
        <v>19.411764705882351</v>
      </c>
      <c r="BM144" s="5">
        <v>660</v>
      </c>
      <c r="BN144" s="21">
        <f t="shared" si="145"/>
        <v>22.727272727272727</v>
      </c>
      <c r="BO144" s="5">
        <v>12</v>
      </c>
      <c r="BP144" s="21">
        <f t="shared" si="146"/>
        <v>8.3333333333333321</v>
      </c>
      <c r="BQ144" s="5">
        <v>19</v>
      </c>
      <c r="BR144" s="21">
        <f t="shared" si="147"/>
        <v>10.526315789473683</v>
      </c>
      <c r="BS144" s="5">
        <v>7.7</v>
      </c>
      <c r="BT144" s="21">
        <f t="shared" si="148"/>
        <v>9.0909090909090917</v>
      </c>
      <c r="BU144" s="5">
        <v>34</v>
      </c>
      <c r="BV144" s="21">
        <f t="shared" si="149"/>
        <v>8.8235294117647065</v>
      </c>
      <c r="BW144" s="5">
        <v>8</v>
      </c>
      <c r="BX144" s="21">
        <f t="shared" si="150"/>
        <v>6.25</v>
      </c>
      <c r="BY144" s="5">
        <v>12</v>
      </c>
      <c r="BZ144" s="21">
        <f t="shared" si="151"/>
        <v>8.3333333333333321</v>
      </c>
      <c r="CA144" s="5">
        <v>25</v>
      </c>
      <c r="CB144" s="21">
        <f t="shared" si="152"/>
        <v>16</v>
      </c>
      <c r="CC144" s="21">
        <f t="shared" si="153"/>
        <v>21.621621621621621</v>
      </c>
      <c r="CD144" s="5">
        <v>800</v>
      </c>
      <c r="CE144" s="21">
        <f t="shared" si="154"/>
        <v>17.5</v>
      </c>
      <c r="CF144" s="5">
        <v>13</v>
      </c>
      <c r="CG144" s="21">
        <f t="shared" si="155"/>
        <v>7.6923076923076925</v>
      </c>
      <c r="CH144" s="5">
        <v>21</v>
      </c>
      <c r="CI144" s="21">
        <f t="shared" si="156"/>
        <v>9.5238095238095237</v>
      </c>
      <c r="CJ144" s="5">
        <v>8.4</v>
      </c>
      <c r="CK144" s="21">
        <f t="shared" si="157"/>
        <v>8.3333333333333357</v>
      </c>
      <c r="CL144" s="5">
        <v>37</v>
      </c>
      <c r="CM144" s="21">
        <f t="shared" si="158"/>
        <v>8.1081081081081088</v>
      </c>
      <c r="CN144" s="5">
        <v>8.5</v>
      </c>
      <c r="CO144" s="21">
        <f t="shared" si="159"/>
        <v>5.8823529411764701</v>
      </c>
      <c r="CP144" s="5">
        <v>13</v>
      </c>
      <c r="CQ144" s="21">
        <f t="shared" si="160"/>
        <v>7.6923076923076925</v>
      </c>
      <c r="CR144" s="5">
        <v>28</v>
      </c>
      <c r="CS144" s="21">
        <f t="shared" si="161"/>
        <v>10.714285714285714</v>
      </c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N144" t="s">
        <v>122</v>
      </c>
      <c r="DO144">
        <v>2</v>
      </c>
    </row>
    <row r="145" spans="1:119" x14ac:dyDescent="0.3">
      <c r="A145" s="3">
        <v>144</v>
      </c>
      <c r="B145" s="5" t="s">
        <v>4</v>
      </c>
      <c r="C145" s="3">
        <v>3</v>
      </c>
      <c r="D145" s="21">
        <f t="shared" si="125"/>
        <v>6</v>
      </c>
      <c r="E145" s="5">
        <v>102</v>
      </c>
      <c r="F145" s="5">
        <v>5.6</v>
      </c>
      <c r="G145" s="5">
        <v>8.1999999999999993</v>
      </c>
      <c r="H145" s="5">
        <v>3.2</v>
      </c>
      <c r="I145" s="5">
        <v>17</v>
      </c>
      <c r="J145" s="5">
        <v>3.5</v>
      </c>
      <c r="K145" s="5">
        <v>5.5</v>
      </c>
      <c r="L145" s="5">
        <v>12</v>
      </c>
      <c r="M145" s="21">
        <f t="shared" si="116"/>
        <v>8.4499999999999993</v>
      </c>
      <c r="N145" s="5">
        <v>169</v>
      </c>
      <c r="O145" s="21">
        <f t="shared" si="117"/>
        <v>39.644970414201183</v>
      </c>
      <c r="P145" s="5">
        <v>6.1</v>
      </c>
      <c r="Q145" s="21">
        <f t="shared" si="118"/>
        <v>8.1967213114754109</v>
      </c>
      <c r="R145" s="5">
        <v>10.7</v>
      </c>
      <c r="S145" s="21">
        <f t="shared" si="119"/>
        <v>23.364485981308412</v>
      </c>
      <c r="T145" s="5">
        <v>4</v>
      </c>
      <c r="U145" s="21">
        <f t="shared" si="120"/>
        <v>19.999999999999996</v>
      </c>
      <c r="V145" s="5">
        <v>20</v>
      </c>
      <c r="W145" s="21">
        <f t="shared" si="121"/>
        <v>15</v>
      </c>
      <c r="X145" s="5">
        <v>4</v>
      </c>
      <c r="Y145" s="21">
        <f t="shared" si="122"/>
        <v>12.5</v>
      </c>
      <c r="Z145" s="5">
        <v>7</v>
      </c>
      <c r="AA145" s="21">
        <f t="shared" si="123"/>
        <v>21.428571428571427</v>
      </c>
      <c r="AB145" s="5">
        <v>13.5</v>
      </c>
      <c r="AC145" s="21">
        <f t="shared" si="124"/>
        <v>11.111111111111111</v>
      </c>
      <c r="AD145" s="21">
        <f t="shared" si="126"/>
        <v>13.227272727272727</v>
      </c>
      <c r="AE145" s="7">
        <v>291</v>
      </c>
      <c r="AF145" s="21">
        <f t="shared" si="127"/>
        <v>41.924398625429554</v>
      </c>
      <c r="AG145" s="10">
        <v>8</v>
      </c>
      <c r="AH145" s="21">
        <f t="shared" si="128"/>
        <v>23.750000000000004</v>
      </c>
      <c r="AI145" s="5">
        <v>13.5</v>
      </c>
      <c r="AJ145" s="21">
        <f t="shared" si="129"/>
        <v>20.740740740740744</v>
      </c>
      <c r="AK145" s="5">
        <v>5</v>
      </c>
      <c r="AL145" s="21">
        <f t="shared" si="130"/>
        <v>20</v>
      </c>
      <c r="AM145" s="5">
        <v>22</v>
      </c>
      <c r="AN145" s="21">
        <f t="shared" si="131"/>
        <v>9.0909090909090917</v>
      </c>
      <c r="AO145" s="5">
        <v>5.6</v>
      </c>
      <c r="AP145" s="21">
        <f t="shared" si="132"/>
        <v>28.571428571428566</v>
      </c>
      <c r="AQ145" s="5">
        <v>8.5</v>
      </c>
      <c r="AR145" s="22">
        <f t="shared" si="133"/>
        <v>17.647058823529413</v>
      </c>
      <c r="AS145" s="5">
        <v>17.5</v>
      </c>
      <c r="AT145" s="21">
        <f t="shared" si="134"/>
        <v>22.857142857142858</v>
      </c>
      <c r="AU145" s="21">
        <f t="shared" si="135"/>
        <v>15.206896551724139</v>
      </c>
      <c r="AV145" s="8">
        <f>291+150</f>
        <v>441</v>
      </c>
      <c r="AW145" s="21">
        <f t="shared" si="136"/>
        <v>34.013605442176868</v>
      </c>
      <c r="AX145" s="5">
        <v>11.4</v>
      </c>
      <c r="AY145" s="22">
        <f t="shared" si="137"/>
        <v>29.824561403508774</v>
      </c>
      <c r="AZ145" s="5">
        <v>17.5</v>
      </c>
      <c r="BA145" s="21">
        <f t="shared" si="138"/>
        <v>22.857142857142858</v>
      </c>
      <c r="BB145" s="5">
        <v>6.7</v>
      </c>
      <c r="BC145" s="21">
        <f t="shared" si="139"/>
        <v>25.373134328358208</v>
      </c>
      <c r="BD145" s="5">
        <v>29</v>
      </c>
      <c r="BE145" s="21">
        <f t="shared" si="140"/>
        <v>24.137931034482758</v>
      </c>
      <c r="BF145" s="5">
        <v>7.5</v>
      </c>
      <c r="BG145" s="21">
        <f t="shared" si="141"/>
        <v>25.333333333333336</v>
      </c>
      <c r="BH145" s="5">
        <v>11</v>
      </c>
      <c r="BI145" s="21">
        <f t="shared" si="142"/>
        <v>22.727272727272727</v>
      </c>
      <c r="BJ145" s="5">
        <v>21</v>
      </c>
      <c r="BK145" s="21">
        <f t="shared" si="143"/>
        <v>16.666666666666664</v>
      </c>
      <c r="BL145" s="21">
        <f t="shared" si="144"/>
        <v>16.71875</v>
      </c>
      <c r="BM145" s="5">
        <v>535</v>
      </c>
      <c r="BN145" s="21">
        <f t="shared" si="145"/>
        <v>17.570093457943926</v>
      </c>
      <c r="BO145" s="5">
        <v>12</v>
      </c>
      <c r="BP145" s="21">
        <f t="shared" si="146"/>
        <v>4.9999999999999964</v>
      </c>
      <c r="BQ145" s="5">
        <v>18.5</v>
      </c>
      <c r="BR145" s="21">
        <f t="shared" si="147"/>
        <v>5.4054054054054053</v>
      </c>
      <c r="BS145" s="5">
        <v>7.4</v>
      </c>
      <c r="BT145" s="21">
        <f t="shared" si="148"/>
        <v>9.4594594594594614</v>
      </c>
      <c r="BU145" s="5">
        <v>32</v>
      </c>
      <c r="BV145" s="21">
        <f t="shared" si="149"/>
        <v>9.375</v>
      </c>
      <c r="BW145" s="5">
        <v>8</v>
      </c>
      <c r="BX145" s="21">
        <f t="shared" si="150"/>
        <v>6.25</v>
      </c>
      <c r="BY145" s="5">
        <v>11.7</v>
      </c>
      <c r="BZ145" s="21">
        <f t="shared" si="151"/>
        <v>5.9829059829059767</v>
      </c>
      <c r="CA145" s="5">
        <v>24</v>
      </c>
      <c r="CB145" s="21">
        <f t="shared" si="152"/>
        <v>12.5</v>
      </c>
      <c r="CC145" s="21">
        <f t="shared" si="153"/>
        <v>17.464788732394368</v>
      </c>
      <c r="CD145" s="5">
        <v>620</v>
      </c>
      <c r="CE145" s="21">
        <f t="shared" si="154"/>
        <v>13.709677419354838</v>
      </c>
      <c r="CF145" s="5">
        <v>12.7</v>
      </c>
      <c r="CG145" s="21">
        <f t="shared" si="155"/>
        <v>5.5118110236220419</v>
      </c>
      <c r="CH145" s="5">
        <v>19.5</v>
      </c>
      <c r="CI145" s="21">
        <f t="shared" si="156"/>
        <v>5.1282051282051277</v>
      </c>
      <c r="CJ145" s="5">
        <v>8.1999999999999993</v>
      </c>
      <c r="CK145" s="21">
        <f t="shared" si="157"/>
        <v>9.7560975609755971</v>
      </c>
      <c r="CL145" s="5">
        <v>35.5</v>
      </c>
      <c r="CM145" s="21">
        <f t="shared" si="158"/>
        <v>9.8591549295774641</v>
      </c>
      <c r="CN145" s="5">
        <v>8.5</v>
      </c>
      <c r="CO145" s="21">
        <f t="shared" si="159"/>
        <v>5.8823529411764701</v>
      </c>
      <c r="CP145" s="5">
        <v>12.6</v>
      </c>
      <c r="CQ145" s="21">
        <f t="shared" si="160"/>
        <v>7.142857142857145</v>
      </c>
      <c r="CR145" s="5">
        <v>27</v>
      </c>
      <c r="CS145" s="21">
        <f t="shared" si="161"/>
        <v>11.111111111111111</v>
      </c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N145" t="s">
        <v>122</v>
      </c>
      <c r="DO145">
        <v>2</v>
      </c>
    </row>
    <row r="146" spans="1:119" x14ac:dyDescent="0.3">
      <c r="A146" s="2">
        <v>145</v>
      </c>
      <c r="B146" s="5" t="s">
        <v>4</v>
      </c>
      <c r="C146" s="3">
        <v>3</v>
      </c>
      <c r="D146" s="21">
        <f t="shared" si="125"/>
        <v>6.7428571428571429</v>
      </c>
      <c r="E146" s="5">
        <v>118</v>
      </c>
      <c r="F146" s="5">
        <v>5.6</v>
      </c>
      <c r="G146" s="5">
        <v>8</v>
      </c>
      <c r="H146" s="5">
        <v>3.6</v>
      </c>
      <c r="I146" s="5">
        <v>17.5</v>
      </c>
      <c r="J146" s="5">
        <v>3.5</v>
      </c>
      <c r="K146" s="5">
        <v>6.1</v>
      </c>
      <c r="L146" s="5">
        <v>12.8</v>
      </c>
      <c r="M146" s="21">
        <f t="shared" si="116"/>
        <v>10.5</v>
      </c>
      <c r="N146" s="5">
        <v>210</v>
      </c>
      <c r="O146" s="21">
        <f t="shared" si="117"/>
        <v>43.80952380952381</v>
      </c>
      <c r="P146" s="5">
        <v>6.8</v>
      </c>
      <c r="Q146" s="21">
        <f t="shared" si="118"/>
        <v>17.647058823529417</v>
      </c>
      <c r="R146" s="5">
        <v>10.5</v>
      </c>
      <c r="S146" s="21">
        <f t="shared" si="119"/>
        <v>23.809523809523807</v>
      </c>
      <c r="T146" s="5">
        <v>4</v>
      </c>
      <c r="U146" s="21">
        <f t="shared" si="120"/>
        <v>9.9999999999999982</v>
      </c>
      <c r="V146" s="5">
        <v>20</v>
      </c>
      <c r="W146" s="21">
        <f t="shared" si="121"/>
        <v>12.5</v>
      </c>
      <c r="X146" s="5">
        <v>4.5</v>
      </c>
      <c r="Y146" s="21">
        <f t="shared" si="122"/>
        <v>22.222222222222221</v>
      </c>
      <c r="Z146" s="5">
        <v>7</v>
      </c>
      <c r="AA146" s="21">
        <f t="shared" si="123"/>
        <v>12.857142857142861</v>
      </c>
      <c r="AB146" s="5">
        <v>15.5</v>
      </c>
      <c r="AC146" s="21">
        <f t="shared" si="124"/>
        <v>17.419354838709673</v>
      </c>
      <c r="AD146" s="21">
        <f t="shared" si="126"/>
        <v>12.52</v>
      </c>
      <c r="AE146" s="7">
        <v>313</v>
      </c>
      <c r="AF146" s="21">
        <f t="shared" si="127"/>
        <v>32.907348242811501</v>
      </c>
      <c r="AG146" s="10">
        <v>8</v>
      </c>
      <c r="AH146" s="21">
        <f t="shared" si="128"/>
        <v>15.000000000000002</v>
      </c>
      <c r="AI146" s="5">
        <v>13</v>
      </c>
      <c r="AJ146" s="21">
        <f t="shared" si="129"/>
        <v>19.230769230769234</v>
      </c>
      <c r="AK146" s="5">
        <v>5</v>
      </c>
      <c r="AL146" s="21">
        <f t="shared" si="130"/>
        <v>20</v>
      </c>
      <c r="AM146" s="5">
        <v>25</v>
      </c>
      <c r="AN146" s="21">
        <f t="shared" si="131"/>
        <v>20</v>
      </c>
      <c r="AO146" s="5">
        <v>6</v>
      </c>
      <c r="AP146" s="21">
        <f t="shared" si="132"/>
        <v>25</v>
      </c>
      <c r="AQ146" s="5">
        <v>8.5</v>
      </c>
      <c r="AR146" s="22">
        <f t="shared" si="133"/>
        <v>17.647058823529413</v>
      </c>
      <c r="AS146" s="5">
        <v>18</v>
      </c>
      <c r="AT146" s="21">
        <f t="shared" si="134"/>
        <v>13.888888888888889</v>
      </c>
      <c r="AU146" s="21">
        <f t="shared" si="135"/>
        <v>17.888888888888889</v>
      </c>
      <c r="AV146" s="8">
        <f>313+170</f>
        <v>483</v>
      </c>
      <c r="AW146" s="21">
        <f t="shared" si="136"/>
        <v>35.196687370600415</v>
      </c>
      <c r="AX146" s="5">
        <v>11.1</v>
      </c>
      <c r="AY146" s="22">
        <f t="shared" si="137"/>
        <v>27.927927927927925</v>
      </c>
      <c r="AZ146" s="5">
        <v>17</v>
      </c>
      <c r="BA146" s="21">
        <f t="shared" si="138"/>
        <v>23.52941176470588</v>
      </c>
      <c r="BB146" s="5">
        <v>6.2</v>
      </c>
      <c r="BC146" s="21">
        <f t="shared" si="139"/>
        <v>19.35483870967742</v>
      </c>
      <c r="BD146" s="5">
        <v>27</v>
      </c>
      <c r="BE146" s="21">
        <f t="shared" si="140"/>
        <v>7.4074074074074066</v>
      </c>
      <c r="BF146" s="5">
        <v>7.5</v>
      </c>
      <c r="BG146" s="21">
        <f t="shared" si="141"/>
        <v>20</v>
      </c>
      <c r="BH146" s="5">
        <v>10</v>
      </c>
      <c r="BI146" s="21">
        <f t="shared" si="142"/>
        <v>15</v>
      </c>
      <c r="BJ146" s="5">
        <v>22</v>
      </c>
      <c r="BK146" s="21">
        <f t="shared" si="143"/>
        <v>18.181818181818183</v>
      </c>
      <c r="BL146" s="21">
        <f t="shared" si="144"/>
        <v>22.666666666666668</v>
      </c>
      <c r="BM146" s="5">
        <v>680</v>
      </c>
      <c r="BN146" s="21">
        <f t="shared" si="145"/>
        <v>28.97058823529412</v>
      </c>
      <c r="BO146" s="5">
        <v>11.7</v>
      </c>
      <c r="BP146" s="21">
        <f t="shared" si="146"/>
        <v>5.1282051282051251</v>
      </c>
      <c r="BQ146" s="5">
        <v>18.3</v>
      </c>
      <c r="BR146" s="21">
        <f t="shared" si="147"/>
        <v>7.1038251366120253</v>
      </c>
      <c r="BS146" s="5">
        <v>7.1</v>
      </c>
      <c r="BT146" s="21">
        <f t="shared" si="148"/>
        <v>12.676056338028163</v>
      </c>
      <c r="BU146" s="5">
        <v>30</v>
      </c>
      <c r="BV146" s="21">
        <f t="shared" si="149"/>
        <v>10</v>
      </c>
      <c r="BW146" s="5">
        <v>8.1</v>
      </c>
      <c r="BX146" s="21">
        <f t="shared" si="150"/>
        <v>7.407407407407403</v>
      </c>
      <c r="BY146" s="5">
        <v>12</v>
      </c>
      <c r="BZ146" s="21">
        <f t="shared" si="151"/>
        <v>16.666666666666664</v>
      </c>
      <c r="CA146" s="5">
        <v>25</v>
      </c>
      <c r="CB146" s="21">
        <f t="shared" si="152"/>
        <v>12</v>
      </c>
      <c r="CC146" s="21">
        <f t="shared" si="153"/>
        <v>26.515151515151516</v>
      </c>
      <c r="CD146" s="5">
        <v>875</v>
      </c>
      <c r="CE146" s="21">
        <f t="shared" si="154"/>
        <v>22.285714285714285</v>
      </c>
      <c r="CF146" s="5">
        <v>12.8</v>
      </c>
      <c r="CG146" s="21">
        <f t="shared" si="155"/>
        <v>8.5937500000000107</v>
      </c>
      <c r="CH146" s="5">
        <v>19.7</v>
      </c>
      <c r="CI146" s="21">
        <f t="shared" si="156"/>
        <v>7.1065989847715674</v>
      </c>
      <c r="CJ146" s="5">
        <v>7.9</v>
      </c>
      <c r="CK146" s="21">
        <f t="shared" si="157"/>
        <v>10.12658227848102</v>
      </c>
      <c r="CL146" s="5">
        <v>33</v>
      </c>
      <c r="CM146" s="21">
        <f t="shared" si="158"/>
        <v>9.0909090909090917</v>
      </c>
      <c r="CN146" s="5">
        <v>8.6999999999999993</v>
      </c>
      <c r="CO146" s="21">
        <f t="shared" si="159"/>
        <v>6.8965517241379279</v>
      </c>
      <c r="CP146" s="5">
        <v>13</v>
      </c>
      <c r="CQ146" s="21">
        <f t="shared" si="160"/>
        <v>7.6923076923076925</v>
      </c>
      <c r="CR146" s="5">
        <v>28</v>
      </c>
      <c r="CS146" s="21">
        <f t="shared" si="161"/>
        <v>10.714285714285714</v>
      </c>
      <c r="CT146" s="14">
        <v>22.16563</v>
      </c>
      <c r="CU146" s="14">
        <v>11.451589999999999</v>
      </c>
      <c r="CV146" s="14">
        <v>8.8833330000000004</v>
      </c>
      <c r="CW146" s="14">
        <v>59.527560000000001</v>
      </c>
      <c r="CX146" s="14">
        <v>7.7</v>
      </c>
      <c r="CY146" s="14">
        <v>23</v>
      </c>
      <c r="CZ146" s="14">
        <v>3.8</v>
      </c>
      <c r="DA146" s="14">
        <v>60.5</v>
      </c>
      <c r="DB146" s="14">
        <v>20.3</v>
      </c>
      <c r="DC146" s="14">
        <v>33.479999999999997</v>
      </c>
      <c r="DD146" s="14">
        <v>1.9</v>
      </c>
      <c r="DE146" s="14"/>
      <c r="DF146" s="14"/>
      <c r="DG146" s="14">
        <v>50</v>
      </c>
      <c r="DH146" s="14"/>
      <c r="DI146" s="14"/>
      <c r="DJ146" s="14"/>
      <c r="DK146" s="18">
        <v>38</v>
      </c>
      <c r="DL146" s="20">
        <v>4.0275480000000003</v>
      </c>
      <c r="DM146">
        <v>0.75</v>
      </c>
      <c r="DN146" t="s">
        <v>122</v>
      </c>
      <c r="DO146">
        <v>2</v>
      </c>
    </row>
    <row r="147" spans="1:119" x14ac:dyDescent="0.3">
      <c r="A147" s="3">
        <v>146</v>
      </c>
      <c r="B147" s="5" t="s">
        <v>4</v>
      </c>
      <c r="C147" s="3">
        <v>3</v>
      </c>
      <c r="D147" s="21">
        <f t="shared" si="125"/>
        <v>6.5662650602409629</v>
      </c>
      <c r="E147" s="5">
        <v>109</v>
      </c>
      <c r="F147" s="5">
        <v>5.5</v>
      </c>
      <c r="G147" s="5">
        <v>8</v>
      </c>
      <c r="H147" s="5">
        <v>3.1</v>
      </c>
      <c r="I147" s="5">
        <v>16.600000000000001</v>
      </c>
      <c r="J147" s="5">
        <v>3.6</v>
      </c>
      <c r="K147" s="5">
        <v>5.7</v>
      </c>
      <c r="L147" s="5">
        <v>12</v>
      </c>
      <c r="M147" s="21">
        <f t="shared" si="116"/>
        <v>10.736842105263158</v>
      </c>
      <c r="N147" s="5">
        <v>204</v>
      </c>
      <c r="O147" s="21">
        <f t="shared" si="117"/>
        <v>46.568627450980394</v>
      </c>
      <c r="P147" s="5">
        <v>6.3</v>
      </c>
      <c r="Q147" s="21">
        <f t="shared" si="118"/>
        <v>12.698412698412694</v>
      </c>
      <c r="R147" s="5">
        <v>10</v>
      </c>
      <c r="S147" s="21">
        <f t="shared" si="119"/>
        <v>20</v>
      </c>
      <c r="T147" s="5">
        <v>4</v>
      </c>
      <c r="U147" s="21">
        <f t="shared" si="120"/>
        <v>22.499999999999996</v>
      </c>
      <c r="V147" s="5">
        <v>19</v>
      </c>
      <c r="W147" s="21">
        <f t="shared" si="121"/>
        <v>12.631578947368412</v>
      </c>
      <c r="X147" s="5">
        <v>5</v>
      </c>
      <c r="Y147" s="21">
        <f t="shared" si="122"/>
        <v>27.999999999999996</v>
      </c>
      <c r="Z147" s="5">
        <v>6.7</v>
      </c>
      <c r="AA147" s="21">
        <f t="shared" si="123"/>
        <v>14.925373134328357</v>
      </c>
      <c r="AB147" s="5">
        <v>15</v>
      </c>
      <c r="AC147" s="21">
        <f t="shared" si="124"/>
        <v>20</v>
      </c>
      <c r="AD147" s="21">
        <f t="shared" si="126"/>
        <v>14.869565217391305</v>
      </c>
      <c r="AE147" s="7">
        <v>342</v>
      </c>
      <c r="AF147" s="21">
        <f t="shared" si="127"/>
        <v>40.350877192982452</v>
      </c>
      <c r="AG147" s="10">
        <v>8</v>
      </c>
      <c r="AH147" s="21">
        <f t="shared" si="128"/>
        <v>21.250000000000004</v>
      </c>
      <c r="AI147" s="5">
        <v>13.5</v>
      </c>
      <c r="AJ147" s="21">
        <f t="shared" si="129"/>
        <v>25.925925925925924</v>
      </c>
      <c r="AK147" s="5">
        <v>5</v>
      </c>
      <c r="AL147" s="21">
        <f t="shared" si="130"/>
        <v>20</v>
      </c>
      <c r="AM147" s="5">
        <v>23</v>
      </c>
      <c r="AN147" s="21">
        <f t="shared" si="131"/>
        <v>17.391304347826086</v>
      </c>
      <c r="AO147" s="5">
        <v>5</v>
      </c>
      <c r="AP147" s="21">
        <f t="shared" si="132"/>
        <v>0</v>
      </c>
      <c r="AQ147" s="5">
        <v>8</v>
      </c>
      <c r="AR147" s="22">
        <f t="shared" si="133"/>
        <v>16.249999999999996</v>
      </c>
      <c r="AS147" s="5">
        <v>18</v>
      </c>
      <c r="AT147" s="21">
        <f t="shared" si="134"/>
        <v>16.666666666666664</v>
      </c>
      <c r="AU147" s="21">
        <f t="shared" si="135"/>
        <v>18.066666666666666</v>
      </c>
      <c r="AV147" s="8">
        <f>342+200</f>
        <v>542</v>
      </c>
      <c r="AW147" s="21">
        <f t="shared" si="136"/>
        <v>36.900369003690038</v>
      </c>
      <c r="AX147" s="5">
        <v>11</v>
      </c>
      <c r="AY147" s="22">
        <f t="shared" si="137"/>
        <v>27.27272727272727</v>
      </c>
      <c r="AZ147" s="5">
        <v>18</v>
      </c>
      <c r="BA147" s="21">
        <f t="shared" si="138"/>
        <v>25</v>
      </c>
      <c r="BB147" s="5">
        <v>7</v>
      </c>
      <c r="BC147" s="21">
        <f t="shared" si="139"/>
        <v>28.571428571428569</v>
      </c>
      <c r="BD147" s="5">
        <v>30</v>
      </c>
      <c r="BE147" s="21">
        <f t="shared" si="140"/>
        <v>23.333333333333332</v>
      </c>
      <c r="BF147" s="5">
        <v>7.5</v>
      </c>
      <c r="BG147" s="21">
        <f t="shared" si="141"/>
        <v>33.333333333333329</v>
      </c>
      <c r="BH147" s="5">
        <v>10.5</v>
      </c>
      <c r="BI147" s="21">
        <f t="shared" si="142"/>
        <v>23.809523809523807</v>
      </c>
      <c r="BJ147" s="5">
        <v>22</v>
      </c>
      <c r="BK147" s="21">
        <f t="shared" si="143"/>
        <v>18.181818181818183</v>
      </c>
      <c r="BL147" s="21">
        <f t="shared" si="144"/>
        <v>21.060606060606062</v>
      </c>
      <c r="BM147" s="5">
        <v>695</v>
      </c>
      <c r="BN147" s="21">
        <f t="shared" si="145"/>
        <v>22.014388489208635</v>
      </c>
      <c r="BO147" s="5">
        <v>12</v>
      </c>
      <c r="BP147" s="21">
        <f t="shared" si="146"/>
        <v>8.3333333333333321</v>
      </c>
      <c r="BQ147" s="5">
        <v>19</v>
      </c>
      <c r="BR147" s="21">
        <f t="shared" si="147"/>
        <v>5.2631578947368416</v>
      </c>
      <c r="BS147" s="5">
        <v>8</v>
      </c>
      <c r="BT147" s="21">
        <f t="shared" si="148"/>
        <v>12.5</v>
      </c>
      <c r="BU147" s="5">
        <v>33</v>
      </c>
      <c r="BV147" s="21">
        <f t="shared" si="149"/>
        <v>9.0909090909090917</v>
      </c>
      <c r="BW147" s="5">
        <v>8.1999999999999993</v>
      </c>
      <c r="BX147" s="21">
        <f t="shared" si="150"/>
        <v>8.5365853658536501</v>
      </c>
      <c r="BY147" s="5">
        <v>12</v>
      </c>
      <c r="BZ147" s="21">
        <f t="shared" si="151"/>
        <v>12.5</v>
      </c>
      <c r="CA147" s="5">
        <v>25</v>
      </c>
      <c r="CB147" s="21">
        <f t="shared" si="152"/>
        <v>12</v>
      </c>
      <c r="CC147" s="21">
        <f t="shared" si="153"/>
        <v>23.194444444444443</v>
      </c>
      <c r="CD147" s="5">
        <v>835</v>
      </c>
      <c r="CE147" s="21">
        <f t="shared" si="154"/>
        <v>16.766467065868262</v>
      </c>
      <c r="CF147" s="5">
        <v>13</v>
      </c>
      <c r="CG147" s="21">
        <f t="shared" si="155"/>
        <v>7.6923076923076925</v>
      </c>
      <c r="CH147" s="5">
        <v>20</v>
      </c>
      <c r="CI147" s="21">
        <f t="shared" si="156"/>
        <v>5</v>
      </c>
      <c r="CJ147" s="5">
        <v>8.9</v>
      </c>
      <c r="CK147" s="21">
        <f t="shared" si="157"/>
        <v>10.112359550561802</v>
      </c>
      <c r="CL147" s="5">
        <v>36</v>
      </c>
      <c r="CM147" s="21">
        <f t="shared" si="158"/>
        <v>8.3333333333333321</v>
      </c>
      <c r="CN147" s="5">
        <v>9</v>
      </c>
      <c r="CO147" s="21">
        <f t="shared" si="159"/>
        <v>8.8888888888888964</v>
      </c>
      <c r="CP147" s="5">
        <v>13</v>
      </c>
      <c r="CQ147" s="21">
        <f t="shared" si="160"/>
        <v>7.6923076923076925</v>
      </c>
      <c r="CR147" s="5">
        <v>28</v>
      </c>
      <c r="CS147" s="21">
        <f t="shared" si="161"/>
        <v>10.714285714285714</v>
      </c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N147" t="s">
        <v>122</v>
      </c>
      <c r="DO147">
        <v>2</v>
      </c>
    </row>
    <row r="148" spans="1:119" x14ac:dyDescent="0.3">
      <c r="A148" s="2">
        <v>147</v>
      </c>
      <c r="B148" s="5" t="s">
        <v>4</v>
      </c>
      <c r="C148" s="3">
        <v>3</v>
      </c>
      <c r="D148" s="21">
        <f t="shared" si="125"/>
        <v>6.2745098039215685</v>
      </c>
      <c r="E148" s="5">
        <v>96</v>
      </c>
      <c r="F148" s="5">
        <v>5</v>
      </c>
      <c r="G148" s="5">
        <v>7.5</v>
      </c>
      <c r="H148" s="5">
        <v>3.1</v>
      </c>
      <c r="I148" s="5">
        <v>15.3</v>
      </c>
      <c r="J148" s="5">
        <v>3</v>
      </c>
      <c r="K148" s="5">
        <v>5</v>
      </c>
      <c r="L148" s="5">
        <v>11.2</v>
      </c>
      <c r="M148" s="21">
        <f t="shared" si="116"/>
        <v>9.0526315789473681</v>
      </c>
      <c r="N148" s="5">
        <v>172</v>
      </c>
      <c r="O148" s="21">
        <f t="shared" si="117"/>
        <v>44.186046511627907</v>
      </c>
      <c r="P148" s="5">
        <v>6.1</v>
      </c>
      <c r="Q148" s="21">
        <f t="shared" si="118"/>
        <v>18.032786885245898</v>
      </c>
      <c r="R148" s="5">
        <v>10</v>
      </c>
      <c r="S148" s="21">
        <f t="shared" si="119"/>
        <v>25</v>
      </c>
      <c r="T148" s="5">
        <v>4</v>
      </c>
      <c r="U148" s="21">
        <f t="shared" si="120"/>
        <v>22.499999999999996</v>
      </c>
      <c r="V148" s="5">
        <v>19</v>
      </c>
      <c r="W148" s="21">
        <f t="shared" si="121"/>
        <v>19.473684210526311</v>
      </c>
      <c r="X148" s="5">
        <v>4</v>
      </c>
      <c r="Y148" s="21">
        <f t="shared" si="122"/>
        <v>25</v>
      </c>
      <c r="Z148" s="5">
        <v>6</v>
      </c>
      <c r="AA148" s="21">
        <f t="shared" si="123"/>
        <v>16.666666666666664</v>
      </c>
      <c r="AB148" s="5">
        <v>14.5</v>
      </c>
      <c r="AC148" s="21">
        <f t="shared" si="124"/>
        <v>22.758620689655178</v>
      </c>
      <c r="AD148" s="21">
        <f t="shared" si="126"/>
        <v>12.818181818181818</v>
      </c>
      <c r="AE148" s="7">
        <v>282</v>
      </c>
      <c r="AF148" s="21">
        <f t="shared" si="127"/>
        <v>39.00709219858156</v>
      </c>
      <c r="AG148" s="10">
        <v>7.7</v>
      </c>
      <c r="AH148" s="21">
        <f t="shared" si="128"/>
        <v>20.779220779220786</v>
      </c>
      <c r="AI148" s="5">
        <v>12.5</v>
      </c>
      <c r="AJ148" s="21">
        <f t="shared" si="129"/>
        <v>20</v>
      </c>
      <c r="AK148" s="5">
        <v>4.9000000000000004</v>
      </c>
      <c r="AL148" s="21">
        <f t="shared" si="130"/>
        <v>18.367346938775515</v>
      </c>
      <c r="AM148" s="5">
        <v>22</v>
      </c>
      <c r="AN148" s="21">
        <f t="shared" si="131"/>
        <v>13.636363636363635</v>
      </c>
      <c r="AO148" s="5">
        <v>5.2</v>
      </c>
      <c r="AP148" s="21">
        <f t="shared" si="132"/>
        <v>23.076923076923077</v>
      </c>
      <c r="AQ148" s="5">
        <v>7.6</v>
      </c>
      <c r="AR148" s="22">
        <f t="shared" si="133"/>
        <v>21.052631578947363</v>
      </c>
      <c r="AS148" s="5">
        <v>16</v>
      </c>
      <c r="AT148" s="21">
        <f t="shared" si="134"/>
        <v>9.375</v>
      </c>
      <c r="AU148" s="21">
        <f t="shared" si="135"/>
        <v>15.96078431372549</v>
      </c>
      <c r="AV148" s="8">
        <f>282+125</f>
        <v>407</v>
      </c>
      <c r="AW148" s="21">
        <f t="shared" si="136"/>
        <v>30.712530712530711</v>
      </c>
      <c r="AX148" s="5">
        <v>10.6</v>
      </c>
      <c r="AY148" s="22">
        <f t="shared" si="137"/>
        <v>27.35849056603773</v>
      </c>
      <c r="AZ148" s="5">
        <v>16</v>
      </c>
      <c r="BA148" s="21">
        <f t="shared" si="138"/>
        <v>21.875</v>
      </c>
      <c r="BB148" s="5">
        <v>6</v>
      </c>
      <c r="BC148" s="21">
        <f t="shared" si="139"/>
        <v>18.333333333333325</v>
      </c>
      <c r="BD148" s="5">
        <v>25.5</v>
      </c>
      <c r="BE148" s="21">
        <f t="shared" si="140"/>
        <v>13.725490196078432</v>
      </c>
      <c r="BF148" s="5">
        <v>7.5</v>
      </c>
      <c r="BG148" s="21">
        <f t="shared" si="141"/>
        <v>30.666666666666664</v>
      </c>
      <c r="BH148" s="5">
        <v>10</v>
      </c>
      <c r="BI148" s="21">
        <f t="shared" si="142"/>
        <v>24.000000000000004</v>
      </c>
      <c r="BJ148" s="5">
        <v>20</v>
      </c>
      <c r="BK148" s="21">
        <f t="shared" si="143"/>
        <v>20</v>
      </c>
      <c r="BL148" s="21">
        <f t="shared" si="144"/>
        <v>18.214285714285715</v>
      </c>
      <c r="BM148" s="5">
        <v>510</v>
      </c>
      <c r="BN148" s="21">
        <f t="shared" si="145"/>
        <v>20.196078431372548</v>
      </c>
      <c r="BO148" s="5">
        <v>11.5</v>
      </c>
      <c r="BP148" s="21">
        <f t="shared" si="146"/>
        <v>7.8260869565217428</v>
      </c>
      <c r="BQ148" s="5">
        <v>17.2</v>
      </c>
      <c r="BR148" s="21">
        <f t="shared" si="147"/>
        <v>6.9767441860465071</v>
      </c>
      <c r="BS148" s="5">
        <v>7</v>
      </c>
      <c r="BT148" s="21">
        <f t="shared" si="148"/>
        <v>14.285714285714285</v>
      </c>
      <c r="BU148" s="5">
        <v>28</v>
      </c>
      <c r="BV148" s="21">
        <f t="shared" si="149"/>
        <v>8.9285714285714288</v>
      </c>
      <c r="BW148" s="5">
        <v>8</v>
      </c>
      <c r="BX148" s="21">
        <f t="shared" si="150"/>
        <v>6.25</v>
      </c>
      <c r="BY148" s="5">
        <v>11.3</v>
      </c>
      <c r="BZ148" s="21">
        <f t="shared" si="151"/>
        <v>11.504424778761067</v>
      </c>
      <c r="CA148" s="5">
        <v>23</v>
      </c>
      <c r="CB148" s="21">
        <f t="shared" si="152"/>
        <v>13.043478260869565</v>
      </c>
      <c r="CC148" s="21">
        <f t="shared" si="153"/>
        <v>20</v>
      </c>
      <c r="CD148" s="5">
        <v>600</v>
      </c>
      <c r="CE148" s="21">
        <f t="shared" si="154"/>
        <v>15</v>
      </c>
      <c r="CF148" s="5">
        <v>12.3</v>
      </c>
      <c r="CG148" s="21">
        <f t="shared" si="155"/>
        <v>6.5040650406504117</v>
      </c>
      <c r="CH148" s="5">
        <v>18.5</v>
      </c>
      <c r="CI148" s="21">
        <f t="shared" si="156"/>
        <v>7.0270270270270299</v>
      </c>
      <c r="CJ148" s="5">
        <v>8</v>
      </c>
      <c r="CK148" s="21">
        <f t="shared" si="157"/>
        <v>12.5</v>
      </c>
      <c r="CL148" s="5">
        <v>30</v>
      </c>
      <c r="CM148" s="21">
        <f t="shared" si="158"/>
        <v>6.666666666666667</v>
      </c>
      <c r="CN148" s="5">
        <v>8.5</v>
      </c>
      <c r="CO148" s="21">
        <f t="shared" si="159"/>
        <v>5.8823529411764701</v>
      </c>
      <c r="CP148" s="5">
        <v>12.5</v>
      </c>
      <c r="CQ148" s="21">
        <f t="shared" si="160"/>
        <v>9.5999999999999943</v>
      </c>
      <c r="CR148" s="5">
        <v>26</v>
      </c>
      <c r="CS148" s="21">
        <f t="shared" si="161"/>
        <v>11.538461538461538</v>
      </c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N148" t="s">
        <v>122</v>
      </c>
      <c r="DO148">
        <v>2</v>
      </c>
    </row>
    <row r="149" spans="1:119" x14ac:dyDescent="0.3">
      <c r="A149" s="3">
        <v>148</v>
      </c>
      <c r="B149" s="5" t="s">
        <v>4</v>
      </c>
      <c r="C149" s="3">
        <v>3</v>
      </c>
      <c r="D149" s="21">
        <f t="shared" si="125"/>
        <v>7.3076923076923075</v>
      </c>
      <c r="E149" s="5">
        <v>114</v>
      </c>
      <c r="F149" s="5">
        <v>5</v>
      </c>
      <c r="G149" s="5">
        <v>8.6999999999999993</v>
      </c>
      <c r="H149" s="5">
        <v>3</v>
      </c>
      <c r="I149" s="5">
        <v>15.6</v>
      </c>
      <c r="J149" s="5">
        <v>3.5</v>
      </c>
      <c r="K149" s="5">
        <v>6</v>
      </c>
      <c r="L149" s="5">
        <v>12.6</v>
      </c>
      <c r="M149" s="21">
        <f t="shared" si="116"/>
        <v>11.052631578947368</v>
      </c>
      <c r="N149" s="5">
        <v>210</v>
      </c>
      <c r="O149" s="21">
        <f t="shared" si="117"/>
        <v>45.714285714285715</v>
      </c>
      <c r="P149" s="5">
        <v>6.8</v>
      </c>
      <c r="Q149" s="21">
        <f t="shared" si="118"/>
        <v>26.47058823529412</v>
      </c>
      <c r="R149" s="5">
        <v>10.5</v>
      </c>
      <c r="S149" s="21">
        <f t="shared" si="119"/>
        <v>17.142857142857149</v>
      </c>
      <c r="T149" s="5">
        <v>4</v>
      </c>
      <c r="U149" s="21">
        <f t="shared" si="120"/>
        <v>25</v>
      </c>
      <c r="V149" s="5">
        <v>19</v>
      </c>
      <c r="W149" s="21">
        <f t="shared" si="121"/>
        <v>17.894736842105267</v>
      </c>
      <c r="X149" s="5">
        <v>4.5999999999999996</v>
      </c>
      <c r="Y149" s="21">
        <f t="shared" si="122"/>
        <v>23.913043478260864</v>
      </c>
      <c r="Z149" s="5">
        <v>7</v>
      </c>
      <c r="AA149" s="21">
        <f t="shared" si="123"/>
        <v>14.285714285714285</v>
      </c>
      <c r="AB149" s="5">
        <v>15</v>
      </c>
      <c r="AC149" s="21">
        <f t="shared" si="124"/>
        <v>16.000000000000004</v>
      </c>
      <c r="AD149" s="21">
        <f t="shared" si="126"/>
        <v>14.478260869565217</v>
      </c>
      <c r="AE149" s="7">
        <v>333</v>
      </c>
      <c r="AF149" s="21">
        <f t="shared" si="127"/>
        <v>36.936936936936938</v>
      </c>
      <c r="AG149" s="10">
        <v>8</v>
      </c>
      <c r="AH149" s="21">
        <f t="shared" si="128"/>
        <v>15.000000000000002</v>
      </c>
      <c r="AI149" s="5">
        <v>13</v>
      </c>
      <c r="AJ149" s="21">
        <f t="shared" si="129"/>
        <v>19.230769230769234</v>
      </c>
      <c r="AK149" s="5">
        <v>5.4</v>
      </c>
      <c r="AL149" s="21">
        <f t="shared" si="130"/>
        <v>25.925925925925931</v>
      </c>
      <c r="AM149" s="5">
        <v>23</v>
      </c>
      <c r="AN149" s="21">
        <f t="shared" si="131"/>
        <v>17.391304347826086</v>
      </c>
      <c r="AO149" s="5">
        <v>6</v>
      </c>
      <c r="AP149" s="21">
        <f t="shared" si="132"/>
        <v>23.333333333333339</v>
      </c>
      <c r="AQ149" s="5">
        <v>9</v>
      </c>
      <c r="AR149" s="22">
        <f t="shared" si="133"/>
        <v>22.222222222222221</v>
      </c>
      <c r="AS149" s="5">
        <v>18</v>
      </c>
      <c r="AT149" s="21">
        <f t="shared" si="134"/>
        <v>16.666666666666664</v>
      </c>
      <c r="AU149" s="21">
        <f t="shared" si="135"/>
        <v>19.035714285714285</v>
      </c>
      <c r="AV149" s="8">
        <f>333+200</f>
        <v>533</v>
      </c>
      <c r="AW149" s="21">
        <f t="shared" si="136"/>
        <v>37.523452157598499</v>
      </c>
      <c r="AX149" s="5">
        <v>11.2</v>
      </c>
      <c r="AY149" s="22">
        <f t="shared" si="137"/>
        <v>28.571428571428566</v>
      </c>
      <c r="AZ149" s="5">
        <v>17</v>
      </c>
      <c r="BA149" s="21">
        <f t="shared" si="138"/>
        <v>23.52941176470588</v>
      </c>
      <c r="BB149" s="5">
        <v>7</v>
      </c>
      <c r="BC149" s="21">
        <f t="shared" si="139"/>
        <v>22.857142857142851</v>
      </c>
      <c r="BD149" s="5">
        <v>28</v>
      </c>
      <c r="BE149" s="21">
        <f t="shared" si="140"/>
        <v>17.857142857142858</v>
      </c>
      <c r="BF149" s="5">
        <v>7.5</v>
      </c>
      <c r="BG149" s="21">
        <f t="shared" si="141"/>
        <v>20</v>
      </c>
      <c r="BH149" s="5">
        <v>11</v>
      </c>
      <c r="BI149" s="21">
        <f t="shared" si="142"/>
        <v>18.181818181818183</v>
      </c>
      <c r="BJ149" s="5">
        <v>22</v>
      </c>
      <c r="BK149" s="21">
        <f t="shared" si="143"/>
        <v>18.181818181818183</v>
      </c>
      <c r="BL149" s="21">
        <f t="shared" si="144"/>
        <v>20.967741935483872</v>
      </c>
      <c r="BM149" s="5">
        <v>650</v>
      </c>
      <c r="BN149" s="21">
        <f t="shared" si="145"/>
        <v>18</v>
      </c>
      <c r="BO149" s="5">
        <v>12</v>
      </c>
      <c r="BP149" s="21">
        <f t="shared" si="146"/>
        <v>6.6666666666666723</v>
      </c>
      <c r="BQ149" s="5">
        <v>18</v>
      </c>
      <c r="BR149" s="21">
        <f t="shared" si="147"/>
        <v>5.5555555555555554</v>
      </c>
      <c r="BS149" s="5">
        <v>7.5</v>
      </c>
      <c r="BT149" s="21">
        <f t="shared" si="148"/>
        <v>6.666666666666667</v>
      </c>
      <c r="BU149" s="5">
        <v>31</v>
      </c>
      <c r="BV149" s="21">
        <f t="shared" si="149"/>
        <v>9.67741935483871</v>
      </c>
      <c r="BW149" s="5">
        <v>8</v>
      </c>
      <c r="BX149" s="21">
        <f t="shared" si="150"/>
        <v>6.25</v>
      </c>
      <c r="BY149" s="5">
        <v>12</v>
      </c>
      <c r="BZ149" s="21">
        <f t="shared" si="151"/>
        <v>8.3333333333333321</v>
      </c>
      <c r="CA149" s="5">
        <v>25</v>
      </c>
      <c r="CB149" s="21">
        <f t="shared" si="152"/>
        <v>12</v>
      </c>
      <c r="CC149" s="21">
        <f t="shared" si="153"/>
        <v>22.058823529411764</v>
      </c>
      <c r="CD149" s="5">
        <v>750</v>
      </c>
      <c r="CE149" s="21">
        <f t="shared" si="154"/>
        <v>13.333333333333334</v>
      </c>
      <c r="CF149" s="5">
        <v>13</v>
      </c>
      <c r="CG149" s="21">
        <f t="shared" si="155"/>
        <v>7.6923076923076925</v>
      </c>
      <c r="CH149" s="5">
        <v>19</v>
      </c>
      <c r="CI149" s="21">
        <f t="shared" si="156"/>
        <v>5.2631578947368416</v>
      </c>
      <c r="CJ149" s="5">
        <v>8.3000000000000007</v>
      </c>
      <c r="CK149" s="21">
        <f t="shared" si="157"/>
        <v>9.6385542168674778</v>
      </c>
      <c r="CL149" s="5">
        <v>34</v>
      </c>
      <c r="CM149" s="21">
        <f t="shared" si="158"/>
        <v>8.8235294117647065</v>
      </c>
      <c r="CN149" s="5">
        <v>8.5</v>
      </c>
      <c r="CO149" s="21">
        <f t="shared" si="159"/>
        <v>5.8823529411764701</v>
      </c>
      <c r="CP149" s="5">
        <v>13</v>
      </c>
      <c r="CQ149" s="21">
        <f t="shared" si="160"/>
        <v>7.6923076923076925</v>
      </c>
      <c r="CR149" s="5">
        <v>28</v>
      </c>
      <c r="CS149" s="21">
        <f t="shared" si="161"/>
        <v>10.714285714285714</v>
      </c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N149" t="s">
        <v>122</v>
      </c>
      <c r="DO149">
        <v>2</v>
      </c>
    </row>
    <row r="150" spans="1:119" x14ac:dyDescent="0.3">
      <c r="A150" s="2">
        <v>149</v>
      </c>
      <c r="B150" s="5" t="s">
        <v>4</v>
      </c>
      <c r="C150" s="3">
        <v>3</v>
      </c>
      <c r="D150" s="21">
        <f t="shared" si="125"/>
        <v>7.7142857142857144</v>
      </c>
      <c r="E150" s="5">
        <v>135</v>
      </c>
      <c r="F150" s="5">
        <v>5.7</v>
      </c>
      <c r="G150" s="5">
        <v>9</v>
      </c>
      <c r="H150" s="5">
        <v>3.6</v>
      </c>
      <c r="I150" s="5">
        <v>17.5</v>
      </c>
      <c r="J150" s="5">
        <v>4</v>
      </c>
      <c r="K150" s="5">
        <v>6.5</v>
      </c>
      <c r="L150" s="5">
        <v>13.9</v>
      </c>
      <c r="M150" s="21">
        <f t="shared" si="116"/>
        <v>13.5</v>
      </c>
      <c r="N150" s="5">
        <v>270</v>
      </c>
      <c r="O150" s="21">
        <f t="shared" si="117"/>
        <v>50</v>
      </c>
      <c r="P150" s="5">
        <v>7</v>
      </c>
      <c r="Q150" s="21">
        <f t="shared" si="118"/>
        <v>18.571428571428569</v>
      </c>
      <c r="R150" s="5">
        <v>12</v>
      </c>
      <c r="S150" s="21">
        <f t="shared" si="119"/>
        <v>25</v>
      </c>
      <c r="T150" s="5">
        <v>4.5</v>
      </c>
      <c r="U150" s="21">
        <f t="shared" si="120"/>
        <v>20</v>
      </c>
      <c r="V150" s="5">
        <v>20</v>
      </c>
      <c r="W150" s="21">
        <f t="shared" si="121"/>
        <v>12.5</v>
      </c>
      <c r="X150" s="5">
        <v>4.0999999999999996</v>
      </c>
      <c r="Y150" s="21">
        <f t="shared" si="122"/>
        <v>2.4390243902438939</v>
      </c>
      <c r="Z150" s="5">
        <v>7.5</v>
      </c>
      <c r="AA150" s="21">
        <f t="shared" si="123"/>
        <v>13.333333333333334</v>
      </c>
      <c r="AB150" s="5">
        <v>16</v>
      </c>
      <c r="AC150" s="21">
        <f t="shared" si="124"/>
        <v>13.124999999999998</v>
      </c>
      <c r="AD150" s="21">
        <f t="shared" si="126"/>
        <v>17.019607843137255</v>
      </c>
      <c r="AE150" s="7">
        <v>434</v>
      </c>
      <c r="AF150" s="21">
        <f t="shared" si="127"/>
        <v>37.788018433179722</v>
      </c>
      <c r="AG150" s="10">
        <v>8.8000000000000007</v>
      </c>
      <c r="AH150" s="21">
        <f t="shared" si="128"/>
        <v>20.45454545454546</v>
      </c>
      <c r="AI150" s="5">
        <v>14</v>
      </c>
      <c r="AJ150" s="21">
        <f t="shared" si="129"/>
        <v>14.285714285714285</v>
      </c>
      <c r="AK150" s="5">
        <v>5.6</v>
      </c>
      <c r="AL150" s="21">
        <f t="shared" si="130"/>
        <v>19.642857142857135</v>
      </c>
      <c r="AM150" s="5">
        <v>25.5</v>
      </c>
      <c r="AN150" s="21">
        <f t="shared" si="131"/>
        <v>21.568627450980394</v>
      </c>
      <c r="AO150" s="5">
        <v>6.1</v>
      </c>
      <c r="AP150" s="21">
        <f t="shared" si="132"/>
        <v>32.786885245901644</v>
      </c>
      <c r="AQ150" s="5">
        <v>9</v>
      </c>
      <c r="AR150" s="22">
        <f t="shared" si="133"/>
        <v>16.666666666666664</v>
      </c>
      <c r="AS150" s="5">
        <v>19.2</v>
      </c>
      <c r="AT150" s="21">
        <f t="shared" si="134"/>
        <v>16.666666666666664</v>
      </c>
      <c r="AU150" s="21">
        <f t="shared" si="135"/>
        <v>21.133333333333333</v>
      </c>
      <c r="AV150" s="8">
        <f>434+200</f>
        <v>634</v>
      </c>
      <c r="AW150" s="21">
        <f t="shared" si="136"/>
        <v>31.545741324921135</v>
      </c>
      <c r="AX150" s="5">
        <v>11.9</v>
      </c>
      <c r="AY150" s="22">
        <f t="shared" si="137"/>
        <v>26.050420168067223</v>
      </c>
      <c r="AZ150" s="5">
        <v>18</v>
      </c>
      <c r="BA150" s="21">
        <f t="shared" si="138"/>
        <v>22.222222222222221</v>
      </c>
      <c r="BB150" s="5">
        <v>7.4</v>
      </c>
      <c r="BC150" s="21">
        <f t="shared" si="139"/>
        <v>24.324324324324333</v>
      </c>
      <c r="BD150" s="5">
        <v>30</v>
      </c>
      <c r="BE150" s="21">
        <f t="shared" si="140"/>
        <v>15</v>
      </c>
      <c r="BF150" s="5">
        <v>8</v>
      </c>
      <c r="BG150" s="21">
        <f t="shared" si="141"/>
        <v>23.750000000000004</v>
      </c>
      <c r="BH150" s="5">
        <v>11.5</v>
      </c>
      <c r="BI150" s="21">
        <f t="shared" si="142"/>
        <v>21.739130434782609</v>
      </c>
      <c r="BJ150" s="5">
        <v>23</v>
      </c>
      <c r="BK150" s="21">
        <f t="shared" si="143"/>
        <v>16.521739130434785</v>
      </c>
      <c r="BL150" s="21">
        <f t="shared" si="144"/>
        <v>27.121212121212121</v>
      </c>
      <c r="BM150" s="5">
        <v>895</v>
      </c>
      <c r="BN150" s="21">
        <f t="shared" si="145"/>
        <v>29.162011173184361</v>
      </c>
      <c r="BO150" s="5">
        <v>12.8</v>
      </c>
      <c r="BP150" s="21">
        <f t="shared" si="146"/>
        <v>7.0312500000000027</v>
      </c>
      <c r="BQ150" s="5">
        <v>19</v>
      </c>
      <c r="BR150" s="21">
        <f t="shared" si="147"/>
        <v>5.2631578947368416</v>
      </c>
      <c r="BS150" s="5">
        <v>8</v>
      </c>
      <c r="BT150" s="21">
        <f t="shared" si="148"/>
        <v>7.4999999999999956</v>
      </c>
      <c r="BU150" s="5">
        <v>33</v>
      </c>
      <c r="BV150" s="21">
        <f t="shared" si="149"/>
        <v>9.0909090909090917</v>
      </c>
      <c r="BW150" s="5">
        <v>9</v>
      </c>
      <c r="BX150" s="21">
        <f t="shared" si="150"/>
        <v>11.111111111111111</v>
      </c>
      <c r="BY150" s="5">
        <v>12.5</v>
      </c>
      <c r="BZ150" s="21">
        <f t="shared" si="151"/>
        <v>8</v>
      </c>
      <c r="CA150" s="5">
        <v>26</v>
      </c>
      <c r="CB150" s="21">
        <f t="shared" si="152"/>
        <v>11.538461538461538</v>
      </c>
      <c r="CC150" s="21">
        <f t="shared" si="153"/>
        <v>32.361111111111114</v>
      </c>
      <c r="CD150" s="5">
        <v>1165</v>
      </c>
      <c r="CE150" s="21">
        <f t="shared" si="154"/>
        <v>23.175965665236049</v>
      </c>
      <c r="CF150" s="5">
        <v>13.5</v>
      </c>
      <c r="CG150" s="21">
        <f t="shared" si="155"/>
        <v>5.1851851851851798</v>
      </c>
      <c r="CH150" s="5">
        <v>21</v>
      </c>
      <c r="CI150" s="21">
        <f t="shared" si="156"/>
        <v>9.5238095238095237</v>
      </c>
      <c r="CJ150" s="5">
        <v>8.5</v>
      </c>
      <c r="CK150" s="21">
        <f t="shared" si="157"/>
        <v>5.8823529411764701</v>
      </c>
      <c r="CL150" s="5">
        <v>36</v>
      </c>
      <c r="CM150" s="21">
        <f t="shared" si="158"/>
        <v>8.3333333333333321</v>
      </c>
      <c r="CN150" s="5">
        <v>9.6999999999999993</v>
      </c>
      <c r="CO150" s="21">
        <f t="shared" si="159"/>
        <v>7.2164948453608186</v>
      </c>
      <c r="CP150" s="5">
        <v>13.5</v>
      </c>
      <c r="CQ150" s="21">
        <f t="shared" si="160"/>
        <v>7.4074074074074066</v>
      </c>
      <c r="CR150" s="5">
        <v>29</v>
      </c>
      <c r="CS150" s="21">
        <f t="shared" si="161"/>
        <v>10.344827586206897</v>
      </c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N150" t="s">
        <v>122</v>
      </c>
      <c r="DO150">
        <v>2</v>
      </c>
    </row>
    <row r="151" spans="1:119" x14ac:dyDescent="0.3">
      <c r="A151" s="3">
        <v>150</v>
      </c>
      <c r="B151" s="5" t="s">
        <v>4</v>
      </c>
      <c r="C151" s="3">
        <v>3</v>
      </c>
      <c r="D151" s="21">
        <f t="shared" si="125"/>
        <v>7.2727272727272725</v>
      </c>
      <c r="E151" s="5">
        <v>128</v>
      </c>
      <c r="F151" s="5">
        <v>5.7</v>
      </c>
      <c r="G151" s="5">
        <v>9.1</v>
      </c>
      <c r="H151" s="5">
        <v>3.6</v>
      </c>
      <c r="I151" s="5">
        <v>17.600000000000001</v>
      </c>
      <c r="J151" s="5">
        <v>3.8</v>
      </c>
      <c r="K151" s="5">
        <v>6.1</v>
      </c>
      <c r="L151" s="5">
        <v>12.8</v>
      </c>
      <c r="M151" s="21">
        <f t="shared" si="116"/>
        <v>11.571428571428571</v>
      </c>
      <c r="N151" s="5">
        <v>243</v>
      </c>
      <c r="O151" s="21">
        <f t="shared" si="117"/>
        <v>47.325102880658434</v>
      </c>
      <c r="P151" s="5">
        <v>7</v>
      </c>
      <c r="Q151" s="21">
        <f t="shared" si="118"/>
        <v>18.571428571428569</v>
      </c>
      <c r="R151" s="5">
        <v>11</v>
      </c>
      <c r="S151" s="21">
        <f t="shared" si="119"/>
        <v>17.272727272727277</v>
      </c>
      <c r="T151" s="5">
        <v>4.5</v>
      </c>
      <c r="U151" s="21">
        <f t="shared" si="120"/>
        <v>20</v>
      </c>
      <c r="V151" s="5">
        <v>21</v>
      </c>
      <c r="W151" s="21">
        <f t="shared" si="121"/>
        <v>16.190476190476183</v>
      </c>
      <c r="X151" s="5">
        <v>5</v>
      </c>
      <c r="Y151" s="21">
        <f t="shared" si="122"/>
        <v>24.000000000000004</v>
      </c>
      <c r="Z151" s="5">
        <v>7.5</v>
      </c>
      <c r="AA151" s="21">
        <f t="shared" si="123"/>
        <v>18.666666666666671</v>
      </c>
      <c r="AB151" s="5">
        <v>14.5</v>
      </c>
      <c r="AC151" s="21">
        <f t="shared" si="124"/>
        <v>11.724137931034479</v>
      </c>
      <c r="AD151" s="21">
        <f t="shared" si="126"/>
        <v>15.622641509433961</v>
      </c>
      <c r="AE151" s="7">
        <v>414</v>
      </c>
      <c r="AF151" s="21">
        <f t="shared" si="127"/>
        <v>41.304347826086953</v>
      </c>
      <c r="AG151" s="10">
        <v>9</v>
      </c>
      <c r="AH151" s="21">
        <f t="shared" si="128"/>
        <v>22.222222222222221</v>
      </c>
      <c r="AI151" s="5">
        <v>14</v>
      </c>
      <c r="AJ151" s="21">
        <f t="shared" si="129"/>
        <v>21.428571428571427</v>
      </c>
      <c r="AK151" s="5">
        <v>5.7</v>
      </c>
      <c r="AL151" s="21">
        <f t="shared" si="130"/>
        <v>21.05263157894737</v>
      </c>
      <c r="AM151" s="5">
        <v>26.5</v>
      </c>
      <c r="AN151" s="21">
        <f t="shared" si="131"/>
        <v>20.754716981132077</v>
      </c>
      <c r="AO151" s="5">
        <v>6</v>
      </c>
      <c r="AP151" s="21">
        <f t="shared" si="132"/>
        <v>16.666666666666664</v>
      </c>
      <c r="AQ151" s="5">
        <v>9</v>
      </c>
      <c r="AR151" s="22">
        <f t="shared" si="133"/>
        <v>16.666666666666664</v>
      </c>
      <c r="AS151" s="5">
        <v>18.5</v>
      </c>
      <c r="AT151" s="21">
        <f t="shared" si="134"/>
        <v>21.621621621621621</v>
      </c>
      <c r="AU151" s="21">
        <f t="shared" si="135"/>
        <v>20.466666666666665</v>
      </c>
      <c r="AV151" s="8">
        <f>414+200</f>
        <v>614</v>
      </c>
      <c r="AW151" s="21">
        <f t="shared" si="136"/>
        <v>32.573289902280131</v>
      </c>
      <c r="AX151" s="5">
        <v>12</v>
      </c>
      <c r="AY151" s="22">
        <f t="shared" si="137"/>
        <v>25</v>
      </c>
      <c r="AZ151" s="5">
        <v>18</v>
      </c>
      <c r="BA151" s="21">
        <f t="shared" si="138"/>
        <v>22.222222222222221</v>
      </c>
      <c r="BB151" s="5">
        <v>7.4</v>
      </c>
      <c r="BC151" s="21">
        <f t="shared" si="139"/>
        <v>22.972972972972975</v>
      </c>
      <c r="BD151" s="5">
        <v>30</v>
      </c>
      <c r="BE151" s="21">
        <f t="shared" si="140"/>
        <v>11.666666666666666</v>
      </c>
      <c r="BF151" s="5">
        <v>8</v>
      </c>
      <c r="BG151" s="21">
        <f t="shared" si="141"/>
        <v>25</v>
      </c>
      <c r="BH151" s="5">
        <v>11</v>
      </c>
      <c r="BI151" s="21">
        <f t="shared" si="142"/>
        <v>18.181818181818183</v>
      </c>
      <c r="BJ151" s="5">
        <v>23</v>
      </c>
      <c r="BK151" s="21">
        <f t="shared" si="143"/>
        <v>19.565217391304348</v>
      </c>
      <c r="BL151" s="21">
        <f t="shared" si="144"/>
        <v>28.636363636363637</v>
      </c>
      <c r="BM151" s="5">
        <v>945</v>
      </c>
      <c r="BN151" s="21">
        <f t="shared" si="145"/>
        <v>35.026455026455025</v>
      </c>
      <c r="BO151" s="5">
        <v>13</v>
      </c>
      <c r="BP151" s="21">
        <f t="shared" si="146"/>
        <v>7.6923076923076925</v>
      </c>
      <c r="BQ151" s="5">
        <v>19.8</v>
      </c>
      <c r="BR151" s="21">
        <f t="shared" si="147"/>
        <v>9.0909090909090935</v>
      </c>
      <c r="BS151" s="5">
        <v>8</v>
      </c>
      <c r="BT151" s="21">
        <f t="shared" si="148"/>
        <v>7.4999999999999956</v>
      </c>
      <c r="BU151" s="5">
        <v>33</v>
      </c>
      <c r="BV151" s="21">
        <f t="shared" si="149"/>
        <v>9.0909090909090917</v>
      </c>
      <c r="BW151" s="5">
        <v>9</v>
      </c>
      <c r="BX151" s="21">
        <f t="shared" si="150"/>
        <v>11.111111111111111</v>
      </c>
      <c r="BY151" s="5">
        <v>12.4</v>
      </c>
      <c r="BZ151" s="21">
        <f t="shared" si="151"/>
        <v>11.290322580645164</v>
      </c>
      <c r="CA151" s="5">
        <v>26</v>
      </c>
      <c r="CB151" s="21">
        <f t="shared" si="152"/>
        <v>11.538461538461538</v>
      </c>
      <c r="CC151" s="21">
        <f t="shared" si="153"/>
        <v>35</v>
      </c>
      <c r="CD151" s="5">
        <v>1260</v>
      </c>
      <c r="CE151" s="21">
        <f t="shared" si="154"/>
        <v>25</v>
      </c>
      <c r="CF151" s="5">
        <v>14</v>
      </c>
      <c r="CG151" s="21">
        <f t="shared" si="155"/>
        <v>7.1428571428571423</v>
      </c>
      <c r="CH151" s="5">
        <v>21.5</v>
      </c>
      <c r="CI151" s="21">
        <f t="shared" si="156"/>
        <v>7.9069767441860437</v>
      </c>
      <c r="CJ151" s="5">
        <v>8.5</v>
      </c>
      <c r="CK151" s="21">
        <f t="shared" si="157"/>
        <v>5.8823529411764701</v>
      </c>
      <c r="CL151" s="5">
        <v>36</v>
      </c>
      <c r="CM151" s="21">
        <f t="shared" si="158"/>
        <v>8.3333333333333321</v>
      </c>
      <c r="CN151" s="5">
        <v>9.8000000000000007</v>
      </c>
      <c r="CO151" s="21">
        <f t="shared" si="159"/>
        <v>8.1632653061224545</v>
      </c>
      <c r="CP151" s="5">
        <v>13.5</v>
      </c>
      <c r="CQ151" s="21">
        <f t="shared" si="160"/>
        <v>8.1481481481481453</v>
      </c>
      <c r="CR151" s="5">
        <v>30.5</v>
      </c>
      <c r="CS151" s="21">
        <f t="shared" si="161"/>
        <v>14.754098360655737</v>
      </c>
      <c r="CT151" s="14">
        <v>21.78125</v>
      </c>
      <c r="CU151" s="14">
        <v>9.7650459999999999</v>
      </c>
      <c r="CV151" s="14">
        <v>9.9162789999999994</v>
      </c>
      <c r="CW151" s="14">
        <v>70.078739999999996</v>
      </c>
      <c r="CX151" s="14">
        <v>8.3000000000000007</v>
      </c>
      <c r="CY151" s="14">
        <v>25</v>
      </c>
      <c r="CZ151" s="14">
        <v>4</v>
      </c>
      <c r="DA151" s="14">
        <v>62.5</v>
      </c>
      <c r="DB151" s="14">
        <v>20.7</v>
      </c>
      <c r="DC151" s="14">
        <v>33.200000000000003</v>
      </c>
      <c r="DD151" s="14">
        <v>3.1</v>
      </c>
      <c r="DE151" s="14"/>
      <c r="DF151" s="14"/>
      <c r="DG151" s="14">
        <v>70</v>
      </c>
      <c r="DH151" s="14"/>
      <c r="DI151" s="14"/>
      <c r="DJ151" s="14"/>
      <c r="DK151" s="18">
        <v>30</v>
      </c>
      <c r="DL151" s="20">
        <v>4.6198350000000001</v>
      </c>
      <c r="DM151">
        <v>0.42</v>
      </c>
      <c r="DN151" t="s">
        <v>122</v>
      </c>
      <c r="DO1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Kolawole Olayiwola</dc:creator>
  <cp:lastModifiedBy>Kolawole Olayiwola</cp:lastModifiedBy>
  <dcterms:created xsi:type="dcterms:W3CDTF">2024-02-03T10:30:08Z</dcterms:created>
  <dcterms:modified xsi:type="dcterms:W3CDTF">2024-06-05T14:14:43Z</dcterms:modified>
</cp:coreProperties>
</file>