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yx\Dropbox\Postdoc\Projects\A. Stress and Memory\Fluconazole - 2024\A-FL-18_2024-08-05_RNAseq DESeq2 for publication\PathoYeastTract\"/>
    </mc:Choice>
  </mc:AlternateContent>
  <xr:revisionPtr revIDLastSave="0" documentId="13_ncr:1_{5A06C46B-291E-4520-BA51-0DA532BA8D37}" xr6:coauthVersionLast="47" xr6:coauthVersionMax="47" xr10:uidLastSave="{00000000-0000-0000-0000-000000000000}"/>
  <bookViews>
    <workbookView xWindow="-110" yWindow="-110" windowWidth="19420" windowHeight="11500" xr2:uid="{6CEB45C6-951F-4E71-BBB0-50E11CFCD0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D23" i="1" s="1"/>
  <c r="E22" i="1"/>
  <c r="F22" i="1"/>
  <c r="B22" i="1"/>
  <c r="F21" i="1"/>
  <c r="E21" i="1"/>
  <c r="D21" i="1"/>
  <c r="C21" i="1"/>
  <c r="B21" i="1"/>
  <c r="B23" i="1" s="1"/>
  <c r="F24" i="1"/>
  <c r="E24" i="1"/>
  <c r="D24" i="1"/>
  <c r="C24" i="1"/>
  <c r="B24" i="1"/>
  <c r="F23" i="1"/>
  <c r="C23" i="1"/>
  <c r="F15" i="1"/>
  <c r="C19" i="1"/>
  <c r="D19" i="1"/>
  <c r="E19" i="1"/>
  <c r="F19" i="1"/>
  <c r="C15" i="1"/>
  <c r="D15" i="1"/>
  <c r="E15" i="1"/>
  <c r="B19" i="1"/>
  <c r="B15" i="1"/>
  <c r="F17" i="1"/>
  <c r="E17" i="1"/>
  <c r="D17" i="1"/>
  <c r="C17" i="1"/>
  <c r="B17" i="1"/>
  <c r="C18" i="1"/>
  <c r="D18" i="1"/>
  <c r="E18" i="1"/>
  <c r="F18" i="1"/>
  <c r="B18" i="1"/>
  <c r="F20" i="1"/>
  <c r="E20" i="1"/>
  <c r="D20" i="1"/>
  <c r="C20" i="1"/>
  <c r="B20" i="1"/>
  <c r="D13" i="1"/>
  <c r="C13" i="1"/>
  <c r="E13" i="1"/>
  <c r="F13" i="1"/>
  <c r="B13" i="1"/>
  <c r="C16" i="1"/>
  <c r="E16" i="1"/>
  <c r="D16" i="1"/>
  <c r="F16" i="1"/>
  <c r="B16" i="1"/>
  <c r="E23" i="1" l="1"/>
</calcChain>
</file>

<file path=xl/sharedStrings.xml><?xml version="1.0" encoding="utf-8"?>
<sst xmlns="http://schemas.openxmlformats.org/spreadsheetml/2006/main" count="30" uniqueCount="30">
  <si>
    <t>Ace2</t>
  </si>
  <si>
    <t>Mac1</t>
  </si>
  <si>
    <t>Sko1</t>
  </si>
  <si>
    <t>Efg1</t>
  </si>
  <si>
    <t>Cta8</t>
  </si>
  <si>
    <t>Top 50 DEGs</t>
  </si>
  <si>
    <t>Top 100 DEGs</t>
  </si>
  <si>
    <t>Top 150 DEGs</t>
  </si>
  <si>
    <t>Top 200 DEGs</t>
  </si>
  <si>
    <t>Top 250 DEGs</t>
  </si>
  <si>
    <t>Top 300 DEGs</t>
  </si>
  <si>
    <t>Top 350 DEGs</t>
  </si>
  <si>
    <t>Top 400 DEGs</t>
  </si>
  <si>
    <t>Top 450 DEGs</t>
  </si>
  <si>
    <t>Top 500 DEGs</t>
  </si>
  <si>
    <t>3337 (51.6%)</t>
  </si>
  <si>
    <t>31% (1982)</t>
  </si>
  <si>
    <t>30% (1919)</t>
  </si>
  <si>
    <t>21.8% (1411)</t>
  </si>
  <si>
    <t>37.2% (2405)</t>
  </si>
  <si>
    <r>
      <t xml:space="preserve">All regulated genes in </t>
    </r>
    <r>
      <rPr>
        <i/>
        <sz val="11"/>
        <color theme="1"/>
        <rFont val="Aptos Narrow"/>
        <family val="2"/>
        <scheme val="minor"/>
      </rPr>
      <t xml:space="preserve"> C. albicans </t>
    </r>
    <r>
      <rPr>
        <sz val="11"/>
        <color theme="1"/>
        <rFont val="Aptos Narrow"/>
        <family val="2"/>
        <scheme val="minor"/>
      </rPr>
      <t>genome (6468 total)</t>
    </r>
  </si>
  <si>
    <t>Expected in 50 DEGs</t>
  </si>
  <si>
    <t>Observed in 50 DEGs</t>
  </si>
  <si>
    <t>Enrichment in 50 DEGs</t>
  </si>
  <si>
    <t>Observed in 100 DEGs</t>
  </si>
  <si>
    <t>Expected in 100 DEGs</t>
  </si>
  <si>
    <t>Enrichment in 100 DEGs</t>
  </si>
  <si>
    <t>Expected in 500 DEGs</t>
  </si>
  <si>
    <t>Observed in 500 DEGs</t>
  </si>
  <si>
    <t>Enrichment in 500 DEGs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</si>
</sst>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E256-5C33-43DD-BB65-26203817B188}">
  <dimension ref="A1:F24"/>
  <sheetViews>
    <sheetView tabSelected="1" topLeftCell="A7" workbookViewId="0">
      <selection activeCell="J18" sqref="J18"/>
    </sheetView>
  </sheetViews>
  <sheetFormatPr defaultRowHeight="14.5" x14ac:dyDescent="0.35"/>
  <cols>
    <col min="1" max="1" width="18.90625" bestFit="1" customWidth="1"/>
    <col min="2" max="2" width="10" bestFit="1" customWidth="1"/>
    <col min="3" max="3" width="11.81640625" bestFit="1" customWidth="1"/>
    <col min="4" max="5" width="11.54296875" bestFit="1" customWidth="1"/>
    <col min="6" max="6" width="10" bestFit="1" customWidth="1"/>
  </cols>
  <sheetData>
    <row r="1" spans="1:6" x14ac:dyDescent="0.35">
      <c r="A1" s="1"/>
      <c r="B1" s="1" t="s">
        <v>0</v>
      </c>
      <c r="C1" s="1" t="s">
        <v>4</v>
      </c>
      <c r="D1" s="1" t="s">
        <v>2</v>
      </c>
      <c r="E1" s="1" t="s">
        <v>3</v>
      </c>
      <c r="F1" s="1" t="s">
        <v>1</v>
      </c>
    </row>
    <row r="2" spans="1:6" x14ac:dyDescent="0.35">
      <c r="A2" s="1" t="s">
        <v>5</v>
      </c>
      <c r="B2" s="2">
        <v>0.88</v>
      </c>
      <c r="C2" s="2">
        <v>0.74</v>
      </c>
      <c r="D2" s="2">
        <v>0.74</v>
      </c>
      <c r="E2" s="2">
        <v>0.72</v>
      </c>
      <c r="F2" s="2">
        <v>0.78</v>
      </c>
    </row>
    <row r="3" spans="1:6" x14ac:dyDescent="0.35">
      <c r="A3" s="1" t="s">
        <v>6</v>
      </c>
      <c r="B3" s="2">
        <v>0.79</v>
      </c>
      <c r="C3" s="2">
        <v>0.72</v>
      </c>
      <c r="D3" s="2">
        <v>0.62</v>
      </c>
      <c r="E3" s="2">
        <v>0.65</v>
      </c>
      <c r="F3" s="2">
        <v>0.67</v>
      </c>
    </row>
    <row r="4" spans="1:6" x14ac:dyDescent="0.35">
      <c r="A4" s="1" t="s">
        <v>7</v>
      </c>
      <c r="B4" s="2">
        <v>0.76</v>
      </c>
      <c r="C4" s="2">
        <v>0.7</v>
      </c>
      <c r="D4" s="2">
        <v>0.62</v>
      </c>
      <c r="E4" s="3">
        <v>0.59330000000000005</v>
      </c>
      <c r="F4" s="3">
        <v>0.63329999999999997</v>
      </c>
    </row>
    <row r="5" spans="1:6" x14ac:dyDescent="0.35">
      <c r="A5" s="1" t="s">
        <v>8</v>
      </c>
      <c r="B5" s="2">
        <v>0.75</v>
      </c>
      <c r="C5" s="2">
        <v>0.71</v>
      </c>
      <c r="D5" s="3">
        <v>0.625</v>
      </c>
      <c r="E5" s="2">
        <v>0.62</v>
      </c>
      <c r="F5" s="2">
        <v>0.59</v>
      </c>
    </row>
    <row r="6" spans="1:6" x14ac:dyDescent="0.35">
      <c r="A6" s="1" t="s">
        <v>9</v>
      </c>
      <c r="B6" s="3">
        <v>0.72399999999999998</v>
      </c>
      <c r="C6" s="3">
        <v>0.70399999999999996</v>
      </c>
      <c r="D6" s="2">
        <v>0.62</v>
      </c>
      <c r="E6" s="3">
        <v>0.59199999999999997</v>
      </c>
      <c r="F6" s="3">
        <v>0.59599999999999997</v>
      </c>
    </row>
    <row r="7" spans="1:6" x14ac:dyDescent="0.35">
      <c r="A7" s="1" t="s">
        <v>10</v>
      </c>
      <c r="B7" s="3">
        <v>0.70669999999999999</v>
      </c>
      <c r="C7" s="3">
        <v>0.70669999999999999</v>
      </c>
      <c r="D7" s="2">
        <v>0.57999999999999996</v>
      </c>
      <c r="E7" s="2">
        <v>0.56999999999999995</v>
      </c>
      <c r="F7" s="2">
        <v>0.6</v>
      </c>
    </row>
    <row r="8" spans="1:6" x14ac:dyDescent="0.35">
      <c r="A8" s="1" t="s">
        <v>11</v>
      </c>
      <c r="B8" s="3">
        <v>0.69710000000000005</v>
      </c>
      <c r="C8" s="3">
        <v>0.69699999999999995</v>
      </c>
      <c r="D8" s="3">
        <v>0.57140000000000002</v>
      </c>
      <c r="E8" s="3">
        <v>0.56289999999999996</v>
      </c>
      <c r="F8" s="3">
        <v>0.58850000000000002</v>
      </c>
    </row>
    <row r="9" spans="1:6" x14ac:dyDescent="0.35">
      <c r="A9" s="1" t="s">
        <v>12</v>
      </c>
      <c r="B9" s="3">
        <v>0.67249999999999999</v>
      </c>
      <c r="C9" s="3">
        <v>0.68500000000000005</v>
      </c>
      <c r="D9" s="3">
        <v>0.53500000000000003</v>
      </c>
      <c r="E9" s="2">
        <v>0.55000000000000004</v>
      </c>
      <c r="F9" s="3">
        <v>0.57750000000000001</v>
      </c>
    </row>
    <row r="10" spans="1:6" x14ac:dyDescent="0.35">
      <c r="A10" s="1" t="s">
        <v>13</v>
      </c>
      <c r="B10" s="3">
        <v>0.66669999999999996</v>
      </c>
      <c r="C10" s="3">
        <v>0.67559999999999998</v>
      </c>
      <c r="D10" s="3">
        <v>0.52439999999999998</v>
      </c>
      <c r="E10" s="3">
        <v>0.5444</v>
      </c>
      <c r="F10" s="3">
        <v>0.5756</v>
      </c>
    </row>
    <row r="11" spans="1:6" x14ac:dyDescent="0.35">
      <c r="A11" s="1" t="s">
        <v>14</v>
      </c>
      <c r="B11" s="3">
        <v>0.65800000000000003</v>
      </c>
      <c r="C11" s="3">
        <v>0.67200000000000004</v>
      </c>
      <c r="D11" s="3">
        <v>0.51600000000000001</v>
      </c>
      <c r="E11" s="2">
        <v>0.53</v>
      </c>
      <c r="F11" s="2">
        <v>0.56000000000000005</v>
      </c>
    </row>
    <row r="12" spans="1:6" ht="43.5" x14ac:dyDescent="0.35">
      <c r="A12" s="4" t="s">
        <v>20</v>
      </c>
      <c r="B12" s="1" t="s">
        <v>16</v>
      </c>
      <c r="C12" s="1" t="s">
        <v>15</v>
      </c>
      <c r="D12" s="1" t="s">
        <v>18</v>
      </c>
      <c r="E12" s="1" t="s">
        <v>19</v>
      </c>
      <c r="F12" s="1" t="s">
        <v>17</v>
      </c>
    </row>
    <row r="13" spans="1:6" x14ac:dyDescent="0.35">
      <c r="A13" s="4" t="s">
        <v>21</v>
      </c>
      <c r="B13" s="1">
        <f>50*(1982/6468)</f>
        <v>15.321583178726037</v>
      </c>
      <c r="C13" s="1">
        <f>50*(3337/6468)</f>
        <v>25.796227581941867</v>
      </c>
      <c r="D13" s="1">
        <f>50*(1411/6468)</f>
        <v>10.907544836116264</v>
      </c>
      <c r="E13" s="1">
        <f>50*(2405/6468)</f>
        <v>18.59152752009895</v>
      </c>
      <c r="F13" s="1">
        <f>50*(1919/6468)</f>
        <v>14.834570191713048</v>
      </c>
    </row>
    <row r="14" spans="1:6" x14ac:dyDescent="0.35">
      <c r="A14" s="4" t="s">
        <v>22</v>
      </c>
      <c r="B14" s="1">
        <v>44</v>
      </c>
      <c r="C14" s="1">
        <v>37</v>
      </c>
      <c r="D14" s="1">
        <v>37</v>
      </c>
      <c r="E14" s="1">
        <v>36</v>
      </c>
      <c r="F14" s="1">
        <v>39</v>
      </c>
    </row>
    <row r="15" spans="1:6" x14ac:dyDescent="0.35">
      <c r="A15" s="1" t="s">
        <v>23</v>
      </c>
      <c r="B15" s="5">
        <f>B14/B13</f>
        <v>2.871765893037336</v>
      </c>
      <c r="C15" s="5">
        <f t="shared" ref="C15:E15" si="0">C14/C13</f>
        <v>1.4343182499250824</v>
      </c>
      <c r="D15" s="5">
        <f t="shared" si="0"/>
        <v>3.3921474131821405</v>
      </c>
      <c r="E15" s="5">
        <f t="shared" si="0"/>
        <v>1.9363659043659043</v>
      </c>
      <c r="F15" s="5">
        <f>F14/F13</f>
        <v>2.6289942678478373</v>
      </c>
    </row>
    <row r="16" spans="1:6" x14ac:dyDescent="0.35">
      <c r="B16">
        <f>44/1982</f>
        <v>2.2199798183652877E-2</v>
      </c>
      <c r="C16">
        <f>37/3337</f>
        <v>1.1087803416242133E-2</v>
      </c>
      <c r="D16">
        <f>37/1414</f>
        <v>2.6166902404526168E-2</v>
      </c>
      <c r="E16">
        <f>36/2405</f>
        <v>1.496881496881497E-2</v>
      </c>
      <c r="F16">
        <f>39/1919</f>
        <v>2.0323084940072955E-2</v>
      </c>
    </row>
    <row r="17" spans="1:6" x14ac:dyDescent="0.35">
      <c r="A17" s="4" t="s">
        <v>25</v>
      </c>
      <c r="B17" s="1">
        <f>100*(1982/6468)</f>
        <v>30.643166357452074</v>
      </c>
      <c r="C17" s="1">
        <f>100*(3337/6468)</f>
        <v>51.592455163883734</v>
      </c>
      <c r="D17" s="1">
        <f>100*(1411/6468)</f>
        <v>21.815089672232528</v>
      </c>
      <c r="E17" s="1">
        <f>100*(2405/6468)</f>
        <v>37.1830550401979</v>
      </c>
      <c r="F17" s="1">
        <f>100*(1919/6468)</f>
        <v>29.669140383426097</v>
      </c>
    </row>
    <row r="18" spans="1:6" x14ac:dyDescent="0.35">
      <c r="A18" s="4" t="s">
        <v>24</v>
      </c>
      <c r="B18" s="1">
        <f>B3*100</f>
        <v>79</v>
      </c>
      <c r="C18" s="1">
        <f t="shared" ref="C18:F18" si="1">C3*100</f>
        <v>72</v>
      </c>
      <c r="D18" s="1">
        <f t="shared" si="1"/>
        <v>62</v>
      </c>
      <c r="E18" s="1">
        <f t="shared" si="1"/>
        <v>65</v>
      </c>
      <c r="F18" s="1">
        <f t="shared" si="1"/>
        <v>67</v>
      </c>
    </row>
    <row r="19" spans="1:6" x14ac:dyDescent="0.35">
      <c r="A19" s="1" t="s">
        <v>26</v>
      </c>
      <c r="B19" s="5">
        <f>B18/B17</f>
        <v>2.5780625630676082</v>
      </c>
      <c r="C19" s="5">
        <f t="shared" ref="C19:F19" si="2">C18/C17</f>
        <v>1.3955528918189992</v>
      </c>
      <c r="D19" s="5">
        <f t="shared" si="2"/>
        <v>2.8420694542877394</v>
      </c>
      <c r="E19" s="5">
        <f t="shared" si="2"/>
        <v>1.748108108108108</v>
      </c>
      <c r="F19" s="5">
        <f t="shared" si="2"/>
        <v>2.2582386659718603</v>
      </c>
    </row>
    <row r="20" spans="1:6" x14ac:dyDescent="0.35">
      <c r="B20">
        <f>44/1982</f>
        <v>2.2199798183652877E-2</v>
      </c>
      <c r="C20">
        <f>37/3337</f>
        <v>1.1087803416242133E-2</v>
      </c>
      <c r="D20">
        <f>37/1414</f>
        <v>2.6166902404526168E-2</v>
      </c>
      <c r="E20">
        <f>36/2405</f>
        <v>1.496881496881497E-2</v>
      </c>
      <c r="F20">
        <f>39/1919</f>
        <v>2.0323084940072955E-2</v>
      </c>
    </row>
    <row r="21" spans="1:6" x14ac:dyDescent="0.35">
      <c r="A21" s="4" t="s">
        <v>27</v>
      </c>
      <c r="B21" s="1">
        <f>500*(1982/6468)</f>
        <v>153.21583178726036</v>
      </c>
      <c r="C21" s="1">
        <f>500*(3337/6468)</f>
        <v>257.96227581941866</v>
      </c>
      <c r="D21" s="1">
        <f>500*(1411/6468)</f>
        <v>109.07544836116264</v>
      </c>
      <c r="E21" s="1">
        <f>500*(2405/6468)</f>
        <v>185.9152752009895</v>
      </c>
      <c r="F21" s="1">
        <f>500*(1919/6468)</f>
        <v>148.34570191713047</v>
      </c>
    </row>
    <row r="22" spans="1:6" x14ac:dyDescent="0.35">
      <c r="A22" s="4" t="s">
        <v>28</v>
      </c>
      <c r="B22" s="1">
        <f>B7*500</f>
        <v>353.35</v>
      </c>
      <c r="C22" s="1">
        <f t="shared" ref="C22:F22" si="3">C7*500</f>
        <v>353.35</v>
      </c>
      <c r="D22" s="1">
        <f t="shared" si="3"/>
        <v>290</v>
      </c>
      <c r="E22" s="1">
        <f t="shared" si="3"/>
        <v>285</v>
      </c>
      <c r="F22" s="1">
        <f t="shared" si="3"/>
        <v>300</v>
      </c>
    </row>
    <row r="23" spans="1:6" x14ac:dyDescent="0.35">
      <c r="A23" s="1" t="s">
        <v>29</v>
      </c>
      <c r="B23" s="5">
        <f>B22/B21</f>
        <v>2.3062238143289608</v>
      </c>
      <c r="C23" s="5">
        <f t="shared" ref="C23" si="4">C22/C21</f>
        <v>1.3697739286784538</v>
      </c>
      <c r="D23" s="5">
        <f t="shared" ref="D23" si="5">D22/D21</f>
        <v>2.658710134656272</v>
      </c>
      <c r="E23" s="5">
        <f t="shared" ref="E23" si="6">E22/E21</f>
        <v>1.5329563409563409</v>
      </c>
      <c r="F23" s="5">
        <f t="shared" ref="F23" si="7">F22/F21</f>
        <v>2.022303282959875</v>
      </c>
    </row>
    <row r="24" spans="1:6" x14ac:dyDescent="0.35">
      <c r="B24">
        <f>44/1982</f>
        <v>2.2199798183652877E-2</v>
      </c>
      <c r="C24">
        <f>37/3337</f>
        <v>1.1087803416242133E-2</v>
      </c>
      <c r="D24">
        <f>37/1414</f>
        <v>2.6166902404526168E-2</v>
      </c>
      <c r="E24">
        <f>36/2405</f>
        <v>1.496881496881497E-2</v>
      </c>
      <c r="F24">
        <f>39/1919</f>
        <v>2.0323084940072955E-2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Xie</dc:creator>
  <cp:lastModifiedBy>Lucy Xie</cp:lastModifiedBy>
  <dcterms:created xsi:type="dcterms:W3CDTF">2024-10-21T21:28:59Z</dcterms:created>
  <dcterms:modified xsi:type="dcterms:W3CDTF">2024-10-21T22:21:57Z</dcterms:modified>
</cp:coreProperties>
</file>