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ppola.20/Desktop/THE PAPER MAY 2024/THE PAPER FILES and EXTENDED material x SUBMISSION/"/>
    </mc:Choice>
  </mc:AlternateContent>
  <xr:revisionPtr revIDLastSave="0" documentId="13_ncr:1_{EF538F35-2E70-0041-AC70-041A973ACAA1}" xr6:coauthVersionLast="47" xr6:coauthVersionMax="47" xr10:uidLastSave="{00000000-0000-0000-0000-000000000000}"/>
  <bookViews>
    <workbookView xWindow="0" yWindow="500" windowWidth="20720" windowHeight="13160" xr2:uid="{C0172995-B591-4F96-AC3F-55F3DE8AE33E}"/>
  </bookViews>
  <sheets>
    <sheet name="DKO inducibles  (for figure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7" i="4" l="1"/>
  <c r="W295" i="4" s="1"/>
  <c r="J307" i="4"/>
  <c r="J308" i="4" s="1"/>
  <c r="AH295" i="4" s="1"/>
  <c r="I307" i="4"/>
  <c r="H307" i="4"/>
  <c r="H308" i="4" s="1"/>
  <c r="AF295" i="4" s="1"/>
  <c r="G307" i="4"/>
  <c r="F307" i="4"/>
  <c r="E307" i="4"/>
  <c r="Q295" i="4" s="1"/>
  <c r="D307" i="4"/>
  <c r="P295" i="4" s="1"/>
  <c r="C307" i="4"/>
  <c r="C308" i="4" s="1"/>
  <c r="AA295" i="4" s="1"/>
  <c r="K301" i="4"/>
  <c r="W294" i="4" s="1"/>
  <c r="J301" i="4"/>
  <c r="J302" i="4" s="1"/>
  <c r="AH294" i="4" s="1"/>
  <c r="I301" i="4"/>
  <c r="U294" i="4" s="1"/>
  <c r="H301" i="4"/>
  <c r="H302" i="4" s="1"/>
  <c r="AF294" i="4" s="1"/>
  <c r="G301" i="4"/>
  <c r="S294" i="4" s="1"/>
  <c r="F301" i="4"/>
  <c r="F302" i="4" s="1"/>
  <c r="AD294" i="4" s="1"/>
  <c r="E301" i="4"/>
  <c r="E302" i="4" s="1"/>
  <c r="AC294" i="4" s="1"/>
  <c r="D301" i="4"/>
  <c r="C301" i="4"/>
  <c r="O294" i="4" s="1"/>
  <c r="Z295" i="4"/>
  <c r="N295" i="4"/>
  <c r="K295" i="4"/>
  <c r="W293" i="4" s="1"/>
  <c r="J295" i="4"/>
  <c r="J296" i="4" s="1"/>
  <c r="AH293" i="4" s="1"/>
  <c r="I295" i="4"/>
  <c r="H295" i="4"/>
  <c r="H296" i="4" s="1"/>
  <c r="AF293" i="4" s="1"/>
  <c r="G295" i="4"/>
  <c r="S293" i="4" s="1"/>
  <c r="F295" i="4"/>
  <c r="E295" i="4"/>
  <c r="E296" i="4" s="1"/>
  <c r="AC293" i="4" s="1"/>
  <c r="D295" i="4"/>
  <c r="C295" i="4"/>
  <c r="O293" i="4" s="1"/>
  <c r="Z294" i="4"/>
  <c r="N294" i="4"/>
  <c r="Z293" i="4"/>
  <c r="N293" i="4"/>
  <c r="K258" i="4"/>
  <c r="J258" i="4"/>
  <c r="J259" i="4" s="1"/>
  <c r="AH246" i="4" s="1"/>
  <c r="I258" i="4"/>
  <c r="U246" i="4" s="1"/>
  <c r="H258" i="4"/>
  <c r="G258" i="4"/>
  <c r="S246" i="4" s="1"/>
  <c r="F258" i="4"/>
  <c r="R246" i="4" s="1"/>
  <c r="E258" i="4"/>
  <c r="E259" i="4" s="1"/>
  <c r="AC246" i="4" s="1"/>
  <c r="D258" i="4"/>
  <c r="P246" i="4" s="1"/>
  <c r="C258" i="4"/>
  <c r="C259" i="4" s="1"/>
  <c r="AA246" i="4" s="1"/>
  <c r="K252" i="4"/>
  <c r="W245" i="4" s="1"/>
  <c r="J252" i="4"/>
  <c r="V245" i="4" s="1"/>
  <c r="I252" i="4"/>
  <c r="H252" i="4"/>
  <c r="H253" i="4" s="1"/>
  <c r="AF245" i="4" s="1"/>
  <c r="G252" i="4"/>
  <c r="S245" i="4" s="1"/>
  <c r="F252" i="4"/>
  <c r="E252" i="4"/>
  <c r="Q245" i="4" s="1"/>
  <c r="D252" i="4"/>
  <c r="P245" i="4" s="1"/>
  <c r="C252" i="4"/>
  <c r="C253" i="4" s="1"/>
  <c r="AA245" i="4" s="1"/>
  <c r="Z246" i="4"/>
  <c r="N246" i="4"/>
  <c r="K246" i="4"/>
  <c r="W244" i="4" s="1"/>
  <c r="J246" i="4"/>
  <c r="V244" i="4" s="1"/>
  <c r="I246" i="4"/>
  <c r="U244" i="4" s="1"/>
  <c r="H246" i="4"/>
  <c r="G246" i="4"/>
  <c r="F246" i="4"/>
  <c r="F247" i="4" s="1"/>
  <c r="AD244" i="4" s="1"/>
  <c r="E246" i="4"/>
  <c r="E247" i="4" s="1"/>
  <c r="AC244" i="4" s="1"/>
  <c r="D246" i="4"/>
  <c r="P244" i="4" s="1"/>
  <c r="C246" i="4"/>
  <c r="C247" i="4" s="1"/>
  <c r="AA244" i="4" s="1"/>
  <c r="Z245" i="4"/>
  <c r="N245" i="4"/>
  <c r="Z244" i="4"/>
  <c r="N244" i="4"/>
  <c r="K209" i="4"/>
  <c r="J209" i="4"/>
  <c r="I209" i="4"/>
  <c r="U197" i="4" s="1"/>
  <c r="H209" i="4"/>
  <c r="H210" i="4" s="1"/>
  <c r="AF197" i="4" s="1"/>
  <c r="G209" i="4"/>
  <c r="S197" i="4" s="1"/>
  <c r="F209" i="4"/>
  <c r="F210" i="4" s="1"/>
  <c r="AD197" i="4" s="1"/>
  <c r="E209" i="4"/>
  <c r="E210" i="4" s="1"/>
  <c r="AC197" i="4" s="1"/>
  <c r="D209" i="4"/>
  <c r="P197" i="4" s="1"/>
  <c r="C209" i="4"/>
  <c r="C210" i="4" s="1"/>
  <c r="AA197" i="4" s="1"/>
  <c r="K203" i="4"/>
  <c r="J203" i="4"/>
  <c r="J204" i="4" s="1"/>
  <c r="AH196" i="4" s="1"/>
  <c r="I203" i="4"/>
  <c r="U196" i="4" s="1"/>
  <c r="H203" i="4"/>
  <c r="G203" i="4"/>
  <c r="S196" i="4" s="1"/>
  <c r="F203" i="4"/>
  <c r="R196" i="4" s="1"/>
  <c r="E203" i="4"/>
  <c r="Q196" i="4" s="1"/>
  <c r="D203" i="4"/>
  <c r="C203" i="4"/>
  <c r="C204" i="4" s="1"/>
  <c r="AA196" i="4" s="1"/>
  <c r="Z197" i="4"/>
  <c r="N197" i="4"/>
  <c r="K197" i="4"/>
  <c r="W195" i="4" s="1"/>
  <c r="J197" i="4"/>
  <c r="I197" i="4"/>
  <c r="U195" i="4" s="1"/>
  <c r="H197" i="4"/>
  <c r="H198" i="4" s="1"/>
  <c r="AF195" i="4" s="1"/>
  <c r="G197" i="4"/>
  <c r="F197" i="4"/>
  <c r="F198" i="4" s="1"/>
  <c r="AD195" i="4" s="1"/>
  <c r="E197" i="4"/>
  <c r="E198" i="4" s="1"/>
  <c r="AC195" i="4" s="1"/>
  <c r="D197" i="4"/>
  <c r="P195" i="4" s="1"/>
  <c r="C197" i="4"/>
  <c r="C198" i="4" s="1"/>
  <c r="AA195" i="4" s="1"/>
  <c r="Z196" i="4"/>
  <c r="N196" i="4"/>
  <c r="Z195" i="4"/>
  <c r="N195" i="4"/>
  <c r="K161" i="4"/>
  <c r="W149" i="4" s="1"/>
  <c r="J161" i="4"/>
  <c r="I161" i="4"/>
  <c r="U149" i="4" s="1"/>
  <c r="H161" i="4"/>
  <c r="H162" i="4" s="1"/>
  <c r="AF149" i="4" s="1"/>
  <c r="G161" i="4"/>
  <c r="F161" i="4"/>
  <c r="F162" i="4" s="1"/>
  <c r="AD149" i="4" s="1"/>
  <c r="E161" i="4"/>
  <c r="E162" i="4" s="1"/>
  <c r="AC149" i="4" s="1"/>
  <c r="D161" i="4"/>
  <c r="C161" i="4"/>
  <c r="O149" i="4" s="1"/>
  <c r="K155" i="4"/>
  <c r="J155" i="4"/>
  <c r="I155" i="4"/>
  <c r="U148" i="4" s="1"/>
  <c r="H155" i="4"/>
  <c r="T148" i="4" s="1"/>
  <c r="G155" i="4"/>
  <c r="S148" i="4" s="1"/>
  <c r="F155" i="4"/>
  <c r="F156" i="4" s="1"/>
  <c r="AD148" i="4" s="1"/>
  <c r="E155" i="4"/>
  <c r="E156" i="4" s="1"/>
  <c r="AC148" i="4" s="1"/>
  <c r="D155" i="4"/>
  <c r="C155" i="4"/>
  <c r="C156" i="4" s="1"/>
  <c r="AA148" i="4" s="1"/>
  <c r="Z149" i="4"/>
  <c r="N149" i="4"/>
  <c r="K149" i="4"/>
  <c r="W147" i="4" s="1"/>
  <c r="J149" i="4"/>
  <c r="J150" i="4" s="1"/>
  <c r="AH147" i="4" s="1"/>
  <c r="I149" i="4"/>
  <c r="H149" i="4"/>
  <c r="H150" i="4" s="1"/>
  <c r="AF147" i="4" s="1"/>
  <c r="G149" i="4"/>
  <c r="F149" i="4"/>
  <c r="F150" i="4" s="1"/>
  <c r="AD147" i="4" s="1"/>
  <c r="E149" i="4"/>
  <c r="E150" i="4" s="1"/>
  <c r="AC147" i="4" s="1"/>
  <c r="D149" i="4"/>
  <c r="C149" i="4"/>
  <c r="C150" i="4" s="1"/>
  <c r="AA147" i="4" s="1"/>
  <c r="Z148" i="4"/>
  <c r="N148" i="4"/>
  <c r="Z147" i="4"/>
  <c r="N147" i="4"/>
  <c r="K112" i="4"/>
  <c r="W100" i="4" s="1"/>
  <c r="J112" i="4"/>
  <c r="J113" i="4" s="1"/>
  <c r="AH100" i="4" s="1"/>
  <c r="I112" i="4"/>
  <c r="H112" i="4"/>
  <c r="H113" i="4" s="1"/>
  <c r="AF100" i="4" s="1"/>
  <c r="G112" i="4"/>
  <c r="F112" i="4"/>
  <c r="F113" i="4" s="1"/>
  <c r="AD100" i="4" s="1"/>
  <c r="E112" i="4"/>
  <c r="E113" i="4" s="1"/>
  <c r="AC100" i="4" s="1"/>
  <c r="D112" i="4"/>
  <c r="P100" i="4" s="1"/>
  <c r="C112" i="4"/>
  <c r="C113" i="4" s="1"/>
  <c r="AA100" i="4" s="1"/>
  <c r="K106" i="4"/>
  <c r="J106" i="4"/>
  <c r="J107" i="4" s="1"/>
  <c r="AH99" i="4" s="1"/>
  <c r="I106" i="4"/>
  <c r="U99" i="4" s="1"/>
  <c r="H106" i="4"/>
  <c r="H107" i="4" s="1"/>
  <c r="AF99" i="4" s="1"/>
  <c r="G106" i="4"/>
  <c r="F106" i="4"/>
  <c r="F107" i="4" s="1"/>
  <c r="AD99" i="4" s="1"/>
  <c r="E106" i="4"/>
  <c r="E107" i="4" s="1"/>
  <c r="AC99" i="4" s="1"/>
  <c r="D106" i="4"/>
  <c r="C106" i="4"/>
  <c r="Z100" i="4"/>
  <c r="N100" i="4"/>
  <c r="K100" i="4"/>
  <c r="J100" i="4"/>
  <c r="J101" i="4" s="1"/>
  <c r="AH98" i="4" s="1"/>
  <c r="I100" i="4"/>
  <c r="U98" i="4" s="1"/>
  <c r="H100" i="4"/>
  <c r="G100" i="4"/>
  <c r="S98" i="4" s="1"/>
  <c r="F100" i="4"/>
  <c r="R98" i="4" s="1"/>
  <c r="E100" i="4"/>
  <c r="D100" i="4"/>
  <c r="P98" i="4" s="1"/>
  <c r="C100" i="4"/>
  <c r="Z99" i="4"/>
  <c r="N99" i="4"/>
  <c r="Z98" i="4"/>
  <c r="N98" i="4"/>
  <c r="K64" i="4"/>
  <c r="W52" i="4" s="1"/>
  <c r="J64" i="4"/>
  <c r="J65" i="4" s="1"/>
  <c r="AH52" i="4" s="1"/>
  <c r="I64" i="4"/>
  <c r="H64" i="4"/>
  <c r="T52" i="4" s="1"/>
  <c r="G64" i="4"/>
  <c r="F64" i="4"/>
  <c r="R52" i="4" s="1"/>
  <c r="E64" i="4"/>
  <c r="E65" i="4" s="1"/>
  <c r="AC52" i="4" s="1"/>
  <c r="D64" i="4"/>
  <c r="P52" i="4" s="1"/>
  <c r="C64" i="4"/>
  <c r="C65" i="4" s="1"/>
  <c r="AA52" i="4" s="1"/>
  <c r="K58" i="4"/>
  <c r="W51" i="4" s="1"/>
  <c r="J58" i="4"/>
  <c r="V51" i="4" s="1"/>
  <c r="I58" i="4"/>
  <c r="H58" i="4"/>
  <c r="T51" i="4" s="1"/>
  <c r="G58" i="4"/>
  <c r="F58" i="4"/>
  <c r="R51" i="4" s="1"/>
  <c r="E58" i="4"/>
  <c r="D58" i="4"/>
  <c r="P51" i="4" s="1"/>
  <c r="C58" i="4"/>
  <c r="C59" i="4" s="1"/>
  <c r="AA51" i="4" s="1"/>
  <c r="Z52" i="4"/>
  <c r="N52" i="4"/>
  <c r="K52" i="4"/>
  <c r="W50" i="4" s="1"/>
  <c r="J52" i="4"/>
  <c r="V50" i="4" s="1"/>
  <c r="I52" i="4"/>
  <c r="U50" i="4" s="1"/>
  <c r="H52" i="4"/>
  <c r="G52" i="4"/>
  <c r="F52" i="4"/>
  <c r="F53" i="4" s="1"/>
  <c r="AD50" i="4" s="1"/>
  <c r="E52" i="4"/>
  <c r="E53" i="4" s="1"/>
  <c r="AC50" i="4" s="1"/>
  <c r="D52" i="4"/>
  <c r="P50" i="4" s="1"/>
  <c r="C52" i="4"/>
  <c r="C53" i="4" s="1"/>
  <c r="AA50" i="4" s="1"/>
  <c r="Z51" i="4"/>
  <c r="N51" i="4"/>
  <c r="Z50" i="4"/>
  <c r="N50" i="4"/>
  <c r="K17" i="4"/>
  <c r="W5" i="4" s="1"/>
  <c r="J17" i="4"/>
  <c r="I17" i="4"/>
  <c r="U5" i="4" s="1"/>
  <c r="H17" i="4"/>
  <c r="T5" i="4" s="1"/>
  <c r="G17" i="4"/>
  <c r="F17" i="4"/>
  <c r="R5" i="4" s="1"/>
  <c r="E17" i="4"/>
  <c r="E18" i="4" s="1"/>
  <c r="AC5" i="4" s="1"/>
  <c r="D17" i="4"/>
  <c r="P5" i="4" s="1"/>
  <c r="C17" i="4"/>
  <c r="C18" i="4" s="1"/>
  <c r="AA5" i="4" s="1"/>
  <c r="K11" i="4"/>
  <c r="J11" i="4"/>
  <c r="V4" i="4" s="1"/>
  <c r="I11" i="4"/>
  <c r="U4" i="4" s="1"/>
  <c r="H11" i="4"/>
  <c r="G11" i="4"/>
  <c r="S4" i="4" s="1"/>
  <c r="F11" i="4"/>
  <c r="F12" i="4" s="1"/>
  <c r="AD4" i="4" s="1"/>
  <c r="E11" i="4"/>
  <c r="E12" i="4" s="1"/>
  <c r="AC4" i="4" s="1"/>
  <c r="D11" i="4"/>
  <c r="P4" i="4" s="1"/>
  <c r="C11" i="4"/>
  <c r="C12" i="4" s="1"/>
  <c r="AA4" i="4" s="1"/>
  <c r="Z5" i="4"/>
  <c r="N5" i="4"/>
  <c r="K5" i="4"/>
  <c r="W3" i="4" s="1"/>
  <c r="J5" i="4"/>
  <c r="V3" i="4" s="1"/>
  <c r="I5" i="4"/>
  <c r="H5" i="4"/>
  <c r="H6" i="4" s="1"/>
  <c r="AF3" i="4" s="1"/>
  <c r="G5" i="4"/>
  <c r="F5" i="4"/>
  <c r="F6" i="4" s="1"/>
  <c r="AD3" i="4" s="1"/>
  <c r="E5" i="4"/>
  <c r="E6" i="4" s="1"/>
  <c r="AC3" i="4" s="1"/>
  <c r="D5" i="4"/>
  <c r="C5" i="4"/>
  <c r="C6" i="4" s="1"/>
  <c r="AA3" i="4" s="1"/>
  <c r="Z4" i="4"/>
  <c r="N4" i="4"/>
  <c r="Z3" i="4"/>
  <c r="N3" i="4"/>
  <c r="Q99" i="4" l="1"/>
  <c r="R147" i="4"/>
  <c r="Q3" i="4"/>
  <c r="K156" i="4"/>
  <c r="AI148" i="4" s="1"/>
  <c r="O51" i="4"/>
  <c r="O100" i="4"/>
  <c r="R50" i="4"/>
  <c r="R54" i="4" s="1"/>
  <c r="Q61" i="4" s="1"/>
  <c r="O52" i="4"/>
  <c r="I101" i="4"/>
  <c r="AG98" i="4" s="1"/>
  <c r="Q244" i="4"/>
  <c r="V294" i="4"/>
  <c r="I296" i="4"/>
  <c r="AG293" i="4" s="1"/>
  <c r="K204" i="4"/>
  <c r="AI196" i="4" s="1"/>
  <c r="O196" i="4"/>
  <c r="V196" i="4"/>
  <c r="R4" i="4"/>
  <c r="G59" i="4"/>
  <c r="AE51" i="4" s="1"/>
  <c r="I107" i="4"/>
  <c r="AG99" i="4" s="1"/>
  <c r="R294" i="4"/>
  <c r="T98" i="4"/>
  <c r="O195" i="4"/>
  <c r="G18" i="4"/>
  <c r="AE5" i="4" s="1"/>
  <c r="O147" i="4"/>
  <c r="Q100" i="4"/>
  <c r="T293" i="4"/>
  <c r="W148" i="4"/>
  <c r="W150" i="4" s="1"/>
  <c r="P160" i="4" s="1"/>
  <c r="D59" i="4"/>
  <c r="AB51" i="4" s="1"/>
  <c r="K65" i="4"/>
  <c r="AI52" i="4" s="1"/>
  <c r="R99" i="4"/>
  <c r="T3" i="4"/>
  <c r="T99" i="4"/>
  <c r="G113" i="4"/>
  <c r="AE100" i="4" s="1"/>
  <c r="Q149" i="4"/>
  <c r="O244" i="4"/>
  <c r="U293" i="4"/>
  <c r="V52" i="4"/>
  <c r="V54" i="4" s="1"/>
  <c r="Q63" i="4" s="1"/>
  <c r="Q148" i="4"/>
  <c r="G150" i="4"/>
  <c r="AE147" i="4" s="1"/>
  <c r="F18" i="4"/>
  <c r="AD5" i="4" s="1"/>
  <c r="AD6" i="4" s="1"/>
  <c r="AA13" i="4" s="1"/>
  <c r="I65" i="4"/>
  <c r="AG52" i="4" s="1"/>
  <c r="T245" i="4"/>
  <c r="D6" i="4"/>
  <c r="AB3" i="4" s="1"/>
  <c r="S51" i="4"/>
  <c r="I253" i="4"/>
  <c r="AG245" i="4" s="1"/>
  <c r="J53" i="4"/>
  <c r="AH50" i="4" s="1"/>
  <c r="D198" i="4"/>
  <c r="AB195" i="4" s="1"/>
  <c r="R197" i="4"/>
  <c r="V295" i="4"/>
  <c r="T294" i="4"/>
  <c r="I6" i="4"/>
  <c r="AG3" i="4" s="1"/>
  <c r="W196" i="4"/>
  <c r="Q293" i="4"/>
  <c r="U52" i="4"/>
  <c r="O245" i="4"/>
  <c r="J247" i="4"/>
  <c r="AH244" i="4" s="1"/>
  <c r="O3" i="4"/>
  <c r="Q4" i="4"/>
  <c r="O5" i="4"/>
  <c r="K12" i="4"/>
  <c r="AI4" i="4" s="1"/>
  <c r="K113" i="4"/>
  <c r="AI100" i="4" s="1"/>
  <c r="T149" i="4"/>
  <c r="Q195" i="4"/>
  <c r="K253" i="4"/>
  <c r="AI245" i="4" s="1"/>
  <c r="C302" i="4"/>
  <c r="AA294" i="4" s="1"/>
  <c r="Q5" i="4"/>
  <c r="V98" i="4"/>
  <c r="S100" i="4"/>
  <c r="G107" i="4"/>
  <c r="AE99" i="4" s="1"/>
  <c r="I162" i="4"/>
  <c r="AG149" i="4" s="1"/>
  <c r="I204" i="4"/>
  <c r="AG196" i="4" s="1"/>
  <c r="K259" i="4"/>
  <c r="AI246" i="4" s="1"/>
  <c r="O295" i="4"/>
  <c r="O296" i="4" s="1"/>
  <c r="O302" i="4" s="1"/>
  <c r="P3" i="4"/>
  <c r="P6" i="4" s="1"/>
  <c r="P12" i="4" s="1"/>
  <c r="J12" i="4"/>
  <c r="AH4" i="4" s="1"/>
  <c r="J253" i="4"/>
  <c r="AH245" i="4" s="1"/>
  <c r="R3" i="4"/>
  <c r="S5" i="4"/>
  <c r="D18" i="4"/>
  <c r="AB5" i="4" s="1"/>
  <c r="Q147" i="4"/>
  <c r="G210" i="4"/>
  <c r="AE197" i="4" s="1"/>
  <c r="Q246" i="4"/>
  <c r="D259" i="4"/>
  <c r="AB246" i="4" s="1"/>
  <c r="G302" i="4"/>
  <c r="AE294" i="4" s="1"/>
  <c r="K302" i="4"/>
  <c r="AI294" i="4" s="1"/>
  <c r="O50" i="4"/>
  <c r="G53" i="4"/>
  <c r="AE50" i="4" s="1"/>
  <c r="S147" i="4"/>
  <c r="Q197" i="4"/>
  <c r="D204" i="4"/>
  <c r="AB196" i="4" s="1"/>
  <c r="E204" i="4"/>
  <c r="AC196" i="4" s="1"/>
  <c r="AC199" i="4" s="1"/>
  <c r="G259" i="4"/>
  <c r="AE246" i="4" s="1"/>
  <c r="D308" i="4"/>
  <c r="AB295" i="4" s="1"/>
  <c r="D65" i="4"/>
  <c r="AB52" i="4" s="1"/>
  <c r="F204" i="4"/>
  <c r="AD196" i="4" s="1"/>
  <c r="AD199" i="4" s="1"/>
  <c r="AC205" i="4" s="1"/>
  <c r="U198" i="4"/>
  <c r="P207" i="4" s="1"/>
  <c r="U199" i="4"/>
  <c r="R207" i="4" s="1"/>
  <c r="K53" i="4"/>
  <c r="AI50" i="4" s="1"/>
  <c r="I59" i="4"/>
  <c r="AG51" i="4" s="1"/>
  <c r="F65" i="4"/>
  <c r="AD52" i="4" s="1"/>
  <c r="I113" i="4"/>
  <c r="AG100" i="4" s="1"/>
  <c r="I150" i="4"/>
  <c r="AG147" i="4" s="1"/>
  <c r="G162" i="4"/>
  <c r="AE149" i="4" s="1"/>
  <c r="G198" i="4"/>
  <c r="AE195" i="4" s="1"/>
  <c r="G247" i="4"/>
  <c r="AE244" i="4" s="1"/>
  <c r="D296" i="4"/>
  <c r="AB293" i="4" s="1"/>
  <c r="G308" i="4"/>
  <c r="AE295" i="4" s="1"/>
  <c r="P248" i="4"/>
  <c r="R253" i="4" s="1"/>
  <c r="AA6" i="4"/>
  <c r="AA12" i="4" s="1"/>
  <c r="K210" i="4"/>
  <c r="AI197" i="4" s="1"/>
  <c r="R244" i="4"/>
  <c r="D253" i="4"/>
  <c r="AB245" i="4" s="1"/>
  <c r="K59" i="4"/>
  <c r="AI51" i="4" s="1"/>
  <c r="O148" i="4"/>
  <c r="D156" i="4"/>
  <c r="AB148" i="4" s="1"/>
  <c r="G156" i="4"/>
  <c r="AE148" i="4" s="1"/>
  <c r="R195" i="4"/>
  <c r="D210" i="4"/>
  <c r="AB197" i="4" s="1"/>
  <c r="S244" i="4"/>
  <c r="S248" i="4" s="1"/>
  <c r="R255" i="4" s="1"/>
  <c r="I308" i="4"/>
  <c r="AG295" i="4" s="1"/>
  <c r="D12" i="4"/>
  <c r="AB4" i="4" s="1"/>
  <c r="S50" i="4"/>
  <c r="D53" i="4"/>
  <c r="AB50" i="4" s="1"/>
  <c r="T100" i="4"/>
  <c r="D113" i="4"/>
  <c r="AB100" i="4" s="1"/>
  <c r="T147" i="4"/>
  <c r="T151" i="4" s="1"/>
  <c r="Q159" i="4" s="1"/>
  <c r="P148" i="4"/>
  <c r="S195" i="4"/>
  <c r="S199" i="4" s="1"/>
  <c r="R206" i="4" s="1"/>
  <c r="T197" i="4"/>
  <c r="V246" i="4"/>
  <c r="V247" i="4" s="1"/>
  <c r="O257" i="4" s="1"/>
  <c r="K247" i="4"/>
  <c r="AI244" i="4" s="1"/>
  <c r="F259" i="4"/>
  <c r="AD246" i="4" s="1"/>
  <c r="V293" i="4"/>
  <c r="S295" i="4"/>
  <c r="S297" i="4" s="1"/>
  <c r="R304" i="4" s="1"/>
  <c r="I302" i="4"/>
  <c r="AG294" i="4" s="1"/>
  <c r="H59" i="4"/>
  <c r="AF51" i="4" s="1"/>
  <c r="U100" i="4"/>
  <c r="U102" i="4" s="1"/>
  <c r="R110" i="4" s="1"/>
  <c r="U147" i="4"/>
  <c r="U150" i="4" s="1"/>
  <c r="P159" i="4" s="1"/>
  <c r="T195" i="4"/>
  <c r="W197" i="4"/>
  <c r="W198" i="4" s="1"/>
  <c r="P208" i="4" s="1"/>
  <c r="W246" i="4"/>
  <c r="W247" i="4" s="1"/>
  <c r="P257" i="4" s="1"/>
  <c r="T295" i="4"/>
  <c r="K308" i="4"/>
  <c r="AI295" i="4" s="1"/>
  <c r="H18" i="4"/>
  <c r="AF5" i="4" s="1"/>
  <c r="Q52" i="4"/>
  <c r="J59" i="4"/>
  <c r="AH51" i="4" s="1"/>
  <c r="S99" i="4"/>
  <c r="D101" i="4"/>
  <c r="AB98" i="4" s="1"/>
  <c r="K101" i="4"/>
  <c r="AI98" i="4" s="1"/>
  <c r="V100" i="4"/>
  <c r="H101" i="4"/>
  <c r="AF98" i="4" s="1"/>
  <c r="AF101" i="4" s="1"/>
  <c r="AA109" i="4" s="1"/>
  <c r="R148" i="4"/>
  <c r="R149" i="4"/>
  <c r="P196" i="4"/>
  <c r="P198" i="4" s="1"/>
  <c r="P204" i="4" s="1"/>
  <c r="U245" i="4"/>
  <c r="U248" i="4" s="1"/>
  <c r="R256" i="4" s="1"/>
  <c r="D247" i="4"/>
  <c r="AB244" i="4" s="1"/>
  <c r="U295" i="4"/>
  <c r="Q294" i="4"/>
  <c r="I18" i="4"/>
  <c r="AG5" i="4" s="1"/>
  <c r="W54" i="4"/>
  <c r="R63" i="4" s="1"/>
  <c r="S149" i="4"/>
  <c r="O197" i="4"/>
  <c r="O246" i="4"/>
  <c r="P293" i="4"/>
  <c r="T4" i="4"/>
  <c r="H12" i="4"/>
  <c r="AF4" i="4" s="1"/>
  <c r="V5" i="4"/>
  <c r="V6" i="4" s="1"/>
  <c r="O16" i="4" s="1"/>
  <c r="J18" i="4"/>
  <c r="AH5" i="4" s="1"/>
  <c r="T50" i="4"/>
  <c r="I53" i="4"/>
  <c r="AG50" i="4" s="1"/>
  <c r="H53" i="4"/>
  <c r="AF50" i="4" s="1"/>
  <c r="R245" i="4"/>
  <c r="F253" i="4"/>
  <c r="AD245" i="4" s="1"/>
  <c r="G6" i="4"/>
  <c r="AE3" i="4" s="1"/>
  <c r="S3" i="4"/>
  <c r="K18" i="4"/>
  <c r="AI5" i="4" s="1"/>
  <c r="O99" i="4"/>
  <c r="C107" i="4"/>
  <c r="AA99" i="4" s="1"/>
  <c r="K107" i="4"/>
  <c r="AI99" i="4" s="1"/>
  <c r="W99" i="4"/>
  <c r="U3" i="4"/>
  <c r="P54" i="4"/>
  <c r="R59" i="4" s="1"/>
  <c r="G12" i="4"/>
  <c r="AE4" i="4" s="1"/>
  <c r="F296" i="4"/>
  <c r="AD293" i="4" s="1"/>
  <c r="R293" i="4"/>
  <c r="AC7" i="4"/>
  <c r="AC6" i="4"/>
  <c r="E101" i="4"/>
  <c r="AC98" i="4" s="1"/>
  <c r="Q98" i="4"/>
  <c r="AA7" i="4"/>
  <c r="AC12" i="4" s="1"/>
  <c r="K6" i="4"/>
  <c r="AI3" i="4" s="1"/>
  <c r="J6" i="4"/>
  <c r="AH3" i="4" s="1"/>
  <c r="I12" i="4"/>
  <c r="AG4" i="4" s="1"/>
  <c r="AH297" i="4"/>
  <c r="AC305" i="4" s="1"/>
  <c r="AH296" i="4"/>
  <c r="AA305" i="4" s="1"/>
  <c r="Q51" i="4"/>
  <c r="E59" i="4"/>
  <c r="AC51" i="4" s="1"/>
  <c r="AC53" i="4" s="1"/>
  <c r="AH101" i="4"/>
  <c r="AA110" i="4" s="1"/>
  <c r="AH102" i="4"/>
  <c r="AC110" i="4" s="1"/>
  <c r="D150" i="4"/>
  <c r="AB147" i="4" s="1"/>
  <c r="P147" i="4"/>
  <c r="T246" i="4"/>
  <c r="H259" i="4"/>
  <c r="AF246" i="4" s="1"/>
  <c r="AA54" i="4"/>
  <c r="AC59" i="4" s="1"/>
  <c r="AA53" i="4"/>
  <c r="AA59" i="4" s="1"/>
  <c r="G65" i="4"/>
  <c r="AE52" i="4" s="1"/>
  <c r="S52" i="4"/>
  <c r="J162" i="4"/>
  <c r="AH149" i="4" s="1"/>
  <c r="V149" i="4"/>
  <c r="I247" i="4"/>
  <c r="AG244" i="4" s="1"/>
  <c r="H247" i="4"/>
  <c r="AF244" i="4" s="1"/>
  <c r="T244" i="4"/>
  <c r="AA248" i="4"/>
  <c r="AC253" i="4" s="1"/>
  <c r="AA247" i="4"/>
  <c r="AA253" i="4" s="1"/>
  <c r="F101" i="4"/>
  <c r="AD98" i="4" s="1"/>
  <c r="J198" i="4"/>
  <c r="AH195" i="4" s="1"/>
  <c r="V195" i="4"/>
  <c r="P294" i="4"/>
  <c r="D302" i="4"/>
  <c r="AB294" i="4" s="1"/>
  <c r="O4" i="4"/>
  <c r="W4" i="4"/>
  <c r="W6" i="4" s="1"/>
  <c r="P16" i="4" s="1"/>
  <c r="Q50" i="4"/>
  <c r="U51" i="4"/>
  <c r="O98" i="4"/>
  <c r="W98" i="4"/>
  <c r="G101" i="4"/>
  <c r="AE98" i="4" s="1"/>
  <c r="K150" i="4"/>
  <c r="AI147" i="4" s="1"/>
  <c r="V148" i="4"/>
  <c r="J156" i="4"/>
  <c r="AH148" i="4" s="1"/>
  <c r="K198" i="4"/>
  <c r="AI195" i="4" s="1"/>
  <c r="E253" i="4"/>
  <c r="AC245" i="4" s="1"/>
  <c r="AC248" i="4" s="1"/>
  <c r="G253" i="4"/>
  <c r="AE245" i="4" s="1"/>
  <c r="I259" i="4"/>
  <c r="AG246" i="4" s="1"/>
  <c r="G296" i="4"/>
  <c r="AE293" i="4" s="1"/>
  <c r="AF297" i="4"/>
  <c r="AC304" i="4" s="1"/>
  <c r="AF296" i="4"/>
  <c r="AA304" i="4" s="1"/>
  <c r="W53" i="4"/>
  <c r="P63" i="4" s="1"/>
  <c r="F59" i="4"/>
  <c r="AD51" i="4" s="1"/>
  <c r="H65" i="4"/>
  <c r="AF52" i="4" s="1"/>
  <c r="V99" i="4"/>
  <c r="H156" i="4"/>
  <c r="AF148" i="4" s="1"/>
  <c r="AF151" i="4" s="1"/>
  <c r="AC158" i="4" s="1"/>
  <c r="P149" i="4"/>
  <c r="D162" i="4"/>
  <c r="AB149" i="4" s="1"/>
  <c r="C162" i="4"/>
  <c r="AA149" i="4" s="1"/>
  <c r="AA150" i="4" s="1"/>
  <c r="AA156" i="4" s="1"/>
  <c r="I210" i="4"/>
  <c r="AG197" i="4" s="1"/>
  <c r="D107" i="4"/>
  <c r="AB99" i="4" s="1"/>
  <c r="P53" i="4"/>
  <c r="P59" i="4" s="1"/>
  <c r="R100" i="4"/>
  <c r="C101" i="4"/>
  <c r="AA98" i="4" s="1"/>
  <c r="AC151" i="4"/>
  <c r="AC150" i="4"/>
  <c r="I156" i="4"/>
  <c r="AG148" i="4" s="1"/>
  <c r="G204" i="4"/>
  <c r="AE196" i="4" s="1"/>
  <c r="P99" i="4"/>
  <c r="P101" i="4" s="1"/>
  <c r="P107" i="4" s="1"/>
  <c r="AD151" i="4"/>
  <c r="AC157" i="4" s="1"/>
  <c r="AD150" i="4"/>
  <c r="AA157" i="4" s="1"/>
  <c r="AA199" i="4"/>
  <c r="AC204" i="4" s="1"/>
  <c r="AA198" i="4"/>
  <c r="AA204" i="4" s="1"/>
  <c r="E308" i="4"/>
  <c r="AC295" i="4" s="1"/>
  <c r="AC297" i="4" s="1"/>
  <c r="V147" i="4"/>
  <c r="K162" i="4"/>
  <c r="AI149" i="4" s="1"/>
  <c r="I198" i="4"/>
  <c r="AG195" i="4" s="1"/>
  <c r="T196" i="4"/>
  <c r="H204" i="4"/>
  <c r="AF196" i="4" s="1"/>
  <c r="AF199" i="4" s="1"/>
  <c r="AC206" i="4" s="1"/>
  <c r="V197" i="4"/>
  <c r="J210" i="4"/>
  <c r="AH197" i="4" s="1"/>
  <c r="W297" i="4"/>
  <c r="R306" i="4" s="1"/>
  <c r="W296" i="4"/>
  <c r="P306" i="4" s="1"/>
  <c r="R295" i="4"/>
  <c r="F308" i="4"/>
  <c r="AD295" i="4" s="1"/>
  <c r="P247" i="4"/>
  <c r="P253" i="4" s="1"/>
  <c r="C296" i="4"/>
  <c r="AA293" i="4" s="1"/>
  <c r="K296" i="4"/>
  <c r="AI293" i="4" s="1"/>
  <c r="AD7" i="4" l="1"/>
  <c r="AC13" i="4" s="1"/>
  <c r="R248" i="4"/>
  <c r="Q255" i="4" s="1"/>
  <c r="W199" i="4"/>
  <c r="R208" i="4" s="1"/>
  <c r="AD53" i="4"/>
  <c r="AA60" i="4" s="1"/>
  <c r="S101" i="4"/>
  <c r="P109" i="4" s="1"/>
  <c r="AE151" i="4"/>
  <c r="AD157" i="4" s="1"/>
  <c r="V298" i="4"/>
  <c r="S150" i="4"/>
  <c r="P158" i="4" s="1"/>
  <c r="O55" i="4"/>
  <c r="U101" i="4"/>
  <c r="P110" i="4" s="1"/>
  <c r="AD198" i="4"/>
  <c r="AA205" i="4" s="1"/>
  <c r="T101" i="4"/>
  <c r="O110" i="4" s="1"/>
  <c r="R53" i="4"/>
  <c r="O61" i="4" s="1"/>
  <c r="O198" i="4"/>
  <c r="O204" i="4" s="1"/>
  <c r="O150" i="4"/>
  <c r="O156" i="4" s="1"/>
  <c r="Q248" i="4"/>
  <c r="R254" i="4" s="1"/>
  <c r="AE54" i="4"/>
  <c r="AD60" i="4" s="1"/>
  <c r="Q198" i="4"/>
  <c r="P205" i="4" s="1"/>
  <c r="AB296" i="4"/>
  <c r="AB302" i="4" s="1"/>
  <c r="AA200" i="4"/>
  <c r="T296" i="4"/>
  <c r="O305" i="4" s="1"/>
  <c r="R247" i="4"/>
  <c r="O255" i="4" s="1"/>
  <c r="S247" i="4"/>
  <c r="P255" i="4" s="1"/>
  <c r="AG102" i="4"/>
  <c r="AD109" i="4" s="1"/>
  <c r="W151" i="4"/>
  <c r="R160" i="4" s="1"/>
  <c r="V7" i="4"/>
  <c r="Q16" i="4" s="1"/>
  <c r="V297" i="4"/>
  <c r="Q306" i="4" s="1"/>
  <c r="Q199" i="4"/>
  <c r="R205" i="4" s="1"/>
  <c r="AD247" i="4"/>
  <c r="AA254" i="4" s="1"/>
  <c r="AG101" i="4"/>
  <c r="AB109" i="4" s="1"/>
  <c r="O247" i="4"/>
  <c r="O253" i="4" s="1"/>
  <c r="R7" i="4"/>
  <c r="Q14" i="4" s="1"/>
  <c r="R151" i="4"/>
  <c r="Q158" i="4" s="1"/>
  <c r="T103" i="4"/>
  <c r="O6" i="4"/>
  <c r="O12" i="4" s="1"/>
  <c r="AB199" i="4"/>
  <c r="AD204" i="4" s="1"/>
  <c r="W248" i="4"/>
  <c r="R257" i="4" s="1"/>
  <c r="AH53" i="4"/>
  <c r="AA62" i="4" s="1"/>
  <c r="Q150" i="4"/>
  <c r="P157" i="4" s="1"/>
  <c r="V296" i="4"/>
  <c r="O306" i="4" s="1"/>
  <c r="P297" i="4"/>
  <c r="R302" i="4" s="1"/>
  <c r="V103" i="4"/>
  <c r="O297" i="4"/>
  <c r="Q302" i="4" s="1"/>
  <c r="O199" i="4"/>
  <c r="Q204" i="4" s="1"/>
  <c r="AG297" i="4"/>
  <c r="AD304" i="4" s="1"/>
  <c r="V55" i="4"/>
  <c r="P7" i="4"/>
  <c r="R12" i="4" s="1"/>
  <c r="AG150" i="4"/>
  <c r="AB158" i="4" s="1"/>
  <c r="AH54" i="4"/>
  <c r="AC62" i="4" s="1"/>
  <c r="AB198" i="4"/>
  <c r="AB204" i="4" s="1"/>
  <c r="AC198" i="4"/>
  <c r="T152" i="4"/>
  <c r="R152" i="4"/>
  <c r="Q7" i="4"/>
  <c r="R13" i="4" s="1"/>
  <c r="T298" i="4"/>
  <c r="T199" i="4"/>
  <c r="Q207" i="4" s="1"/>
  <c r="Q151" i="4"/>
  <c r="R157" i="4" s="1"/>
  <c r="T150" i="4"/>
  <c r="O159" i="4" s="1"/>
  <c r="U53" i="4"/>
  <c r="P62" i="4" s="1"/>
  <c r="AB248" i="4"/>
  <c r="AD253" i="4" s="1"/>
  <c r="R103" i="4"/>
  <c r="R6" i="4"/>
  <c r="O14" i="4" s="1"/>
  <c r="Q297" i="4"/>
  <c r="R303" i="4" s="1"/>
  <c r="AE248" i="4"/>
  <c r="AD254" i="4" s="1"/>
  <c r="V53" i="4"/>
  <c r="O63" i="4" s="1"/>
  <c r="AH248" i="4"/>
  <c r="AC256" i="4" s="1"/>
  <c r="R198" i="4"/>
  <c r="O206" i="4" s="1"/>
  <c r="Q247" i="4"/>
  <c r="P254" i="4" s="1"/>
  <c r="AF298" i="4"/>
  <c r="U297" i="4"/>
  <c r="R305" i="4" s="1"/>
  <c r="AB101" i="4"/>
  <c r="AB107" i="4" s="1"/>
  <c r="O248" i="4"/>
  <c r="Q253" i="4" s="1"/>
  <c r="U151" i="4"/>
  <c r="R159" i="4" s="1"/>
  <c r="O54" i="4"/>
  <c r="Q59" i="4" s="1"/>
  <c r="AI53" i="4"/>
  <c r="AB62" i="4" s="1"/>
  <c r="AE53" i="4"/>
  <c r="AB60" i="4" s="1"/>
  <c r="O249" i="4"/>
  <c r="V249" i="4"/>
  <c r="AB247" i="4"/>
  <c r="AB253" i="4" s="1"/>
  <c r="O53" i="4"/>
  <c r="O59" i="4" s="1"/>
  <c r="AH247" i="4"/>
  <c r="AA256" i="4" s="1"/>
  <c r="AF103" i="4"/>
  <c r="U296" i="4"/>
  <c r="P305" i="4" s="1"/>
  <c r="S198" i="4"/>
  <c r="P206" i="4" s="1"/>
  <c r="S151" i="4"/>
  <c r="R158" i="4" s="1"/>
  <c r="Q6" i="4"/>
  <c r="P13" i="4" s="1"/>
  <c r="AE198" i="4"/>
  <c r="AB205" i="4" s="1"/>
  <c r="AG296" i="4"/>
  <c r="AB304" i="4" s="1"/>
  <c r="O151" i="4"/>
  <c r="Q156" i="4" s="1"/>
  <c r="AD152" i="4"/>
  <c r="R150" i="4"/>
  <c r="O158" i="4" s="1"/>
  <c r="AI247" i="4"/>
  <c r="AB256" i="4" s="1"/>
  <c r="AA55" i="4"/>
  <c r="AB297" i="4"/>
  <c r="AD302" i="4" s="1"/>
  <c r="AA249" i="4"/>
  <c r="AF102" i="4"/>
  <c r="AC109" i="4" s="1"/>
  <c r="AI101" i="4"/>
  <c r="AB110" i="4" s="1"/>
  <c r="AI102" i="4"/>
  <c r="AD110" i="4" s="1"/>
  <c r="S296" i="4"/>
  <c r="P304" i="4" s="1"/>
  <c r="AB7" i="4"/>
  <c r="AD12" i="4" s="1"/>
  <c r="S102" i="4"/>
  <c r="R109" i="4" s="1"/>
  <c r="AA151" i="4"/>
  <c r="AC156" i="4" s="1"/>
  <c r="R102" i="4"/>
  <c r="Q109" i="4" s="1"/>
  <c r="AG7" i="4"/>
  <c r="AD14" i="4" s="1"/>
  <c r="T297" i="4"/>
  <c r="Q305" i="4" s="1"/>
  <c r="V248" i="4"/>
  <c r="Q257" i="4" s="1"/>
  <c r="O200" i="4"/>
  <c r="AE150" i="4"/>
  <c r="AB157" i="4" s="1"/>
  <c r="AF6" i="4"/>
  <c r="AA14" i="4" s="1"/>
  <c r="R200" i="4"/>
  <c r="U247" i="4"/>
  <c r="P256" i="4" s="1"/>
  <c r="AF150" i="4"/>
  <c r="AA158" i="4" s="1"/>
  <c r="T8" i="4"/>
  <c r="P199" i="4"/>
  <c r="R204" i="4" s="1"/>
  <c r="AI248" i="4"/>
  <c r="AD256" i="4" s="1"/>
  <c r="AF152" i="4"/>
  <c r="AI54" i="4"/>
  <c r="AD62" i="4" s="1"/>
  <c r="R199" i="4"/>
  <c r="Q206" i="4" s="1"/>
  <c r="AH249" i="4"/>
  <c r="AE247" i="4"/>
  <c r="AB254" i="4" s="1"/>
  <c r="R101" i="4"/>
  <c r="O109" i="4" s="1"/>
  <c r="AD55" i="4"/>
  <c r="O298" i="4"/>
  <c r="AB54" i="4"/>
  <c r="AD59" i="4" s="1"/>
  <c r="AB102" i="4"/>
  <c r="AD107" i="4" s="1"/>
  <c r="AB53" i="4"/>
  <c r="AB59" i="4" s="1"/>
  <c r="AC247" i="4"/>
  <c r="R55" i="4"/>
  <c r="AH55" i="4"/>
  <c r="AD248" i="4"/>
  <c r="AC254" i="4" s="1"/>
  <c r="AA8" i="4"/>
  <c r="Q296" i="4"/>
  <c r="P303" i="4" s="1"/>
  <c r="AH150" i="4"/>
  <c r="AA159" i="4" s="1"/>
  <c r="V8" i="4"/>
  <c r="AG151" i="4"/>
  <c r="AD158" i="4" s="1"/>
  <c r="T102" i="4"/>
  <c r="Q110" i="4" s="1"/>
  <c r="R249" i="4"/>
  <c r="AB6" i="4"/>
  <c r="AB12" i="4" s="1"/>
  <c r="V101" i="4"/>
  <c r="O111" i="4" s="1"/>
  <c r="T200" i="4"/>
  <c r="AA103" i="4"/>
  <c r="O152" i="4"/>
  <c r="O8" i="4"/>
  <c r="Q53" i="4"/>
  <c r="P60" i="4" s="1"/>
  <c r="Q54" i="4"/>
  <c r="R60" i="4" s="1"/>
  <c r="AE297" i="4"/>
  <c r="AD303" i="4" s="1"/>
  <c r="AE296" i="4"/>
  <c r="AB303" i="4" s="1"/>
  <c r="AH8" i="4"/>
  <c r="AH7" i="4"/>
  <c r="AC15" i="4" s="1"/>
  <c r="AH6" i="4"/>
  <c r="AA15" i="4" s="1"/>
  <c r="AH103" i="4"/>
  <c r="AI7" i="4"/>
  <c r="AD15" i="4" s="1"/>
  <c r="AI6" i="4"/>
  <c r="AB15" i="4" s="1"/>
  <c r="AC102" i="4"/>
  <c r="AC101" i="4"/>
  <c r="T54" i="4"/>
  <c r="Q62" i="4" s="1"/>
  <c r="T53" i="4"/>
  <c r="O62" i="4" s="1"/>
  <c r="T55" i="4"/>
  <c r="AI297" i="4"/>
  <c r="AD305" i="4" s="1"/>
  <c r="AI296" i="4"/>
  <c r="AB305" i="4" s="1"/>
  <c r="AI199" i="4"/>
  <c r="AD207" i="4" s="1"/>
  <c r="AI198" i="4"/>
  <c r="AB207" i="4" s="1"/>
  <c r="AH200" i="4"/>
  <c r="AH199" i="4"/>
  <c r="AC207" i="4" s="1"/>
  <c r="AH198" i="4"/>
  <c r="AA207" i="4" s="1"/>
  <c r="T247" i="4"/>
  <c r="O256" i="4" s="1"/>
  <c r="T249" i="4"/>
  <c r="T248" i="4"/>
  <c r="Q256" i="4" s="1"/>
  <c r="S54" i="4"/>
  <c r="R61" i="4" s="1"/>
  <c r="P296" i="4"/>
  <c r="P302" i="4" s="1"/>
  <c r="AH298" i="4"/>
  <c r="T7" i="4"/>
  <c r="Q15" i="4" s="1"/>
  <c r="AF7" i="4"/>
  <c r="AC14" i="4" s="1"/>
  <c r="P102" i="4"/>
  <c r="R107" i="4" s="1"/>
  <c r="AC54" i="4"/>
  <c r="AF8" i="4"/>
  <c r="AE199" i="4"/>
  <c r="AD205" i="4" s="1"/>
  <c r="AI151" i="4"/>
  <c r="AD159" i="4" s="1"/>
  <c r="AI150" i="4"/>
  <c r="AB159" i="4" s="1"/>
  <c r="V200" i="4"/>
  <c r="V199" i="4"/>
  <c r="Q208" i="4" s="1"/>
  <c r="V198" i="4"/>
  <c r="O208" i="4" s="1"/>
  <c r="AA297" i="4"/>
  <c r="AC302" i="4" s="1"/>
  <c r="AA296" i="4"/>
  <c r="AA302" i="4" s="1"/>
  <c r="AA298" i="4"/>
  <c r="AG199" i="4"/>
  <c r="AD206" i="4" s="1"/>
  <c r="AG198" i="4"/>
  <c r="AB206" i="4" s="1"/>
  <c r="AF200" i="4"/>
  <c r="AH151" i="4"/>
  <c r="AC159" i="4" s="1"/>
  <c r="AE102" i="4"/>
  <c r="AD108" i="4" s="1"/>
  <c r="AE101" i="4"/>
  <c r="AB108" i="4" s="1"/>
  <c r="AF249" i="4"/>
  <c r="AF248" i="4"/>
  <c r="AC255" i="4" s="1"/>
  <c r="AF247" i="4"/>
  <c r="AA255" i="4" s="1"/>
  <c r="AD200" i="4"/>
  <c r="W7" i="4"/>
  <c r="R16" i="4" s="1"/>
  <c r="T6" i="4"/>
  <c r="O15" i="4" s="1"/>
  <c r="U54" i="4"/>
  <c r="R62" i="4" s="1"/>
  <c r="R8" i="4"/>
  <c r="S6" i="4"/>
  <c r="P14" i="4" s="1"/>
  <c r="S7" i="4"/>
  <c r="R14" i="4" s="1"/>
  <c r="AG6" i="4"/>
  <c r="AB14" i="4" s="1"/>
  <c r="AB151" i="4"/>
  <c r="AD156" i="4" s="1"/>
  <c r="AB150" i="4"/>
  <c r="AB156" i="4" s="1"/>
  <c r="Q101" i="4"/>
  <c r="P108" i="4" s="1"/>
  <c r="Q102" i="4"/>
  <c r="R108" i="4" s="1"/>
  <c r="AF198" i="4"/>
  <c r="AA206" i="4" s="1"/>
  <c r="AC296" i="4"/>
  <c r="W101" i="4"/>
  <c r="P111" i="4" s="1"/>
  <c r="W102" i="4"/>
  <c r="R111" i="4" s="1"/>
  <c r="AG248" i="4"/>
  <c r="AD255" i="4" s="1"/>
  <c r="AG247" i="4"/>
  <c r="AB255" i="4" s="1"/>
  <c r="AA152" i="4"/>
  <c r="S53" i="4"/>
  <c r="P61" i="4" s="1"/>
  <c r="AE6" i="4"/>
  <c r="AB13" i="4" s="1"/>
  <c r="AE7" i="4"/>
  <c r="AD13" i="4" s="1"/>
  <c r="AD8" i="4"/>
  <c r="AD54" i="4"/>
  <c r="AC60" i="4" s="1"/>
  <c r="V152" i="4"/>
  <c r="V150" i="4"/>
  <c r="O160" i="4" s="1"/>
  <c r="V151" i="4"/>
  <c r="Q160" i="4" s="1"/>
  <c r="T198" i="4"/>
  <c r="O207" i="4" s="1"/>
  <c r="O101" i="4"/>
  <c r="O107" i="4" s="1"/>
  <c r="O102" i="4"/>
  <c r="Q107" i="4" s="1"/>
  <c r="O103" i="4"/>
  <c r="AD249" i="4"/>
  <c r="AD103" i="4"/>
  <c r="AD102" i="4"/>
  <c r="AC108" i="4" s="1"/>
  <c r="AD101" i="4"/>
  <c r="AA108" i="4" s="1"/>
  <c r="AH152" i="4"/>
  <c r="P151" i="4"/>
  <c r="R156" i="4" s="1"/>
  <c r="P150" i="4"/>
  <c r="P156" i="4" s="1"/>
  <c r="U7" i="4"/>
  <c r="R15" i="4" s="1"/>
  <c r="U6" i="4"/>
  <c r="P15" i="4" s="1"/>
  <c r="AF55" i="4"/>
  <c r="AF54" i="4"/>
  <c r="AC61" i="4" s="1"/>
  <c r="AF53" i="4"/>
  <c r="AA61" i="4" s="1"/>
  <c r="V102" i="4"/>
  <c r="Q111" i="4" s="1"/>
  <c r="R296" i="4"/>
  <c r="O304" i="4" s="1"/>
  <c r="R298" i="4"/>
  <c r="R297" i="4"/>
  <c r="Q304" i="4" s="1"/>
  <c r="AG54" i="4"/>
  <c r="AD61" i="4" s="1"/>
  <c r="AG53" i="4"/>
  <c r="AB61" i="4" s="1"/>
  <c r="AA101" i="4"/>
  <c r="AA107" i="4" s="1"/>
  <c r="AA102" i="4"/>
  <c r="AC107" i="4" s="1"/>
  <c r="O7" i="4"/>
  <c r="Q12" i="4" s="1"/>
  <c r="AD298" i="4"/>
  <c r="AD297" i="4"/>
  <c r="AC303" i="4" s="1"/>
  <c r="AD296" i="4"/>
  <c r="AA303" i="4" s="1"/>
</calcChain>
</file>

<file path=xl/sharedStrings.xml><?xml version="1.0" encoding="utf-8"?>
<sst xmlns="http://schemas.openxmlformats.org/spreadsheetml/2006/main" count="588" uniqueCount="30">
  <si>
    <t>WT-</t>
    <phoneticPr fontId="1"/>
  </si>
  <si>
    <t>WT+</t>
    <phoneticPr fontId="1"/>
  </si>
  <si>
    <t>DKO+</t>
    <phoneticPr fontId="1"/>
  </si>
  <si>
    <t>RanBP9</t>
    <phoneticPr fontId="1"/>
  </si>
  <si>
    <t>Vinculin</t>
    <phoneticPr fontId="1"/>
  </si>
  <si>
    <t>RanBP10</t>
    <phoneticPr fontId="1"/>
  </si>
  <si>
    <t>GID8</t>
    <phoneticPr fontId="1"/>
  </si>
  <si>
    <t>MAEA</t>
    <phoneticPr fontId="1"/>
  </si>
  <si>
    <t>MKLN1</t>
    <phoneticPr fontId="1"/>
  </si>
  <si>
    <t>Average</t>
    <phoneticPr fontId="1"/>
  </si>
  <si>
    <t>SD</t>
    <phoneticPr fontId="1"/>
  </si>
  <si>
    <t>DKO iGFP-</t>
    <phoneticPr fontId="1"/>
  </si>
  <si>
    <t>DKO iGFP+</t>
    <phoneticPr fontId="1"/>
  </si>
  <si>
    <t>DKO iBP9-</t>
    <phoneticPr fontId="1"/>
  </si>
  <si>
    <t>DKO iBP9+</t>
    <phoneticPr fontId="1"/>
  </si>
  <si>
    <t>DKO iBP10-</t>
    <phoneticPr fontId="1"/>
  </si>
  <si>
    <t>DKO iBP10+</t>
    <phoneticPr fontId="1"/>
  </si>
  <si>
    <t>Doxy -</t>
    <phoneticPr fontId="1"/>
  </si>
  <si>
    <t>Doxy +</t>
    <phoneticPr fontId="1"/>
  </si>
  <si>
    <t>WT</t>
    <phoneticPr fontId="1"/>
  </si>
  <si>
    <t>DKO</t>
    <phoneticPr fontId="1"/>
  </si>
  <si>
    <t>DKO iGFP</t>
    <phoneticPr fontId="1"/>
  </si>
  <si>
    <t>DKO iBP9</t>
    <phoneticPr fontId="1"/>
  </si>
  <si>
    <t>DKO iBP10</t>
    <phoneticPr fontId="1"/>
  </si>
  <si>
    <t>For graph</t>
    <phoneticPr fontId="1"/>
  </si>
  <si>
    <t>T.TEST</t>
    <phoneticPr fontId="1"/>
  </si>
  <si>
    <t>WDR26</t>
    <phoneticPr fontId="1"/>
  </si>
  <si>
    <t>ARMC8</t>
    <phoneticPr fontId="1"/>
  </si>
  <si>
    <t>SD+</t>
    <phoneticPr fontId="1"/>
  </si>
  <si>
    <t>SD-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</si>
</sst>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1"/>
      <color rgb="FFC00000"/>
      <name val="Calibri"/>
      <family val="3"/>
      <charset val="128"/>
      <scheme val="minor"/>
    </font>
    <font>
      <sz val="11"/>
      <color rgb="FFC00000"/>
      <name val="Calibri"/>
      <family val="3"/>
      <charset val="128"/>
      <scheme val="minor"/>
    </font>
    <font>
      <b/>
      <sz val="11"/>
      <color rgb="FF0070C0"/>
      <name val="Calibri"/>
      <family val="3"/>
      <charset val="128"/>
      <scheme val="minor"/>
    </font>
    <font>
      <sz val="11"/>
      <color rgb="FF0070C0"/>
      <name val="Calibri"/>
      <family val="3"/>
      <charset val="128"/>
      <scheme val="minor"/>
    </font>
    <font>
      <sz val="11"/>
      <color rgb="FFC00000"/>
      <name val="Calibri"/>
      <family val="2"/>
      <charset val="128"/>
      <scheme val="minor"/>
    </font>
    <font>
      <sz val="11"/>
      <color rgb="FF0070C0"/>
      <name val="Calibri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1" xfId="0" applyFont="1" applyBorder="1">
      <alignment vertical="center"/>
    </xf>
    <xf numFmtId="0" fontId="0" fillId="0" borderId="10" xfId="0" applyBorder="1">
      <alignment vertical="center"/>
    </xf>
    <xf numFmtId="2" fontId="0" fillId="0" borderId="0" xfId="0" applyNumberFormat="1">
      <alignment vertical="center"/>
    </xf>
    <xf numFmtId="2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14" fontId="3" fillId="0" borderId="15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>
      <alignment vertical="center"/>
    </xf>
    <xf numFmtId="2" fontId="0" fillId="0" borderId="0" xfId="0" quotePrefix="1" applyNumberFormat="1" applyAlignment="1">
      <alignment horizontal="center" vertical="center"/>
    </xf>
    <xf numFmtId="1" fontId="0" fillId="0" borderId="0" xfId="0" applyNumberFormat="1">
      <alignment vertical="center"/>
    </xf>
    <xf numFmtId="0" fontId="0" fillId="0" borderId="16" xfId="0" applyBorder="1">
      <alignment vertical="center"/>
    </xf>
    <xf numFmtId="0" fontId="0" fillId="2" borderId="2" xfId="0" quotePrefix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2" fontId="0" fillId="3" borderId="13" xfId="0" applyNumberFormat="1" applyFill="1" applyBorder="1">
      <alignment vertical="center"/>
    </xf>
    <xf numFmtId="0" fontId="0" fillId="4" borderId="2" xfId="0" quotePrefix="1" applyFill="1" applyBorder="1" applyAlignment="1">
      <alignment horizontal="center" vertical="center"/>
    </xf>
    <xf numFmtId="0" fontId="0" fillId="5" borderId="21" xfId="0" quotePrefix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6" borderId="2" xfId="0" quotePrefix="1" applyFill="1" applyBorder="1" applyAlignment="1">
      <alignment horizontal="center" vertical="center"/>
    </xf>
    <xf numFmtId="0" fontId="0" fillId="0" borderId="18" xfId="0" applyBorder="1">
      <alignment vertical="center"/>
    </xf>
    <xf numFmtId="2" fontId="0" fillId="0" borderId="22" xfId="0" quotePrefix="1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1" xfId="0" applyBorder="1">
      <alignment vertical="center"/>
    </xf>
    <xf numFmtId="2" fontId="0" fillId="0" borderId="12" xfId="0" applyNumberFormat="1" applyBorder="1">
      <alignment vertical="center"/>
    </xf>
    <xf numFmtId="0" fontId="0" fillId="0" borderId="17" xfId="0" applyBorder="1">
      <alignment vertical="center"/>
    </xf>
    <xf numFmtId="2" fontId="0" fillId="0" borderId="23" xfId="0" applyNumberFormat="1" applyBorder="1">
      <alignment vertical="center"/>
    </xf>
    <xf numFmtId="2" fontId="0" fillId="0" borderId="14" xfId="0" applyNumberFormat="1" applyBorder="1">
      <alignment vertical="center"/>
    </xf>
    <xf numFmtId="2" fontId="0" fillId="0" borderId="5" xfId="0" applyNumberFormat="1" applyBorder="1">
      <alignment vertical="center"/>
    </xf>
    <xf numFmtId="2" fontId="0" fillId="0" borderId="6" xfId="0" applyNumberFormat="1" applyBorder="1">
      <alignment vertical="center"/>
    </xf>
    <xf numFmtId="0" fontId="0" fillId="0" borderId="21" xfId="0" applyBorder="1">
      <alignment vertical="center"/>
    </xf>
    <xf numFmtId="14" fontId="0" fillId="0" borderId="27" xfId="0" applyNumberFormat="1" applyBorder="1">
      <alignment vertical="center"/>
    </xf>
    <xf numFmtId="2" fontId="0" fillId="5" borderId="0" xfId="0" applyNumberFormat="1" applyFill="1">
      <alignment vertical="center"/>
    </xf>
    <xf numFmtId="0" fontId="0" fillId="4" borderId="0" xfId="0" applyFill="1">
      <alignment vertical="center"/>
    </xf>
    <xf numFmtId="2" fontId="0" fillId="4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5" borderId="0" xfId="0" applyFill="1">
      <alignment vertical="center"/>
    </xf>
    <xf numFmtId="14" fontId="3" fillId="0" borderId="30" xfId="0" applyNumberFormat="1" applyFont="1" applyBorder="1">
      <alignment vertical="center"/>
    </xf>
    <xf numFmtId="2" fontId="0" fillId="2" borderId="0" xfId="0" applyNumberFormat="1" applyFill="1">
      <alignment vertical="center"/>
    </xf>
    <xf numFmtId="2" fontId="0" fillId="3" borderId="0" xfId="0" applyNumberFormat="1" applyFill="1">
      <alignment vertical="center"/>
    </xf>
    <xf numFmtId="0" fontId="2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2" xfId="0" applyFont="1" applyBorder="1">
      <alignment vertical="center"/>
    </xf>
    <xf numFmtId="2" fontId="5" fillId="0" borderId="2" xfId="0" applyNumberFormat="1" applyFont="1" applyBorder="1">
      <alignment vertical="center"/>
    </xf>
    <xf numFmtId="2" fontId="4" fillId="3" borderId="2" xfId="0" applyNumberFormat="1" applyFont="1" applyFill="1" applyBorder="1">
      <alignment vertical="center"/>
    </xf>
    <xf numFmtId="2" fontId="5" fillId="0" borderId="3" xfId="0" applyNumberFormat="1" applyFont="1" applyBorder="1">
      <alignment vertical="center"/>
    </xf>
    <xf numFmtId="2" fontId="7" fillId="3" borderId="28" xfId="0" applyNumberFormat="1" applyFont="1" applyFill="1" applyBorder="1">
      <alignment vertical="center"/>
    </xf>
    <xf numFmtId="0" fontId="7" fillId="0" borderId="8" xfId="0" applyFont="1" applyBorder="1">
      <alignment vertical="center"/>
    </xf>
    <xf numFmtId="2" fontId="7" fillId="0" borderId="8" xfId="0" applyNumberFormat="1" applyFont="1" applyBorder="1">
      <alignment vertical="center"/>
    </xf>
    <xf numFmtId="2" fontId="7" fillId="0" borderId="9" xfId="0" applyNumberFormat="1" applyFont="1" applyBorder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3" borderId="2" xfId="0" applyNumberFormat="1" applyFont="1" applyFill="1" applyBorder="1">
      <alignment vertical="center"/>
    </xf>
    <xf numFmtId="0" fontId="8" fillId="0" borderId="1" xfId="0" applyFont="1" applyBorder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0" fontId="5" fillId="5" borderId="24" xfId="0" applyFont="1" applyFill="1" applyBorder="1">
      <alignment vertical="center"/>
    </xf>
    <xf numFmtId="2" fontId="5" fillId="5" borderId="25" xfId="0" applyNumberFormat="1" applyFont="1" applyFill="1" applyBorder="1">
      <alignment vertical="center"/>
    </xf>
    <xf numFmtId="2" fontId="5" fillId="6" borderId="25" xfId="0" applyNumberFormat="1" applyFont="1" applyFill="1" applyBorder="1">
      <alignment vertical="center"/>
    </xf>
    <xf numFmtId="2" fontId="5" fillId="4" borderId="25" xfId="0" applyNumberFormat="1" applyFont="1" applyFill="1" applyBorder="1">
      <alignment vertical="center"/>
    </xf>
    <xf numFmtId="2" fontId="5" fillId="2" borderId="25" xfId="0" applyNumberFormat="1" applyFont="1" applyFill="1" applyBorder="1">
      <alignment vertical="center"/>
    </xf>
    <xf numFmtId="2" fontId="5" fillId="3" borderId="25" xfId="0" applyNumberFormat="1" applyFont="1" applyFill="1" applyBorder="1">
      <alignment vertical="center"/>
    </xf>
    <xf numFmtId="2" fontId="5" fillId="3" borderId="26" xfId="0" applyNumberFormat="1" applyFont="1" applyFill="1" applyBorder="1">
      <alignment vertical="center"/>
    </xf>
    <xf numFmtId="0" fontId="5" fillId="5" borderId="19" xfId="0" applyFont="1" applyFill="1" applyBorder="1">
      <alignment vertical="center"/>
    </xf>
    <xf numFmtId="2" fontId="5" fillId="5" borderId="0" xfId="0" applyNumberFormat="1" applyFont="1" applyFill="1">
      <alignment vertical="center"/>
    </xf>
    <xf numFmtId="2" fontId="5" fillId="6" borderId="0" xfId="0" applyNumberFormat="1" applyFont="1" applyFill="1">
      <alignment vertical="center"/>
    </xf>
    <xf numFmtId="2" fontId="5" fillId="4" borderId="0" xfId="0" applyNumberFormat="1" applyFont="1" applyFill="1">
      <alignment vertical="center"/>
    </xf>
    <xf numFmtId="2" fontId="5" fillId="2" borderId="0" xfId="0" applyNumberFormat="1" applyFont="1" applyFill="1">
      <alignment vertical="center"/>
    </xf>
    <xf numFmtId="2" fontId="5" fillId="3" borderId="0" xfId="0" applyNumberFormat="1" applyFont="1" applyFill="1">
      <alignment vertical="center"/>
    </xf>
    <xf numFmtId="2" fontId="5" fillId="3" borderId="13" xfId="0" applyNumberFormat="1" applyFont="1" applyFill="1" applyBorder="1">
      <alignment vertical="center"/>
    </xf>
    <xf numFmtId="0" fontId="5" fillId="5" borderId="29" xfId="0" applyFont="1" applyFill="1" applyBorder="1">
      <alignment vertical="center"/>
    </xf>
    <xf numFmtId="2" fontId="5" fillId="5" borderId="22" xfId="0" applyNumberFormat="1" applyFont="1" applyFill="1" applyBorder="1">
      <alignment vertical="center"/>
    </xf>
    <xf numFmtId="2" fontId="5" fillId="6" borderId="22" xfId="0" applyNumberFormat="1" applyFont="1" applyFill="1" applyBorder="1">
      <alignment vertical="center"/>
    </xf>
    <xf numFmtId="2" fontId="5" fillId="4" borderId="22" xfId="0" applyNumberFormat="1" applyFont="1" applyFill="1" applyBorder="1">
      <alignment vertical="center"/>
    </xf>
    <xf numFmtId="2" fontId="5" fillId="2" borderId="22" xfId="0" applyNumberFormat="1" applyFont="1" applyFill="1" applyBorder="1">
      <alignment vertical="center"/>
    </xf>
    <xf numFmtId="2" fontId="5" fillId="3" borderId="22" xfId="0" applyNumberFormat="1" applyFont="1" applyFill="1" applyBorder="1">
      <alignment vertical="center"/>
    </xf>
    <xf numFmtId="2" fontId="5" fillId="3" borderId="32" xfId="0" applyNumberFormat="1" applyFont="1" applyFill="1" applyBorder="1">
      <alignment vertical="center"/>
    </xf>
    <xf numFmtId="2" fontId="4" fillId="5" borderId="2" xfId="0" applyNumberFormat="1" applyFont="1" applyFill="1" applyBorder="1">
      <alignment vertical="center"/>
    </xf>
    <xf numFmtId="2" fontId="4" fillId="6" borderId="2" xfId="0" applyNumberFormat="1" applyFont="1" applyFill="1" applyBorder="1">
      <alignment vertical="center"/>
    </xf>
    <xf numFmtId="2" fontId="4" fillId="4" borderId="2" xfId="0" applyNumberFormat="1" applyFont="1" applyFill="1" applyBorder="1">
      <alignment vertical="center"/>
    </xf>
    <xf numFmtId="2" fontId="4" fillId="2" borderId="2" xfId="0" applyNumberFormat="1" applyFont="1" applyFill="1" applyBorder="1">
      <alignment vertical="center"/>
    </xf>
    <xf numFmtId="2" fontId="4" fillId="3" borderId="3" xfId="0" applyNumberFormat="1" applyFont="1" applyFill="1" applyBorder="1">
      <alignment vertical="center"/>
    </xf>
    <xf numFmtId="0" fontId="5" fillId="5" borderId="21" xfId="0" applyFont="1" applyFill="1" applyBorder="1">
      <alignment vertical="center"/>
    </xf>
    <xf numFmtId="2" fontId="5" fillId="5" borderId="2" xfId="0" applyNumberFormat="1" applyFont="1" applyFill="1" applyBorder="1">
      <alignment vertical="center"/>
    </xf>
    <xf numFmtId="2" fontId="5" fillId="6" borderId="2" xfId="0" applyNumberFormat="1" applyFont="1" applyFill="1" applyBorder="1">
      <alignment vertical="center"/>
    </xf>
    <xf numFmtId="2" fontId="5" fillId="4" borderId="2" xfId="0" applyNumberFormat="1" applyFont="1" applyFill="1" applyBorder="1">
      <alignment vertical="center"/>
    </xf>
    <xf numFmtId="2" fontId="5" fillId="2" borderId="2" xfId="0" applyNumberFormat="1" applyFont="1" applyFill="1" applyBorder="1">
      <alignment vertical="center"/>
    </xf>
    <xf numFmtId="2" fontId="5" fillId="3" borderId="3" xfId="0" applyNumberFormat="1" applyFont="1" applyFill="1" applyBorder="1">
      <alignment vertical="center"/>
    </xf>
    <xf numFmtId="164" fontId="4" fillId="6" borderId="2" xfId="0" applyNumberFormat="1" applyFont="1" applyFill="1" applyBorder="1">
      <alignment vertical="center"/>
    </xf>
    <xf numFmtId="0" fontId="7" fillId="5" borderId="25" xfId="0" applyFont="1" applyFill="1" applyBorder="1">
      <alignment vertical="center"/>
    </xf>
    <xf numFmtId="2" fontId="7" fillId="5" borderId="25" xfId="0" applyNumberFormat="1" applyFont="1" applyFill="1" applyBorder="1">
      <alignment vertical="center"/>
    </xf>
    <xf numFmtId="0" fontId="7" fillId="6" borderId="25" xfId="0" applyFont="1" applyFill="1" applyBorder="1">
      <alignment vertical="center"/>
    </xf>
    <xf numFmtId="0" fontId="7" fillId="4" borderId="25" xfId="0" applyFont="1" applyFill="1" applyBorder="1">
      <alignment vertical="center"/>
    </xf>
    <xf numFmtId="2" fontId="7" fillId="4" borderId="25" xfId="0" applyNumberFormat="1" applyFont="1" applyFill="1" applyBorder="1">
      <alignment vertical="center"/>
    </xf>
    <xf numFmtId="0" fontId="7" fillId="2" borderId="25" xfId="0" applyFont="1" applyFill="1" applyBorder="1">
      <alignment vertical="center"/>
    </xf>
    <xf numFmtId="1" fontId="7" fillId="2" borderId="25" xfId="0" applyNumberFormat="1" applyFont="1" applyFill="1" applyBorder="1">
      <alignment vertical="center"/>
    </xf>
    <xf numFmtId="0" fontId="7" fillId="3" borderId="25" xfId="0" applyFont="1" applyFill="1" applyBorder="1">
      <alignment vertical="center"/>
    </xf>
    <xf numFmtId="2" fontId="7" fillId="3" borderId="26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2" fontId="7" fillId="5" borderId="0" xfId="0" applyNumberFormat="1" applyFont="1" applyFill="1">
      <alignment vertical="center"/>
    </xf>
    <xf numFmtId="0" fontId="7" fillId="6" borderId="0" xfId="0" applyFont="1" applyFill="1">
      <alignment vertical="center"/>
    </xf>
    <xf numFmtId="0" fontId="7" fillId="4" borderId="0" xfId="0" applyFont="1" applyFill="1">
      <alignment vertical="center"/>
    </xf>
    <xf numFmtId="2" fontId="7" fillId="4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1" fontId="7" fillId="2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2" fontId="7" fillId="3" borderId="13" xfId="0" applyNumberFormat="1" applyFont="1" applyFill="1" applyBorder="1">
      <alignment vertical="center"/>
    </xf>
    <xf numFmtId="0" fontId="7" fillId="5" borderId="31" xfId="0" applyFont="1" applyFill="1" applyBorder="1">
      <alignment vertical="center"/>
    </xf>
    <xf numFmtId="2" fontId="7" fillId="5" borderId="31" xfId="0" applyNumberFormat="1" applyFont="1" applyFill="1" applyBorder="1">
      <alignment vertical="center"/>
    </xf>
    <xf numFmtId="0" fontId="7" fillId="6" borderId="31" xfId="0" applyFont="1" applyFill="1" applyBorder="1">
      <alignment vertical="center"/>
    </xf>
    <xf numFmtId="0" fontId="7" fillId="4" borderId="31" xfId="0" applyFont="1" applyFill="1" applyBorder="1">
      <alignment vertical="center"/>
    </xf>
    <xf numFmtId="2" fontId="7" fillId="4" borderId="31" xfId="0" applyNumberFormat="1" applyFont="1" applyFill="1" applyBorder="1">
      <alignment vertical="center"/>
    </xf>
    <xf numFmtId="0" fontId="7" fillId="2" borderId="31" xfId="0" applyFont="1" applyFill="1" applyBorder="1">
      <alignment vertical="center"/>
    </xf>
    <xf numFmtId="1" fontId="7" fillId="2" borderId="31" xfId="0" applyNumberFormat="1" applyFont="1" applyFill="1" applyBorder="1">
      <alignment vertical="center"/>
    </xf>
    <xf numFmtId="0" fontId="7" fillId="3" borderId="31" xfId="0" applyFont="1" applyFill="1" applyBorder="1">
      <alignment vertical="center"/>
    </xf>
    <xf numFmtId="2" fontId="6" fillId="5" borderId="2" xfId="0" applyNumberFormat="1" applyFont="1" applyFill="1" applyBorder="1">
      <alignment vertical="center"/>
    </xf>
    <xf numFmtId="2" fontId="6" fillId="4" borderId="2" xfId="0" applyNumberFormat="1" applyFont="1" applyFill="1" applyBorder="1">
      <alignment vertical="center"/>
    </xf>
    <xf numFmtId="2" fontId="6" fillId="2" borderId="2" xfId="0" applyNumberFormat="1" applyFont="1" applyFill="1" applyBorder="1">
      <alignment vertical="center"/>
    </xf>
    <xf numFmtId="2" fontId="6" fillId="3" borderId="3" xfId="0" applyNumberFormat="1" applyFont="1" applyFill="1" applyBorder="1">
      <alignment vertical="center"/>
    </xf>
    <xf numFmtId="0" fontId="7" fillId="5" borderId="21" xfId="0" applyFont="1" applyFill="1" applyBorder="1">
      <alignment vertical="center"/>
    </xf>
    <xf numFmtId="164" fontId="7" fillId="5" borderId="2" xfId="0" applyNumberFormat="1" applyFont="1" applyFill="1" applyBorder="1">
      <alignment vertical="center"/>
    </xf>
    <xf numFmtId="164" fontId="7" fillId="6" borderId="2" xfId="0" applyNumberFormat="1" applyFont="1" applyFill="1" applyBorder="1">
      <alignment vertical="center"/>
    </xf>
    <xf numFmtId="164" fontId="7" fillId="4" borderId="2" xfId="0" applyNumberFormat="1" applyFont="1" applyFill="1" applyBorder="1">
      <alignment vertical="center"/>
    </xf>
    <xf numFmtId="164" fontId="7" fillId="2" borderId="2" xfId="0" applyNumberFormat="1" applyFont="1" applyFill="1" applyBorder="1">
      <alignment vertical="center"/>
    </xf>
    <xf numFmtId="164" fontId="7" fillId="3" borderId="2" xfId="0" applyNumberFormat="1" applyFont="1" applyFill="1" applyBorder="1">
      <alignment vertical="center"/>
    </xf>
    <xf numFmtId="164" fontId="7" fillId="3" borderId="3" xfId="0" applyNumberFormat="1" applyFont="1" applyFill="1" applyBorder="1">
      <alignment vertical="center"/>
    </xf>
    <xf numFmtId="164" fontId="6" fillId="6" borderId="2" xfId="0" applyNumberFormat="1" applyFont="1" applyFill="1" applyBorder="1">
      <alignment vertical="center"/>
    </xf>
    <xf numFmtId="0" fontId="4" fillId="5" borderId="21" xfId="0" applyFont="1" applyFill="1" applyBorder="1">
      <alignment vertical="center"/>
    </xf>
    <xf numFmtId="0" fontId="6" fillId="5" borderId="21" xfId="0" applyFont="1" applyFill="1" applyBorder="1">
      <alignment vertical="center"/>
    </xf>
    <xf numFmtId="1" fontId="6" fillId="6" borderId="2" xfId="0" applyNumberFormat="1" applyFont="1" applyFill="1" applyBorder="1">
      <alignment vertical="center"/>
    </xf>
    <xf numFmtId="1" fontId="6" fillId="4" borderId="2" xfId="0" applyNumberFormat="1" applyFont="1" applyFill="1" applyBorder="1">
      <alignment vertical="center"/>
    </xf>
    <xf numFmtId="1" fontId="6" fillId="2" borderId="2" xfId="0" applyNumberFormat="1" applyFont="1" applyFill="1" applyBorder="1">
      <alignment vertical="center"/>
    </xf>
    <xf numFmtId="1" fontId="6" fillId="3" borderId="2" xfId="0" applyNumberFormat="1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7" fillId="5" borderId="8" xfId="0" applyFont="1" applyFill="1" applyBorder="1">
      <alignment vertical="center"/>
    </xf>
    <xf numFmtId="2" fontId="7" fillId="5" borderId="8" xfId="0" applyNumberFormat="1" applyFont="1" applyFill="1" applyBorder="1">
      <alignment vertical="center"/>
    </xf>
    <xf numFmtId="2" fontId="5" fillId="0" borderId="25" xfId="0" applyNumberFormat="1" applyFont="1" applyBorder="1">
      <alignment vertical="center"/>
    </xf>
    <xf numFmtId="2" fontId="5" fillId="0" borderId="0" xfId="0" applyNumberFormat="1" applyFont="1">
      <alignment vertical="center"/>
    </xf>
    <xf numFmtId="2" fontId="5" fillId="0" borderId="22" xfId="0" applyNumberFormat="1" applyFont="1" applyBorder="1">
      <alignment vertical="center"/>
    </xf>
    <xf numFmtId="2" fontId="4" fillId="0" borderId="2" xfId="0" applyNumberFormat="1" applyFont="1" applyBorder="1">
      <alignment vertical="center"/>
    </xf>
    <xf numFmtId="164" fontId="4" fillId="0" borderId="2" xfId="0" applyNumberFormat="1" applyFont="1" applyBorder="1">
      <alignment vertical="center"/>
    </xf>
    <xf numFmtId="0" fontId="7" fillId="0" borderId="25" xfId="0" applyFont="1" applyBorder="1">
      <alignment vertical="center"/>
    </xf>
    <xf numFmtId="0" fontId="7" fillId="0" borderId="0" xfId="0" applyFont="1">
      <alignment vertical="center"/>
    </xf>
    <xf numFmtId="0" fontId="7" fillId="0" borderId="31" xfId="0" applyFont="1" applyBorder="1">
      <alignment vertical="center"/>
    </xf>
    <xf numFmtId="1" fontId="6" fillId="0" borderId="2" xfId="0" applyNumberFormat="1" applyFont="1" applyBorder="1">
      <alignment vertical="center"/>
    </xf>
    <xf numFmtId="164" fontId="7" fillId="0" borderId="2" xfId="0" applyNumberFormat="1" applyFont="1" applyBorder="1">
      <alignment vertical="center"/>
    </xf>
    <xf numFmtId="164" fontId="6" fillId="0" borderId="2" xfId="0" applyNumberFormat="1" applyFont="1" applyBorder="1">
      <alignment vertical="center"/>
    </xf>
    <xf numFmtId="0" fontId="7" fillId="4" borderId="8" xfId="0" applyFont="1" applyFill="1" applyBorder="1">
      <alignment vertical="center"/>
    </xf>
    <xf numFmtId="2" fontId="7" fillId="4" borderId="8" xfId="0" applyNumberFormat="1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0" fillId="3" borderId="13" xfId="0" applyFill="1" applyBorder="1">
      <alignment vertical="center"/>
    </xf>
    <xf numFmtId="0" fontId="7" fillId="3" borderId="8" xfId="0" applyFont="1" applyFill="1" applyBorder="1">
      <alignment vertical="center"/>
    </xf>
    <xf numFmtId="2" fontId="7" fillId="3" borderId="9" xfId="0" applyNumberFormat="1" applyFont="1" applyFill="1" applyBorder="1">
      <alignment vertical="center"/>
    </xf>
    <xf numFmtId="2" fontId="7" fillId="2" borderId="25" xfId="0" applyNumberFormat="1" applyFont="1" applyFill="1" applyBorder="1">
      <alignment vertical="center"/>
    </xf>
    <xf numFmtId="2" fontId="7" fillId="2" borderId="0" xfId="0" applyNumberFormat="1" applyFont="1" applyFill="1">
      <alignment vertical="center"/>
    </xf>
    <xf numFmtId="2" fontId="7" fillId="2" borderId="31" xfId="0" applyNumberFormat="1" applyFont="1" applyFill="1" applyBorder="1">
      <alignment vertical="center"/>
    </xf>
    <xf numFmtId="0" fontId="0" fillId="4" borderId="5" xfId="0" applyFill="1" applyBorder="1">
      <alignment vertical="center"/>
    </xf>
    <xf numFmtId="0" fontId="0" fillId="5" borderId="5" xfId="0" applyFill="1" applyBorder="1">
      <alignment vertical="center"/>
    </xf>
    <xf numFmtId="2" fontId="7" fillId="2" borderId="8" xfId="0" applyNumberFormat="1" applyFont="1" applyFill="1" applyBorder="1">
      <alignment vertical="center"/>
    </xf>
    <xf numFmtId="2" fontId="0" fillId="3" borderId="6" xfId="0" applyNumberFormat="1" applyFill="1" applyBorder="1">
      <alignment vertical="center"/>
    </xf>
    <xf numFmtId="0" fontId="0" fillId="2" borderId="5" xfId="0" applyFill="1" applyBorder="1">
      <alignment vertical="center"/>
    </xf>
    <xf numFmtId="2" fontId="0" fillId="2" borderId="5" xfId="0" applyNumberFormat="1" applyFill="1" applyBorder="1">
      <alignment vertical="center"/>
    </xf>
    <xf numFmtId="2" fontId="0" fillId="3" borderId="5" xfId="0" applyNumberFormat="1" applyFill="1" applyBorder="1">
      <alignment vertical="center"/>
    </xf>
    <xf numFmtId="0" fontId="9" fillId="0" borderId="8" xfId="0" applyFont="1" applyBorder="1">
      <alignment vertical="center"/>
    </xf>
    <xf numFmtId="0" fontId="9" fillId="5" borderId="8" xfId="0" applyFont="1" applyFill="1" applyBorder="1">
      <alignment vertical="center"/>
    </xf>
    <xf numFmtId="2" fontId="9" fillId="5" borderId="8" xfId="0" applyNumberFormat="1" applyFont="1" applyFill="1" applyBorder="1">
      <alignment vertical="center"/>
    </xf>
    <xf numFmtId="0" fontId="9" fillId="4" borderId="8" xfId="0" applyFont="1" applyFill="1" applyBorder="1">
      <alignment vertical="center"/>
    </xf>
    <xf numFmtId="2" fontId="9" fillId="4" borderId="8" xfId="0" applyNumberFormat="1" applyFont="1" applyFill="1" applyBorder="1">
      <alignment vertical="center"/>
    </xf>
    <xf numFmtId="0" fontId="9" fillId="2" borderId="8" xfId="0" applyFont="1" applyFill="1" applyBorder="1">
      <alignment vertical="center"/>
    </xf>
    <xf numFmtId="2" fontId="9" fillId="2" borderId="8" xfId="0" applyNumberFormat="1" applyFont="1" applyFill="1" applyBorder="1">
      <alignment vertical="center"/>
    </xf>
    <xf numFmtId="0" fontId="9" fillId="3" borderId="8" xfId="0" applyFont="1" applyFill="1" applyBorder="1">
      <alignment vertical="center"/>
    </xf>
    <xf numFmtId="2" fontId="9" fillId="3" borderId="9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5" borderId="21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4" fillId="5" borderId="21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figure)'!$Q$12:$Q$16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5.9163374498992536E-5</c:v>
                  </c:pt>
                  <c:pt idx="3">
                    <c:v>7.1354588588118709E-5</c:v>
                  </c:pt>
                  <c:pt idx="4">
                    <c:v>1.9047804036125481E-4</c:v>
                  </c:pt>
                </c:numCache>
              </c:numRef>
            </c:plus>
            <c:minus>
              <c:numRef>
                <c:f>'DKO inducibles  (for figure)'!$Q$12:$Q$16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5.9163374498992536E-5</c:v>
                  </c:pt>
                  <c:pt idx="3">
                    <c:v>7.1354588588118709E-5</c:v>
                  </c:pt>
                  <c:pt idx="4">
                    <c:v>1.9047804036125481E-4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figure)'!$N$12:$N$16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figure)'!$O$12:$O$16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8.2463650377036202E-4</c:v>
                </c:pt>
                <c:pt idx="3" formatCode="0.00">
                  <c:v>8.8613452504738091E-4</c:v>
                </c:pt>
                <c:pt idx="4" formatCode="0.00">
                  <c:v>7.6238943414515942E-4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B-49D2-9848-0515129B3421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figure)'!$R$12:$R$16</c:f>
                <c:numCache>
                  <c:formatCode>General</c:formatCode>
                  <c:ptCount val="5"/>
                  <c:pt idx="0">
                    <c:v>0.10625422958775513</c:v>
                  </c:pt>
                  <c:pt idx="1">
                    <c:v>2.4235923734778066E-4</c:v>
                  </c:pt>
                  <c:pt idx="2">
                    <c:v>9.5659036848198375E-5</c:v>
                  </c:pt>
                  <c:pt idx="3">
                    <c:v>0.26592677659805897</c:v>
                  </c:pt>
                  <c:pt idx="4">
                    <c:v>2.4860078351297208E-4</c:v>
                  </c:pt>
                </c:numCache>
              </c:numRef>
            </c:plus>
            <c:minus>
              <c:numRef>
                <c:f>'DKO inducibles  (for figure)'!$R$12:$R$16</c:f>
                <c:numCache>
                  <c:formatCode>General</c:formatCode>
                  <c:ptCount val="5"/>
                  <c:pt idx="0">
                    <c:v>0.10625422958775513</c:v>
                  </c:pt>
                  <c:pt idx="1">
                    <c:v>2.4235923734778066E-4</c:v>
                  </c:pt>
                  <c:pt idx="2">
                    <c:v>9.5659036848198375E-5</c:v>
                  </c:pt>
                  <c:pt idx="3">
                    <c:v>0.26592677659805897</c:v>
                  </c:pt>
                  <c:pt idx="4">
                    <c:v>2.4860078351297208E-4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figure)'!$N$12:$N$16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figure)'!$P$12:$P$16</c:f>
              <c:numCache>
                <c:formatCode>0.00</c:formatCode>
                <c:ptCount val="5"/>
                <c:pt idx="0">
                  <c:v>0.94980053560911648</c:v>
                </c:pt>
                <c:pt idx="1">
                  <c:v>7.596438071465209E-4</c:v>
                </c:pt>
                <c:pt idx="2">
                  <c:v>8.3424385483882053E-4</c:v>
                </c:pt>
                <c:pt idx="3">
                  <c:v>1.3118918084991806</c:v>
                </c:pt>
                <c:pt idx="4">
                  <c:v>8.790950651415768E-4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B-49D2-9848-0515129B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RanBP9/Vinculin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figure)'!$Z$204:$Z$207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figure)'!$AA$204:$AA$207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7-4D5F-9CE7-8FE903EF53CE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figure)'!$AD$204:$AD$207</c:f>
                <c:numCache>
                  <c:formatCode>General</c:formatCode>
                  <c:ptCount val="4"/>
                  <c:pt idx="0">
                    <c:v>0.20376795416873408</c:v>
                  </c:pt>
                  <c:pt idx="1">
                    <c:v>6.4511718028505041E-2</c:v>
                  </c:pt>
                  <c:pt idx="2">
                    <c:v>0.13573539722528788</c:v>
                  </c:pt>
                  <c:pt idx="3">
                    <c:v>7.3027875586414659E-2</c:v>
                  </c:pt>
                </c:numCache>
              </c:numRef>
            </c:plus>
            <c:minus>
              <c:numRef>
                <c:f>'DKO inducibles  (for figure)'!$AD$204:$AD$207</c:f>
                <c:numCache>
                  <c:formatCode>General</c:formatCode>
                  <c:ptCount val="4"/>
                  <c:pt idx="0">
                    <c:v>0.20376795416873408</c:v>
                  </c:pt>
                  <c:pt idx="1">
                    <c:v>6.4511718028505041E-2</c:v>
                  </c:pt>
                  <c:pt idx="2">
                    <c:v>0.13573539722528788</c:v>
                  </c:pt>
                  <c:pt idx="3">
                    <c:v>7.3027875586414659E-2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figure)'!$Z$204:$Z$207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figure)'!$AB$204:$AB$207</c:f>
              <c:numCache>
                <c:formatCode>0.00</c:formatCode>
                <c:ptCount val="4"/>
                <c:pt idx="0">
                  <c:v>1.0180315803559481</c:v>
                </c:pt>
                <c:pt idx="1">
                  <c:v>1.0089251411904645</c:v>
                </c:pt>
                <c:pt idx="2">
                  <c:v>0.47130864743168094</c:v>
                </c:pt>
                <c:pt idx="3">
                  <c:v>0.48886370035691429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7-4D5F-9CE7-8FE903EF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band 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figure)'!$Q$253:$Q$257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9.9594913153393319E-2</c:v>
                  </c:pt>
                  <c:pt idx="3">
                    <c:v>0.35279227459144763</c:v>
                  </c:pt>
                  <c:pt idx="4">
                    <c:v>0.43339759380232151</c:v>
                  </c:pt>
                </c:numCache>
              </c:numRef>
            </c:plus>
            <c:minus>
              <c:numRef>
                <c:f>'DKO inducibles  (for figure)'!$Q$253:$Q$257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9.9594913153393319E-2</c:v>
                  </c:pt>
                  <c:pt idx="3">
                    <c:v>0.35279227459144763</c:v>
                  </c:pt>
                  <c:pt idx="4">
                    <c:v>0.43339759380232151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figure)'!$N$253:$N$257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figure)'!$O$253:$O$257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1.4165675109071334</c:v>
                </c:pt>
                <c:pt idx="3" formatCode="0.00">
                  <c:v>1.5745599615407204</c:v>
                </c:pt>
                <c:pt idx="4" formatCode="0.00">
                  <c:v>1.6299626248927428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5-4422-9A75-E685C41A7574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figure)'!$R$253:$R$257</c:f>
                <c:numCache>
                  <c:formatCode>General</c:formatCode>
                  <c:ptCount val="5"/>
                  <c:pt idx="0">
                    <c:v>3.1831907804089843E-2</c:v>
                  </c:pt>
                  <c:pt idx="1">
                    <c:v>6.468381823934817E-2</c:v>
                  </c:pt>
                  <c:pt idx="2">
                    <c:v>0.1710704735284847</c:v>
                  </c:pt>
                  <c:pt idx="3">
                    <c:v>0.3152289687676974</c:v>
                  </c:pt>
                  <c:pt idx="4">
                    <c:v>0.27374163955105119</c:v>
                  </c:pt>
                </c:numCache>
              </c:numRef>
            </c:plus>
            <c:minus>
              <c:numRef>
                <c:f>'DKO inducibles  (for figure)'!$R$253:$R$257</c:f>
                <c:numCache>
                  <c:formatCode>General</c:formatCode>
                  <c:ptCount val="5"/>
                  <c:pt idx="0">
                    <c:v>3.1831907804089843E-2</c:v>
                  </c:pt>
                  <c:pt idx="1">
                    <c:v>6.468381823934817E-2</c:v>
                  </c:pt>
                  <c:pt idx="2">
                    <c:v>0.1710704735284847</c:v>
                  </c:pt>
                  <c:pt idx="3">
                    <c:v>0.3152289687676974</c:v>
                  </c:pt>
                  <c:pt idx="4">
                    <c:v>0.27374163955105119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figure)'!$N$253:$N$257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figure)'!$P$253:$P$257</c:f>
              <c:numCache>
                <c:formatCode>0.00</c:formatCode>
                <c:ptCount val="5"/>
                <c:pt idx="0">
                  <c:v>0.98279226961157651</c:v>
                </c:pt>
                <c:pt idx="1">
                  <c:v>1.0712345679012347</c:v>
                </c:pt>
                <c:pt idx="2">
                  <c:v>1.5311068688568203</c:v>
                </c:pt>
                <c:pt idx="3">
                  <c:v>2.0014670929288476</c:v>
                </c:pt>
                <c:pt idx="4">
                  <c:v>1.5685965786701317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5-4422-9A75-E685C41A7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WDR26/Vinculin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figure)'!$Z$253:$Z$256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figure)'!$AA$253:$AA$256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B-4C21-97EA-84A5A0804145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figure)'!$AD$253:$AD$256</c:f>
                <c:numCache>
                  <c:formatCode>General</c:formatCode>
                  <c:ptCount val="4"/>
                  <c:pt idx="0">
                    <c:v>3.1831907804089843E-2</c:v>
                  </c:pt>
                  <c:pt idx="1">
                    <c:v>4.6114182578961473E-2</c:v>
                  </c:pt>
                  <c:pt idx="2">
                    <c:v>0.14939109027338998</c:v>
                  </c:pt>
                  <c:pt idx="3">
                    <c:v>0.11028591127447099</c:v>
                  </c:pt>
                </c:numCache>
              </c:numRef>
            </c:plus>
            <c:minus>
              <c:numRef>
                <c:f>'DKO inducibles  (for figure)'!$AD$253:$AD$256</c:f>
                <c:numCache>
                  <c:formatCode>General</c:formatCode>
                  <c:ptCount val="4"/>
                  <c:pt idx="0">
                    <c:v>3.1831907804089843E-2</c:v>
                  </c:pt>
                  <c:pt idx="1">
                    <c:v>4.6114182578961473E-2</c:v>
                  </c:pt>
                  <c:pt idx="2">
                    <c:v>0.14939109027338998</c:v>
                  </c:pt>
                  <c:pt idx="3">
                    <c:v>0.11028591127447099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figure)'!$Z$253:$Z$256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figure)'!$AB$253:$AB$256</c:f>
              <c:numCache>
                <c:formatCode>0.00</c:formatCode>
                <c:ptCount val="4"/>
                <c:pt idx="0">
                  <c:v>0.98279226961157651</c:v>
                </c:pt>
                <c:pt idx="1">
                  <c:v>1.0786956146595053</c:v>
                </c:pt>
                <c:pt idx="2">
                  <c:v>1.2866515687900237</c:v>
                </c:pt>
                <c:pt idx="3">
                  <c:v>0.98001610734676659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B-4C21-97EA-84A5A080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Relative band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figure)'!$Q$302:$Q$306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3.266004886553292E-2</c:v>
                  </c:pt>
                  <c:pt idx="3">
                    <c:v>3.0924557260280542E-2</c:v>
                  </c:pt>
                  <c:pt idx="4">
                    <c:v>0.1006118848724866</c:v>
                  </c:pt>
                </c:numCache>
              </c:numRef>
            </c:plus>
            <c:minus>
              <c:numRef>
                <c:f>'DKO inducibles  (for figure)'!$Q$302:$Q$306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3.266004886553292E-2</c:v>
                  </c:pt>
                  <c:pt idx="3">
                    <c:v>3.0924557260280542E-2</c:v>
                  </c:pt>
                  <c:pt idx="4">
                    <c:v>0.1006118848724866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figure)'!$N$302:$N$306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figure)'!$O$302:$O$306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0.64601951068764218</c:v>
                </c:pt>
                <c:pt idx="3" formatCode="0.00">
                  <c:v>0.8296208738289117</c:v>
                </c:pt>
                <c:pt idx="4" formatCode="0.00">
                  <c:v>0.49485718714878107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7-482D-8406-D5ABFA778E28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figure)'!$R$302:$R$306</c:f>
                <c:numCache>
                  <c:formatCode>General</c:formatCode>
                  <c:ptCount val="5"/>
                  <c:pt idx="0">
                    <c:v>5.9652418112494963E-2</c:v>
                  </c:pt>
                  <c:pt idx="1">
                    <c:v>6.538553051643009E-2</c:v>
                  </c:pt>
                  <c:pt idx="2">
                    <c:v>5.2668936291238415E-2</c:v>
                  </c:pt>
                  <c:pt idx="3">
                    <c:v>0.1248717480958892</c:v>
                  </c:pt>
                  <c:pt idx="4">
                    <c:v>3.3648050392951816E-2</c:v>
                  </c:pt>
                </c:numCache>
              </c:numRef>
            </c:plus>
            <c:minus>
              <c:numRef>
                <c:f>'DKO inducibles  (for figure)'!$R$302:$R$306</c:f>
                <c:numCache>
                  <c:formatCode>General</c:formatCode>
                  <c:ptCount val="5"/>
                  <c:pt idx="0">
                    <c:v>5.9652418112494963E-2</c:v>
                  </c:pt>
                  <c:pt idx="1">
                    <c:v>6.538553051643009E-2</c:v>
                  </c:pt>
                  <c:pt idx="2">
                    <c:v>5.2668936291238415E-2</c:v>
                  </c:pt>
                  <c:pt idx="3">
                    <c:v>0.1248717480958892</c:v>
                  </c:pt>
                  <c:pt idx="4">
                    <c:v>3.3648050392951816E-2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figure)'!$N$302:$N$306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figure)'!$P$302:$P$306</c:f>
              <c:numCache>
                <c:formatCode>0.00</c:formatCode>
                <c:ptCount val="5"/>
                <c:pt idx="0">
                  <c:v>0.99235091447054513</c:v>
                </c:pt>
                <c:pt idx="1">
                  <c:v>0.43833173576164225</c:v>
                </c:pt>
                <c:pt idx="2">
                  <c:v>0.69833188751536179</c:v>
                </c:pt>
                <c:pt idx="3">
                  <c:v>0.88487505081257467</c:v>
                </c:pt>
                <c:pt idx="4">
                  <c:v>0.59504714166368311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7-482D-8406-D5ABFA77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ARMC8/Vinculin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figure)'!$Z$302:$Z$305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figure)'!$AA$302:$AA$305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E-4043-BF55-138FF6C6DB1A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figure)'!$AD$302:$AD$305</c:f>
                <c:numCache>
                  <c:formatCode>General</c:formatCode>
                  <c:ptCount val="4"/>
                  <c:pt idx="0">
                    <c:v>5.9652418112494963E-2</c:v>
                  </c:pt>
                  <c:pt idx="1">
                    <c:v>6.5849539890740591E-2</c:v>
                  </c:pt>
                  <c:pt idx="2">
                    <c:v>0.12142840629046808</c:v>
                  </c:pt>
                  <c:pt idx="3">
                    <c:v>0.17193378085683492</c:v>
                  </c:pt>
                </c:numCache>
              </c:numRef>
            </c:plus>
            <c:minus>
              <c:numRef>
                <c:f>'DKO inducibles  (for figure)'!$AD$302:$AD$305</c:f>
                <c:numCache>
                  <c:formatCode>General</c:formatCode>
                  <c:ptCount val="4"/>
                  <c:pt idx="0">
                    <c:v>5.9652418112494963E-2</c:v>
                  </c:pt>
                  <c:pt idx="1">
                    <c:v>6.5849539890740591E-2</c:v>
                  </c:pt>
                  <c:pt idx="2">
                    <c:v>0.12142840629046808</c:v>
                  </c:pt>
                  <c:pt idx="3">
                    <c:v>0.17193378085683492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figure)'!$Z$302:$Z$305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figure)'!$AB$302:$AB$305</c:f>
              <c:numCache>
                <c:formatCode>0.00</c:formatCode>
                <c:ptCount val="4"/>
                <c:pt idx="0">
                  <c:v>0.99235091447054513</c:v>
                </c:pt>
                <c:pt idx="1">
                  <c:v>1.0811196768193228</c:v>
                </c:pt>
                <c:pt idx="2">
                  <c:v>1.0643947832889913</c:v>
                </c:pt>
                <c:pt idx="3">
                  <c:v>1.2255386605751435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E-4043-BF55-138FF6C6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band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C2-421F-9572-CA979074735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C2-421F-9572-CA9790747357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figure)'!$AA$7:$AB$7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0.10625422958775513</c:v>
                  </c:pt>
                </c:numCache>
              </c:numRef>
            </c:plus>
            <c:minus>
              <c:numRef>
                <c:f>'DKO inducibles  (for figure)'!$AA$7:$AB$7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0.10625422958775513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figure)'!$AA$2:$AB$2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figure)'!$AA$6:$AB$6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0.94980053560911648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C2-421F-9572-CA979074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RanBP9/Vinculin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C-4DDA-A099-2C0623A1F2D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C-4DDA-A099-2C0623A1F2DE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figure)'!$AD$7:$AE$7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0.10052983584797223</c:v>
                  </c:pt>
                </c:numCache>
              </c:numRef>
            </c:plus>
            <c:minus>
              <c:numRef>
                <c:f>'DKO inducibles  (for figure)'!$AD$7:$AE$7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0.10052983584797223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figure)'!$AD$2:$AE$2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figure)'!$AD$6:$AE$6</c:f>
              <c:numCache>
                <c:formatCode>0.00</c:formatCode>
                <c:ptCount val="2"/>
                <c:pt idx="0" formatCode="0">
                  <c:v>1</c:v>
                </c:pt>
                <c:pt idx="1">
                  <c:v>1.012029191663059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C-4DDA-A099-2C0623A1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RanBP9/Vinculin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01-4381-9AB3-7FB0EDDDC7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01-4381-9AB3-7FB0EDDDC708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figure)'!$AF$7:$AG$7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297.41099231647974</c:v>
                  </c:pt>
                </c:numCache>
              </c:numRef>
            </c:plus>
            <c:minus>
              <c:numRef>
                <c:f>'DKO inducibles  (for figure)'!$AF$7:$AG$7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297.41099231647974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figure)'!$AF$2:$AG$2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figure)'!$AF$6:$AG$6</c:f>
              <c:numCache>
                <c:formatCode>0.00</c:formatCode>
                <c:ptCount val="2"/>
                <c:pt idx="0" formatCode="0">
                  <c:v>1</c:v>
                </c:pt>
                <c:pt idx="1">
                  <c:v>1482.4918568197493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1-4381-9AB3-7FB0EDDD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RanBP9/Vinculin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51-41B1-AC19-40D7E2D17A9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51-41B1-AC19-40D7E2D17A95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figure)'!$AH$7:$AI$7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0.11943300668062219</c:v>
                  </c:pt>
                </c:numCache>
              </c:numRef>
            </c:plus>
            <c:minus>
              <c:numRef>
                <c:f>'DKO inducibles  (for figure)'!$AH$7:$AI$7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0.11943300668062219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figure)'!$AH$2:$AI$2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figure)'!$AH$6:$AI$6</c:f>
              <c:numCache>
                <c:formatCode>0.00</c:formatCode>
                <c:ptCount val="2"/>
                <c:pt idx="0" formatCode="0">
                  <c:v>1</c:v>
                </c:pt>
                <c:pt idx="1">
                  <c:v>1.1534034441011185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51-41B1-AC19-40D7E2D1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RanBP9/Vinculin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0D-4068-B583-03595136791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0D-4068-B583-035951367918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figure)'!$AA$54:$AB$54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0.25189868251682351</c:v>
                  </c:pt>
                </c:numCache>
              </c:numRef>
            </c:plus>
            <c:minus>
              <c:numRef>
                <c:f>'DKO inducibles  (for figure)'!$AA$54:$AB$54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0.25189868251682351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figure)'!$AA$49:$AB$49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figure)'!$AA$53:$AB$53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1.0812520141798261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0D-4068-B583-035951367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RanBP10/Vinculin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'DKO inducibles  (for figure)'!$Z$12:$Z$15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figure)'!$AA$12:$AA$15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E-46D8-B03C-D62FB8FB52B7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figure)'!$AD$12:$AD$15</c:f>
                <c:numCache>
                  <c:formatCode>General</c:formatCode>
                  <c:ptCount val="4"/>
                  <c:pt idx="0">
                    <c:v>0.10625422958775513</c:v>
                  </c:pt>
                  <c:pt idx="1">
                    <c:v>0.10052983584797223</c:v>
                  </c:pt>
                  <c:pt idx="2">
                    <c:v>297.41099231647974</c:v>
                  </c:pt>
                  <c:pt idx="3">
                    <c:v>0.11943300668062219</c:v>
                  </c:pt>
                </c:numCache>
              </c:numRef>
            </c:plus>
            <c:minus>
              <c:numRef>
                <c:f>'DKO inducibles  (for figure)'!$AD$12:$AD$15</c:f>
                <c:numCache>
                  <c:formatCode>General</c:formatCode>
                  <c:ptCount val="4"/>
                  <c:pt idx="0">
                    <c:v>0.10625422958775513</c:v>
                  </c:pt>
                  <c:pt idx="1">
                    <c:v>0.10052983584797223</c:v>
                  </c:pt>
                  <c:pt idx="2">
                    <c:v>297.41099231647974</c:v>
                  </c:pt>
                  <c:pt idx="3">
                    <c:v>0.11943300668062219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figure)'!$Z$12:$Z$15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figure)'!$AB$12:$AB$15</c:f>
              <c:numCache>
                <c:formatCode>0.00</c:formatCode>
                <c:ptCount val="4"/>
                <c:pt idx="0">
                  <c:v>0.94980053560911648</c:v>
                </c:pt>
                <c:pt idx="1">
                  <c:v>1.012029191663059</c:v>
                </c:pt>
                <c:pt idx="2">
                  <c:v>1482.4918568197493</c:v>
                </c:pt>
                <c:pt idx="3">
                  <c:v>1.1534034441011185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E-46D8-B03C-D62FB8FB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</a:rPr>
                  <a:t>Relative band intensity</a:t>
                </a:r>
                <a:endParaRPr lang="ja-JP" altLang="ja-JP" sz="200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42-4E14-A309-705E5C5A448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42-4E14-A309-705E5C5A448E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figure)'!$AD$54:$AE$54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5.2518931467581194E-2</c:v>
                  </c:pt>
                </c:numCache>
              </c:numRef>
            </c:plus>
            <c:minus>
              <c:numRef>
                <c:f>'DKO inducibles  (for figure)'!$AD$54:$AE$54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5.2518931467581194E-2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figure)'!$AD$49:$AE$49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figure)'!$AD$53:$AE$53</c:f>
              <c:numCache>
                <c:formatCode>0.00</c:formatCode>
                <c:ptCount val="2"/>
                <c:pt idx="0" formatCode="0">
                  <c:v>1</c:v>
                </c:pt>
                <c:pt idx="1">
                  <c:v>1.1025488121174396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42-4E14-A309-705E5C5A4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RanBP10/Vinculin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21-4FF3-A0CE-1C2688E087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21-4FF3-A0CE-1C2688E0876B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figure)'!$AF$54:$AG$54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9.0484602626639418E-2</c:v>
                  </c:pt>
                </c:numCache>
              </c:numRef>
            </c:plus>
            <c:minus>
              <c:numRef>
                <c:f>'DKO inducibles  (for figure)'!$AF$54:$AG$54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9.0484602626639418E-2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figure)'!$AF$49:$AG$49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figure)'!$AF$53:$AG$53</c:f>
              <c:numCache>
                <c:formatCode>0.00</c:formatCode>
                <c:ptCount val="2"/>
                <c:pt idx="0" formatCode="0">
                  <c:v>1</c:v>
                </c:pt>
                <c:pt idx="1">
                  <c:v>0.90456393359669252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21-4FF3-A0CE-1C2688E0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RanBP10/Vinculin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12-409D-842E-CDACC4F9BD2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12-409D-842E-CDACC4F9BD2A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figure)'!$AH$54:$AI$54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2006.7488245298807</c:v>
                  </c:pt>
                </c:numCache>
              </c:numRef>
            </c:plus>
            <c:minus>
              <c:numRef>
                <c:f>'DKO inducibles  (for figure)'!$AH$54:$AI$54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2006.7488245298807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figure)'!$AH$49:$AI$49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figure)'!$AH$53:$AI$53</c:f>
              <c:numCache>
                <c:formatCode>0.00</c:formatCode>
                <c:ptCount val="2"/>
                <c:pt idx="0" formatCode="0">
                  <c:v>1</c:v>
                </c:pt>
                <c:pt idx="1">
                  <c:v>8613.6266539135977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2-409D-842E-CDACC4F9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RanBP10/Vinculin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4C-440F-9B00-E083E38D931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4C-440F-9B00-E083E38D9317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figure)'!$AA$102:$AB$102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0.27334459784017995</c:v>
                  </c:pt>
                </c:numCache>
              </c:numRef>
            </c:plus>
            <c:minus>
              <c:numRef>
                <c:f>'DKO inducibles  (for figure)'!$AA$102:$AB$102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0.27334459784017995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figure)'!$AA$97:$AB$97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figure)'!$AA$101:$AB$101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1.039030329072224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4C-440F-9B00-E083E38D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GID8/Vinculin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67-4A86-B921-20D325D5AF9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67-4A86-B921-20D325D5AF9D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figure)'!$AD$102:$AE$102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0.38396291608787469</c:v>
                  </c:pt>
                </c:numCache>
              </c:numRef>
            </c:plus>
            <c:minus>
              <c:numRef>
                <c:f>'DKO inducibles  (for figure)'!$AD$102:$AE$102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0.38396291608787469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figure)'!$AD$97:$AE$97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figure)'!$AD$101:$AE$101</c:f>
              <c:numCache>
                <c:formatCode>0.00</c:formatCode>
                <c:ptCount val="2"/>
                <c:pt idx="0" formatCode="0">
                  <c:v>1</c:v>
                </c:pt>
                <c:pt idx="1">
                  <c:v>0.8004845197338194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67-4A86-B921-20D325D5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GID8/Vinculin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A1-463C-8EFB-C66F435BC3F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A1-463C-8EFB-C66F435BC3F2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figure)'!$AF$102:$AG$102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16.717398323539129</c:v>
                  </c:pt>
                </c:numCache>
              </c:numRef>
            </c:plus>
            <c:minus>
              <c:numRef>
                <c:f>'DKO inducibles  (for figure)'!$AF$102:$AG$102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16.717398323539129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figure)'!$AF$97:$AG$97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figure)'!$AF$101:$AG$101</c:f>
              <c:numCache>
                <c:formatCode>0.00</c:formatCode>
                <c:ptCount val="2"/>
                <c:pt idx="0" formatCode="0">
                  <c:v>1</c:v>
                </c:pt>
                <c:pt idx="1">
                  <c:v>27.232660272444473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A1-463C-8EFB-C66F435B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GID8/Vinculin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C9-4BB9-92DC-C5C810A33DB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C9-4BB9-92DC-C5C810A33DBA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figure)'!$AH$102:$AI$102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28.447446817253383</c:v>
                  </c:pt>
                </c:numCache>
              </c:numRef>
            </c:plus>
            <c:minus>
              <c:numRef>
                <c:f>'DKO inducibles  (for figure)'!$AH$102:$AI$102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28.447446817253383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figure)'!$AH$97:$AI$97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figure)'!$AH$101:$AI$101</c:f>
              <c:numCache>
                <c:formatCode>0.00</c:formatCode>
                <c:ptCount val="2"/>
                <c:pt idx="0" formatCode="0">
                  <c:v>1</c:v>
                </c:pt>
                <c:pt idx="1">
                  <c:v>54.63290291726446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9-4BB9-92DC-C5C810A33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GID8/Vinculin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B-447D-AF67-AEB785E3D1A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B-447D-AF67-AEB785E3D1AE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figure)'!$AA$151:$AB$151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6.7108016365189774E-2</c:v>
                  </c:pt>
                </c:numCache>
              </c:numRef>
            </c:plus>
            <c:minus>
              <c:numRef>
                <c:f>'DKO inducibles  (for figure)'!$AA$151:$AB$151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6.7108016365189774E-2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figure)'!$AA$146:$AB$146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figure)'!$AA$150:$AB$150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0.87537920458712526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B-447D-AF67-AEB785E3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MAEA/Vinculin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1-4189-BCE3-2FCE41195AA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1-4189-BCE3-2FCE41195AAC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figure)'!$AD$151:$AE$151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0.23377681132549505</c:v>
                  </c:pt>
                </c:numCache>
              </c:numRef>
            </c:plus>
            <c:minus>
              <c:numRef>
                <c:f>'DKO inducibles  (for figure)'!$AD$151:$AE$151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0.23377681132549505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figure)'!$AD$146:$AE$146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figure)'!$AD$150:$AE$150</c:f>
              <c:numCache>
                <c:formatCode>0.00</c:formatCode>
                <c:ptCount val="2"/>
                <c:pt idx="0" formatCode="0">
                  <c:v>1</c:v>
                </c:pt>
                <c:pt idx="1">
                  <c:v>0.73011127416161747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31-4189-BCE3-2FCE41195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MAEA/Vinculin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E5-4DD6-B8D5-6665531072C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E5-4DD6-B8D5-6665531072C8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figure)'!$AF$151:$AG$151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1.3699840314242011</c:v>
                  </c:pt>
                </c:numCache>
              </c:numRef>
            </c:plus>
            <c:minus>
              <c:numRef>
                <c:f>'DKO inducibles  (for figure)'!$AF$151:$AG$151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1.3699840314242011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figure)'!$AF$146:$AG$146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figure)'!$AF$150:$AG$150</c:f>
              <c:numCache>
                <c:formatCode>0.00</c:formatCode>
                <c:ptCount val="2"/>
                <c:pt idx="0" formatCode="0">
                  <c:v>1</c:v>
                </c:pt>
                <c:pt idx="1">
                  <c:v>4.7257621405429955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5-4DD6-B8D5-66655310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MAEA/Vinculin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figure)'!$Q$59:$Q$63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6.3183528031957116E-5</c:v>
                  </c:pt>
                  <c:pt idx="3">
                    <c:v>1.0304944688742338E-4</c:v>
                  </c:pt>
                  <c:pt idx="4">
                    <c:v>9.9005838123415008E-5</c:v>
                  </c:pt>
                </c:numCache>
              </c:numRef>
            </c:plus>
            <c:minus>
              <c:numRef>
                <c:f>'DKO inducibles  (for figure)'!$Q$59:$Q$63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6.3183528031957116E-5</c:v>
                  </c:pt>
                  <c:pt idx="3">
                    <c:v>1.0304944688742338E-4</c:v>
                  </c:pt>
                  <c:pt idx="4">
                    <c:v>9.9005838123415008E-5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figure)'!$N$59:$N$63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figure)'!$O$59:$O$63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7.76783032054481E-4</c:v>
                </c:pt>
                <c:pt idx="3" formatCode="0.00">
                  <c:v>9.9725274725274721E-4</c:v>
                </c:pt>
                <c:pt idx="4" formatCode="0.00">
                  <c:v>6.5594990420442657E-4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7-427A-A820-67B2CDCB9369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figure)'!$R$59:$R$63</c:f>
                <c:numCache>
                  <c:formatCode>General</c:formatCode>
                  <c:ptCount val="5"/>
                  <c:pt idx="0">
                    <c:v>0.25189868251682351</c:v>
                  </c:pt>
                  <c:pt idx="1">
                    <c:v>8.4761106598442445E-5</c:v>
                  </c:pt>
                  <c:pt idx="2">
                    <c:v>6.4303907303808064E-5</c:v>
                  </c:pt>
                  <c:pt idx="3">
                    <c:v>2.6184332171597E-5</c:v>
                  </c:pt>
                  <c:pt idx="4">
                    <c:v>0.62849577467835682</c:v>
                  </c:pt>
                </c:numCache>
              </c:numRef>
            </c:plus>
            <c:minus>
              <c:numRef>
                <c:f>'DKO inducibles  (for figure)'!$R$59:$R$63</c:f>
                <c:numCache>
                  <c:formatCode>General</c:formatCode>
                  <c:ptCount val="5"/>
                  <c:pt idx="0">
                    <c:v>0.25189868251682351</c:v>
                  </c:pt>
                  <c:pt idx="1">
                    <c:v>8.4761106598442445E-5</c:v>
                  </c:pt>
                  <c:pt idx="2">
                    <c:v>6.4303907303808064E-5</c:v>
                  </c:pt>
                  <c:pt idx="3">
                    <c:v>2.6184332171597E-5</c:v>
                  </c:pt>
                  <c:pt idx="4">
                    <c:v>0.62849577467835682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figure)'!$N$59:$N$63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figure)'!$P$59:$P$63</c:f>
              <c:numCache>
                <c:formatCode>0.00</c:formatCode>
                <c:ptCount val="5"/>
                <c:pt idx="0">
                  <c:v>1.0812520141798261</c:v>
                </c:pt>
                <c:pt idx="1">
                  <c:v>7.9980699023115664E-4</c:v>
                </c:pt>
                <c:pt idx="2">
                  <c:v>8.5542068679323585E-4</c:v>
                </c:pt>
                <c:pt idx="3">
                  <c:v>8.960248868648186E-4</c:v>
                </c:pt>
                <c:pt idx="4">
                  <c:v>5.5259046708114141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7-427A-A820-67B2CDCB9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RanBP10/Vinculin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92-47CA-A841-AE47066DEA9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92-47CA-A841-AE47066DEA99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figure)'!$AH$151:$AI$151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1.1773634985937844</c:v>
                  </c:pt>
                </c:numCache>
              </c:numRef>
            </c:plus>
            <c:minus>
              <c:numRef>
                <c:f>'DKO inducibles  (for figure)'!$AH$151:$AI$151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1.1773634985937844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figure)'!$AH$146:$AI$146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figure)'!$AH$150:$AI$150</c:f>
              <c:numCache>
                <c:formatCode>0.00</c:formatCode>
                <c:ptCount val="2"/>
                <c:pt idx="0" formatCode="0">
                  <c:v>1</c:v>
                </c:pt>
                <c:pt idx="1">
                  <c:v>3.8685980889775262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92-47CA-A841-AE47066DE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MAEA/Vinculin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5-4C79-98AC-74D7BA722B0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5-4C79-98AC-74D7BA722B0B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figure)'!$AA$199:$AB$199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0.20376795416873408</c:v>
                  </c:pt>
                </c:numCache>
              </c:numRef>
            </c:plus>
            <c:minus>
              <c:numRef>
                <c:f>'DKO inducibles  (for figure)'!$AA$199:$AB$199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0.20376795416873408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figure)'!$AA$194:$AB$194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figure)'!$AA$198:$AB$198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1.0180315803559481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45-4C79-98AC-74D7BA72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MKLN1/Vinculin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04-4C0F-B3F1-471E059422D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04-4C0F-B3F1-471E059422DD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figure)'!$AD$199:$AE$199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6.4511718028505041E-2</c:v>
                  </c:pt>
                </c:numCache>
              </c:numRef>
            </c:plus>
            <c:minus>
              <c:numRef>
                <c:f>'DKO inducibles  (for figure)'!$AD$199:$AE$199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6.4511718028505041E-2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figure)'!$AD$194:$AE$194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figure)'!$AD$198:$AE$198</c:f>
              <c:numCache>
                <c:formatCode>0.00</c:formatCode>
                <c:ptCount val="2"/>
                <c:pt idx="0" formatCode="0">
                  <c:v>1</c:v>
                </c:pt>
                <c:pt idx="1">
                  <c:v>1.0089251411904645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04-4C0F-B3F1-471E05942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MKLN1/Vinculin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EA-4C96-9C09-36B9C3B3642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EA-4C96-9C09-36B9C3B36422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figure)'!$AF$199:$AG$199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0.13573539722528788</c:v>
                  </c:pt>
                </c:numCache>
              </c:numRef>
            </c:plus>
            <c:minus>
              <c:numRef>
                <c:f>'DKO inducibles  (for figure)'!$AF$199:$AG$199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0.13573539722528788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figure)'!$AF$194:$AG$194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figure)'!$AF$198:$AG$198</c:f>
              <c:numCache>
                <c:formatCode>0.00</c:formatCode>
                <c:ptCount val="2"/>
                <c:pt idx="0" formatCode="0">
                  <c:v>1</c:v>
                </c:pt>
                <c:pt idx="1">
                  <c:v>0.47130864743168094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EA-4C96-9C09-36B9C3B3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MKLN1/Vinculin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1-46F8-8201-6A3A1FD9161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1-46F8-8201-6A3A1FD91619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figure)'!$AH$199:$AI$199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7.3027875586414659E-2</c:v>
                  </c:pt>
                </c:numCache>
              </c:numRef>
            </c:plus>
            <c:minus>
              <c:numRef>
                <c:f>'DKO inducibles  (for figure)'!$AH$199:$AI$199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7.3027875586414659E-2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figure)'!$AH$194:$AI$194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figure)'!$AH$198:$AI$198</c:f>
              <c:numCache>
                <c:formatCode>0.00</c:formatCode>
                <c:ptCount val="2"/>
                <c:pt idx="0" formatCode="0">
                  <c:v>1</c:v>
                </c:pt>
                <c:pt idx="1">
                  <c:v>0.48886370035691429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E1-46F8-8201-6A3A1FD9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MKLN1/Vinculin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427-860E-A5BE0498DA2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0-4427-860E-A5BE0498DA28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figure)'!$AA$248:$AB$248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3.1831907804089843E-2</c:v>
                  </c:pt>
                </c:numCache>
              </c:numRef>
            </c:plus>
            <c:minus>
              <c:numRef>
                <c:f>'DKO inducibles  (for figure)'!$AA$248:$AB$248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3.1831907804089843E-2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figure)'!$AA$243:$AB$243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figure)'!$AA$247:$AB$247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0.98279226961157651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427-860E-A5BE0498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WDR26/Vinculin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3-4F8D-8CCE-6F2D45B606C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3-4F8D-8CCE-6F2D45B606CA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figure)'!$AD$248:$AE$248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4.6114182578961473E-2</c:v>
                  </c:pt>
                </c:numCache>
              </c:numRef>
            </c:plus>
            <c:minus>
              <c:numRef>
                <c:f>'DKO inducibles  (for figure)'!$AD$248:$AE$248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4.6114182578961473E-2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figure)'!$AD$243:$AE$243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figure)'!$AD$247:$AE$247</c:f>
              <c:numCache>
                <c:formatCode>0.00</c:formatCode>
                <c:ptCount val="2"/>
                <c:pt idx="0" formatCode="0">
                  <c:v>1</c:v>
                </c:pt>
                <c:pt idx="1">
                  <c:v>1.0786956146595053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3-4F8D-8CCE-6F2D45B6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WDR26/Vinculin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D-4236-880A-0A11D98A931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1D-4236-880A-0A11D98A931C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figure)'!$AF$248:$AG$248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0.14939109027338998</c:v>
                  </c:pt>
                </c:numCache>
              </c:numRef>
            </c:plus>
            <c:minus>
              <c:numRef>
                <c:f>'DKO inducibles  (for figure)'!$AF$248:$AG$248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0.14939109027338998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figure)'!$AF$243:$AG$243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figure)'!$AF$247:$AG$247</c:f>
              <c:numCache>
                <c:formatCode>0.00</c:formatCode>
                <c:ptCount val="2"/>
                <c:pt idx="0" formatCode="0">
                  <c:v>1</c:v>
                </c:pt>
                <c:pt idx="1">
                  <c:v>1.2866515687900237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D-4236-880A-0A11D98A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WDR26/Vinculin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0-4B3E-8832-9B1292DDDDF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0-4B3E-8832-9B1292DDDDFD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figure)'!$AH$248:$AI$248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0.11028591127447099</c:v>
                  </c:pt>
                </c:numCache>
              </c:numRef>
            </c:plus>
            <c:minus>
              <c:numRef>
                <c:f>'DKO inducibles  (for figure)'!$AH$248:$AI$248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0.11028591127447099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figure)'!$AH$243:$AI$243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figure)'!$AH$247:$AI$247</c:f>
              <c:numCache>
                <c:formatCode>0.00</c:formatCode>
                <c:ptCount val="2"/>
                <c:pt idx="0" formatCode="0">
                  <c:v>1</c:v>
                </c:pt>
                <c:pt idx="1">
                  <c:v>0.98001610734676659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20-4B3E-8832-9B1292DDD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WDR26/Vinculin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00080198308544"/>
          <c:y val="0.12534722222222222"/>
          <c:w val="0.73507327209098861"/>
          <c:h val="0.69003018066397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2-4278-9246-658F3DB4208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2-4278-9246-658F3DB42087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figure)'!$AA$297:$AB$297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5.9652418112494963E-2</c:v>
                  </c:pt>
                </c:numCache>
              </c:numRef>
            </c:plus>
            <c:minus>
              <c:numRef>
                <c:f>'DKO inducibles  (for figure)'!$AA$297:$AB$297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5.9652418112494963E-2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figure)'!$AA$292:$AB$292</c:f>
              <c:strCache>
                <c:ptCount val="2"/>
                <c:pt idx="0">
                  <c:v>WT-</c:v>
                </c:pt>
                <c:pt idx="1">
                  <c:v>WT+</c:v>
                </c:pt>
              </c:strCache>
            </c:strRef>
          </c:cat>
          <c:val>
            <c:numRef>
              <c:f>'DKO inducibles  (for figure)'!$AA$296:$AB$296</c:f>
              <c:numCache>
                <c:formatCode>0.00</c:formatCode>
                <c:ptCount val="2"/>
                <c:pt idx="0" formatCode="General">
                  <c:v>1</c:v>
                </c:pt>
                <c:pt idx="1">
                  <c:v>0.99235091447054513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32-4278-9246-658F3DB4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ARMC8/Vinculin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figure)'!$Z$59:$Z$62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figure)'!$AA$59:$AA$62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F2D-88A9-585EA81A1AFE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figure)'!$AD$59:$AD$62</c:f>
                <c:numCache>
                  <c:formatCode>General</c:formatCode>
                  <c:ptCount val="4"/>
                  <c:pt idx="0">
                    <c:v>0.25189868251682351</c:v>
                  </c:pt>
                  <c:pt idx="1">
                    <c:v>5.2518931467581194E-2</c:v>
                  </c:pt>
                  <c:pt idx="2">
                    <c:v>9.0484602626639418E-2</c:v>
                  </c:pt>
                  <c:pt idx="3">
                    <c:v>2006.7488245298807</c:v>
                  </c:pt>
                </c:numCache>
              </c:numRef>
            </c:plus>
            <c:minus>
              <c:numRef>
                <c:f>'DKO inducibles  (for figure)'!$AD$59:$AD$62</c:f>
                <c:numCache>
                  <c:formatCode>General</c:formatCode>
                  <c:ptCount val="4"/>
                  <c:pt idx="0">
                    <c:v>0.25189868251682351</c:v>
                  </c:pt>
                  <c:pt idx="1">
                    <c:v>5.2518931467581194E-2</c:v>
                  </c:pt>
                  <c:pt idx="2">
                    <c:v>9.0484602626639418E-2</c:v>
                  </c:pt>
                  <c:pt idx="3">
                    <c:v>2006.7488245298807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figure)'!$Z$59:$Z$62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figure)'!$AB$59:$AB$62</c:f>
              <c:numCache>
                <c:formatCode>0.00</c:formatCode>
                <c:ptCount val="4"/>
                <c:pt idx="0">
                  <c:v>1.0812520141798261</c:v>
                </c:pt>
                <c:pt idx="1">
                  <c:v>1.1025488121174396</c:v>
                </c:pt>
                <c:pt idx="2">
                  <c:v>0.90456393359669252</c:v>
                </c:pt>
                <c:pt idx="3">
                  <c:v>8613.6266539135977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F2D-88A9-585EA81A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band intensity</a:t>
                </a: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500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8043161271508"/>
          <c:y val="0.12534722222222222"/>
          <c:w val="0.76669364246135896"/>
          <c:h val="0.68656984017170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E7-43C7-B50D-B4F8C7412BE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E7-43C7-B50D-B4F8C7412BE3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figure)'!$AD$297:$AE$297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6.5849539890740591E-2</c:v>
                  </c:pt>
                </c:numCache>
              </c:numRef>
            </c:plus>
            <c:minus>
              <c:numRef>
                <c:f>'DKO inducibles  (for figure)'!$AD$297:$AE$297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6.5849539890740591E-2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figure)'!$AD$292:$AE$292</c:f>
              <c:strCache>
                <c:ptCount val="2"/>
                <c:pt idx="0">
                  <c:v>DKO iGFP-</c:v>
                </c:pt>
                <c:pt idx="1">
                  <c:v>DKO iGFP+</c:v>
                </c:pt>
              </c:strCache>
            </c:strRef>
          </c:cat>
          <c:val>
            <c:numRef>
              <c:f>'DKO inducibles  (for figure)'!$AD$296:$AE$296</c:f>
              <c:numCache>
                <c:formatCode>0.00</c:formatCode>
                <c:ptCount val="2"/>
                <c:pt idx="0" formatCode="0">
                  <c:v>1</c:v>
                </c:pt>
                <c:pt idx="1">
                  <c:v>1.0811196768193228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E7-43C7-B50D-B4F8C741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ARMC8/Vinculin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2172593251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D7-4540-8827-0F90E7A6F05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D7-4540-8827-0F90E7A6F05D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figure)'!$AF$297:$AG$297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0.12142840629046808</c:v>
                  </c:pt>
                </c:numCache>
              </c:numRef>
            </c:plus>
            <c:minus>
              <c:numRef>
                <c:f>'DKO inducibles  (for figure)'!$AF$297:$AG$297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0.12142840629046808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figure)'!$AF$292:$AG$292</c:f>
              <c:strCache>
                <c:ptCount val="2"/>
                <c:pt idx="0">
                  <c:v>DKO iBP9-</c:v>
                </c:pt>
                <c:pt idx="1">
                  <c:v>DKO iBP9+</c:v>
                </c:pt>
              </c:strCache>
            </c:strRef>
          </c:cat>
          <c:val>
            <c:numRef>
              <c:f>'DKO inducibles  (for figure)'!$AF$296:$AG$296</c:f>
              <c:numCache>
                <c:formatCode>0.00</c:formatCode>
                <c:ptCount val="2"/>
                <c:pt idx="0" formatCode="0">
                  <c:v>1</c:v>
                </c:pt>
                <c:pt idx="1">
                  <c:v>1.0643947832889913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D7-4540-8827-0F90E7A6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ARMC8/Vinculin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969087197433"/>
          <c:y val="0.12534722222222222"/>
          <c:w val="0.76669364246135896"/>
          <c:h val="0.6900891852618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2-48E2-8DD6-7DDF161D80C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2-48E2-8DD6-7DDF161D80CF}"/>
              </c:ext>
            </c:extLst>
          </c:dPt>
          <c:errBars>
            <c:errBarType val="both"/>
            <c:errValType val="cust"/>
            <c:noEndCap val="0"/>
            <c:plus>
              <c:numRef>
                <c:f>'DKO inducibles  (for figure)'!$AH$297:$AI$297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0.17193378085683492</c:v>
                  </c:pt>
                </c:numCache>
              </c:numRef>
            </c:plus>
            <c:minus>
              <c:numRef>
                <c:f>'DKO inducibles  (for figure)'!$AH$297:$AI$297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0.17193378085683492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figure)'!$AH$292:$AI$292</c:f>
              <c:strCache>
                <c:ptCount val="2"/>
                <c:pt idx="0">
                  <c:v>DKO iBP10-</c:v>
                </c:pt>
                <c:pt idx="1">
                  <c:v>DKO iBP10+</c:v>
                </c:pt>
              </c:strCache>
            </c:strRef>
          </c:cat>
          <c:val>
            <c:numRef>
              <c:f>'DKO inducibles  (for figure)'!$AH$296:$AI$296</c:f>
              <c:numCache>
                <c:formatCode>0.00</c:formatCode>
                <c:ptCount val="2"/>
                <c:pt idx="0" formatCode="0">
                  <c:v>1</c:v>
                </c:pt>
                <c:pt idx="1">
                  <c:v>1.2255386605751435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8E2-8DD6-7DDF161D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014000"/>
        <c:axId val="1395005680"/>
      </c:barChart>
      <c:catAx>
        <c:axId val="13950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05680"/>
        <c:crosses val="autoZero"/>
        <c:auto val="1"/>
        <c:lblAlgn val="ctr"/>
        <c:lblOffset val="100"/>
        <c:noMultiLvlLbl val="0"/>
      </c:catAx>
      <c:valAx>
        <c:axId val="139500568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9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Normalized ARMC8/Vinculin intensity</a:t>
                </a:r>
                <a:endParaRPr lang="ja-JP" altLang="ja-JP" sz="9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501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figure)'!$Q$156:$Q$160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7.7010403440427283E-2</c:v>
                  </c:pt>
                  <c:pt idx="3">
                    <c:v>8.4299476210716692E-2</c:v>
                  </c:pt>
                  <c:pt idx="4">
                    <c:v>5.4640277540236558E-2</c:v>
                  </c:pt>
                </c:numCache>
              </c:numRef>
            </c:plus>
            <c:minus>
              <c:numRef>
                <c:f>'DKO inducibles  (for figure)'!$Q$156:$Q$160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7.7010403440427283E-2</c:v>
                  </c:pt>
                  <c:pt idx="3">
                    <c:v>8.4299476210716692E-2</c:v>
                  </c:pt>
                  <c:pt idx="4">
                    <c:v>5.4640277540236558E-2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figure)'!$N$156:$N$160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figure)'!$O$156:$O$160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9.0897491980169123E-2</c:v>
                </c:pt>
                <c:pt idx="3" formatCode="0.00">
                  <c:v>0.13348524737653297</c:v>
                </c:pt>
                <c:pt idx="4" formatCode="0.00">
                  <c:v>0.15499333575669452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F-4292-B2E2-EE36DC5ABB57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figure)'!$R$156:$R$160</c:f>
                <c:numCache>
                  <c:formatCode>General</c:formatCode>
                  <c:ptCount val="5"/>
                  <c:pt idx="0">
                    <c:v>6.7108016365189774E-2</c:v>
                  </c:pt>
                  <c:pt idx="1">
                    <c:v>3.5591792970951892E-2</c:v>
                  </c:pt>
                  <c:pt idx="2">
                    <c:v>5.2325736712049875E-2</c:v>
                  </c:pt>
                  <c:pt idx="3">
                    <c:v>0.17242403570491557</c:v>
                  </c:pt>
                  <c:pt idx="4">
                    <c:v>7.5872763075496966E-2</c:v>
                  </c:pt>
                </c:numCache>
              </c:numRef>
            </c:plus>
            <c:minus>
              <c:numRef>
                <c:f>'DKO inducibles  (for figure)'!$R$156:$R$160</c:f>
                <c:numCache>
                  <c:formatCode>General</c:formatCode>
                  <c:ptCount val="5"/>
                  <c:pt idx="0">
                    <c:v>6.7108016365189774E-2</c:v>
                  </c:pt>
                  <c:pt idx="1">
                    <c:v>3.5591792970951892E-2</c:v>
                  </c:pt>
                  <c:pt idx="2">
                    <c:v>5.2325736712049875E-2</c:v>
                  </c:pt>
                  <c:pt idx="3">
                    <c:v>0.17242403570491557</c:v>
                  </c:pt>
                  <c:pt idx="4">
                    <c:v>7.5872763075496966E-2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figure)'!$N$156:$N$160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figure)'!$P$156:$P$160</c:f>
              <c:numCache>
                <c:formatCode>0.00</c:formatCode>
                <c:ptCount val="5"/>
                <c:pt idx="0">
                  <c:v>0.87537920458712526</c:v>
                </c:pt>
                <c:pt idx="1">
                  <c:v>5.269808297429316E-2</c:v>
                </c:pt>
                <c:pt idx="2">
                  <c:v>6.7945519890599979E-2</c:v>
                </c:pt>
                <c:pt idx="3">
                  <c:v>0.55907480664495146</c:v>
                </c:pt>
                <c:pt idx="4">
                  <c:v>0.56011817639724615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F-4292-B2E2-EE36DC5A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MAEA/Vinculin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figure)'!$Z$156:$Z$159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figure)'!$AA$156:$AA$159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7-4438-8DA7-E253DD339E45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figure)'!$AD$156:$AD$159</c:f>
                <c:numCache>
                  <c:formatCode>General</c:formatCode>
                  <c:ptCount val="4"/>
                  <c:pt idx="0">
                    <c:v>6.7108016365189774E-2</c:v>
                  </c:pt>
                  <c:pt idx="1">
                    <c:v>0.23377681132549505</c:v>
                  </c:pt>
                  <c:pt idx="2">
                    <c:v>1.3699840314242011</c:v>
                  </c:pt>
                  <c:pt idx="3">
                    <c:v>1.1773634985937844</c:v>
                  </c:pt>
                </c:numCache>
              </c:numRef>
            </c:plus>
            <c:minus>
              <c:numRef>
                <c:f>'DKO inducibles  (for figure)'!$AD$156:$AD$159</c:f>
                <c:numCache>
                  <c:formatCode>General</c:formatCode>
                  <c:ptCount val="4"/>
                  <c:pt idx="0">
                    <c:v>6.7108016365189774E-2</c:v>
                  </c:pt>
                  <c:pt idx="1">
                    <c:v>0.23377681132549505</c:v>
                  </c:pt>
                  <c:pt idx="2">
                    <c:v>1.3699840314242011</c:v>
                  </c:pt>
                  <c:pt idx="3">
                    <c:v>1.1773634985937844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figure)'!$Z$156:$Z$159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figure)'!$AB$156:$AB$159</c:f>
              <c:numCache>
                <c:formatCode>0.00</c:formatCode>
                <c:ptCount val="4"/>
                <c:pt idx="0">
                  <c:v>0.87537920458712526</c:v>
                </c:pt>
                <c:pt idx="1">
                  <c:v>0.73011127416161747</c:v>
                </c:pt>
                <c:pt idx="2">
                  <c:v>4.7257621405429955</c:v>
                </c:pt>
                <c:pt idx="3">
                  <c:v>3.8685980889775262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7-4438-8DA7-E253DD339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band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figure)'!$Q$107:$Q$111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2.4978543026696852E-2</c:v>
                  </c:pt>
                  <c:pt idx="3">
                    <c:v>9.3320500078035613E-3</c:v>
                  </c:pt>
                  <c:pt idx="4">
                    <c:v>1.0214014753584414E-2</c:v>
                  </c:pt>
                </c:numCache>
              </c:numRef>
            </c:plus>
            <c:minus>
              <c:numRef>
                <c:f>'DKO inducibles  (for figure)'!$Q$107:$Q$111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2.4978543026696852E-2</c:v>
                  </c:pt>
                  <c:pt idx="3">
                    <c:v>9.3320500078035613E-3</c:v>
                  </c:pt>
                  <c:pt idx="4">
                    <c:v>1.0214014753584414E-2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figure)'!$N$107:$N$111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figure)'!$O$107:$O$111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2.8591698259360501E-2</c:v>
                </c:pt>
                <c:pt idx="3" formatCode="0.00">
                  <c:v>2.9587912087912088E-2</c:v>
                </c:pt>
                <c:pt idx="4" formatCode="0.00">
                  <c:v>1.6238965877969368E-2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4C82-9D1B-46E3ACD9C73C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figure)'!$R$107:$R$111</c:f>
                <c:numCache>
                  <c:formatCode>General</c:formatCode>
                  <c:ptCount val="5"/>
                  <c:pt idx="0">
                    <c:v>0.27334459784017995</c:v>
                  </c:pt>
                  <c:pt idx="1">
                    <c:v>1.6537533060394179E-2</c:v>
                  </c:pt>
                  <c:pt idx="2">
                    <c:v>2.4135992509913599E-2</c:v>
                  </c:pt>
                  <c:pt idx="3">
                    <c:v>0.26915693682359021</c:v>
                  </c:pt>
                  <c:pt idx="4">
                    <c:v>0.1034647944776157</c:v>
                  </c:pt>
                </c:numCache>
              </c:numRef>
            </c:plus>
            <c:minus>
              <c:numRef>
                <c:f>'DKO inducibles  (for figure)'!$R$107:$R$111</c:f>
                <c:numCache>
                  <c:formatCode>General</c:formatCode>
                  <c:ptCount val="5"/>
                  <c:pt idx="0">
                    <c:v>0.27334459784017995</c:v>
                  </c:pt>
                  <c:pt idx="1">
                    <c:v>1.6537533060394179E-2</c:v>
                  </c:pt>
                  <c:pt idx="2">
                    <c:v>2.4135992509913599E-2</c:v>
                  </c:pt>
                  <c:pt idx="3">
                    <c:v>0.26915693682359021</c:v>
                  </c:pt>
                  <c:pt idx="4">
                    <c:v>0.1034647944776157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figure)'!$N$107:$N$111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figure)'!$P$107:$P$111</c:f>
              <c:numCache>
                <c:formatCode>0.00</c:formatCode>
                <c:ptCount val="5"/>
                <c:pt idx="0">
                  <c:v>1.039030329072224</c:v>
                </c:pt>
                <c:pt idx="1">
                  <c:v>1.400049162865649E-2</c:v>
                </c:pt>
                <c:pt idx="2">
                  <c:v>2.255980910882872E-2</c:v>
                </c:pt>
                <c:pt idx="3">
                  <c:v>0.70638760946942913</c:v>
                </c:pt>
                <c:pt idx="4">
                  <c:v>0.69643711142993769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B-4C82-9D1B-46E3ACD9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GID8/Vinculin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'DKO inducibles  (for figure)'!$AC$59:$AC$62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figure)'!$Z$107:$Z$110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figure)'!$AA$107:$AA$110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E-4151-A557-7A2F2BD0050D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figure)'!$AD$107:$AD$110</c:f>
                <c:numCache>
                  <c:formatCode>General</c:formatCode>
                  <c:ptCount val="4"/>
                  <c:pt idx="0">
                    <c:v>0.27334459784017995</c:v>
                  </c:pt>
                  <c:pt idx="1">
                    <c:v>0.38396291608787469</c:v>
                  </c:pt>
                  <c:pt idx="2">
                    <c:v>16.717398323539129</c:v>
                  </c:pt>
                  <c:pt idx="3">
                    <c:v>28.447446817253383</c:v>
                  </c:pt>
                </c:numCache>
              </c:numRef>
            </c:plus>
            <c:minus>
              <c:numRef>
                <c:f>'DKO inducibles  (for figure)'!$AD$107:$AD$110</c:f>
                <c:numCache>
                  <c:formatCode>General</c:formatCode>
                  <c:ptCount val="4"/>
                  <c:pt idx="0">
                    <c:v>0.27334459784017995</c:v>
                  </c:pt>
                  <c:pt idx="1">
                    <c:v>0.38396291608787469</c:v>
                  </c:pt>
                  <c:pt idx="2">
                    <c:v>16.717398323539129</c:v>
                  </c:pt>
                  <c:pt idx="3">
                    <c:v>28.447446817253383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figure)'!$Z$107:$Z$110</c:f>
              <c:strCache>
                <c:ptCount val="4"/>
                <c:pt idx="0">
                  <c:v>WT</c:v>
                </c:pt>
                <c:pt idx="1">
                  <c:v>DKO iGFP</c:v>
                </c:pt>
                <c:pt idx="2">
                  <c:v>DKO iBP9</c:v>
                </c:pt>
                <c:pt idx="3">
                  <c:v>DKO iBP10</c:v>
                </c:pt>
              </c:strCache>
            </c:strRef>
          </c:cat>
          <c:val>
            <c:numRef>
              <c:f>'DKO inducibles  (for figure)'!$AB$107:$AB$110</c:f>
              <c:numCache>
                <c:formatCode>0.00</c:formatCode>
                <c:ptCount val="4"/>
                <c:pt idx="0">
                  <c:v>1.039030329072224</c:v>
                </c:pt>
                <c:pt idx="1">
                  <c:v>0.8004845197338194</c:v>
                </c:pt>
                <c:pt idx="2">
                  <c:v>27.232660272444473</c:v>
                </c:pt>
                <c:pt idx="3">
                  <c:v>54.63290291726446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E-4151-A557-7A2F2BD0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band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Doxy -</c:v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figure)'!$Q$204:$Q$208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0.34672448726812105</c:v>
                  </c:pt>
                  <c:pt idx="3">
                    <c:v>0.67307154207276021</c:v>
                  </c:pt>
                  <c:pt idx="4">
                    <c:v>0.33284225266832945</c:v>
                  </c:pt>
                </c:numCache>
              </c:numRef>
            </c:plus>
            <c:minus>
              <c:numRef>
                <c:f>'DKO inducibles  (for figure)'!$Q$204:$Q$208</c:f>
                <c:numCache>
                  <c:formatCode>General</c:formatCode>
                  <c:ptCount val="5"/>
                  <c:pt idx="0">
                    <c:v>0</c:v>
                  </c:pt>
                  <c:pt idx="2">
                    <c:v>0.34672448726812105</c:v>
                  </c:pt>
                  <c:pt idx="3">
                    <c:v>0.67307154207276021</c:v>
                  </c:pt>
                  <c:pt idx="4">
                    <c:v>0.33284225266832945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figure)'!$N$204:$N$208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figure)'!$O$204:$O$208</c:f>
              <c:numCache>
                <c:formatCode>General</c:formatCode>
                <c:ptCount val="5"/>
                <c:pt idx="0">
                  <c:v>1</c:v>
                </c:pt>
                <c:pt idx="2" formatCode="0.00">
                  <c:v>1.9894912098195412</c:v>
                </c:pt>
                <c:pt idx="3" formatCode="0.00">
                  <c:v>2.3687062937062935</c:v>
                </c:pt>
                <c:pt idx="4" formatCode="0.00">
                  <c:v>1.0434804552451613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1-48CD-B423-2CDA767D7B35}"/>
            </c:ext>
          </c:extLst>
        </c:ser>
        <c:ser>
          <c:idx val="1"/>
          <c:order val="1"/>
          <c:tx>
            <c:v>Doxy +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'DKO inducibles  (for figure)'!$R$204:$R$208</c:f>
                <c:numCache>
                  <c:formatCode>General</c:formatCode>
                  <c:ptCount val="5"/>
                  <c:pt idx="0">
                    <c:v>0.20376795416873408</c:v>
                  </c:pt>
                  <c:pt idx="1">
                    <c:v>0.29012873066512423</c:v>
                  </c:pt>
                  <c:pt idx="2">
                    <c:v>0.46759188907006177</c:v>
                  </c:pt>
                  <c:pt idx="3">
                    <c:v>0.52094145359883104</c:v>
                  </c:pt>
                  <c:pt idx="4">
                    <c:v>0.18528941808425273</c:v>
                  </c:pt>
                </c:numCache>
              </c:numRef>
            </c:plus>
            <c:minus>
              <c:numRef>
                <c:f>'DKO inducibles  (for figure)'!$R$204:$R$208</c:f>
                <c:numCache>
                  <c:formatCode>General</c:formatCode>
                  <c:ptCount val="5"/>
                  <c:pt idx="0">
                    <c:v>0.20376795416873408</c:v>
                  </c:pt>
                  <c:pt idx="1">
                    <c:v>0.29012873066512423</c:v>
                  </c:pt>
                  <c:pt idx="2">
                    <c:v>0.46759188907006177</c:v>
                  </c:pt>
                  <c:pt idx="3">
                    <c:v>0.52094145359883104</c:v>
                  </c:pt>
                  <c:pt idx="4">
                    <c:v>0.18528941808425273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'DKO inducibles  (for figure)'!$N$204:$N$208</c:f>
              <c:strCache>
                <c:ptCount val="5"/>
                <c:pt idx="0">
                  <c:v>WT</c:v>
                </c:pt>
                <c:pt idx="1">
                  <c:v>DKO</c:v>
                </c:pt>
                <c:pt idx="2">
                  <c:v>DKO iGFP</c:v>
                </c:pt>
                <c:pt idx="3">
                  <c:v>DKO iBP9</c:v>
                </c:pt>
                <c:pt idx="4">
                  <c:v>DKO iBP10</c:v>
                </c:pt>
              </c:strCache>
            </c:strRef>
          </c:cat>
          <c:val>
            <c:numRef>
              <c:f>'DKO inducibles  (for figure)'!$P$204:$P$208</c:f>
              <c:numCache>
                <c:formatCode>0.00</c:formatCode>
                <c:ptCount val="5"/>
                <c:pt idx="0">
                  <c:v>1.0180315803559481</c:v>
                </c:pt>
                <c:pt idx="1">
                  <c:v>1.7895210882089128</c:v>
                </c:pt>
                <c:pt idx="2">
                  <c:v>2.0209787618751207</c:v>
                </c:pt>
                <c:pt idx="3">
                  <c:v>1.1397058823529411</c:v>
                </c:pt>
                <c:pt idx="4">
                  <c:v>0.51327801134860207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1-48CD-B423-2CDA767D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NKLN1/Vinculin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249440</xdr:colOff>
      <xdr:row>8</xdr:row>
      <xdr:rowOff>219964</xdr:rowOff>
    </xdr:from>
    <xdr:to>
      <xdr:col>23</xdr:col>
      <xdr:colOff>411164</xdr:colOff>
      <xdr:row>25</xdr:row>
      <xdr:rowOff>7958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7AE3B-9949-401F-B04D-68F608B5F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163712</xdr:colOff>
      <xdr:row>8</xdr:row>
      <xdr:rowOff>223259</xdr:rowOff>
    </xdr:from>
    <xdr:to>
      <xdr:col>35</xdr:col>
      <xdr:colOff>376099</xdr:colOff>
      <xdr:row>25</xdr:row>
      <xdr:rowOff>7958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B97E9D-8A54-4E65-A50C-448DC090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212514</xdr:colOff>
      <xdr:row>56</xdr:row>
      <xdr:rowOff>51878</xdr:rowOff>
    </xdr:from>
    <xdr:to>
      <xdr:col>23</xdr:col>
      <xdr:colOff>369677</xdr:colOff>
      <xdr:row>72</xdr:row>
      <xdr:rowOff>89978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9D4819-9D16-4658-9589-A29DA9569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328457</xdr:colOff>
      <xdr:row>56</xdr:row>
      <xdr:rowOff>51878</xdr:rowOff>
    </xdr:from>
    <xdr:to>
      <xdr:col>35</xdr:col>
      <xdr:colOff>533244</xdr:colOff>
      <xdr:row>72</xdr:row>
      <xdr:rowOff>89978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75E8BF-CA26-46B3-B323-644A78043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169447</xdr:colOff>
      <xdr:row>154</xdr:row>
      <xdr:rowOff>15014</xdr:rowOff>
    </xdr:from>
    <xdr:to>
      <xdr:col>23</xdr:col>
      <xdr:colOff>326610</xdr:colOff>
      <xdr:row>170</xdr:row>
      <xdr:rowOff>53114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ADA3D7-DFBB-4F79-AA30-87345611C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479868</xdr:colOff>
      <xdr:row>153</xdr:row>
      <xdr:rowOff>114808</xdr:rowOff>
    </xdr:from>
    <xdr:to>
      <xdr:col>35</xdr:col>
      <xdr:colOff>678283</xdr:colOff>
      <xdr:row>169</xdr:row>
      <xdr:rowOff>152908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97A927-18B6-48BA-AFE4-E9D0DC84B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178569</xdr:colOff>
      <xdr:row>104</xdr:row>
      <xdr:rowOff>218819</xdr:rowOff>
    </xdr:from>
    <xdr:to>
      <xdr:col>23</xdr:col>
      <xdr:colOff>340292</xdr:colOff>
      <xdr:row>121</xdr:row>
      <xdr:rowOff>5622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B4EBD0-B285-4AD9-98F0-9BBB9905D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241058</xdr:colOff>
      <xdr:row>104</xdr:row>
      <xdr:rowOff>221778</xdr:rowOff>
    </xdr:from>
    <xdr:to>
      <xdr:col>35</xdr:col>
      <xdr:colOff>453445</xdr:colOff>
      <xdr:row>121</xdr:row>
      <xdr:rowOff>8581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708F1F7-F380-45EA-846E-BC2113594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207752</xdr:colOff>
      <xdr:row>202</xdr:row>
      <xdr:rowOff>6635</xdr:rowOff>
    </xdr:from>
    <xdr:to>
      <xdr:col>23</xdr:col>
      <xdr:colOff>341102</xdr:colOff>
      <xdr:row>218</xdr:row>
      <xdr:rowOff>6635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C008739-3435-4F49-9616-6F9969F84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178437</xdr:colOff>
      <xdr:row>202</xdr:row>
      <xdr:rowOff>18510</xdr:rowOff>
    </xdr:from>
    <xdr:to>
      <xdr:col>35</xdr:col>
      <xdr:colOff>407037</xdr:colOff>
      <xdr:row>218</xdr:row>
      <xdr:rowOff>18510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D7C823-76F8-4BF3-BE9C-703E1CE97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236326</xdr:colOff>
      <xdr:row>250</xdr:row>
      <xdr:rowOff>206661</xdr:rowOff>
    </xdr:from>
    <xdr:to>
      <xdr:col>23</xdr:col>
      <xdr:colOff>393489</xdr:colOff>
      <xdr:row>267</xdr:row>
      <xdr:rowOff>18541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17EF2A2-434F-4162-8D3E-B2A739CC7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280833</xdr:colOff>
      <xdr:row>250</xdr:row>
      <xdr:rowOff>199485</xdr:rowOff>
    </xdr:from>
    <xdr:to>
      <xdr:col>35</xdr:col>
      <xdr:colOff>485620</xdr:colOff>
      <xdr:row>267</xdr:row>
      <xdr:rowOff>11365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0575301-A524-42AD-8587-A52A391D0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236325</xdr:colOff>
      <xdr:row>299</xdr:row>
      <xdr:rowOff>16159</xdr:rowOff>
    </xdr:from>
    <xdr:to>
      <xdr:col>23</xdr:col>
      <xdr:colOff>393488</xdr:colOff>
      <xdr:row>315</xdr:row>
      <xdr:rowOff>54259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EB4D4AC-D00E-4AAD-841B-649FF055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233207</xdr:colOff>
      <xdr:row>298</xdr:row>
      <xdr:rowOff>223298</xdr:rowOff>
    </xdr:from>
    <xdr:to>
      <xdr:col>35</xdr:col>
      <xdr:colOff>437994</xdr:colOff>
      <xdr:row>315</xdr:row>
      <xdr:rowOff>35178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25E4BCE-D85E-4B06-AA77-F183DCC5B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1866</xdr:colOff>
      <xdr:row>25</xdr:row>
      <xdr:rowOff>210860</xdr:rowOff>
    </xdr:from>
    <xdr:to>
      <xdr:col>28</xdr:col>
      <xdr:colOff>485213</xdr:colOff>
      <xdr:row>42</xdr:row>
      <xdr:rowOff>58458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D5CA1FA-2180-45F5-A63C-D0207566C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255273</xdr:colOff>
      <xdr:row>25</xdr:row>
      <xdr:rowOff>176718</xdr:rowOff>
    </xdr:from>
    <xdr:to>
      <xdr:col>33</xdr:col>
      <xdr:colOff>271708</xdr:colOff>
      <xdr:row>42</xdr:row>
      <xdr:rowOff>27733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F986E07-CC69-47DD-A5AE-FF6EEADAC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41770</xdr:colOff>
      <xdr:row>25</xdr:row>
      <xdr:rowOff>180133</xdr:rowOff>
    </xdr:from>
    <xdr:to>
      <xdr:col>38</xdr:col>
      <xdr:colOff>58204</xdr:colOff>
      <xdr:row>42</xdr:row>
      <xdr:rowOff>27733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5F5CCB2-88D6-430A-875E-6371C338F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38</xdr:col>
      <xdr:colOff>513601</xdr:colOff>
      <xdr:row>25</xdr:row>
      <xdr:rowOff>176718</xdr:rowOff>
    </xdr:from>
    <xdr:to>
      <xdr:col>42</xdr:col>
      <xdr:colOff>530036</xdr:colOff>
      <xdr:row>42</xdr:row>
      <xdr:rowOff>27733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EB0ACEB-2A11-4276-8FC3-416CCA39B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11907</xdr:colOff>
      <xdr:row>73</xdr:row>
      <xdr:rowOff>15321</xdr:rowOff>
    </xdr:from>
    <xdr:to>
      <xdr:col>28</xdr:col>
      <xdr:colOff>495254</xdr:colOff>
      <xdr:row>89</xdr:row>
      <xdr:rowOff>89139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64B16C5-8B49-48DB-82A0-60BA1F34F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265314</xdr:colOff>
      <xdr:row>73</xdr:row>
      <xdr:rowOff>11906</xdr:rowOff>
    </xdr:from>
    <xdr:to>
      <xdr:col>33</xdr:col>
      <xdr:colOff>281749</xdr:colOff>
      <xdr:row>89</xdr:row>
      <xdr:rowOff>89139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9C97B49-A5D9-4CAE-BB77-91DCF69DC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51811</xdr:colOff>
      <xdr:row>73</xdr:row>
      <xdr:rowOff>15321</xdr:rowOff>
    </xdr:from>
    <xdr:to>
      <xdr:col>38</xdr:col>
      <xdr:colOff>68245</xdr:colOff>
      <xdr:row>89</xdr:row>
      <xdr:rowOff>89139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FBDF16B-362E-400E-B495-418B7B5D0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38</xdr:col>
      <xdr:colOff>523642</xdr:colOff>
      <xdr:row>73</xdr:row>
      <xdr:rowOff>11906</xdr:rowOff>
    </xdr:from>
    <xdr:to>
      <xdr:col>42</xdr:col>
      <xdr:colOff>540077</xdr:colOff>
      <xdr:row>89</xdr:row>
      <xdr:rowOff>89139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E1B6E5F-A383-41A8-904A-418C3EC64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24</xdr:col>
      <xdr:colOff>668778</xdr:colOff>
      <xdr:row>121</xdr:row>
      <xdr:rowOff>145276</xdr:rowOff>
    </xdr:from>
    <xdr:to>
      <xdr:col>28</xdr:col>
      <xdr:colOff>463082</xdr:colOff>
      <xdr:row>137</xdr:row>
      <xdr:rowOff>219094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3ECC2CF-E9DC-4A97-8AE4-6972353BF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233142</xdr:colOff>
      <xdr:row>121</xdr:row>
      <xdr:rowOff>141861</xdr:rowOff>
    </xdr:from>
    <xdr:to>
      <xdr:col>33</xdr:col>
      <xdr:colOff>249577</xdr:colOff>
      <xdr:row>137</xdr:row>
      <xdr:rowOff>219094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A7409B6-C609-40C8-B285-3EE82E073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19639</xdr:colOff>
      <xdr:row>121</xdr:row>
      <xdr:rowOff>145276</xdr:rowOff>
    </xdr:from>
    <xdr:to>
      <xdr:col>38</xdr:col>
      <xdr:colOff>36073</xdr:colOff>
      <xdr:row>137</xdr:row>
      <xdr:rowOff>219094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5C9ED59-2176-408F-8D5C-78F9F5330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38</xdr:col>
      <xdr:colOff>491470</xdr:colOff>
      <xdr:row>121</xdr:row>
      <xdr:rowOff>141861</xdr:rowOff>
    </xdr:from>
    <xdr:to>
      <xdr:col>42</xdr:col>
      <xdr:colOff>507905</xdr:colOff>
      <xdr:row>137</xdr:row>
      <xdr:rowOff>219094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B399C5F-8588-4162-9BEB-44CFDBEA8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24</xdr:col>
      <xdr:colOff>656617</xdr:colOff>
      <xdr:row>170</xdr:row>
      <xdr:rowOff>107530</xdr:rowOff>
    </xdr:from>
    <xdr:to>
      <xdr:col>28</xdr:col>
      <xdr:colOff>450921</xdr:colOff>
      <xdr:row>186</xdr:row>
      <xdr:rowOff>181348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AE85755-B9E4-4EC2-9BAF-A3C79E110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29</xdr:col>
      <xdr:colOff>220981</xdr:colOff>
      <xdr:row>170</xdr:row>
      <xdr:rowOff>104115</xdr:rowOff>
    </xdr:from>
    <xdr:to>
      <xdr:col>33</xdr:col>
      <xdr:colOff>237416</xdr:colOff>
      <xdr:row>186</xdr:row>
      <xdr:rowOff>181348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62B9184-8836-4376-9203-79C424BB6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7478</xdr:colOff>
      <xdr:row>170</xdr:row>
      <xdr:rowOff>107530</xdr:rowOff>
    </xdr:from>
    <xdr:to>
      <xdr:col>38</xdr:col>
      <xdr:colOff>23912</xdr:colOff>
      <xdr:row>186</xdr:row>
      <xdr:rowOff>181348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970DBCE-4DFD-47AA-BE55-8D689159D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38</xdr:col>
      <xdr:colOff>479309</xdr:colOff>
      <xdr:row>170</xdr:row>
      <xdr:rowOff>104115</xdr:rowOff>
    </xdr:from>
    <xdr:to>
      <xdr:col>42</xdr:col>
      <xdr:colOff>495744</xdr:colOff>
      <xdr:row>186</xdr:row>
      <xdr:rowOff>181348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ACA0A89-6890-48B3-810F-CED614C3A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19049</xdr:colOff>
      <xdr:row>218</xdr:row>
      <xdr:rowOff>155815</xdr:rowOff>
    </xdr:from>
    <xdr:to>
      <xdr:col>28</xdr:col>
      <xdr:colOff>508679</xdr:colOff>
      <xdr:row>235</xdr:row>
      <xdr:rowOff>1033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4264699-AB34-4A97-9588-96717DB34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29</xdr:col>
      <xdr:colOff>278739</xdr:colOff>
      <xdr:row>218</xdr:row>
      <xdr:rowOff>152400</xdr:rowOff>
    </xdr:from>
    <xdr:to>
      <xdr:col>33</xdr:col>
      <xdr:colOff>295174</xdr:colOff>
      <xdr:row>235</xdr:row>
      <xdr:rowOff>1033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8E759FE5-B720-40A9-AEE6-3D2125F3A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34</xdr:col>
      <xdr:colOff>65236</xdr:colOff>
      <xdr:row>218</xdr:row>
      <xdr:rowOff>155815</xdr:rowOff>
    </xdr:from>
    <xdr:to>
      <xdr:col>38</xdr:col>
      <xdr:colOff>81670</xdr:colOff>
      <xdr:row>235</xdr:row>
      <xdr:rowOff>1033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75F06FB-2887-4AE0-94DF-F07E9EDE0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38</xdr:col>
      <xdr:colOff>537067</xdr:colOff>
      <xdr:row>218</xdr:row>
      <xdr:rowOff>152400</xdr:rowOff>
    </xdr:from>
    <xdr:to>
      <xdr:col>42</xdr:col>
      <xdr:colOff>553502</xdr:colOff>
      <xdr:row>235</xdr:row>
      <xdr:rowOff>1033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3AA50FF6-B615-4321-8517-6E551C18C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24</xdr:col>
      <xdr:colOff>666749</xdr:colOff>
      <xdr:row>267</xdr:row>
      <xdr:rowOff>146291</xdr:rowOff>
    </xdr:from>
    <xdr:to>
      <xdr:col>28</xdr:col>
      <xdr:colOff>465817</xdr:colOff>
      <xdr:row>283</xdr:row>
      <xdr:rowOff>217729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AF9DFAFC-9568-4579-A9F4-B10A65F6E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29</xdr:col>
      <xdr:colOff>235877</xdr:colOff>
      <xdr:row>267</xdr:row>
      <xdr:rowOff>142876</xdr:rowOff>
    </xdr:from>
    <xdr:to>
      <xdr:col>33</xdr:col>
      <xdr:colOff>252312</xdr:colOff>
      <xdr:row>283</xdr:row>
      <xdr:rowOff>217729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A20BA816-5FD5-404D-81AE-1EB585AEF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22374</xdr:colOff>
      <xdr:row>267</xdr:row>
      <xdr:rowOff>146291</xdr:rowOff>
    </xdr:from>
    <xdr:to>
      <xdr:col>38</xdr:col>
      <xdr:colOff>38808</xdr:colOff>
      <xdr:row>283</xdr:row>
      <xdr:rowOff>217729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C21CC00-0BD1-4D50-89AA-8A0296F5B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38</xdr:col>
      <xdr:colOff>494205</xdr:colOff>
      <xdr:row>267</xdr:row>
      <xdr:rowOff>142876</xdr:rowOff>
    </xdr:from>
    <xdr:to>
      <xdr:col>42</xdr:col>
      <xdr:colOff>510640</xdr:colOff>
      <xdr:row>283</xdr:row>
      <xdr:rowOff>217729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F296CC1-3141-478E-BAED-26FDA3843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654844</xdr:colOff>
      <xdr:row>316</xdr:row>
      <xdr:rowOff>15322</xdr:rowOff>
    </xdr:from>
    <xdr:to>
      <xdr:col>28</xdr:col>
      <xdr:colOff>453912</xdr:colOff>
      <xdr:row>332</xdr:row>
      <xdr:rowOff>86760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0C10F85-B3CF-45D1-B890-4DF7CDE92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29</xdr:col>
      <xdr:colOff>223972</xdr:colOff>
      <xdr:row>316</xdr:row>
      <xdr:rowOff>11907</xdr:rowOff>
    </xdr:from>
    <xdr:to>
      <xdr:col>33</xdr:col>
      <xdr:colOff>240407</xdr:colOff>
      <xdr:row>332</xdr:row>
      <xdr:rowOff>86760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71F0B13-D033-4D0A-A7E2-24CC21C79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10469</xdr:colOff>
      <xdr:row>316</xdr:row>
      <xdr:rowOff>15322</xdr:rowOff>
    </xdr:from>
    <xdr:to>
      <xdr:col>38</xdr:col>
      <xdr:colOff>26903</xdr:colOff>
      <xdr:row>332</xdr:row>
      <xdr:rowOff>86760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B4721842-8B44-4A6E-95B2-48A11967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38</xdr:col>
      <xdr:colOff>482300</xdr:colOff>
      <xdr:row>316</xdr:row>
      <xdr:rowOff>11907</xdr:rowOff>
    </xdr:from>
    <xdr:to>
      <xdr:col>42</xdr:col>
      <xdr:colOff>498735</xdr:colOff>
      <xdr:row>332</xdr:row>
      <xdr:rowOff>86760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2EA5F80-9D00-4E95-946D-E416A541E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26</xdr:col>
      <xdr:colOff>199718</xdr:colOff>
      <xdr:row>29</xdr:row>
      <xdr:rowOff>107541</xdr:rowOff>
    </xdr:from>
    <xdr:to>
      <xdr:col>27</xdr:col>
      <xdr:colOff>516252</xdr:colOff>
      <xdr:row>30</xdr:row>
      <xdr:rowOff>159035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3231967D-4613-4C2F-8EEB-78F24E4DFDCF}"/>
            </a:ext>
          </a:extLst>
        </xdr:cNvPr>
        <xdr:cNvGrpSpPr/>
      </xdr:nvGrpSpPr>
      <xdr:grpSpPr>
        <a:xfrm>
          <a:off x="18605774" y="5813597"/>
          <a:ext cx="996253" cy="248255"/>
          <a:chOff x="9940445" y="2701018"/>
          <a:chExt cx="1005840" cy="280205"/>
        </a:xfrm>
      </xdr:grpSpPr>
      <xdr:cxnSp macro="">
        <xdr:nvCxnSpPr>
          <xdr:cNvPr id="45" name="Straight Connector 44">
            <a:extLst>
              <a:ext uri="{FF2B5EF4-FFF2-40B4-BE49-F238E27FC236}">
                <a16:creationId xmlns:a16="http://schemas.microsoft.com/office/drawing/2014/main" id="{E50E591C-09B2-4ADA-8491-3E2743989364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5EF1887B-89E1-CF91-775C-A3B2B86BF9F0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30</xdr:col>
      <xdr:colOff>646982</xdr:colOff>
      <xdr:row>30</xdr:row>
      <xdr:rowOff>80873</xdr:rowOff>
    </xdr:from>
    <xdr:to>
      <xdr:col>32</xdr:col>
      <xdr:colOff>280591</xdr:colOff>
      <xdr:row>31</xdr:row>
      <xdr:rowOff>132367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FB7A0503-773B-4099-B3F8-282746BD5D06}"/>
            </a:ext>
          </a:extLst>
        </xdr:cNvPr>
        <xdr:cNvGrpSpPr/>
      </xdr:nvGrpSpPr>
      <xdr:grpSpPr>
        <a:xfrm>
          <a:off x="21771912" y="5983690"/>
          <a:ext cx="993045" cy="248254"/>
          <a:chOff x="9940445" y="2701018"/>
          <a:chExt cx="1005840" cy="280205"/>
        </a:xfrm>
      </xdr:grpSpPr>
      <xdr:cxnSp macro="">
        <xdr:nvCxnSpPr>
          <xdr:cNvPr id="48" name="Straight Connector 47">
            <a:extLst>
              <a:ext uri="{FF2B5EF4-FFF2-40B4-BE49-F238E27FC236}">
                <a16:creationId xmlns:a16="http://schemas.microsoft.com/office/drawing/2014/main" id="{287561B4-3B8E-9E0D-6CE1-793D71612F1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6D6D9CDC-F5EE-A328-F9FF-7D2F52DD4D56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40</xdr:col>
      <xdr:colOff>269576</xdr:colOff>
      <xdr:row>29</xdr:row>
      <xdr:rowOff>161745</xdr:rowOff>
    </xdr:from>
    <xdr:to>
      <xdr:col>41</xdr:col>
      <xdr:colOff>586109</xdr:colOff>
      <xdr:row>30</xdr:row>
      <xdr:rowOff>213241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3D9F6D69-5496-4E09-8789-E202780F0020}"/>
            </a:ext>
          </a:extLst>
        </xdr:cNvPr>
        <xdr:cNvGrpSpPr/>
      </xdr:nvGrpSpPr>
      <xdr:grpSpPr>
        <a:xfrm>
          <a:off x="28191689" y="5867801"/>
          <a:ext cx="996251" cy="222857"/>
          <a:chOff x="9940445" y="2701018"/>
          <a:chExt cx="1005840" cy="280205"/>
        </a:xfrm>
      </xdr:grpSpPr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id="{95DBF5DB-E3A6-BDEC-9CAD-A625AA21445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BA3CC9CB-785A-3F1A-CB6C-0670CBECEDF0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35</xdr:col>
      <xdr:colOff>440307</xdr:colOff>
      <xdr:row>29</xdr:row>
      <xdr:rowOff>17970</xdr:rowOff>
    </xdr:from>
    <xdr:to>
      <xdr:col>37</xdr:col>
      <xdr:colOff>121844</xdr:colOff>
      <xdr:row>30</xdr:row>
      <xdr:rowOff>169202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2E78966B-C447-455D-8C00-CD3BBC62C4AB}"/>
            </a:ext>
          </a:extLst>
        </xdr:cNvPr>
        <xdr:cNvGrpSpPr/>
      </xdr:nvGrpSpPr>
      <xdr:grpSpPr>
        <a:xfrm>
          <a:off x="24963828" y="5724026"/>
          <a:ext cx="1040974" cy="347993"/>
          <a:chOff x="9940445" y="2701018"/>
          <a:chExt cx="1005840" cy="374141"/>
        </a:xfrm>
      </xdr:grpSpPr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49FDE4E6-BDB6-8463-D3A6-359CF97343C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237BCB39-53FB-E5DE-27B4-2578FEDCC7D7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40</xdr:col>
      <xdr:colOff>224646</xdr:colOff>
      <xdr:row>76</xdr:row>
      <xdr:rowOff>71887</xdr:rowOff>
    </xdr:from>
    <xdr:to>
      <xdr:col>41</xdr:col>
      <xdr:colOff>589107</xdr:colOff>
      <xdr:row>77</xdr:row>
      <xdr:rowOff>223117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CE9D0C12-67C9-4AA2-8A6E-79D603782C5F}"/>
            </a:ext>
          </a:extLst>
        </xdr:cNvPr>
        <xdr:cNvGrpSpPr/>
      </xdr:nvGrpSpPr>
      <xdr:grpSpPr>
        <a:xfrm>
          <a:off x="28146759" y="15025690"/>
          <a:ext cx="1044179" cy="309890"/>
          <a:chOff x="9940445" y="2701018"/>
          <a:chExt cx="1005840" cy="374141"/>
        </a:xfrm>
      </xdr:grpSpPr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0F6EE0BD-D3E8-A3D2-E4E3-98582A44F9B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69DC681D-4AAD-27DD-CBEA-AD5797DE752F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30</xdr:col>
      <xdr:colOff>593067</xdr:colOff>
      <xdr:row>77</xdr:row>
      <xdr:rowOff>143773</xdr:rowOff>
    </xdr:from>
    <xdr:to>
      <xdr:col>32</xdr:col>
      <xdr:colOff>274604</xdr:colOff>
      <xdr:row>79</xdr:row>
      <xdr:rowOff>65594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23D41FF3-C5C7-4842-A2CE-F519B7D34465}"/>
            </a:ext>
          </a:extLst>
        </xdr:cNvPr>
        <xdr:cNvGrpSpPr/>
      </xdr:nvGrpSpPr>
      <xdr:grpSpPr>
        <a:xfrm>
          <a:off x="21717997" y="15294336"/>
          <a:ext cx="1040973" cy="315343"/>
          <a:chOff x="9940445" y="2701018"/>
          <a:chExt cx="1005840" cy="374141"/>
        </a:xfrm>
      </xdr:grpSpPr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BAB2DFC9-26DB-AD70-3EDE-1743E3DA5B2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DE0BD9B1-7EC9-FC83-99EA-9F18C1B04B82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26</xdr:col>
      <xdr:colOff>215660</xdr:colOff>
      <xdr:row>76</xdr:row>
      <xdr:rowOff>188703</xdr:rowOff>
    </xdr:from>
    <xdr:to>
      <xdr:col>27</xdr:col>
      <xdr:colOff>532194</xdr:colOff>
      <xdr:row>78</xdr:row>
      <xdr:rowOff>15551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64211831-A2CD-4CC8-8D00-1B6D20B196BA}"/>
            </a:ext>
          </a:extLst>
        </xdr:cNvPr>
        <xdr:cNvGrpSpPr/>
      </xdr:nvGrpSpPr>
      <xdr:grpSpPr>
        <a:xfrm>
          <a:off x="18621716" y="15142506"/>
          <a:ext cx="996253" cy="220369"/>
          <a:chOff x="9940445" y="2701018"/>
          <a:chExt cx="1005840" cy="280205"/>
        </a:xfrm>
      </xdr:grpSpPr>
      <xdr:cxnSp macro="">
        <xdr:nvCxnSpPr>
          <xdr:cNvPr id="63" name="Straight Connector 62">
            <a:extLst>
              <a:ext uri="{FF2B5EF4-FFF2-40B4-BE49-F238E27FC236}">
                <a16:creationId xmlns:a16="http://schemas.microsoft.com/office/drawing/2014/main" id="{C7A7305F-6E3C-6F88-61AF-D9D648C5463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EDD0F059-46F6-2F87-4760-B1BBEC3B350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35</xdr:col>
      <xdr:colOff>413348</xdr:colOff>
      <xdr:row>76</xdr:row>
      <xdr:rowOff>44930</xdr:rowOff>
    </xdr:from>
    <xdr:to>
      <xdr:col>37</xdr:col>
      <xdr:colOff>46957</xdr:colOff>
      <xdr:row>77</xdr:row>
      <xdr:rowOff>96424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BE37A371-BB51-4564-BD13-DB24A2E41802}"/>
            </a:ext>
          </a:extLst>
        </xdr:cNvPr>
        <xdr:cNvGrpSpPr/>
      </xdr:nvGrpSpPr>
      <xdr:grpSpPr>
        <a:xfrm>
          <a:off x="24936869" y="14998733"/>
          <a:ext cx="993046" cy="248254"/>
          <a:chOff x="9940445" y="2701018"/>
          <a:chExt cx="1005840" cy="280205"/>
        </a:xfrm>
      </xdr:grpSpPr>
      <xdr:cxnSp macro="">
        <xdr:nvCxnSpPr>
          <xdr:cNvPr id="66" name="Straight Connector 65">
            <a:extLst>
              <a:ext uri="{FF2B5EF4-FFF2-40B4-BE49-F238E27FC236}">
                <a16:creationId xmlns:a16="http://schemas.microsoft.com/office/drawing/2014/main" id="{79F08FC7-2934-6EF5-0EF5-9959375DB9B5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BDE69EA5-CFA5-6C29-DF26-57561770FE5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40</xdr:col>
      <xdr:colOff>179718</xdr:colOff>
      <xdr:row>123</xdr:row>
      <xdr:rowOff>143772</xdr:rowOff>
    </xdr:from>
    <xdr:to>
      <xdr:col>41</xdr:col>
      <xdr:colOff>544179</xdr:colOff>
      <xdr:row>125</xdr:row>
      <xdr:rowOff>65594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89E21FB6-BDF0-47D2-A11B-DC3F424DE89B}"/>
            </a:ext>
          </a:extLst>
        </xdr:cNvPr>
        <xdr:cNvGrpSpPr/>
      </xdr:nvGrpSpPr>
      <xdr:grpSpPr>
        <a:xfrm>
          <a:off x="28101831" y="24345321"/>
          <a:ext cx="1044179" cy="315343"/>
          <a:chOff x="9940445" y="2701018"/>
          <a:chExt cx="1005840" cy="374141"/>
        </a:xfrm>
      </xdr:grpSpPr>
      <xdr:cxnSp macro="">
        <xdr:nvCxnSpPr>
          <xdr:cNvPr id="69" name="Straight Connector 68">
            <a:extLst>
              <a:ext uri="{FF2B5EF4-FFF2-40B4-BE49-F238E27FC236}">
                <a16:creationId xmlns:a16="http://schemas.microsoft.com/office/drawing/2014/main" id="{B1EEBF12-F3A1-79EB-B0C3-78380F64E6A1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EBAA3DA4-2949-3724-E637-2073F300C9ED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35</xdr:col>
      <xdr:colOff>476250</xdr:colOff>
      <xdr:row>124</xdr:row>
      <xdr:rowOff>44931</xdr:rowOff>
    </xdr:from>
    <xdr:to>
      <xdr:col>37</xdr:col>
      <xdr:colOff>109859</xdr:colOff>
      <xdr:row>125</xdr:row>
      <xdr:rowOff>96425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72BCD99D-2259-4FBB-B95A-9BA109265ABE}"/>
            </a:ext>
          </a:extLst>
        </xdr:cNvPr>
        <xdr:cNvGrpSpPr/>
      </xdr:nvGrpSpPr>
      <xdr:grpSpPr>
        <a:xfrm>
          <a:off x="24999771" y="24443241"/>
          <a:ext cx="993046" cy="248254"/>
          <a:chOff x="9940445" y="2701018"/>
          <a:chExt cx="1005840" cy="280205"/>
        </a:xfrm>
      </xdr:grpSpPr>
      <xdr:cxnSp macro="">
        <xdr:nvCxnSpPr>
          <xdr:cNvPr id="72" name="Straight Connector 71">
            <a:extLst>
              <a:ext uri="{FF2B5EF4-FFF2-40B4-BE49-F238E27FC236}">
                <a16:creationId xmlns:a16="http://schemas.microsoft.com/office/drawing/2014/main" id="{45CC5EEC-E1EC-2749-DCC4-609E8AE903E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A3B408E0-BB8A-F3FE-9584-B33069FCDF99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30</xdr:col>
      <xdr:colOff>637636</xdr:colOff>
      <xdr:row>125</xdr:row>
      <xdr:rowOff>71528</xdr:rowOff>
    </xdr:from>
    <xdr:to>
      <xdr:col>32</xdr:col>
      <xdr:colOff>271245</xdr:colOff>
      <xdr:row>126</xdr:row>
      <xdr:rowOff>123023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1C47862F-AE73-453B-94C8-AF8F58E1DB04}"/>
            </a:ext>
          </a:extLst>
        </xdr:cNvPr>
        <xdr:cNvGrpSpPr/>
      </xdr:nvGrpSpPr>
      <xdr:grpSpPr>
        <a:xfrm>
          <a:off x="21762566" y="24666598"/>
          <a:ext cx="993045" cy="248256"/>
          <a:chOff x="9940445" y="2701018"/>
          <a:chExt cx="1005840" cy="280205"/>
        </a:xfrm>
      </xdr:grpSpPr>
      <xdr:cxnSp macro="">
        <xdr:nvCxnSpPr>
          <xdr:cNvPr id="75" name="Straight Connector 74">
            <a:extLst>
              <a:ext uri="{FF2B5EF4-FFF2-40B4-BE49-F238E27FC236}">
                <a16:creationId xmlns:a16="http://schemas.microsoft.com/office/drawing/2014/main" id="{3A765E43-6E9B-2031-1EDD-C30491ABC29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6" name="TextBox 75">
            <a:extLst>
              <a:ext uri="{FF2B5EF4-FFF2-40B4-BE49-F238E27FC236}">
                <a16:creationId xmlns:a16="http://schemas.microsoft.com/office/drawing/2014/main" id="{0B7A9327-01AA-695D-4107-5AEB6ED8386E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26</xdr:col>
      <xdr:colOff>179717</xdr:colOff>
      <xdr:row>125</xdr:row>
      <xdr:rowOff>71887</xdr:rowOff>
    </xdr:from>
    <xdr:to>
      <xdr:col>27</xdr:col>
      <xdr:colOff>496251</xdr:colOff>
      <xdr:row>126</xdr:row>
      <xdr:rowOff>123382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25B486ED-62A1-4FAB-A0A2-AAA96382DDB4}"/>
            </a:ext>
          </a:extLst>
        </xdr:cNvPr>
        <xdr:cNvGrpSpPr/>
      </xdr:nvGrpSpPr>
      <xdr:grpSpPr>
        <a:xfrm>
          <a:off x="18585773" y="24666957"/>
          <a:ext cx="996253" cy="248256"/>
          <a:chOff x="9940445" y="2701018"/>
          <a:chExt cx="1005840" cy="280205"/>
        </a:xfrm>
      </xdr:grpSpPr>
      <xdr:cxnSp macro="">
        <xdr:nvCxnSpPr>
          <xdr:cNvPr id="78" name="Straight Connector 77">
            <a:extLst>
              <a:ext uri="{FF2B5EF4-FFF2-40B4-BE49-F238E27FC236}">
                <a16:creationId xmlns:a16="http://schemas.microsoft.com/office/drawing/2014/main" id="{55C8450A-A610-7AE4-07C6-D9885995FF0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9" name="TextBox 78">
            <a:extLst>
              <a:ext uri="{FF2B5EF4-FFF2-40B4-BE49-F238E27FC236}">
                <a16:creationId xmlns:a16="http://schemas.microsoft.com/office/drawing/2014/main" id="{6A9797E0-0825-DBE5-2562-E76C0934E75D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30</xdr:col>
      <xdr:colOff>629010</xdr:colOff>
      <xdr:row>175</xdr:row>
      <xdr:rowOff>107830</xdr:rowOff>
    </xdr:from>
    <xdr:to>
      <xdr:col>32</xdr:col>
      <xdr:colOff>262619</xdr:colOff>
      <xdr:row>176</xdr:row>
      <xdr:rowOff>159326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D70FEC21-80F1-4488-A00C-5CCD3A65E65A}"/>
            </a:ext>
          </a:extLst>
        </xdr:cNvPr>
        <xdr:cNvGrpSpPr/>
      </xdr:nvGrpSpPr>
      <xdr:grpSpPr>
        <a:xfrm>
          <a:off x="21753940" y="34540929"/>
          <a:ext cx="993045" cy="248256"/>
          <a:chOff x="9940445" y="2701018"/>
          <a:chExt cx="1005840" cy="280205"/>
        </a:xfrm>
      </xdr:grpSpPr>
      <xdr:cxnSp macro="">
        <xdr:nvCxnSpPr>
          <xdr:cNvPr id="81" name="Straight Connector 80">
            <a:extLst>
              <a:ext uri="{FF2B5EF4-FFF2-40B4-BE49-F238E27FC236}">
                <a16:creationId xmlns:a16="http://schemas.microsoft.com/office/drawing/2014/main" id="{B0F3D04B-6388-AA02-ED7E-3495CADBC6DE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2" name="TextBox 81">
            <a:extLst>
              <a:ext uri="{FF2B5EF4-FFF2-40B4-BE49-F238E27FC236}">
                <a16:creationId xmlns:a16="http://schemas.microsoft.com/office/drawing/2014/main" id="{91539DED-460B-9EF5-F0D4-280616F9331D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26</xdr:col>
      <xdr:colOff>116816</xdr:colOff>
      <xdr:row>175</xdr:row>
      <xdr:rowOff>17972</xdr:rowOff>
    </xdr:from>
    <xdr:to>
      <xdr:col>27</xdr:col>
      <xdr:colOff>481278</xdr:colOff>
      <xdr:row>176</xdr:row>
      <xdr:rowOff>164441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3B1E8325-AD28-4A1E-B6CE-4541832843FB}"/>
            </a:ext>
          </a:extLst>
        </xdr:cNvPr>
        <xdr:cNvGrpSpPr/>
      </xdr:nvGrpSpPr>
      <xdr:grpSpPr>
        <a:xfrm>
          <a:off x="18522872" y="34451071"/>
          <a:ext cx="1044181" cy="343229"/>
          <a:chOff x="9940445" y="2701018"/>
          <a:chExt cx="1005840" cy="374141"/>
        </a:xfrm>
      </xdr:grpSpPr>
      <xdr:cxnSp macro="">
        <xdr:nvCxnSpPr>
          <xdr:cNvPr id="84" name="Straight Connector 83">
            <a:extLst>
              <a:ext uri="{FF2B5EF4-FFF2-40B4-BE49-F238E27FC236}">
                <a16:creationId xmlns:a16="http://schemas.microsoft.com/office/drawing/2014/main" id="{AC9362E7-3820-D8F3-EF08-689D52DCD39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19137378-DA30-21F6-9658-DE131D5EB2FD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35</xdr:col>
      <xdr:colOff>377405</xdr:colOff>
      <xdr:row>172</xdr:row>
      <xdr:rowOff>206675</xdr:rowOff>
    </xdr:from>
    <xdr:to>
      <xdr:col>37</xdr:col>
      <xdr:colOff>58942</xdr:colOff>
      <xdr:row>174</xdr:row>
      <xdr:rowOff>128497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E22263CC-DF55-4810-BE85-40B417CAADDF}"/>
            </a:ext>
          </a:extLst>
        </xdr:cNvPr>
        <xdr:cNvGrpSpPr/>
      </xdr:nvGrpSpPr>
      <xdr:grpSpPr>
        <a:xfrm>
          <a:off x="24900926" y="34036792"/>
          <a:ext cx="1040974" cy="328043"/>
          <a:chOff x="9940445" y="2701018"/>
          <a:chExt cx="1005840" cy="374141"/>
        </a:xfrm>
      </xdr:grpSpPr>
      <xdr:cxnSp macro="">
        <xdr:nvCxnSpPr>
          <xdr:cNvPr id="87" name="Straight Connector 86">
            <a:extLst>
              <a:ext uri="{FF2B5EF4-FFF2-40B4-BE49-F238E27FC236}">
                <a16:creationId xmlns:a16="http://schemas.microsoft.com/office/drawing/2014/main" id="{E6DFD1CD-4373-829B-F0AA-AF3953D4A9B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8" name="TextBox 87">
            <a:extLst>
              <a:ext uri="{FF2B5EF4-FFF2-40B4-BE49-F238E27FC236}">
                <a16:creationId xmlns:a16="http://schemas.microsoft.com/office/drawing/2014/main" id="{145548BA-C0F0-6E45-57EF-9D138BC033ED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40</xdr:col>
      <xdr:colOff>152759</xdr:colOff>
      <xdr:row>174</xdr:row>
      <xdr:rowOff>71887</xdr:rowOff>
    </xdr:from>
    <xdr:to>
      <xdr:col>41</xdr:col>
      <xdr:colOff>517220</xdr:colOff>
      <xdr:row>175</xdr:row>
      <xdr:rowOff>218353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9423FB17-9765-41BB-AB04-19858AD2C520}"/>
            </a:ext>
          </a:extLst>
        </xdr:cNvPr>
        <xdr:cNvGrpSpPr/>
      </xdr:nvGrpSpPr>
      <xdr:grpSpPr>
        <a:xfrm>
          <a:off x="28074872" y="34308225"/>
          <a:ext cx="1044179" cy="317827"/>
          <a:chOff x="9940445" y="2701018"/>
          <a:chExt cx="1005840" cy="374141"/>
        </a:xfrm>
      </xdr:grpSpPr>
      <xdr:cxnSp macro="">
        <xdr:nvCxnSpPr>
          <xdr:cNvPr id="90" name="Straight Connector 89">
            <a:extLst>
              <a:ext uri="{FF2B5EF4-FFF2-40B4-BE49-F238E27FC236}">
                <a16:creationId xmlns:a16="http://schemas.microsoft.com/office/drawing/2014/main" id="{70676232-E9E0-CF65-4A21-D83AF9B0E25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52FD700C-0433-EA56-A2BC-F4C333C158CA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35</xdr:col>
      <xdr:colOff>458279</xdr:colOff>
      <xdr:row>222</xdr:row>
      <xdr:rowOff>8987</xdr:rowOff>
    </xdr:from>
    <xdr:to>
      <xdr:col>37</xdr:col>
      <xdr:colOff>139816</xdr:colOff>
      <xdr:row>223</xdr:row>
      <xdr:rowOff>155454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28DF8CB2-FB3D-4F43-9BAD-F650651AA2C5}"/>
            </a:ext>
          </a:extLst>
        </xdr:cNvPr>
        <xdr:cNvGrpSpPr/>
      </xdr:nvGrpSpPr>
      <xdr:grpSpPr>
        <a:xfrm>
          <a:off x="24981800" y="43689832"/>
          <a:ext cx="1040974" cy="343228"/>
          <a:chOff x="9940445" y="2701018"/>
          <a:chExt cx="1005840" cy="374141"/>
        </a:xfrm>
      </xdr:grpSpPr>
      <xdr:cxnSp macro="">
        <xdr:nvCxnSpPr>
          <xdr:cNvPr id="93" name="Straight Connector 92">
            <a:extLst>
              <a:ext uri="{FF2B5EF4-FFF2-40B4-BE49-F238E27FC236}">
                <a16:creationId xmlns:a16="http://schemas.microsoft.com/office/drawing/2014/main" id="{7BF6BA87-FA92-6849-EC44-EA5E4AD4D2CE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BE7AFDA-970D-09C3-FA71-E30FC0EF96C5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40</xdr:col>
      <xdr:colOff>260591</xdr:colOff>
      <xdr:row>222</xdr:row>
      <xdr:rowOff>80874</xdr:rowOff>
    </xdr:from>
    <xdr:to>
      <xdr:col>41</xdr:col>
      <xdr:colOff>625052</xdr:colOff>
      <xdr:row>224</xdr:row>
      <xdr:rowOff>7458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09CAE623-270F-477D-9736-9BCD4F6A3B20}"/>
            </a:ext>
          </a:extLst>
        </xdr:cNvPr>
        <xdr:cNvGrpSpPr/>
      </xdr:nvGrpSpPr>
      <xdr:grpSpPr>
        <a:xfrm>
          <a:off x="28182704" y="43761719"/>
          <a:ext cx="1044179" cy="320105"/>
          <a:chOff x="9940445" y="2701018"/>
          <a:chExt cx="1005840" cy="374141"/>
        </a:xfrm>
      </xdr:grpSpPr>
      <xdr:cxnSp macro="">
        <xdr:nvCxnSpPr>
          <xdr:cNvPr id="96" name="Straight Connector 95">
            <a:extLst>
              <a:ext uri="{FF2B5EF4-FFF2-40B4-BE49-F238E27FC236}">
                <a16:creationId xmlns:a16="http://schemas.microsoft.com/office/drawing/2014/main" id="{309A049D-D372-AFF4-FBE7-DFC1EC056821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7" name="TextBox 96">
            <a:extLst>
              <a:ext uri="{FF2B5EF4-FFF2-40B4-BE49-F238E27FC236}">
                <a16:creationId xmlns:a16="http://schemas.microsoft.com/office/drawing/2014/main" id="{ED3D87FC-8237-7448-C736-1AA4F7D32900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30</xdr:col>
      <xdr:colOff>655967</xdr:colOff>
      <xdr:row>222</xdr:row>
      <xdr:rowOff>197689</xdr:rowOff>
    </xdr:from>
    <xdr:to>
      <xdr:col>32</xdr:col>
      <xdr:colOff>289576</xdr:colOff>
      <xdr:row>224</xdr:row>
      <xdr:rowOff>24537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52BBF54E-76C1-441C-9E2F-9360EB9BC420}"/>
            </a:ext>
          </a:extLst>
        </xdr:cNvPr>
        <xdr:cNvGrpSpPr/>
      </xdr:nvGrpSpPr>
      <xdr:grpSpPr>
        <a:xfrm>
          <a:off x="21780897" y="43865834"/>
          <a:ext cx="993045" cy="233069"/>
          <a:chOff x="9940445" y="2701018"/>
          <a:chExt cx="1005840" cy="280205"/>
        </a:xfrm>
      </xdr:grpSpPr>
      <xdr:cxnSp macro="">
        <xdr:nvCxnSpPr>
          <xdr:cNvPr id="99" name="Straight Connector 98">
            <a:extLst>
              <a:ext uri="{FF2B5EF4-FFF2-40B4-BE49-F238E27FC236}">
                <a16:creationId xmlns:a16="http://schemas.microsoft.com/office/drawing/2014/main" id="{143519EF-1EE3-74A0-5A5F-678C8FBB1EA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B97EC9C0-D787-6255-C2CE-C2609F7278A5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26</xdr:col>
      <xdr:colOff>215661</xdr:colOff>
      <xdr:row>222</xdr:row>
      <xdr:rowOff>80874</xdr:rowOff>
    </xdr:from>
    <xdr:to>
      <xdr:col>27</xdr:col>
      <xdr:colOff>532195</xdr:colOff>
      <xdr:row>223</xdr:row>
      <xdr:rowOff>132368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5628C7CC-CEF4-461A-9A8F-EDE4A4B275FA}"/>
            </a:ext>
          </a:extLst>
        </xdr:cNvPr>
        <xdr:cNvGrpSpPr/>
      </xdr:nvGrpSpPr>
      <xdr:grpSpPr>
        <a:xfrm>
          <a:off x="18621717" y="43761719"/>
          <a:ext cx="996253" cy="248255"/>
          <a:chOff x="9940445" y="2701018"/>
          <a:chExt cx="1005840" cy="280205"/>
        </a:xfrm>
      </xdr:grpSpPr>
      <xdr:cxnSp macro="">
        <xdr:nvCxnSpPr>
          <xdr:cNvPr id="102" name="Straight Connector 101">
            <a:extLst>
              <a:ext uri="{FF2B5EF4-FFF2-40B4-BE49-F238E27FC236}">
                <a16:creationId xmlns:a16="http://schemas.microsoft.com/office/drawing/2014/main" id="{8886730A-9619-2BCD-F522-C3F91B57B7C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3" name="TextBox 102">
            <a:extLst>
              <a:ext uri="{FF2B5EF4-FFF2-40B4-BE49-F238E27FC236}">
                <a16:creationId xmlns:a16="http://schemas.microsoft.com/office/drawing/2014/main" id="{78A28E3D-7D1E-FAAC-9970-8C12E489A81A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26</xdr:col>
      <xdr:colOff>161744</xdr:colOff>
      <xdr:row>272</xdr:row>
      <xdr:rowOff>71887</xdr:rowOff>
    </xdr:from>
    <xdr:to>
      <xdr:col>27</xdr:col>
      <xdr:colOff>478278</xdr:colOff>
      <xdr:row>273</xdr:row>
      <xdr:rowOff>123381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E9348538-B7DE-4B7B-A571-4B7397FE9B65}"/>
            </a:ext>
          </a:extLst>
        </xdr:cNvPr>
        <xdr:cNvGrpSpPr/>
      </xdr:nvGrpSpPr>
      <xdr:grpSpPr>
        <a:xfrm>
          <a:off x="18567800" y="53590760"/>
          <a:ext cx="996253" cy="248255"/>
          <a:chOff x="9940445" y="2701018"/>
          <a:chExt cx="1005840" cy="280205"/>
        </a:xfrm>
      </xdr:grpSpPr>
      <xdr:cxnSp macro="">
        <xdr:nvCxnSpPr>
          <xdr:cNvPr id="105" name="Straight Connector 104">
            <a:extLst>
              <a:ext uri="{FF2B5EF4-FFF2-40B4-BE49-F238E27FC236}">
                <a16:creationId xmlns:a16="http://schemas.microsoft.com/office/drawing/2014/main" id="{D509D800-2DA0-FD61-52EF-6BC25ABF8591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E2B88C6B-7B6C-2F72-18E2-C4DFF82B6D6E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40</xdr:col>
      <xdr:colOff>215661</xdr:colOff>
      <xdr:row>270</xdr:row>
      <xdr:rowOff>125803</xdr:rowOff>
    </xdr:from>
    <xdr:to>
      <xdr:col>41</xdr:col>
      <xdr:colOff>532194</xdr:colOff>
      <xdr:row>271</xdr:row>
      <xdr:rowOff>177297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E4CF5C78-5E54-419E-A8B6-8F39245BE7FB}"/>
            </a:ext>
          </a:extLst>
        </xdr:cNvPr>
        <xdr:cNvGrpSpPr/>
      </xdr:nvGrpSpPr>
      <xdr:grpSpPr>
        <a:xfrm>
          <a:off x="28137774" y="53251155"/>
          <a:ext cx="996251" cy="248255"/>
          <a:chOff x="9940445" y="2701018"/>
          <a:chExt cx="1005840" cy="280205"/>
        </a:xfrm>
      </xdr:grpSpPr>
      <xdr:cxnSp macro="">
        <xdr:nvCxnSpPr>
          <xdr:cNvPr id="108" name="Straight Connector 107">
            <a:extLst>
              <a:ext uri="{FF2B5EF4-FFF2-40B4-BE49-F238E27FC236}">
                <a16:creationId xmlns:a16="http://schemas.microsoft.com/office/drawing/2014/main" id="{991F49EF-E2CF-C180-D6EC-1F0AD599C6C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BEE56449-D0A5-E4C2-BE4A-3F6D0C3B53C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30</xdr:col>
      <xdr:colOff>584080</xdr:colOff>
      <xdr:row>271</xdr:row>
      <xdr:rowOff>161744</xdr:rowOff>
    </xdr:from>
    <xdr:to>
      <xdr:col>32</xdr:col>
      <xdr:colOff>265617</xdr:colOff>
      <xdr:row>273</xdr:row>
      <xdr:rowOff>83565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98778603-DD91-4560-8F20-2AD21ADB8399}"/>
            </a:ext>
          </a:extLst>
        </xdr:cNvPr>
        <xdr:cNvGrpSpPr/>
      </xdr:nvGrpSpPr>
      <xdr:grpSpPr>
        <a:xfrm>
          <a:off x="21709010" y="53483857"/>
          <a:ext cx="1040973" cy="315342"/>
          <a:chOff x="9940445" y="2701018"/>
          <a:chExt cx="1005840" cy="374141"/>
        </a:xfrm>
      </xdr:grpSpPr>
      <xdr:cxnSp macro="">
        <xdr:nvCxnSpPr>
          <xdr:cNvPr id="111" name="Straight Connector 110">
            <a:extLst>
              <a:ext uri="{FF2B5EF4-FFF2-40B4-BE49-F238E27FC236}">
                <a16:creationId xmlns:a16="http://schemas.microsoft.com/office/drawing/2014/main" id="{3F25E402-CD4A-BE70-EADF-DAF44ECCA3AC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2" name="TextBox 111">
            <a:extLst>
              <a:ext uri="{FF2B5EF4-FFF2-40B4-BE49-F238E27FC236}">
                <a16:creationId xmlns:a16="http://schemas.microsoft.com/office/drawing/2014/main" id="{32FCD37D-1A17-AFB2-1EB2-6E6142B771C9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35</xdr:col>
      <xdr:colOff>413349</xdr:colOff>
      <xdr:row>270</xdr:row>
      <xdr:rowOff>161745</xdr:rowOff>
    </xdr:from>
    <xdr:to>
      <xdr:col>37</xdr:col>
      <xdr:colOff>94886</xdr:colOff>
      <xdr:row>272</xdr:row>
      <xdr:rowOff>83566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30790A8D-D6F0-4543-A0CA-7FADCCC404A0}"/>
            </a:ext>
          </a:extLst>
        </xdr:cNvPr>
        <xdr:cNvGrpSpPr/>
      </xdr:nvGrpSpPr>
      <xdr:grpSpPr>
        <a:xfrm>
          <a:off x="24936870" y="53287097"/>
          <a:ext cx="1040974" cy="315342"/>
          <a:chOff x="9940445" y="2701018"/>
          <a:chExt cx="1005840" cy="374141"/>
        </a:xfrm>
      </xdr:grpSpPr>
      <xdr:cxnSp macro="">
        <xdr:nvCxnSpPr>
          <xdr:cNvPr id="114" name="Straight Connector 113">
            <a:extLst>
              <a:ext uri="{FF2B5EF4-FFF2-40B4-BE49-F238E27FC236}">
                <a16:creationId xmlns:a16="http://schemas.microsoft.com/office/drawing/2014/main" id="{ED7BF2D0-41F9-230C-E203-67DA169C401D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5" name="TextBox 114">
            <a:extLst>
              <a:ext uri="{FF2B5EF4-FFF2-40B4-BE49-F238E27FC236}">
                <a16:creationId xmlns:a16="http://schemas.microsoft.com/office/drawing/2014/main" id="{9E11A304-51DB-8426-90FE-B9AB88F8D2DA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26</xdr:col>
      <xdr:colOff>143773</xdr:colOff>
      <xdr:row>320</xdr:row>
      <xdr:rowOff>152760</xdr:rowOff>
    </xdr:from>
    <xdr:to>
      <xdr:col>27</xdr:col>
      <xdr:colOff>460307</xdr:colOff>
      <xdr:row>321</xdr:row>
      <xdr:rowOff>204253</xdr:rowOff>
    </xdr:to>
    <xdr:grpSp>
      <xdr:nvGrpSpPr>
        <xdr:cNvPr id="116" name="Group 115">
          <a:extLst>
            <a:ext uri="{FF2B5EF4-FFF2-40B4-BE49-F238E27FC236}">
              <a16:creationId xmlns:a16="http://schemas.microsoft.com/office/drawing/2014/main" id="{AC4EF634-11F3-4760-B1EF-F7C13FECE623}"/>
            </a:ext>
          </a:extLst>
        </xdr:cNvPr>
        <xdr:cNvGrpSpPr/>
      </xdr:nvGrpSpPr>
      <xdr:grpSpPr>
        <a:xfrm>
          <a:off x="18549829" y="63116140"/>
          <a:ext cx="996253" cy="235554"/>
          <a:chOff x="9940445" y="2701018"/>
          <a:chExt cx="1005840" cy="280205"/>
        </a:xfrm>
      </xdr:grpSpPr>
      <xdr:cxnSp macro="">
        <xdr:nvCxnSpPr>
          <xdr:cNvPr id="117" name="Straight Connector 116">
            <a:extLst>
              <a:ext uri="{FF2B5EF4-FFF2-40B4-BE49-F238E27FC236}">
                <a16:creationId xmlns:a16="http://schemas.microsoft.com/office/drawing/2014/main" id="{9E8A353B-9062-21AB-FC9A-F02A23242A34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8" name="TextBox 117">
            <a:extLst>
              <a:ext uri="{FF2B5EF4-FFF2-40B4-BE49-F238E27FC236}">
                <a16:creationId xmlns:a16="http://schemas.microsoft.com/office/drawing/2014/main" id="{474F6B61-8188-9171-AAB2-C41C17D26B7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30</xdr:col>
      <xdr:colOff>610678</xdr:colOff>
      <xdr:row>320</xdr:row>
      <xdr:rowOff>80513</xdr:rowOff>
    </xdr:from>
    <xdr:to>
      <xdr:col>32</xdr:col>
      <xdr:colOff>244287</xdr:colOff>
      <xdr:row>321</xdr:row>
      <xdr:rowOff>132006</xdr:rowOff>
    </xdr:to>
    <xdr:grpSp>
      <xdr:nvGrpSpPr>
        <xdr:cNvPr id="119" name="Group 118">
          <a:extLst>
            <a:ext uri="{FF2B5EF4-FFF2-40B4-BE49-F238E27FC236}">
              <a16:creationId xmlns:a16="http://schemas.microsoft.com/office/drawing/2014/main" id="{5BB76825-9740-4F8C-AE32-77BE7AF8D868}"/>
            </a:ext>
          </a:extLst>
        </xdr:cNvPr>
        <xdr:cNvGrpSpPr/>
      </xdr:nvGrpSpPr>
      <xdr:grpSpPr>
        <a:xfrm>
          <a:off x="21735608" y="63043893"/>
          <a:ext cx="993045" cy="248254"/>
          <a:chOff x="9940445" y="2701018"/>
          <a:chExt cx="1005840" cy="280205"/>
        </a:xfrm>
      </xdr:grpSpPr>
      <xdr:cxnSp macro="">
        <xdr:nvCxnSpPr>
          <xdr:cNvPr id="120" name="Straight Connector 119">
            <a:extLst>
              <a:ext uri="{FF2B5EF4-FFF2-40B4-BE49-F238E27FC236}">
                <a16:creationId xmlns:a16="http://schemas.microsoft.com/office/drawing/2014/main" id="{D76857D9-ABFF-1C67-9589-E435F11484F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1" name="TextBox 120">
            <a:extLst>
              <a:ext uri="{FF2B5EF4-FFF2-40B4-BE49-F238E27FC236}">
                <a16:creationId xmlns:a16="http://schemas.microsoft.com/office/drawing/2014/main" id="{7C253426-3585-E055-954C-EECDD0D16BE6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35</xdr:col>
      <xdr:colOff>412629</xdr:colOff>
      <xdr:row>320</xdr:row>
      <xdr:rowOff>35224</xdr:rowOff>
    </xdr:from>
    <xdr:to>
      <xdr:col>37</xdr:col>
      <xdr:colOff>46238</xdr:colOff>
      <xdr:row>321</xdr:row>
      <xdr:rowOff>86717</xdr:rowOff>
    </xdr:to>
    <xdr:grpSp>
      <xdr:nvGrpSpPr>
        <xdr:cNvPr id="122" name="Group 121">
          <a:extLst>
            <a:ext uri="{FF2B5EF4-FFF2-40B4-BE49-F238E27FC236}">
              <a16:creationId xmlns:a16="http://schemas.microsoft.com/office/drawing/2014/main" id="{5C738C87-207C-4697-AA29-2D9AD72CB325}"/>
            </a:ext>
          </a:extLst>
        </xdr:cNvPr>
        <xdr:cNvGrpSpPr/>
      </xdr:nvGrpSpPr>
      <xdr:grpSpPr>
        <a:xfrm>
          <a:off x="24936150" y="62998604"/>
          <a:ext cx="993046" cy="248254"/>
          <a:chOff x="9940445" y="2701018"/>
          <a:chExt cx="1005840" cy="280205"/>
        </a:xfrm>
      </xdr:grpSpPr>
      <xdr:cxnSp macro="">
        <xdr:nvCxnSpPr>
          <xdr:cNvPr id="123" name="Straight Connector 122">
            <a:extLst>
              <a:ext uri="{FF2B5EF4-FFF2-40B4-BE49-F238E27FC236}">
                <a16:creationId xmlns:a16="http://schemas.microsoft.com/office/drawing/2014/main" id="{31737864-CDB1-479B-BDFB-568235595800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4" name="TextBox 123">
            <a:extLst>
              <a:ext uri="{FF2B5EF4-FFF2-40B4-BE49-F238E27FC236}">
                <a16:creationId xmlns:a16="http://schemas.microsoft.com/office/drawing/2014/main" id="{3ED32065-7C1A-0CBF-1CB2-3AAFC8BE9EB3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40</xdr:col>
      <xdr:colOff>214586</xdr:colOff>
      <xdr:row>319</xdr:row>
      <xdr:rowOff>43849</xdr:rowOff>
    </xdr:from>
    <xdr:to>
      <xdr:col>41</xdr:col>
      <xdr:colOff>531119</xdr:colOff>
      <xdr:row>320</xdr:row>
      <xdr:rowOff>95345</xdr:rowOff>
    </xdr:to>
    <xdr:grpSp>
      <xdr:nvGrpSpPr>
        <xdr:cNvPr id="125" name="Group 124">
          <a:extLst>
            <a:ext uri="{FF2B5EF4-FFF2-40B4-BE49-F238E27FC236}">
              <a16:creationId xmlns:a16="http://schemas.microsoft.com/office/drawing/2014/main" id="{3E718009-613A-4E4C-BBDB-66A50704A1DF}"/>
            </a:ext>
          </a:extLst>
        </xdr:cNvPr>
        <xdr:cNvGrpSpPr/>
      </xdr:nvGrpSpPr>
      <xdr:grpSpPr>
        <a:xfrm>
          <a:off x="28136699" y="62810469"/>
          <a:ext cx="996251" cy="248256"/>
          <a:chOff x="9940449" y="2701018"/>
          <a:chExt cx="1005840" cy="280205"/>
        </a:xfrm>
      </xdr:grpSpPr>
      <xdr:cxnSp macro="">
        <xdr:nvCxnSpPr>
          <xdr:cNvPr id="126" name="Straight Connector 125">
            <a:extLst>
              <a:ext uri="{FF2B5EF4-FFF2-40B4-BE49-F238E27FC236}">
                <a16:creationId xmlns:a16="http://schemas.microsoft.com/office/drawing/2014/main" id="{33D7271C-790F-FEAD-4926-9CDBC196BEF4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7" name="TextBox 126">
            <a:extLst>
              <a:ext uri="{FF2B5EF4-FFF2-40B4-BE49-F238E27FC236}">
                <a16:creationId xmlns:a16="http://schemas.microsoft.com/office/drawing/2014/main" id="{3EA1F74A-2B15-348B-9BFB-6081ECAF59F8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19</xdr:col>
      <xdr:colOff>185017</xdr:colOff>
      <xdr:row>302</xdr:row>
      <xdr:rowOff>209002</xdr:rowOff>
    </xdr:from>
    <xdr:to>
      <xdr:col>19</xdr:col>
      <xdr:colOff>551977</xdr:colOff>
      <xdr:row>303</xdr:row>
      <xdr:rowOff>228293</xdr:rowOff>
    </xdr:to>
    <xdr:grpSp>
      <xdr:nvGrpSpPr>
        <xdr:cNvPr id="140" name="Group 139">
          <a:extLst>
            <a:ext uri="{FF2B5EF4-FFF2-40B4-BE49-F238E27FC236}">
              <a16:creationId xmlns:a16="http://schemas.microsoft.com/office/drawing/2014/main" id="{A93A99ED-23C4-443C-8C46-99C20808AC2B}"/>
            </a:ext>
          </a:extLst>
        </xdr:cNvPr>
        <xdr:cNvGrpSpPr/>
      </xdr:nvGrpSpPr>
      <xdr:grpSpPr>
        <a:xfrm>
          <a:off x="13564735" y="59630692"/>
          <a:ext cx="366960" cy="190652"/>
          <a:chOff x="9480344" y="2764990"/>
          <a:chExt cx="1988700" cy="206032"/>
        </a:xfrm>
      </xdr:grpSpPr>
      <xdr:cxnSp macro="">
        <xdr:nvCxnSpPr>
          <xdr:cNvPr id="141" name="Straight Connector 140">
            <a:extLst>
              <a:ext uri="{FF2B5EF4-FFF2-40B4-BE49-F238E27FC236}">
                <a16:creationId xmlns:a16="http://schemas.microsoft.com/office/drawing/2014/main" id="{55419731-D8AA-4FD4-9790-F89FD2C3873E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2" name="TextBox 141">
            <a:extLst>
              <a:ext uri="{FF2B5EF4-FFF2-40B4-BE49-F238E27FC236}">
                <a16:creationId xmlns:a16="http://schemas.microsoft.com/office/drawing/2014/main" id="{DEFDC231-55DA-167B-F5CE-A02DFA262A18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399090</xdr:colOff>
      <xdr:row>305</xdr:row>
      <xdr:rowOff>49612</xdr:rowOff>
    </xdr:from>
    <xdr:to>
      <xdr:col>21</xdr:col>
      <xdr:colOff>22552</xdr:colOff>
      <xdr:row>306</xdr:row>
      <xdr:rowOff>68904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33E05D38-B066-4871-9B8E-B319A37E0878}"/>
            </a:ext>
          </a:extLst>
        </xdr:cNvPr>
        <xdr:cNvGrpSpPr/>
      </xdr:nvGrpSpPr>
      <xdr:grpSpPr>
        <a:xfrm>
          <a:off x="14458527" y="60061584"/>
          <a:ext cx="356842" cy="216052"/>
          <a:chOff x="9480344" y="2764990"/>
          <a:chExt cx="1988700" cy="206032"/>
        </a:xfrm>
      </xdr:grpSpPr>
      <xdr:cxnSp macro="">
        <xdr:nvCxnSpPr>
          <xdr:cNvPr id="144" name="Straight Connector 143">
            <a:extLst>
              <a:ext uri="{FF2B5EF4-FFF2-40B4-BE49-F238E27FC236}">
                <a16:creationId xmlns:a16="http://schemas.microsoft.com/office/drawing/2014/main" id="{D09AF8F2-58D9-F274-D586-7E68F27B710D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5" name="TextBox 144">
            <a:extLst>
              <a:ext uri="{FF2B5EF4-FFF2-40B4-BE49-F238E27FC236}">
                <a16:creationId xmlns:a16="http://schemas.microsoft.com/office/drawing/2014/main" id="{B8EB2EED-3619-18E2-C49B-0EDCAD24D7D0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133486</xdr:colOff>
      <xdr:row>303</xdr:row>
      <xdr:rowOff>75240</xdr:rowOff>
    </xdr:from>
    <xdr:to>
      <xdr:col>21</xdr:col>
      <xdr:colOff>500446</xdr:colOff>
      <xdr:row>304</xdr:row>
      <xdr:rowOff>94532</xdr:rowOff>
    </xdr:to>
    <xdr:grpSp>
      <xdr:nvGrpSpPr>
        <xdr:cNvPr id="146" name="Group 145">
          <a:extLst>
            <a:ext uri="{FF2B5EF4-FFF2-40B4-BE49-F238E27FC236}">
              <a16:creationId xmlns:a16="http://schemas.microsoft.com/office/drawing/2014/main" id="{A1234FD5-146E-45D8-B23D-1976F82B9DB1}"/>
            </a:ext>
          </a:extLst>
        </xdr:cNvPr>
        <xdr:cNvGrpSpPr/>
      </xdr:nvGrpSpPr>
      <xdr:grpSpPr>
        <a:xfrm>
          <a:off x="14926303" y="59693691"/>
          <a:ext cx="366960" cy="216052"/>
          <a:chOff x="9480344" y="2764990"/>
          <a:chExt cx="1988700" cy="206032"/>
        </a:xfrm>
      </xdr:grpSpPr>
      <xdr:cxnSp macro="">
        <xdr:nvCxnSpPr>
          <xdr:cNvPr id="147" name="Straight Connector 146">
            <a:extLst>
              <a:ext uri="{FF2B5EF4-FFF2-40B4-BE49-F238E27FC236}">
                <a16:creationId xmlns:a16="http://schemas.microsoft.com/office/drawing/2014/main" id="{F61BCC1C-572B-D0F2-710D-0C7784684C5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8" name="TextBox 147">
            <a:extLst>
              <a:ext uri="{FF2B5EF4-FFF2-40B4-BE49-F238E27FC236}">
                <a16:creationId xmlns:a16="http://schemas.microsoft.com/office/drawing/2014/main" id="{C3FC6DF3-9D45-245A-47AB-881E6A05592B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594249</xdr:colOff>
      <xdr:row>306</xdr:row>
      <xdr:rowOff>32344</xdr:rowOff>
    </xdr:from>
    <xdr:to>
      <xdr:col>22</xdr:col>
      <xdr:colOff>269105</xdr:colOff>
      <xdr:row>307</xdr:row>
      <xdr:rowOff>51636</xdr:rowOff>
    </xdr:to>
    <xdr:grpSp>
      <xdr:nvGrpSpPr>
        <xdr:cNvPr id="149" name="Group 148">
          <a:extLst>
            <a:ext uri="{FF2B5EF4-FFF2-40B4-BE49-F238E27FC236}">
              <a16:creationId xmlns:a16="http://schemas.microsoft.com/office/drawing/2014/main" id="{D5B08D5C-95BF-4EB8-A69A-8E2E7E9487D2}"/>
            </a:ext>
          </a:extLst>
        </xdr:cNvPr>
        <xdr:cNvGrpSpPr/>
      </xdr:nvGrpSpPr>
      <xdr:grpSpPr>
        <a:xfrm>
          <a:off x="15387066" y="60241076"/>
          <a:ext cx="354574" cy="216053"/>
          <a:chOff x="9480344" y="2764990"/>
          <a:chExt cx="1988700" cy="206032"/>
        </a:xfrm>
      </xdr:grpSpPr>
      <xdr:cxnSp macro="">
        <xdr:nvCxnSpPr>
          <xdr:cNvPr id="150" name="Straight Connector 149">
            <a:extLst>
              <a:ext uri="{FF2B5EF4-FFF2-40B4-BE49-F238E27FC236}">
                <a16:creationId xmlns:a16="http://schemas.microsoft.com/office/drawing/2014/main" id="{86E5933F-296E-7F9E-CB65-4C7AD44A683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1" name="TextBox 150">
            <a:extLst>
              <a:ext uri="{FF2B5EF4-FFF2-40B4-BE49-F238E27FC236}">
                <a16:creationId xmlns:a16="http://schemas.microsoft.com/office/drawing/2014/main" id="{FDA222B1-957B-E5A2-316F-2CAFED36619D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95935</xdr:colOff>
      <xdr:row>258</xdr:row>
      <xdr:rowOff>188444</xdr:rowOff>
    </xdr:from>
    <xdr:to>
      <xdr:col>19</xdr:col>
      <xdr:colOff>462895</xdr:colOff>
      <xdr:row>259</xdr:row>
      <xdr:rowOff>207735</xdr:rowOff>
    </xdr:to>
    <xdr:grpSp>
      <xdr:nvGrpSpPr>
        <xdr:cNvPr id="152" name="Group 151">
          <a:extLst>
            <a:ext uri="{FF2B5EF4-FFF2-40B4-BE49-F238E27FC236}">
              <a16:creationId xmlns:a16="http://schemas.microsoft.com/office/drawing/2014/main" id="{58E22F18-6366-4204-82DE-B5AB61C0F04B}"/>
            </a:ext>
          </a:extLst>
        </xdr:cNvPr>
        <xdr:cNvGrpSpPr/>
      </xdr:nvGrpSpPr>
      <xdr:grpSpPr>
        <a:xfrm>
          <a:off x="13475653" y="50952669"/>
          <a:ext cx="366960" cy="203352"/>
          <a:chOff x="9480344" y="2764990"/>
          <a:chExt cx="1988700" cy="206032"/>
        </a:xfrm>
      </xdr:grpSpPr>
      <xdr:cxnSp macro="">
        <xdr:nvCxnSpPr>
          <xdr:cNvPr id="153" name="Straight Connector 152">
            <a:extLst>
              <a:ext uri="{FF2B5EF4-FFF2-40B4-BE49-F238E27FC236}">
                <a16:creationId xmlns:a16="http://schemas.microsoft.com/office/drawing/2014/main" id="{AEC25955-AD1A-7ADD-8BC4-000EA3F81EE4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4" name="TextBox 153">
            <a:extLst>
              <a:ext uri="{FF2B5EF4-FFF2-40B4-BE49-F238E27FC236}">
                <a16:creationId xmlns:a16="http://schemas.microsoft.com/office/drawing/2014/main" id="{8D07003F-6AD1-3A2C-1C67-7198659DF7E3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351123</xdr:colOff>
      <xdr:row>256</xdr:row>
      <xdr:rowOff>90727</xdr:rowOff>
    </xdr:from>
    <xdr:to>
      <xdr:col>20</xdr:col>
      <xdr:colOff>718083</xdr:colOff>
      <xdr:row>257</xdr:row>
      <xdr:rowOff>110019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2AE10F9F-4E9F-4CFD-8A3E-1A502DD28086}"/>
            </a:ext>
          </a:extLst>
        </xdr:cNvPr>
        <xdr:cNvGrpSpPr/>
      </xdr:nvGrpSpPr>
      <xdr:grpSpPr>
        <a:xfrm>
          <a:off x="14410560" y="50461431"/>
          <a:ext cx="366960" cy="216053"/>
          <a:chOff x="9480344" y="2764990"/>
          <a:chExt cx="1988700" cy="206032"/>
        </a:xfrm>
      </xdr:grpSpPr>
      <xdr:cxnSp macro="">
        <xdr:nvCxnSpPr>
          <xdr:cNvPr id="156" name="Straight Connector 155">
            <a:extLst>
              <a:ext uri="{FF2B5EF4-FFF2-40B4-BE49-F238E27FC236}">
                <a16:creationId xmlns:a16="http://schemas.microsoft.com/office/drawing/2014/main" id="{75433207-7F13-B2AE-665D-75D567221E4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7" name="TextBox 156">
            <a:extLst>
              <a:ext uri="{FF2B5EF4-FFF2-40B4-BE49-F238E27FC236}">
                <a16:creationId xmlns:a16="http://schemas.microsoft.com/office/drawing/2014/main" id="{EA723254-1036-59BB-A8F9-AD4CFE1A6DE4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99225</xdr:colOff>
      <xdr:row>254</xdr:row>
      <xdr:rowOff>27272</xdr:rowOff>
    </xdr:from>
    <xdr:to>
      <xdr:col>21</xdr:col>
      <xdr:colOff>466185</xdr:colOff>
      <xdr:row>255</xdr:row>
      <xdr:rowOff>46564</xdr:rowOff>
    </xdr:to>
    <xdr:grpSp>
      <xdr:nvGrpSpPr>
        <xdr:cNvPr id="158" name="Group 157">
          <a:extLst>
            <a:ext uri="{FF2B5EF4-FFF2-40B4-BE49-F238E27FC236}">
              <a16:creationId xmlns:a16="http://schemas.microsoft.com/office/drawing/2014/main" id="{FF4B5102-2A72-4E14-9B8C-7C2EE22F69C1}"/>
            </a:ext>
          </a:extLst>
        </xdr:cNvPr>
        <xdr:cNvGrpSpPr/>
      </xdr:nvGrpSpPr>
      <xdr:grpSpPr>
        <a:xfrm>
          <a:off x="14892042" y="50004455"/>
          <a:ext cx="366960" cy="216053"/>
          <a:chOff x="9480344" y="2764990"/>
          <a:chExt cx="1988700" cy="206032"/>
        </a:xfrm>
      </xdr:grpSpPr>
      <xdr:cxnSp macro="">
        <xdr:nvCxnSpPr>
          <xdr:cNvPr id="159" name="Straight Connector 158">
            <a:extLst>
              <a:ext uri="{FF2B5EF4-FFF2-40B4-BE49-F238E27FC236}">
                <a16:creationId xmlns:a16="http://schemas.microsoft.com/office/drawing/2014/main" id="{B16855A0-7F84-02F6-4520-46D3D2BBF3C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0" name="TextBox 159">
            <a:extLst>
              <a:ext uri="{FF2B5EF4-FFF2-40B4-BE49-F238E27FC236}">
                <a16:creationId xmlns:a16="http://schemas.microsoft.com/office/drawing/2014/main" id="{074088CB-2BEE-5198-A32A-68DB6159FBC4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597677</xdr:colOff>
      <xdr:row>255</xdr:row>
      <xdr:rowOff>11786</xdr:rowOff>
    </xdr:from>
    <xdr:to>
      <xdr:col>22</xdr:col>
      <xdr:colOff>272533</xdr:colOff>
      <xdr:row>256</xdr:row>
      <xdr:rowOff>37930</xdr:rowOff>
    </xdr:to>
    <xdr:grpSp>
      <xdr:nvGrpSpPr>
        <xdr:cNvPr id="161" name="Group 160">
          <a:extLst>
            <a:ext uri="{FF2B5EF4-FFF2-40B4-BE49-F238E27FC236}">
              <a16:creationId xmlns:a16="http://schemas.microsoft.com/office/drawing/2014/main" id="{5AFD5844-4A49-4B38-BB95-3AAC3830E2C2}"/>
            </a:ext>
          </a:extLst>
        </xdr:cNvPr>
        <xdr:cNvGrpSpPr/>
      </xdr:nvGrpSpPr>
      <xdr:grpSpPr>
        <a:xfrm>
          <a:off x="15390494" y="50185730"/>
          <a:ext cx="354574" cy="222904"/>
          <a:chOff x="9480344" y="2764990"/>
          <a:chExt cx="1988700" cy="206032"/>
        </a:xfrm>
      </xdr:grpSpPr>
      <xdr:cxnSp macro="">
        <xdr:nvCxnSpPr>
          <xdr:cNvPr id="162" name="Straight Connector 161">
            <a:extLst>
              <a:ext uri="{FF2B5EF4-FFF2-40B4-BE49-F238E27FC236}">
                <a16:creationId xmlns:a16="http://schemas.microsoft.com/office/drawing/2014/main" id="{0C6EC11E-ECB4-D63A-3EBD-3B893975E141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3" name="TextBox 162">
            <a:extLst>
              <a:ext uri="{FF2B5EF4-FFF2-40B4-BE49-F238E27FC236}">
                <a16:creationId xmlns:a16="http://schemas.microsoft.com/office/drawing/2014/main" id="{1F6250B7-9033-2A50-4615-B5684FCAD227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54820</xdr:colOff>
      <xdr:row>210</xdr:row>
      <xdr:rowOff>37689</xdr:rowOff>
    </xdr:from>
    <xdr:to>
      <xdr:col>19</xdr:col>
      <xdr:colOff>421780</xdr:colOff>
      <xdr:row>211</xdr:row>
      <xdr:rowOff>63833</xdr:rowOff>
    </xdr:to>
    <xdr:grpSp>
      <xdr:nvGrpSpPr>
        <xdr:cNvPr id="188" name="Group 187">
          <a:extLst>
            <a:ext uri="{FF2B5EF4-FFF2-40B4-BE49-F238E27FC236}">
              <a16:creationId xmlns:a16="http://schemas.microsoft.com/office/drawing/2014/main" id="{F300D906-FBE8-4B42-B03B-AA5EABB56F51}"/>
            </a:ext>
          </a:extLst>
        </xdr:cNvPr>
        <xdr:cNvGrpSpPr/>
      </xdr:nvGrpSpPr>
      <xdr:grpSpPr>
        <a:xfrm>
          <a:off x="13434538" y="41357407"/>
          <a:ext cx="366960" cy="222905"/>
          <a:chOff x="9480344" y="2764990"/>
          <a:chExt cx="1988700" cy="206032"/>
        </a:xfrm>
      </xdr:grpSpPr>
      <xdr:cxnSp macro="">
        <xdr:nvCxnSpPr>
          <xdr:cNvPr id="189" name="Straight Connector 188">
            <a:extLst>
              <a:ext uri="{FF2B5EF4-FFF2-40B4-BE49-F238E27FC236}">
                <a16:creationId xmlns:a16="http://schemas.microsoft.com/office/drawing/2014/main" id="{CA524C7A-6E7A-4529-2BFF-4A6C6B026544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0" name="TextBox 189">
            <a:extLst>
              <a:ext uri="{FF2B5EF4-FFF2-40B4-BE49-F238E27FC236}">
                <a16:creationId xmlns:a16="http://schemas.microsoft.com/office/drawing/2014/main" id="{7A8E5220-9CDA-2013-91B0-E8F0B5FD1A9E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318642</xdr:colOff>
      <xdr:row>206</xdr:row>
      <xdr:rowOff>185018</xdr:rowOff>
    </xdr:from>
    <xdr:to>
      <xdr:col>20</xdr:col>
      <xdr:colOff>685602</xdr:colOff>
      <xdr:row>207</xdr:row>
      <xdr:rowOff>211162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D17C66F2-A9E0-4451-83C3-C981982BB177}"/>
            </a:ext>
          </a:extLst>
        </xdr:cNvPr>
        <xdr:cNvGrpSpPr/>
      </xdr:nvGrpSpPr>
      <xdr:grpSpPr>
        <a:xfrm>
          <a:off x="14378079" y="40717694"/>
          <a:ext cx="366960" cy="210205"/>
          <a:chOff x="9480344" y="2764990"/>
          <a:chExt cx="1988700" cy="206032"/>
        </a:xfrm>
      </xdr:grpSpPr>
      <xdr:cxnSp macro="">
        <xdr:nvCxnSpPr>
          <xdr:cNvPr id="192" name="Straight Connector 191">
            <a:extLst>
              <a:ext uri="{FF2B5EF4-FFF2-40B4-BE49-F238E27FC236}">
                <a16:creationId xmlns:a16="http://schemas.microsoft.com/office/drawing/2014/main" id="{E712D17F-A93B-E7B9-F290-18FCE7612460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3" name="TextBox 192">
            <a:extLst>
              <a:ext uri="{FF2B5EF4-FFF2-40B4-BE49-F238E27FC236}">
                <a16:creationId xmlns:a16="http://schemas.microsoft.com/office/drawing/2014/main" id="{BC3A0933-46EC-D6DD-E9EC-DBBE9ABAD9A8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137050</xdr:colOff>
      <xdr:row>205</xdr:row>
      <xdr:rowOff>116493</xdr:rowOff>
    </xdr:from>
    <xdr:to>
      <xdr:col>21</xdr:col>
      <xdr:colOff>385580</xdr:colOff>
      <xdr:row>206</xdr:row>
      <xdr:rowOff>135785</xdr:rowOff>
    </xdr:to>
    <xdr:grpSp>
      <xdr:nvGrpSpPr>
        <xdr:cNvPr id="194" name="Group 193">
          <a:extLst>
            <a:ext uri="{FF2B5EF4-FFF2-40B4-BE49-F238E27FC236}">
              <a16:creationId xmlns:a16="http://schemas.microsoft.com/office/drawing/2014/main" id="{8F51A9EB-D04C-4DBF-A061-CF89E2F1DFDE}"/>
            </a:ext>
          </a:extLst>
        </xdr:cNvPr>
        <xdr:cNvGrpSpPr/>
      </xdr:nvGrpSpPr>
      <xdr:grpSpPr>
        <a:xfrm>
          <a:off x="14929867" y="40452408"/>
          <a:ext cx="248530" cy="216053"/>
          <a:chOff x="9814574" y="2804703"/>
          <a:chExt cx="1346882" cy="206032"/>
        </a:xfrm>
      </xdr:grpSpPr>
      <xdr:cxnSp macro="">
        <xdr:nvCxnSpPr>
          <xdr:cNvPr id="195" name="Straight Connector 194">
            <a:extLst>
              <a:ext uri="{FF2B5EF4-FFF2-40B4-BE49-F238E27FC236}">
                <a16:creationId xmlns:a16="http://schemas.microsoft.com/office/drawing/2014/main" id="{86C9F083-5F9A-48A9-97EA-B1DC6D11A12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6" name="TextBox 195">
            <a:extLst>
              <a:ext uri="{FF2B5EF4-FFF2-40B4-BE49-F238E27FC236}">
                <a16:creationId xmlns:a16="http://schemas.microsoft.com/office/drawing/2014/main" id="{30C5CCF1-F96B-19C0-1462-76F553B02B44}"/>
              </a:ext>
            </a:extLst>
          </xdr:cNvPr>
          <xdr:cNvSpPr txBox="1"/>
        </xdr:nvSpPr>
        <xdr:spPr>
          <a:xfrm>
            <a:off x="9814574" y="2804703"/>
            <a:ext cx="1346882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620153</xdr:colOff>
      <xdr:row>210</xdr:row>
      <xdr:rowOff>3427</xdr:rowOff>
    </xdr:from>
    <xdr:to>
      <xdr:col>22</xdr:col>
      <xdr:colOff>176579</xdr:colOff>
      <xdr:row>211</xdr:row>
      <xdr:rowOff>29571</xdr:rowOff>
    </xdr:to>
    <xdr:grpSp>
      <xdr:nvGrpSpPr>
        <xdr:cNvPr id="197" name="Group 196">
          <a:extLst>
            <a:ext uri="{FF2B5EF4-FFF2-40B4-BE49-F238E27FC236}">
              <a16:creationId xmlns:a16="http://schemas.microsoft.com/office/drawing/2014/main" id="{8542A0C3-9B30-48BD-913A-C00F825D1AB7}"/>
            </a:ext>
          </a:extLst>
        </xdr:cNvPr>
        <xdr:cNvGrpSpPr/>
      </xdr:nvGrpSpPr>
      <xdr:grpSpPr>
        <a:xfrm>
          <a:off x="15412970" y="41323145"/>
          <a:ext cx="236144" cy="222905"/>
          <a:chOff x="9814574" y="2804703"/>
          <a:chExt cx="1346882" cy="206032"/>
        </a:xfrm>
      </xdr:grpSpPr>
      <xdr:cxnSp macro="">
        <xdr:nvCxnSpPr>
          <xdr:cNvPr id="198" name="Straight Connector 197">
            <a:extLst>
              <a:ext uri="{FF2B5EF4-FFF2-40B4-BE49-F238E27FC236}">
                <a16:creationId xmlns:a16="http://schemas.microsoft.com/office/drawing/2014/main" id="{C41D1CD4-ECF7-4C2F-E72E-6C1AAC01806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9" name="TextBox 198">
            <a:extLst>
              <a:ext uri="{FF2B5EF4-FFF2-40B4-BE49-F238E27FC236}">
                <a16:creationId xmlns:a16="http://schemas.microsoft.com/office/drawing/2014/main" id="{2776082F-EE42-B354-09D6-5761A5AB51E8}"/>
              </a:ext>
            </a:extLst>
          </xdr:cNvPr>
          <xdr:cNvSpPr txBox="1"/>
        </xdr:nvSpPr>
        <xdr:spPr>
          <a:xfrm>
            <a:off x="9814574" y="2804703"/>
            <a:ext cx="1346882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359757</xdr:colOff>
      <xdr:row>164</xdr:row>
      <xdr:rowOff>161034</xdr:rowOff>
    </xdr:from>
    <xdr:to>
      <xdr:col>20</xdr:col>
      <xdr:colOff>726717</xdr:colOff>
      <xdr:row>165</xdr:row>
      <xdr:rowOff>187178</xdr:rowOff>
    </xdr:to>
    <xdr:grpSp>
      <xdr:nvGrpSpPr>
        <xdr:cNvPr id="200" name="Group 199">
          <a:extLst>
            <a:ext uri="{FF2B5EF4-FFF2-40B4-BE49-F238E27FC236}">
              <a16:creationId xmlns:a16="http://schemas.microsoft.com/office/drawing/2014/main" id="{E9284B5E-FB79-4366-A738-69A406934811}"/>
            </a:ext>
          </a:extLst>
        </xdr:cNvPr>
        <xdr:cNvGrpSpPr/>
      </xdr:nvGrpSpPr>
      <xdr:grpSpPr>
        <a:xfrm>
          <a:off x="14419194" y="32429766"/>
          <a:ext cx="366960" cy="222905"/>
          <a:chOff x="9480344" y="2764990"/>
          <a:chExt cx="1988700" cy="206032"/>
        </a:xfrm>
      </xdr:grpSpPr>
      <xdr:cxnSp macro="">
        <xdr:nvCxnSpPr>
          <xdr:cNvPr id="201" name="Straight Connector 200">
            <a:extLst>
              <a:ext uri="{FF2B5EF4-FFF2-40B4-BE49-F238E27FC236}">
                <a16:creationId xmlns:a16="http://schemas.microsoft.com/office/drawing/2014/main" id="{8066EA42-BA56-930E-1BEC-E8E581CD5DB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2" name="TextBox 201">
            <a:extLst>
              <a:ext uri="{FF2B5EF4-FFF2-40B4-BE49-F238E27FC236}">
                <a16:creationId xmlns:a16="http://schemas.microsoft.com/office/drawing/2014/main" id="{E4C887C4-58EE-B9F0-1AFF-87D9DE155FDF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133623</xdr:colOff>
      <xdr:row>160</xdr:row>
      <xdr:rowOff>143902</xdr:rowOff>
    </xdr:from>
    <xdr:to>
      <xdr:col>21</xdr:col>
      <xdr:colOff>382153</xdr:colOff>
      <xdr:row>161</xdr:row>
      <xdr:rowOff>163194</xdr:rowOff>
    </xdr:to>
    <xdr:grpSp>
      <xdr:nvGrpSpPr>
        <xdr:cNvPr id="203" name="Group 202">
          <a:extLst>
            <a:ext uri="{FF2B5EF4-FFF2-40B4-BE49-F238E27FC236}">
              <a16:creationId xmlns:a16="http://schemas.microsoft.com/office/drawing/2014/main" id="{BA219A90-C25B-46B4-A236-1D7FD08765AB}"/>
            </a:ext>
          </a:extLst>
        </xdr:cNvPr>
        <xdr:cNvGrpSpPr/>
      </xdr:nvGrpSpPr>
      <xdr:grpSpPr>
        <a:xfrm>
          <a:off x="14926440" y="31625592"/>
          <a:ext cx="248530" cy="216053"/>
          <a:chOff x="9814574" y="2804703"/>
          <a:chExt cx="1346882" cy="206032"/>
        </a:xfrm>
      </xdr:grpSpPr>
      <xdr:cxnSp macro="">
        <xdr:nvCxnSpPr>
          <xdr:cNvPr id="204" name="Straight Connector 203">
            <a:extLst>
              <a:ext uri="{FF2B5EF4-FFF2-40B4-BE49-F238E27FC236}">
                <a16:creationId xmlns:a16="http://schemas.microsoft.com/office/drawing/2014/main" id="{BE058430-92D2-B914-F11B-359FF9C79CA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5" name="TextBox 204">
            <a:extLst>
              <a:ext uri="{FF2B5EF4-FFF2-40B4-BE49-F238E27FC236}">
                <a16:creationId xmlns:a16="http://schemas.microsoft.com/office/drawing/2014/main" id="{F5920FCC-0CA9-D6A2-6E34-19FB288C2E78}"/>
              </a:ext>
            </a:extLst>
          </xdr:cNvPr>
          <xdr:cNvSpPr txBox="1"/>
        </xdr:nvSpPr>
        <xdr:spPr>
          <a:xfrm>
            <a:off x="9814574" y="2804703"/>
            <a:ext cx="1346882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185017</xdr:colOff>
      <xdr:row>158</xdr:row>
      <xdr:rowOff>150756</xdr:rowOff>
    </xdr:from>
    <xdr:to>
      <xdr:col>19</xdr:col>
      <xdr:colOff>433547</xdr:colOff>
      <xdr:row>159</xdr:row>
      <xdr:rowOff>176899</xdr:rowOff>
    </xdr:to>
    <xdr:grpSp>
      <xdr:nvGrpSpPr>
        <xdr:cNvPr id="206" name="Group 205">
          <a:extLst>
            <a:ext uri="{FF2B5EF4-FFF2-40B4-BE49-F238E27FC236}">
              <a16:creationId xmlns:a16="http://schemas.microsoft.com/office/drawing/2014/main" id="{CCBF2EE1-FD39-46F1-B9E7-F951F456D390}"/>
            </a:ext>
          </a:extLst>
        </xdr:cNvPr>
        <xdr:cNvGrpSpPr/>
      </xdr:nvGrpSpPr>
      <xdr:grpSpPr>
        <a:xfrm>
          <a:off x="13564735" y="31238925"/>
          <a:ext cx="248530" cy="222904"/>
          <a:chOff x="9814574" y="2804703"/>
          <a:chExt cx="1346882" cy="206032"/>
        </a:xfrm>
      </xdr:grpSpPr>
      <xdr:cxnSp macro="">
        <xdr:nvCxnSpPr>
          <xdr:cNvPr id="207" name="Straight Connector 206">
            <a:extLst>
              <a:ext uri="{FF2B5EF4-FFF2-40B4-BE49-F238E27FC236}">
                <a16:creationId xmlns:a16="http://schemas.microsoft.com/office/drawing/2014/main" id="{054E88CE-A33E-9B7C-E56F-A9C40F6FE72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8" name="TextBox 207">
            <a:extLst>
              <a:ext uri="{FF2B5EF4-FFF2-40B4-BE49-F238E27FC236}">
                <a16:creationId xmlns:a16="http://schemas.microsoft.com/office/drawing/2014/main" id="{57EF1382-92C3-88D5-58C8-F73FA3A55960}"/>
              </a:ext>
            </a:extLst>
          </xdr:cNvPr>
          <xdr:cNvSpPr txBox="1"/>
        </xdr:nvSpPr>
        <xdr:spPr>
          <a:xfrm>
            <a:off x="9814574" y="2804703"/>
            <a:ext cx="1346882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558480</xdr:colOff>
      <xdr:row>161</xdr:row>
      <xdr:rowOff>89083</xdr:rowOff>
    </xdr:from>
    <xdr:to>
      <xdr:col>22</xdr:col>
      <xdr:colOff>178769</xdr:colOff>
      <xdr:row>162</xdr:row>
      <xdr:rowOff>108375</xdr:rowOff>
    </xdr:to>
    <xdr:grpSp>
      <xdr:nvGrpSpPr>
        <xdr:cNvPr id="209" name="Group 208">
          <a:extLst>
            <a:ext uri="{FF2B5EF4-FFF2-40B4-BE49-F238E27FC236}">
              <a16:creationId xmlns:a16="http://schemas.microsoft.com/office/drawing/2014/main" id="{D54F976C-ABC3-4331-840C-94F9902FDE35}"/>
            </a:ext>
          </a:extLst>
        </xdr:cNvPr>
        <xdr:cNvGrpSpPr/>
      </xdr:nvGrpSpPr>
      <xdr:grpSpPr>
        <a:xfrm>
          <a:off x="15351297" y="31767534"/>
          <a:ext cx="300007" cy="216052"/>
          <a:chOff x="9647471" y="2804703"/>
          <a:chExt cx="1692981" cy="206032"/>
        </a:xfrm>
      </xdr:grpSpPr>
      <xdr:cxnSp macro="">
        <xdr:nvCxnSpPr>
          <xdr:cNvPr id="210" name="Straight Connector 209">
            <a:extLst>
              <a:ext uri="{FF2B5EF4-FFF2-40B4-BE49-F238E27FC236}">
                <a16:creationId xmlns:a16="http://schemas.microsoft.com/office/drawing/2014/main" id="{89CFFF3F-E339-F946-5717-BAB1FE77736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1" name="TextBox 210">
            <a:extLst>
              <a:ext uri="{FF2B5EF4-FFF2-40B4-BE49-F238E27FC236}">
                <a16:creationId xmlns:a16="http://schemas.microsoft.com/office/drawing/2014/main" id="{51C81521-191A-7DDD-0E5F-1302275250EE}"/>
              </a:ext>
            </a:extLst>
          </xdr:cNvPr>
          <xdr:cNvSpPr txBox="1"/>
        </xdr:nvSpPr>
        <xdr:spPr>
          <a:xfrm>
            <a:off x="9647471" y="2804703"/>
            <a:ext cx="1692981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**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126771</xdr:colOff>
      <xdr:row>111</xdr:row>
      <xdr:rowOff>92508</xdr:rowOff>
    </xdr:from>
    <xdr:to>
      <xdr:col>21</xdr:col>
      <xdr:colOff>375301</xdr:colOff>
      <xdr:row>112</xdr:row>
      <xdr:rowOff>111800</xdr:rowOff>
    </xdr:to>
    <xdr:grpSp>
      <xdr:nvGrpSpPr>
        <xdr:cNvPr id="236" name="Group 235">
          <a:extLst>
            <a:ext uri="{FF2B5EF4-FFF2-40B4-BE49-F238E27FC236}">
              <a16:creationId xmlns:a16="http://schemas.microsoft.com/office/drawing/2014/main" id="{ADD9E99A-03C6-474E-B888-092CE1D92968}"/>
            </a:ext>
          </a:extLst>
        </xdr:cNvPr>
        <xdr:cNvGrpSpPr/>
      </xdr:nvGrpSpPr>
      <xdr:grpSpPr>
        <a:xfrm>
          <a:off x="14919588" y="21932931"/>
          <a:ext cx="248530" cy="216052"/>
          <a:chOff x="9814574" y="2804703"/>
          <a:chExt cx="1346882" cy="206032"/>
        </a:xfrm>
      </xdr:grpSpPr>
      <xdr:cxnSp macro="">
        <xdr:nvCxnSpPr>
          <xdr:cNvPr id="237" name="Straight Connector 236">
            <a:extLst>
              <a:ext uri="{FF2B5EF4-FFF2-40B4-BE49-F238E27FC236}">
                <a16:creationId xmlns:a16="http://schemas.microsoft.com/office/drawing/2014/main" id="{14F66ACC-C133-AA32-7B3D-B271334B7BE0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8" name="TextBox 237">
            <a:extLst>
              <a:ext uri="{FF2B5EF4-FFF2-40B4-BE49-F238E27FC236}">
                <a16:creationId xmlns:a16="http://schemas.microsoft.com/office/drawing/2014/main" id="{F666EBCD-43D9-5BFC-6E98-9E735050FB24}"/>
              </a:ext>
            </a:extLst>
          </xdr:cNvPr>
          <xdr:cNvSpPr txBox="1"/>
        </xdr:nvSpPr>
        <xdr:spPr>
          <a:xfrm>
            <a:off x="9814574" y="2804703"/>
            <a:ext cx="1346882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123345</xdr:colOff>
      <xdr:row>109</xdr:row>
      <xdr:rowOff>61672</xdr:rowOff>
    </xdr:from>
    <xdr:to>
      <xdr:col>19</xdr:col>
      <xdr:colOff>490305</xdr:colOff>
      <xdr:row>110</xdr:row>
      <xdr:rowOff>87816</xdr:rowOff>
    </xdr:to>
    <xdr:grpSp>
      <xdr:nvGrpSpPr>
        <xdr:cNvPr id="239" name="Group 238">
          <a:extLst>
            <a:ext uri="{FF2B5EF4-FFF2-40B4-BE49-F238E27FC236}">
              <a16:creationId xmlns:a16="http://schemas.microsoft.com/office/drawing/2014/main" id="{378F7481-07C6-46D9-9AA2-5A4BE733BF92}"/>
            </a:ext>
          </a:extLst>
        </xdr:cNvPr>
        <xdr:cNvGrpSpPr/>
      </xdr:nvGrpSpPr>
      <xdr:grpSpPr>
        <a:xfrm>
          <a:off x="13503063" y="21508573"/>
          <a:ext cx="366960" cy="222905"/>
          <a:chOff x="9480344" y="2764990"/>
          <a:chExt cx="1988700" cy="206032"/>
        </a:xfrm>
      </xdr:grpSpPr>
      <xdr:cxnSp macro="">
        <xdr:nvCxnSpPr>
          <xdr:cNvPr id="240" name="Straight Connector 239">
            <a:extLst>
              <a:ext uri="{FF2B5EF4-FFF2-40B4-BE49-F238E27FC236}">
                <a16:creationId xmlns:a16="http://schemas.microsoft.com/office/drawing/2014/main" id="{AE7A6C98-C2E9-8ACC-B66D-487323BB3FEC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1" name="TextBox 240">
            <a:extLst>
              <a:ext uri="{FF2B5EF4-FFF2-40B4-BE49-F238E27FC236}">
                <a16:creationId xmlns:a16="http://schemas.microsoft.com/office/drawing/2014/main" id="{97DA2D5B-F128-A5C0-1F20-4EB303430142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357976</xdr:colOff>
      <xdr:row>116</xdr:row>
      <xdr:rowOff>101006</xdr:rowOff>
    </xdr:from>
    <xdr:to>
      <xdr:col>20</xdr:col>
      <xdr:colOff>724936</xdr:colOff>
      <xdr:row>117</xdr:row>
      <xdr:rowOff>127150</xdr:rowOff>
    </xdr:to>
    <xdr:grpSp>
      <xdr:nvGrpSpPr>
        <xdr:cNvPr id="242" name="Group 241">
          <a:extLst>
            <a:ext uri="{FF2B5EF4-FFF2-40B4-BE49-F238E27FC236}">
              <a16:creationId xmlns:a16="http://schemas.microsoft.com/office/drawing/2014/main" id="{C037F85E-ECBC-4995-A861-930180388D58}"/>
            </a:ext>
          </a:extLst>
        </xdr:cNvPr>
        <xdr:cNvGrpSpPr/>
      </xdr:nvGrpSpPr>
      <xdr:grpSpPr>
        <a:xfrm>
          <a:off x="14417413" y="22925231"/>
          <a:ext cx="366960" cy="222905"/>
          <a:chOff x="9480344" y="2764990"/>
          <a:chExt cx="1988700" cy="206032"/>
        </a:xfrm>
      </xdr:grpSpPr>
      <xdr:cxnSp macro="">
        <xdr:nvCxnSpPr>
          <xdr:cNvPr id="243" name="Straight Connector 242">
            <a:extLst>
              <a:ext uri="{FF2B5EF4-FFF2-40B4-BE49-F238E27FC236}">
                <a16:creationId xmlns:a16="http://schemas.microsoft.com/office/drawing/2014/main" id="{2A089CE8-64C6-8AF2-67B8-6B9AFC73B7A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4" name="TextBox 243">
            <a:extLst>
              <a:ext uri="{FF2B5EF4-FFF2-40B4-BE49-F238E27FC236}">
                <a16:creationId xmlns:a16="http://schemas.microsoft.com/office/drawing/2014/main" id="{A1824C85-4548-6502-C6B1-8423D1939A6D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568759</xdr:colOff>
      <xdr:row>112</xdr:row>
      <xdr:rowOff>85657</xdr:rowOff>
    </xdr:from>
    <xdr:to>
      <xdr:col>22</xdr:col>
      <xdr:colOff>189048</xdr:colOff>
      <xdr:row>113</xdr:row>
      <xdr:rowOff>104948</xdr:rowOff>
    </xdr:to>
    <xdr:grpSp>
      <xdr:nvGrpSpPr>
        <xdr:cNvPr id="245" name="Group 244">
          <a:extLst>
            <a:ext uri="{FF2B5EF4-FFF2-40B4-BE49-F238E27FC236}">
              <a16:creationId xmlns:a16="http://schemas.microsoft.com/office/drawing/2014/main" id="{BBB71870-AFF5-4053-B5B3-E95FB5723E8E}"/>
            </a:ext>
          </a:extLst>
        </xdr:cNvPr>
        <xdr:cNvGrpSpPr/>
      </xdr:nvGrpSpPr>
      <xdr:grpSpPr>
        <a:xfrm>
          <a:off x="15361576" y="22122840"/>
          <a:ext cx="300007" cy="216052"/>
          <a:chOff x="9647471" y="2804703"/>
          <a:chExt cx="1692981" cy="206032"/>
        </a:xfrm>
      </xdr:grpSpPr>
      <xdr:cxnSp macro="">
        <xdr:nvCxnSpPr>
          <xdr:cNvPr id="246" name="Straight Connector 245">
            <a:extLst>
              <a:ext uri="{FF2B5EF4-FFF2-40B4-BE49-F238E27FC236}">
                <a16:creationId xmlns:a16="http://schemas.microsoft.com/office/drawing/2014/main" id="{BE49B482-00F3-1FB9-379D-1B65D8CCE6A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7" name="TextBox 246">
            <a:extLst>
              <a:ext uri="{FF2B5EF4-FFF2-40B4-BE49-F238E27FC236}">
                <a16:creationId xmlns:a16="http://schemas.microsoft.com/office/drawing/2014/main" id="{704C6CC1-95A6-831F-F591-F1BFEF7F7DBD}"/>
              </a:ext>
            </a:extLst>
          </xdr:cNvPr>
          <xdr:cNvSpPr txBox="1"/>
        </xdr:nvSpPr>
        <xdr:spPr>
          <a:xfrm>
            <a:off x="9647471" y="2804703"/>
            <a:ext cx="1692981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**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58246</xdr:colOff>
      <xdr:row>66</xdr:row>
      <xdr:rowOff>47968</xdr:rowOff>
    </xdr:from>
    <xdr:to>
      <xdr:col>19</xdr:col>
      <xdr:colOff>425206</xdr:colOff>
      <xdr:row>67</xdr:row>
      <xdr:rowOff>74112</xdr:rowOff>
    </xdr:to>
    <xdr:grpSp>
      <xdr:nvGrpSpPr>
        <xdr:cNvPr id="248" name="Group 247">
          <a:extLst>
            <a:ext uri="{FF2B5EF4-FFF2-40B4-BE49-F238E27FC236}">
              <a16:creationId xmlns:a16="http://schemas.microsoft.com/office/drawing/2014/main" id="{277C60FC-A932-4416-8C03-64CE16F55229}"/>
            </a:ext>
          </a:extLst>
        </xdr:cNvPr>
        <xdr:cNvGrpSpPr/>
      </xdr:nvGrpSpPr>
      <xdr:grpSpPr>
        <a:xfrm>
          <a:off x="13437964" y="13034165"/>
          <a:ext cx="366960" cy="222905"/>
          <a:chOff x="9480344" y="2764990"/>
          <a:chExt cx="1988700" cy="206032"/>
        </a:xfrm>
      </xdr:grpSpPr>
      <xdr:cxnSp macro="">
        <xdr:nvCxnSpPr>
          <xdr:cNvPr id="249" name="Straight Connector 248">
            <a:extLst>
              <a:ext uri="{FF2B5EF4-FFF2-40B4-BE49-F238E27FC236}">
                <a16:creationId xmlns:a16="http://schemas.microsoft.com/office/drawing/2014/main" id="{E7D39448-B12F-F680-538B-DD1E7864393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0" name="TextBox 249">
            <a:extLst>
              <a:ext uri="{FF2B5EF4-FFF2-40B4-BE49-F238E27FC236}">
                <a16:creationId xmlns:a16="http://schemas.microsoft.com/office/drawing/2014/main" id="{B0828017-CB97-3379-3191-BC5BAFDA2438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335773</xdr:colOff>
      <xdr:row>68</xdr:row>
      <xdr:rowOff>27410</xdr:rowOff>
    </xdr:from>
    <xdr:to>
      <xdr:col>20</xdr:col>
      <xdr:colOff>702733</xdr:colOff>
      <xdr:row>69</xdr:row>
      <xdr:rowOff>53554</xdr:rowOff>
    </xdr:to>
    <xdr:grpSp>
      <xdr:nvGrpSpPr>
        <xdr:cNvPr id="251" name="Group 250">
          <a:extLst>
            <a:ext uri="{FF2B5EF4-FFF2-40B4-BE49-F238E27FC236}">
              <a16:creationId xmlns:a16="http://schemas.microsoft.com/office/drawing/2014/main" id="{0F4F55FF-B5B0-44A1-9F99-19D4BE413700}"/>
            </a:ext>
          </a:extLst>
        </xdr:cNvPr>
        <xdr:cNvGrpSpPr/>
      </xdr:nvGrpSpPr>
      <xdr:grpSpPr>
        <a:xfrm>
          <a:off x="14395210" y="13407128"/>
          <a:ext cx="366960" cy="222905"/>
          <a:chOff x="9480344" y="2764990"/>
          <a:chExt cx="1988700" cy="206032"/>
        </a:xfrm>
      </xdr:grpSpPr>
      <xdr:cxnSp macro="">
        <xdr:nvCxnSpPr>
          <xdr:cNvPr id="252" name="Straight Connector 251">
            <a:extLst>
              <a:ext uri="{FF2B5EF4-FFF2-40B4-BE49-F238E27FC236}">
                <a16:creationId xmlns:a16="http://schemas.microsoft.com/office/drawing/2014/main" id="{32109496-9FCE-8916-4CC4-95D5220F890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3" name="TextBox 252">
            <a:extLst>
              <a:ext uri="{FF2B5EF4-FFF2-40B4-BE49-F238E27FC236}">
                <a16:creationId xmlns:a16="http://schemas.microsoft.com/office/drawing/2014/main" id="{58E5C291-1C0F-06A2-D3C5-D39C5EA2709E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83875</xdr:colOff>
      <xdr:row>68</xdr:row>
      <xdr:rowOff>18776</xdr:rowOff>
    </xdr:from>
    <xdr:to>
      <xdr:col>21</xdr:col>
      <xdr:colOff>450835</xdr:colOff>
      <xdr:row>69</xdr:row>
      <xdr:rowOff>44920</xdr:rowOff>
    </xdr:to>
    <xdr:grpSp>
      <xdr:nvGrpSpPr>
        <xdr:cNvPr id="254" name="Group 253">
          <a:extLst>
            <a:ext uri="{FF2B5EF4-FFF2-40B4-BE49-F238E27FC236}">
              <a16:creationId xmlns:a16="http://schemas.microsoft.com/office/drawing/2014/main" id="{DF122B41-B885-45B5-A5F5-C89E975A3876}"/>
            </a:ext>
          </a:extLst>
        </xdr:cNvPr>
        <xdr:cNvGrpSpPr/>
      </xdr:nvGrpSpPr>
      <xdr:grpSpPr>
        <a:xfrm>
          <a:off x="14876692" y="13398494"/>
          <a:ext cx="366960" cy="222905"/>
          <a:chOff x="9480344" y="2764990"/>
          <a:chExt cx="1988700" cy="206032"/>
        </a:xfrm>
      </xdr:grpSpPr>
      <xdr:cxnSp macro="">
        <xdr:nvCxnSpPr>
          <xdr:cNvPr id="255" name="Straight Connector 254">
            <a:extLst>
              <a:ext uri="{FF2B5EF4-FFF2-40B4-BE49-F238E27FC236}">
                <a16:creationId xmlns:a16="http://schemas.microsoft.com/office/drawing/2014/main" id="{FE558FA3-7983-062C-DA7E-EC5EC9C04A2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6" name="TextBox 255">
            <a:extLst>
              <a:ext uri="{FF2B5EF4-FFF2-40B4-BE49-F238E27FC236}">
                <a16:creationId xmlns:a16="http://schemas.microsoft.com/office/drawing/2014/main" id="{4306B89D-2A78-8494-A45E-C1318AA5804C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579037</xdr:colOff>
      <xdr:row>59</xdr:row>
      <xdr:rowOff>137050</xdr:rowOff>
    </xdr:from>
    <xdr:to>
      <xdr:col>22</xdr:col>
      <xdr:colOff>199326</xdr:colOff>
      <xdr:row>60</xdr:row>
      <xdr:rowOff>156342</xdr:rowOff>
    </xdr:to>
    <xdr:grpSp>
      <xdr:nvGrpSpPr>
        <xdr:cNvPr id="257" name="Group 256">
          <a:extLst>
            <a:ext uri="{FF2B5EF4-FFF2-40B4-BE49-F238E27FC236}">
              <a16:creationId xmlns:a16="http://schemas.microsoft.com/office/drawing/2014/main" id="{64216275-82D6-48EE-83D3-9A3AA7A73FB2}"/>
            </a:ext>
          </a:extLst>
        </xdr:cNvPr>
        <xdr:cNvGrpSpPr/>
      </xdr:nvGrpSpPr>
      <xdr:grpSpPr>
        <a:xfrm>
          <a:off x="15371854" y="11745923"/>
          <a:ext cx="300007" cy="216053"/>
          <a:chOff x="9647471" y="2804703"/>
          <a:chExt cx="1692981" cy="206032"/>
        </a:xfrm>
      </xdr:grpSpPr>
      <xdr:cxnSp macro="">
        <xdr:nvCxnSpPr>
          <xdr:cNvPr id="258" name="Straight Connector 257">
            <a:extLst>
              <a:ext uri="{FF2B5EF4-FFF2-40B4-BE49-F238E27FC236}">
                <a16:creationId xmlns:a16="http://schemas.microsoft.com/office/drawing/2014/main" id="{9091EB78-07FE-6013-DEF3-9673A83F7AD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9" name="TextBox 258">
            <a:extLst>
              <a:ext uri="{FF2B5EF4-FFF2-40B4-BE49-F238E27FC236}">
                <a16:creationId xmlns:a16="http://schemas.microsoft.com/office/drawing/2014/main" id="{24D4349E-A92C-A1B4-A4E0-25BEAD3BBC3D}"/>
              </a:ext>
            </a:extLst>
          </xdr:cNvPr>
          <xdr:cNvSpPr txBox="1"/>
        </xdr:nvSpPr>
        <xdr:spPr>
          <a:xfrm>
            <a:off x="9647471" y="2804703"/>
            <a:ext cx="1692981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**</a:t>
            </a:r>
            <a:endParaRPr kumimoji="1" lang="ja-JP" altLang="en-US" sz="1000"/>
          </a:p>
        </xdr:txBody>
      </xdr:sp>
    </xdr:grpSp>
    <xdr:clientData/>
  </xdr:twoCellAnchor>
  <xdr:twoCellAnchor>
    <xdr:from>
      <xdr:col>19</xdr:col>
      <xdr:colOff>189279</xdr:colOff>
      <xdr:row>14</xdr:row>
      <xdr:rowOff>183174</xdr:rowOff>
    </xdr:from>
    <xdr:to>
      <xdr:col>19</xdr:col>
      <xdr:colOff>556239</xdr:colOff>
      <xdr:row>15</xdr:row>
      <xdr:rowOff>209318</xdr:rowOff>
    </xdr:to>
    <xdr:grpSp>
      <xdr:nvGrpSpPr>
        <xdr:cNvPr id="272" name="Group 271">
          <a:extLst>
            <a:ext uri="{FF2B5EF4-FFF2-40B4-BE49-F238E27FC236}">
              <a16:creationId xmlns:a16="http://schemas.microsoft.com/office/drawing/2014/main" id="{19466F11-FE23-4638-ABB4-2C1DD52127BA}"/>
            </a:ext>
          </a:extLst>
        </xdr:cNvPr>
        <xdr:cNvGrpSpPr/>
      </xdr:nvGrpSpPr>
      <xdr:grpSpPr>
        <a:xfrm>
          <a:off x="13568997" y="2937822"/>
          <a:ext cx="366960" cy="222904"/>
          <a:chOff x="9480344" y="2764990"/>
          <a:chExt cx="1988700" cy="206032"/>
        </a:xfrm>
      </xdr:grpSpPr>
      <xdr:cxnSp macro="">
        <xdr:nvCxnSpPr>
          <xdr:cNvPr id="273" name="Straight Connector 272">
            <a:extLst>
              <a:ext uri="{FF2B5EF4-FFF2-40B4-BE49-F238E27FC236}">
                <a16:creationId xmlns:a16="http://schemas.microsoft.com/office/drawing/2014/main" id="{6BF11ADC-10A2-EC92-FE15-28B148B2789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74" name="TextBox 273">
            <a:extLst>
              <a:ext uri="{FF2B5EF4-FFF2-40B4-BE49-F238E27FC236}">
                <a16:creationId xmlns:a16="http://schemas.microsoft.com/office/drawing/2014/main" id="{6A45484A-0B42-9EE8-D84A-F2518B2B6884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433509</xdr:colOff>
      <xdr:row>20</xdr:row>
      <xdr:rowOff>201493</xdr:rowOff>
    </xdr:from>
    <xdr:to>
      <xdr:col>21</xdr:col>
      <xdr:colOff>55566</xdr:colOff>
      <xdr:row>22</xdr:row>
      <xdr:rowOff>1725</xdr:rowOff>
    </xdr:to>
    <xdr:grpSp>
      <xdr:nvGrpSpPr>
        <xdr:cNvPr id="275" name="Group 274">
          <a:extLst>
            <a:ext uri="{FF2B5EF4-FFF2-40B4-BE49-F238E27FC236}">
              <a16:creationId xmlns:a16="http://schemas.microsoft.com/office/drawing/2014/main" id="{E5462646-70C0-4CC4-BBAB-F8E28793A080}"/>
            </a:ext>
          </a:extLst>
        </xdr:cNvPr>
        <xdr:cNvGrpSpPr/>
      </xdr:nvGrpSpPr>
      <xdr:grpSpPr>
        <a:xfrm>
          <a:off x="14492946" y="4124004"/>
          <a:ext cx="355437" cy="206453"/>
          <a:chOff x="9480344" y="2764990"/>
          <a:chExt cx="1988700" cy="206032"/>
        </a:xfrm>
      </xdr:grpSpPr>
      <xdr:cxnSp macro="">
        <xdr:nvCxnSpPr>
          <xdr:cNvPr id="276" name="Straight Connector 275">
            <a:extLst>
              <a:ext uri="{FF2B5EF4-FFF2-40B4-BE49-F238E27FC236}">
                <a16:creationId xmlns:a16="http://schemas.microsoft.com/office/drawing/2014/main" id="{99AFF0D7-2E59-0175-A910-894AD8D1257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77" name="TextBox 276">
            <a:extLst>
              <a:ext uri="{FF2B5EF4-FFF2-40B4-BE49-F238E27FC236}">
                <a16:creationId xmlns:a16="http://schemas.microsoft.com/office/drawing/2014/main" id="{4392E5F5-2F8F-5100-4E7B-95A384BACFAB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622789</xdr:colOff>
      <xdr:row>20</xdr:row>
      <xdr:rowOff>183174</xdr:rowOff>
    </xdr:from>
    <xdr:to>
      <xdr:col>22</xdr:col>
      <xdr:colOff>299796</xdr:colOff>
      <xdr:row>21</xdr:row>
      <xdr:rowOff>209319</xdr:rowOff>
    </xdr:to>
    <xdr:grpSp>
      <xdr:nvGrpSpPr>
        <xdr:cNvPr id="278" name="Group 277">
          <a:extLst>
            <a:ext uri="{FF2B5EF4-FFF2-40B4-BE49-F238E27FC236}">
              <a16:creationId xmlns:a16="http://schemas.microsoft.com/office/drawing/2014/main" id="{2E8645CF-B257-4487-873D-0A67C539F09D}"/>
            </a:ext>
          </a:extLst>
        </xdr:cNvPr>
        <xdr:cNvGrpSpPr/>
      </xdr:nvGrpSpPr>
      <xdr:grpSpPr>
        <a:xfrm>
          <a:off x="15415606" y="4118385"/>
          <a:ext cx="356725" cy="210206"/>
          <a:chOff x="9480344" y="2764990"/>
          <a:chExt cx="1988700" cy="206032"/>
        </a:xfrm>
      </xdr:grpSpPr>
      <xdr:cxnSp macro="">
        <xdr:nvCxnSpPr>
          <xdr:cNvPr id="279" name="Straight Connector 278">
            <a:extLst>
              <a:ext uri="{FF2B5EF4-FFF2-40B4-BE49-F238E27FC236}">
                <a16:creationId xmlns:a16="http://schemas.microsoft.com/office/drawing/2014/main" id="{657202E9-EF4A-0F0B-2E3E-5D656183481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0" name="TextBox 279">
            <a:extLst>
              <a:ext uri="{FF2B5EF4-FFF2-40B4-BE49-F238E27FC236}">
                <a16:creationId xmlns:a16="http://schemas.microsoft.com/office/drawing/2014/main" id="{A831573C-7B10-3E46-B283-DAB8ACA0E8F7}"/>
              </a:ext>
            </a:extLst>
          </xdr:cNvPr>
          <xdr:cNvSpPr txBox="1"/>
        </xdr:nvSpPr>
        <xdr:spPr>
          <a:xfrm>
            <a:off x="9480344" y="2764990"/>
            <a:ext cx="1988700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n.s.</a:t>
            </a:r>
            <a:endParaRPr kumimoji="1" lang="ja-JP" altLang="en-US" sz="1000"/>
          </a:p>
        </xdr:txBody>
      </xdr:sp>
    </xdr:grpSp>
    <xdr:clientData/>
  </xdr:twoCellAnchor>
  <xdr:twoCellAnchor>
    <xdr:from>
      <xdr:col>21</xdr:col>
      <xdr:colOff>158750</xdr:colOff>
      <xdr:row>12</xdr:row>
      <xdr:rowOff>24423</xdr:rowOff>
    </xdr:from>
    <xdr:to>
      <xdr:col>21</xdr:col>
      <xdr:colOff>468992</xdr:colOff>
      <xdr:row>13</xdr:row>
      <xdr:rowOff>43714</xdr:rowOff>
    </xdr:to>
    <xdr:grpSp>
      <xdr:nvGrpSpPr>
        <xdr:cNvPr id="290" name="Group 289">
          <a:extLst>
            <a:ext uri="{FF2B5EF4-FFF2-40B4-BE49-F238E27FC236}">
              <a16:creationId xmlns:a16="http://schemas.microsoft.com/office/drawing/2014/main" id="{CCF2BA8A-EE39-46D0-BA35-70FCAAA9158B}"/>
            </a:ext>
          </a:extLst>
        </xdr:cNvPr>
        <xdr:cNvGrpSpPr/>
      </xdr:nvGrpSpPr>
      <xdr:grpSpPr>
        <a:xfrm>
          <a:off x="14951567" y="2385550"/>
          <a:ext cx="310242" cy="216051"/>
          <a:chOff x="9647471" y="2804703"/>
          <a:chExt cx="1692981" cy="206032"/>
        </a:xfrm>
      </xdr:grpSpPr>
      <xdr:cxnSp macro="">
        <xdr:nvCxnSpPr>
          <xdr:cNvPr id="291" name="Straight Connector 290">
            <a:extLst>
              <a:ext uri="{FF2B5EF4-FFF2-40B4-BE49-F238E27FC236}">
                <a16:creationId xmlns:a16="http://schemas.microsoft.com/office/drawing/2014/main" id="{4BDD5BF6-3053-26A8-D2DB-FAF2AE73476A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2" name="TextBox 291">
            <a:extLst>
              <a:ext uri="{FF2B5EF4-FFF2-40B4-BE49-F238E27FC236}">
                <a16:creationId xmlns:a16="http://schemas.microsoft.com/office/drawing/2014/main" id="{F78EC6C8-9496-134D-316E-725EB29F23BE}"/>
              </a:ext>
            </a:extLst>
          </xdr:cNvPr>
          <xdr:cNvSpPr txBox="1"/>
        </xdr:nvSpPr>
        <xdr:spPr>
          <a:xfrm>
            <a:off x="9647471" y="2804703"/>
            <a:ext cx="1692981" cy="206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kumimoji="1" lang="en-US" altLang="ja-JP" sz="1000"/>
              <a:t>**</a:t>
            </a:r>
            <a:endParaRPr kumimoji="1" lang="ja-JP" altLang="en-US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FDAD-34C3-452A-A00E-E11FAB6A77E8}">
  <dimension ref="A1:AR308"/>
  <sheetViews>
    <sheetView tabSelected="1" topLeftCell="T244" zoomScale="71" zoomScaleNormal="71" workbookViewId="0">
      <selection activeCell="AP18" sqref="AP18"/>
    </sheetView>
  </sheetViews>
  <sheetFormatPr baseColWidth="10" defaultColWidth="8.83203125" defaultRowHeight="15" x14ac:dyDescent="0.2"/>
  <cols>
    <col min="1" max="1" width="12.1640625" style="1" customWidth="1"/>
    <col min="2" max="2" width="9" customWidth="1"/>
    <col min="5" max="5" width="9" customWidth="1"/>
    <col min="12" max="12" width="9" customWidth="1"/>
    <col min="13" max="13" width="9" style="1" customWidth="1"/>
    <col min="14" max="14" width="11.83203125" customWidth="1"/>
    <col min="16" max="20" width="9" bestFit="1" customWidth="1"/>
    <col min="21" max="21" width="9.6640625" bestFit="1" customWidth="1"/>
    <col min="22" max="23" width="9" bestFit="1" customWidth="1"/>
    <col min="24" max="25" width="9" customWidth="1"/>
    <col min="26" max="26" width="11.83203125" customWidth="1"/>
  </cols>
  <sheetData>
    <row r="1" spans="1:44" ht="16" thickBot="1" x14ac:dyDescent="0.25"/>
    <row r="2" spans="1:44" ht="16" thickBot="1" x14ac:dyDescent="0.25">
      <c r="B2" s="2"/>
      <c r="C2" s="27" t="s">
        <v>0</v>
      </c>
      <c r="D2" s="27" t="s">
        <v>1</v>
      </c>
      <c r="E2" s="3" t="s">
        <v>2</v>
      </c>
      <c r="F2" s="25" t="s">
        <v>11</v>
      </c>
      <c r="G2" s="25" t="s">
        <v>12</v>
      </c>
      <c r="H2" s="21" t="s">
        <v>13</v>
      </c>
      <c r="I2" s="21" t="s">
        <v>14</v>
      </c>
      <c r="J2" s="22" t="s">
        <v>15</v>
      </c>
      <c r="K2" s="23" t="s">
        <v>16</v>
      </c>
      <c r="N2" s="8" t="s">
        <v>3</v>
      </c>
      <c r="O2" s="26" t="s">
        <v>0</v>
      </c>
      <c r="P2" s="27" t="s">
        <v>1</v>
      </c>
      <c r="Q2" s="3" t="s">
        <v>2</v>
      </c>
      <c r="R2" s="25" t="s">
        <v>11</v>
      </c>
      <c r="S2" s="25" t="s">
        <v>12</v>
      </c>
      <c r="T2" s="21" t="s">
        <v>13</v>
      </c>
      <c r="U2" s="21" t="s">
        <v>14</v>
      </c>
      <c r="V2" s="22" t="s">
        <v>15</v>
      </c>
      <c r="W2" s="23" t="s">
        <v>16</v>
      </c>
      <c r="X2" s="16"/>
      <c r="Z2" s="8" t="s">
        <v>3</v>
      </c>
      <c r="AA2" s="26" t="s">
        <v>0</v>
      </c>
      <c r="AB2" s="27" t="s">
        <v>1</v>
      </c>
      <c r="AC2" s="3" t="s">
        <v>2</v>
      </c>
      <c r="AD2" s="25" t="s">
        <v>11</v>
      </c>
      <c r="AE2" s="25" t="s">
        <v>12</v>
      </c>
      <c r="AF2" s="21" t="s">
        <v>13</v>
      </c>
      <c r="AG2" s="21" t="s">
        <v>14</v>
      </c>
      <c r="AH2" s="22" t="s">
        <v>15</v>
      </c>
      <c r="AI2" s="23" t="s">
        <v>16</v>
      </c>
      <c r="AO2" s="17"/>
      <c r="AQ2" s="18"/>
      <c r="AR2" s="18"/>
    </row>
    <row r="3" spans="1:44" x14ac:dyDescent="0.2">
      <c r="A3" s="60">
        <v>44785</v>
      </c>
      <c r="B3" s="9" t="s">
        <v>3</v>
      </c>
      <c r="C3" s="46">
        <v>1</v>
      </c>
      <c r="D3" s="46">
        <v>1.06</v>
      </c>
      <c r="E3" s="10">
        <v>1E-3</v>
      </c>
      <c r="F3" s="43">
        <v>1E-3</v>
      </c>
      <c r="G3" s="43">
        <v>1E-3</v>
      </c>
      <c r="H3" s="48">
        <v>1E-3</v>
      </c>
      <c r="I3" s="44">
        <v>1.23</v>
      </c>
      <c r="J3" s="49">
        <v>1E-3</v>
      </c>
      <c r="K3" s="24">
        <v>1E-3</v>
      </c>
      <c r="N3" s="47">
        <f>A3</f>
        <v>44785</v>
      </c>
      <c r="O3" s="67">
        <f t="shared" ref="O3:W3" si="0">C5</f>
        <v>1</v>
      </c>
      <c r="P3" s="68">
        <f t="shared" si="0"/>
        <v>1.0707070707070707</v>
      </c>
      <c r="Q3" s="147">
        <f t="shared" si="0"/>
        <v>4.9504950495049506E-4</v>
      </c>
      <c r="R3" s="70">
        <f t="shared" si="0"/>
        <v>7.9365079365079365E-4</v>
      </c>
      <c r="S3" s="70">
        <f t="shared" si="0"/>
        <v>7.2463768115942041E-4</v>
      </c>
      <c r="T3" s="71">
        <f t="shared" si="0"/>
        <v>8.1967213114754098E-4</v>
      </c>
      <c r="U3" s="71">
        <f t="shared" si="0"/>
        <v>1.0789473684210527</v>
      </c>
      <c r="V3" s="72">
        <f t="shared" si="0"/>
        <v>5.7142857142857147E-4</v>
      </c>
      <c r="W3" s="73">
        <f t="shared" si="0"/>
        <v>6.993006993006993E-4</v>
      </c>
      <c r="X3" s="10"/>
      <c r="Z3" s="47">
        <f>A3</f>
        <v>44785</v>
      </c>
      <c r="AA3" s="100">
        <f t="shared" ref="AA3:AI3" si="1">C6</f>
        <v>1</v>
      </c>
      <c r="AB3" s="101">
        <f t="shared" si="1"/>
        <v>1.0707070707070707</v>
      </c>
      <c r="AC3" s="152">
        <f t="shared" si="1"/>
        <v>1</v>
      </c>
      <c r="AD3" s="103">
        <f t="shared" si="1"/>
        <v>1</v>
      </c>
      <c r="AE3" s="104">
        <f t="shared" si="1"/>
        <v>0.91304347826086973</v>
      </c>
      <c r="AF3" s="105">
        <f t="shared" si="1"/>
        <v>1</v>
      </c>
      <c r="AG3" s="106">
        <f t="shared" si="1"/>
        <v>1316.3157894736842</v>
      </c>
      <c r="AH3" s="107">
        <f t="shared" si="1"/>
        <v>1</v>
      </c>
      <c r="AI3" s="108">
        <f t="shared" si="1"/>
        <v>1.2237762237762237</v>
      </c>
      <c r="AQ3" s="19"/>
      <c r="AR3" s="10"/>
    </row>
    <row r="4" spans="1:44" ht="16" thickBot="1" x14ac:dyDescent="0.25">
      <c r="A4" s="61"/>
      <c r="B4" s="9" t="s">
        <v>4</v>
      </c>
      <c r="C4" s="46">
        <v>1</v>
      </c>
      <c r="D4" s="46">
        <v>0.99</v>
      </c>
      <c r="E4">
        <v>2.02</v>
      </c>
      <c r="F4" s="42">
        <v>1.26</v>
      </c>
      <c r="G4" s="42">
        <v>1.38</v>
      </c>
      <c r="H4" s="44">
        <v>1.22</v>
      </c>
      <c r="I4" s="44">
        <v>1.1399999999999999</v>
      </c>
      <c r="J4" s="45">
        <v>1.75</v>
      </c>
      <c r="K4" s="161">
        <v>1.43</v>
      </c>
      <c r="N4" s="13">
        <f>A9</f>
        <v>44817</v>
      </c>
      <c r="O4" s="74">
        <f t="shared" ref="O4:W4" si="2">C11</f>
        <v>1</v>
      </c>
      <c r="P4" s="75">
        <f t="shared" si="2"/>
        <v>0.87128712871287128</v>
      </c>
      <c r="Q4" s="148">
        <f t="shared" si="2"/>
        <v>9.7087378640776695E-4</v>
      </c>
      <c r="R4" s="77">
        <f t="shared" si="2"/>
        <v>8.9285714285714283E-4</v>
      </c>
      <c r="S4" s="77">
        <f t="shared" si="2"/>
        <v>9.0090090090090081E-4</v>
      </c>
      <c r="T4" s="78">
        <f t="shared" si="2"/>
        <v>9.6153846153846148E-4</v>
      </c>
      <c r="U4" s="78">
        <f t="shared" si="2"/>
        <v>1.2551020408163265</v>
      </c>
      <c r="V4" s="79">
        <f t="shared" si="2"/>
        <v>9.5238095238095238E-4</v>
      </c>
      <c r="W4" s="80">
        <f t="shared" si="2"/>
        <v>1.1627906976744186E-3</v>
      </c>
      <c r="Z4" s="13">
        <f>A9</f>
        <v>44817</v>
      </c>
      <c r="AA4" s="109">
        <f t="shared" ref="AA4:AI4" si="3">C12</f>
        <v>1</v>
      </c>
      <c r="AB4" s="110">
        <f t="shared" si="3"/>
        <v>0.87128712871287128</v>
      </c>
      <c r="AC4" s="153">
        <f t="shared" si="3"/>
        <v>1</v>
      </c>
      <c r="AD4" s="112">
        <f t="shared" si="3"/>
        <v>1</v>
      </c>
      <c r="AE4" s="113">
        <f t="shared" si="3"/>
        <v>1.0090090090090089</v>
      </c>
      <c r="AF4" s="114">
        <f t="shared" si="3"/>
        <v>1</v>
      </c>
      <c r="AG4" s="115">
        <f t="shared" si="3"/>
        <v>1305.3061224489795</v>
      </c>
      <c r="AH4" s="116">
        <f t="shared" si="3"/>
        <v>1</v>
      </c>
      <c r="AI4" s="117">
        <f t="shared" si="3"/>
        <v>1.2209302325581395</v>
      </c>
    </row>
    <row r="5" spans="1:44" ht="16" thickBot="1" x14ac:dyDescent="0.25">
      <c r="A5" s="61"/>
      <c r="B5" s="63" t="s">
        <v>3</v>
      </c>
      <c r="C5" s="144">
        <f>C3/C4</f>
        <v>1</v>
      </c>
      <c r="D5" s="94">
        <f t="shared" ref="D5:K5" si="4">D3/D4</f>
        <v>1.0707070707070707</v>
      </c>
      <c r="E5" s="53">
        <f t="shared" si="4"/>
        <v>4.9504950495049506E-4</v>
      </c>
      <c r="F5" s="96">
        <f t="shared" si="4"/>
        <v>7.9365079365079365E-4</v>
      </c>
      <c r="G5" s="96">
        <f t="shared" si="4"/>
        <v>7.2463768115942041E-4</v>
      </c>
      <c r="H5" s="97">
        <f t="shared" si="4"/>
        <v>8.1967213114754098E-4</v>
      </c>
      <c r="I5" s="97">
        <f>I3/I4</f>
        <v>1.0789473684210527</v>
      </c>
      <c r="J5" s="62">
        <f t="shared" si="4"/>
        <v>5.7142857142857147E-4</v>
      </c>
      <c r="K5" s="98">
        <f t="shared" si="4"/>
        <v>6.993006993006993E-4</v>
      </c>
      <c r="N5" s="40">
        <f>A15</f>
        <v>44824</v>
      </c>
      <c r="O5" s="81">
        <f t="shared" ref="O5:W5" si="5">C17</f>
        <v>1</v>
      </c>
      <c r="P5" s="82">
        <f t="shared" si="5"/>
        <v>0.90740740740740733</v>
      </c>
      <c r="Q5" s="149">
        <f t="shared" si="5"/>
        <v>8.1300813008130081E-4</v>
      </c>
      <c r="R5" s="84">
        <f t="shared" si="5"/>
        <v>7.874015748031496E-4</v>
      </c>
      <c r="S5" s="84">
        <f t="shared" si="5"/>
        <v>8.7719298245614048E-4</v>
      </c>
      <c r="T5" s="85">
        <f t="shared" si="5"/>
        <v>8.7719298245614048E-4</v>
      </c>
      <c r="U5" s="85">
        <f t="shared" si="5"/>
        <v>1.6016260162601625</v>
      </c>
      <c r="V5" s="86">
        <f t="shared" si="5"/>
        <v>7.6335877862595419E-4</v>
      </c>
      <c r="W5" s="87">
        <f t="shared" si="5"/>
        <v>7.7519379844961239E-4</v>
      </c>
      <c r="Z5" s="40">
        <f>A15</f>
        <v>44824</v>
      </c>
      <c r="AA5" s="118">
        <f t="shared" ref="AA5:AI5" si="6">C18</f>
        <v>1</v>
      </c>
      <c r="AB5" s="119">
        <f t="shared" si="6"/>
        <v>0.90740740740740733</v>
      </c>
      <c r="AC5" s="154">
        <f t="shared" si="6"/>
        <v>1</v>
      </c>
      <c r="AD5" s="121">
        <f t="shared" si="6"/>
        <v>1</v>
      </c>
      <c r="AE5" s="122">
        <f t="shared" si="6"/>
        <v>1.1140350877192984</v>
      </c>
      <c r="AF5" s="123">
        <f t="shared" si="6"/>
        <v>1</v>
      </c>
      <c r="AG5" s="124">
        <f t="shared" si="6"/>
        <v>1825.853658536585</v>
      </c>
      <c r="AH5" s="125">
        <f t="shared" si="6"/>
        <v>1</v>
      </c>
      <c r="AI5" s="56">
        <f t="shared" si="6"/>
        <v>1.0155038759689923</v>
      </c>
      <c r="AQ5" s="19"/>
      <c r="AR5" s="10"/>
    </row>
    <row r="6" spans="1:44" ht="16" thickBot="1" x14ac:dyDescent="0.25">
      <c r="A6" s="61"/>
      <c r="B6" s="66" t="s">
        <v>3</v>
      </c>
      <c r="C6" s="145">
        <f>C5/C5</f>
        <v>1</v>
      </c>
      <c r="D6" s="146">
        <f>D5/C5</f>
        <v>1.0707070707070707</v>
      </c>
      <c r="E6" s="57">
        <f>E5/E5</f>
        <v>1</v>
      </c>
      <c r="F6" s="158">
        <f>F5/F5</f>
        <v>1</v>
      </c>
      <c r="G6" s="159">
        <f>G5/F5</f>
        <v>0.91304347826086973</v>
      </c>
      <c r="H6" s="160">
        <f>H5/H5</f>
        <v>1</v>
      </c>
      <c r="I6" s="160">
        <f>I5/H5</f>
        <v>1316.3157894736842</v>
      </c>
      <c r="J6" s="162">
        <f>J5/J5</f>
        <v>1</v>
      </c>
      <c r="K6" s="163">
        <f>K5/J5</f>
        <v>1.2237762237762237</v>
      </c>
      <c r="N6" s="50" t="s">
        <v>9</v>
      </c>
      <c r="O6" s="138">
        <f>AVERAGE(O3:O5)</f>
        <v>1</v>
      </c>
      <c r="P6" s="88">
        <f>AVERAGE(P3:P5)</f>
        <v>0.94980053560911648</v>
      </c>
      <c r="Q6" s="150">
        <f t="shared" ref="Q6:V6" si="7">AVERAGE(Q3:Q5)</f>
        <v>7.596438071465209E-4</v>
      </c>
      <c r="R6" s="90">
        <f t="shared" si="7"/>
        <v>8.2463650377036202E-4</v>
      </c>
      <c r="S6" s="90">
        <f t="shared" si="7"/>
        <v>8.3424385483882053E-4</v>
      </c>
      <c r="T6" s="91">
        <f t="shared" si="7"/>
        <v>8.8613452504738091E-4</v>
      </c>
      <c r="U6" s="91">
        <f t="shared" si="7"/>
        <v>1.3118918084991806</v>
      </c>
      <c r="V6" s="54">
        <f t="shared" si="7"/>
        <v>7.6238943414515942E-4</v>
      </c>
      <c r="W6" s="92">
        <f>AVERAGE(W3:W5)</f>
        <v>8.790950651415768E-4</v>
      </c>
      <c r="Z6" s="8" t="s">
        <v>9</v>
      </c>
      <c r="AA6" s="139">
        <f>AVERAGE(AA3:AA5)</f>
        <v>1</v>
      </c>
      <c r="AB6" s="126">
        <f>AVERAGE(AB3:AB5)</f>
        <v>0.94980053560911648</v>
      </c>
      <c r="AC6" s="155">
        <f t="shared" ref="AC6:AH6" si="8">AVERAGE(AC3:AC5)</f>
        <v>1</v>
      </c>
      <c r="AD6" s="141">
        <f t="shared" si="8"/>
        <v>1</v>
      </c>
      <c r="AE6" s="127">
        <f t="shared" si="8"/>
        <v>1.012029191663059</v>
      </c>
      <c r="AF6" s="142">
        <f t="shared" si="8"/>
        <v>1</v>
      </c>
      <c r="AG6" s="128">
        <f t="shared" si="8"/>
        <v>1482.4918568197493</v>
      </c>
      <c r="AH6" s="143">
        <f t="shared" si="8"/>
        <v>1</v>
      </c>
      <c r="AI6" s="129">
        <f>AVERAGE(AI3:AI5)</f>
        <v>1.1534034441011185</v>
      </c>
      <c r="AQ6" s="19"/>
      <c r="AR6" s="10"/>
    </row>
    <row r="7" spans="1:44" ht="16" thickBot="1" x14ac:dyDescent="0.25">
      <c r="A7" s="61"/>
      <c r="N7" s="51" t="s">
        <v>10</v>
      </c>
      <c r="O7" s="93">
        <f>_xlfn.STDEV.S(O3:O5)</f>
        <v>0</v>
      </c>
      <c r="P7" s="94">
        <f t="shared" ref="P7:W7" si="9">_xlfn.STDEV.S(P3:P5)</f>
        <v>0.10625422958775513</v>
      </c>
      <c r="Q7" s="53">
        <f t="shared" si="9"/>
        <v>2.4235923734778066E-4</v>
      </c>
      <c r="R7" s="96">
        <f t="shared" si="9"/>
        <v>5.9163374498992536E-5</v>
      </c>
      <c r="S7" s="96">
        <f t="shared" si="9"/>
        <v>9.5659036848198375E-5</v>
      </c>
      <c r="T7" s="97">
        <f t="shared" si="9"/>
        <v>7.1354588588118709E-5</v>
      </c>
      <c r="U7" s="97">
        <f t="shared" si="9"/>
        <v>0.26592677659805897</v>
      </c>
      <c r="V7" s="62">
        <f t="shared" si="9"/>
        <v>1.9047804036125481E-4</v>
      </c>
      <c r="W7" s="98">
        <f t="shared" si="9"/>
        <v>2.4860078351297208E-4</v>
      </c>
      <c r="Z7" s="14" t="s">
        <v>10</v>
      </c>
      <c r="AA7" s="130">
        <f>_xlfn.STDEV.S(AA3:AA5)</f>
        <v>0</v>
      </c>
      <c r="AB7" s="131">
        <f t="shared" ref="AB7:AI7" si="10">_xlfn.STDEV.S(AB3:AB5)</f>
        <v>0.10625422958775513</v>
      </c>
      <c r="AC7" s="156">
        <f t="shared" si="10"/>
        <v>0</v>
      </c>
      <c r="AD7" s="133">
        <f t="shared" si="10"/>
        <v>0</v>
      </c>
      <c r="AE7" s="133">
        <f t="shared" si="10"/>
        <v>0.10052983584797223</v>
      </c>
      <c r="AF7" s="134">
        <f t="shared" si="10"/>
        <v>0</v>
      </c>
      <c r="AG7" s="134">
        <f t="shared" si="10"/>
        <v>297.41099231647974</v>
      </c>
      <c r="AH7" s="135">
        <f t="shared" si="10"/>
        <v>0</v>
      </c>
      <c r="AI7" s="136">
        <f t="shared" si="10"/>
        <v>0.11943300668062219</v>
      </c>
      <c r="AO7" s="1"/>
      <c r="AQ7" s="19"/>
      <c r="AR7" s="10"/>
    </row>
    <row r="8" spans="1:44" ht="16" thickBot="1" x14ac:dyDescent="0.25">
      <c r="A8" s="61"/>
      <c r="B8" s="2"/>
      <c r="C8" s="27" t="s">
        <v>0</v>
      </c>
      <c r="D8" s="27" t="s">
        <v>1</v>
      </c>
      <c r="E8" s="3" t="s">
        <v>2</v>
      </c>
      <c r="F8" s="25" t="s">
        <v>11</v>
      </c>
      <c r="G8" s="25" t="s">
        <v>12</v>
      </c>
      <c r="H8" s="21" t="s">
        <v>13</v>
      </c>
      <c r="I8" s="21" t="s">
        <v>14</v>
      </c>
      <c r="J8" s="22" t="s">
        <v>15</v>
      </c>
      <c r="K8" s="23" t="s">
        <v>16</v>
      </c>
      <c r="N8" s="8" t="s">
        <v>25</v>
      </c>
      <c r="O8" s="191">
        <f>_xlfn.T.TEST(O3:O5,P3:P5,1,3)</f>
        <v>0.24958580343070608</v>
      </c>
      <c r="P8" s="192"/>
      <c r="Q8" s="151"/>
      <c r="R8" s="193">
        <f>_xlfn.T.TEST(R3:R5,S3:S5,1,3)</f>
        <v>0.44544324655517975</v>
      </c>
      <c r="S8" s="193"/>
      <c r="T8" s="194">
        <f>_xlfn.T.TEST(T3:T5,U3:U5,1,3)</f>
        <v>6.7195394596259684E-3</v>
      </c>
      <c r="U8" s="194"/>
      <c r="V8" s="195">
        <f>_xlfn.T.TEST(V3:V5,W3:W5,1,3)</f>
        <v>0.27801819211616319</v>
      </c>
      <c r="W8" s="196"/>
      <c r="Z8" s="8" t="s">
        <v>25</v>
      </c>
      <c r="AA8" s="185">
        <f>_xlfn.T.TEST(AA3:AA5,AB3:AB5,1,3)</f>
        <v>0.24958580343070608</v>
      </c>
      <c r="AB8" s="186"/>
      <c r="AC8" s="157"/>
      <c r="AD8" s="187">
        <f>_xlfn.T.TEST(AD3:AD5,AE3:AE5,1,3)</f>
        <v>0.42749919932989877</v>
      </c>
      <c r="AE8" s="187"/>
      <c r="AF8" s="188">
        <f>_xlfn.T.TEST(AF3:AF5,AG3:AG5,1,3)</f>
        <v>6.5844417074503647E-3</v>
      </c>
      <c r="AG8" s="188"/>
      <c r="AH8" s="189">
        <f>_xlfn.T.TEST(AH3:AH5,AI3:AI5,1,3)</f>
        <v>7.8040067000422375E-2</v>
      </c>
      <c r="AI8" s="190"/>
      <c r="AJ8" s="1"/>
      <c r="AM8" s="10"/>
      <c r="AO8" s="1"/>
      <c r="AQ8" s="19"/>
      <c r="AR8" s="10"/>
    </row>
    <row r="9" spans="1:44" x14ac:dyDescent="0.2">
      <c r="A9" s="60">
        <v>44817</v>
      </c>
      <c r="B9" s="9" t="s">
        <v>3</v>
      </c>
      <c r="C9" s="46">
        <v>1</v>
      </c>
      <c r="D9" s="46">
        <v>0.88</v>
      </c>
      <c r="E9" s="10">
        <v>1E-3</v>
      </c>
      <c r="F9" s="43">
        <v>1E-3</v>
      </c>
      <c r="G9" s="43">
        <v>1E-3</v>
      </c>
      <c r="H9" s="48">
        <v>1E-3</v>
      </c>
      <c r="I9" s="44">
        <v>1.23</v>
      </c>
      <c r="J9" s="49">
        <v>1E-3</v>
      </c>
      <c r="K9" s="24">
        <v>1E-3</v>
      </c>
      <c r="AJ9" s="1"/>
      <c r="AM9" s="10"/>
      <c r="AO9" s="1"/>
      <c r="AQ9" s="19"/>
      <c r="AR9" s="19"/>
    </row>
    <row r="10" spans="1:44" ht="16" thickBot="1" x14ac:dyDescent="0.25">
      <c r="A10" s="61"/>
      <c r="B10" s="9" t="s">
        <v>4</v>
      </c>
      <c r="C10" s="46">
        <v>1</v>
      </c>
      <c r="D10" s="46">
        <v>1.01</v>
      </c>
      <c r="E10">
        <v>1.03</v>
      </c>
      <c r="F10" s="42">
        <v>1.1200000000000001</v>
      </c>
      <c r="G10" s="42">
        <v>1.1100000000000001</v>
      </c>
      <c r="H10" s="44">
        <v>1.04</v>
      </c>
      <c r="I10" s="44">
        <v>0.98</v>
      </c>
      <c r="J10" s="45">
        <v>1.05</v>
      </c>
      <c r="K10" s="161">
        <v>0.86</v>
      </c>
      <c r="N10" s="1" t="s">
        <v>24</v>
      </c>
      <c r="Z10" s="1" t="s">
        <v>24</v>
      </c>
      <c r="AJ10" s="1"/>
      <c r="AL10" s="10"/>
      <c r="AM10" s="10"/>
      <c r="AO10" s="1"/>
      <c r="AQ10" s="19"/>
      <c r="AR10" s="10"/>
    </row>
    <row r="11" spans="1:44" ht="16" thickBot="1" x14ac:dyDescent="0.25">
      <c r="A11" s="61"/>
      <c r="B11" s="63" t="s">
        <v>3</v>
      </c>
      <c r="C11" s="144">
        <f>C9/C10</f>
        <v>1</v>
      </c>
      <c r="D11" s="94">
        <f t="shared" ref="D11:H11" si="11">D9/D10</f>
        <v>0.87128712871287128</v>
      </c>
      <c r="E11" s="53">
        <f t="shared" si="11"/>
        <v>9.7087378640776695E-4</v>
      </c>
      <c r="F11" s="96">
        <f t="shared" si="11"/>
        <v>8.9285714285714283E-4</v>
      </c>
      <c r="G11" s="96">
        <f t="shared" si="11"/>
        <v>9.0090090090090081E-4</v>
      </c>
      <c r="H11" s="97">
        <f t="shared" si="11"/>
        <v>9.6153846153846148E-4</v>
      </c>
      <c r="I11" s="97">
        <f>I9/I10</f>
        <v>1.2551020408163265</v>
      </c>
      <c r="J11" s="62">
        <f t="shared" ref="J11:K11" si="12">J9/J10</f>
        <v>9.5238095238095238E-4</v>
      </c>
      <c r="K11" s="98">
        <f t="shared" si="12"/>
        <v>1.1627906976744186E-3</v>
      </c>
      <c r="N11" s="29"/>
      <c r="O11" s="30" t="s">
        <v>17</v>
      </c>
      <c r="P11" s="30" t="s">
        <v>18</v>
      </c>
      <c r="Q11" s="31" t="s">
        <v>29</v>
      </c>
      <c r="R11" s="20" t="s">
        <v>28</v>
      </c>
      <c r="Z11" s="29"/>
      <c r="AA11" s="30" t="s">
        <v>17</v>
      </c>
      <c r="AB11" s="30" t="s">
        <v>18</v>
      </c>
      <c r="AC11" s="31" t="s">
        <v>29</v>
      </c>
      <c r="AD11" s="20" t="s">
        <v>28</v>
      </c>
      <c r="AJ11" s="1"/>
      <c r="AL11" s="10"/>
      <c r="AM11" s="10"/>
      <c r="AO11" s="1"/>
      <c r="AQ11" s="19"/>
      <c r="AR11" s="10"/>
    </row>
    <row r="12" spans="1:44" ht="16" thickBot="1" x14ac:dyDescent="0.25">
      <c r="A12" s="61"/>
      <c r="B12" s="66" t="s">
        <v>3</v>
      </c>
      <c r="C12" s="145">
        <f>C11/C11</f>
        <v>1</v>
      </c>
      <c r="D12" s="146">
        <f>D11/C11</f>
        <v>0.87128712871287128</v>
      </c>
      <c r="E12" s="57">
        <f>E11/E11</f>
        <v>1</v>
      </c>
      <c r="F12" s="158">
        <f>F11/F11</f>
        <v>1</v>
      </c>
      <c r="G12" s="159">
        <f>G11/F11</f>
        <v>1.0090090090090089</v>
      </c>
      <c r="H12" s="160">
        <f>H11/H11</f>
        <v>1</v>
      </c>
      <c r="I12" s="160">
        <f>I11/H11</f>
        <v>1305.3061224489795</v>
      </c>
      <c r="J12" s="162">
        <f>J11/J11</f>
        <v>1</v>
      </c>
      <c r="K12" s="163">
        <f>K11/J11</f>
        <v>1.2209302325581395</v>
      </c>
      <c r="N12" s="32" t="s">
        <v>19</v>
      </c>
      <c r="O12">
        <f>O6</f>
        <v>1</v>
      </c>
      <c r="P12" s="10">
        <f>P6</f>
        <v>0.94980053560911648</v>
      </c>
      <c r="Q12">
        <f>O7</f>
        <v>0</v>
      </c>
      <c r="R12" s="33">
        <f>P7</f>
        <v>0.10625422958775513</v>
      </c>
      <c r="Z12" s="32" t="s">
        <v>19</v>
      </c>
      <c r="AA12">
        <f>AA6</f>
        <v>1</v>
      </c>
      <c r="AB12" s="10">
        <f>AB6</f>
        <v>0.94980053560911648</v>
      </c>
      <c r="AC12">
        <f>AA7</f>
        <v>0</v>
      </c>
      <c r="AD12" s="33">
        <f>AB7</f>
        <v>0.10625422958775513</v>
      </c>
      <c r="AL12" s="10"/>
      <c r="AM12" s="10"/>
      <c r="AQ12" s="19"/>
      <c r="AR12" s="10"/>
    </row>
    <row r="13" spans="1:44" ht="16" thickBot="1" x14ac:dyDescent="0.25">
      <c r="A13" s="61"/>
      <c r="N13" s="32" t="s">
        <v>20</v>
      </c>
      <c r="P13" s="10">
        <f>Q6</f>
        <v>7.596438071465209E-4</v>
      </c>
      <c r="R13" s="33">
        <f>Q7</f>
        <v>2.4235923734778066E-4</v>
      </c>
      <c r="Z13" s="32" t="s">
        <v>21</v>
      </c>
      <c r="AA13" s="10">
        <f>AD6</f>
        <v>1</v>
      </c>
      <c r="AB13" s="10">
        <f>AE6</f>
        <v>1.012029191663059</v>
      </c>
      <c r="AC13" s="10">
        <f>AD7</f>
        <v>0</v>
      </c>
      <c r="AD13" s="33">
        <f>AE7</f>
        <v>0.10052983584797223</v>
      </c>
    </row>
    <row r="14" spans="1:44" ht="16" thickBot="1" x14ac:dyDescent="0.25">
      <c r="A14" s="61"/>
      <c r="B14" s="2"/>
      <c r="C14" s="27" t="s">
        <v>0</v>
      </c>
      <c r="D14" s="27" t="s">
        <v>1</v>
      </c>
      <c r="E14" s="3" t="s">
        <v>2</v>
      </c>
      <c r="F14" s="25" t="s">
        <v>11</v>
      </c>
      <c r="G14" s="25" t="s">
        <v>12</v>
      </c>
      <c r="H14" s="21" t="s">
        <v>13</v>
      </c>
      <c r="I14" s="21" t="s">
        <v>14</v>
      </c>
      <c r="J14" s="22" t="s">
        <v>15</v>
      </c>
      <c r="K14" s="23" t="s">
        <v>16</v>
      </c>
      <c r="L14" s="17"/>
      <c r="N14" s="32" t="s">
        <v>21</v>
      </c>
      <c r="O14" s="10">
        <f>R6</f>
        <v>8.2463650377036202E-4</v>
      </c>
      <c r="P14" s="10">
        <f>S6</f>
        <v>8.3424385483882053E-4</v>
      </c>
      <c r="Q14" s="10">
        <f>R7</f>
        <v>5.9163374498992536E-5</v>
      </c>
      <c r="R14" s="33">
        <f>S7</f>
        <v>9.5659036848198375E-5</v>
      </c>
      <c r="Z14" s="32" t="s">
        <v>22</v>
      </c>
      <c r="AA14" s="10">
        <f>AF6</f>
        <v>1</v>
      </c>
      <c r="AB14" s="10">
        <f>AG6</f>
        <v>1482.4918568197493</v>
      </c>
      <c r="AC14" s="10">
        <f>AF7</f>
        <v>0</v>
      </c>
      <c r="AD14" s="33">
        <f>AG7</f>
        <v>297.41099231647974</v>
      </c>
    </row>
    <row r="15" spans="1:44" x14ac:dyDescent="0.2">
      <c r="A15" s="60">
        <v>44824</v>
      </c>
      <c r="B15" s="9" t="s">
        <v>3</v>
      </c>
      <c r="C15" s="46">
        <v>1</v>
      </c>
      <c r="D15" s="46">
        <v>0.98</v>
      </c>
      <c r="E15" s="10">
        <v>1E-3</v>
      </c>
      <c r="F15" s="43">
        <v>1E-3</v>
      </c>
      <c r="G15" s="43">
        <v>1E-3</v>
      </c>
      <c r="H15" s="48">
        <v>1E-3</v>
      </c>
      <c r="I15" s="44">
        <v>1.97</v>
      </c>
      <c r="J15" s="49">
        <v>1E-3</v>
      </c>
      <c r="K15" s="24">
        <v>1E-3</v>
      </c>
      <c r="N15" s="32" t="s">
        <v>22</v>
      </c>
      <c r="O15" s="10">
        <f>T6</f>
        <v>8.8613452504738091E-4</v>
      </c>
      <c r="P15" s="10">
        <f>U6</f>
        <v>1.3118918084991806</v>
      </c>
      <c r="Q15" s="10">
        <f>T7</f>
        <v>7.1354588588118709E-5</v>
      </c>
      <c r="R15" s="33">
        <f>U7</f>
        <v>0.26592677659805897</v>
      </c>
      <c r="Z15" s="34" t="s">
        <v>23</v>
      </c>
      <c r="AA15" s="35">
        <f>AH6</f>
        <v>1</v>
      </c>
      <c r="AB15" s="35">
        <f>AI6</f>
        <v>1.1534034441011185</v>
      </c>
      <c r="AC15" s="35">
        <f>AH7</f>
        <v>0</v>
      </c>
      <c r="AD15" s="36">
        <f>AI7</f>
        <v>0.11943300668062219</v>
      </c>
    </row>
    <row r="16" spans="1:44" ht="16" thickBot="1" x14ac:dyDescent="0.25">
      <c r="A16" s="61"/>
      <c r="B16" s="9" t="s">
        <v>4</v>
      </c>
      <c r="C16" s="46">
        <v>1</v>
      </c>
      <c r="D16" s="46">
        <v>1.08</v>
      </c>
      <c r="E16">
        <v>1.23</v>
      </c>
      <c r="F16" s="42">
        <v>1.27</v>
      </c>
      <c r="G16" s="42">
        <v>1.1399999999999999</v>
      </c>
      <c r="H16" s="44">
        <v>1.1399999999999999</v>
      </c>
      <c r="I16" s="44">
        <v>1.23</v>
      </c>
      <c r="J16" s="45">
        <v>1.31</v>
      </c>
      <c r="K16" s="161">
        <v>1.29</v>
      </c>
      <c r="N16" s="34" t="s">
        <v>23</v>
      </c>
      <c r="O16" s="35">
        <f>V6</f>
        <v>7.6238943414515942E-4</v>
      </c>
      <c r="P16" s="35">
        <f>W6</f>
        <v>8.790950651415768E-4</v>
      </c>
      <c r="Q16" s="35">
        <f>V7</f>
        <v>1.9047804036125481E-4</v>
      </c>
      <c r="R16" s="36">
        <f>W7</f>
        <v>2.4860078351297208E-4</v>
      </c>
    </row>
    <row r="17" spans="1:23" ht="16" thickBot="1" x14ac:dyDescent="0.25">
      <c r="A17" s="61"/>
      <c r="B17" s="63" t="s">
        <v>3</v>
      </c>
      <c r="C17" s="144">
        <f>C15/C16</f>
        <v>1</v>
      </c>
      <c r="D17" s="94">
        <f t="shared" ref="D17:H17" si="13">D15/D16</f>
        <v>0.90740740740740733</v>
      </c>
      <c r="E17" s="53">
        <f t="shared" si="13"/>
        <v>8.1300813008130081E-4</v>
      </c>
      <c r="F17" s="96">
        <f t="shared" si="13"/>
        <v>7.874015748031496E-4</v>
      </c>
      <c r="G17" s="96">
        <f t="shared" si="13"/>
        <v>8.7719298245614048E-4</v>
      </c>
      <c r="H17" s="97">
        <f t="shared" si="13"/>
        <v>8.7719298245614048E-4</v>
      </c>
      <c r="I17" s="97">
        <f>I15/I16</f>
        <v>1.6016260162601625</v>
      </c>
      <c r="J17" s="62">
        <f t="shared" ref="J17:K17" si="14">J15/J16</f>
        <v>7.6335877862595419E-4</v>
      </c>
      <c r="K17" s="98">
        <f t="shared" si="14"/>
        <v>7.7519379844961239E-4</v>
      </c>
    </row>
    <row r="18" spans="1:23" ht="16" thickBot="1" x14ac:dyDescent="0.25">
      <c r="B18" s="66" t="s">
        <v>3</v>
      </c>
      <c r="C18" s="145">
        <f>C17/C17</f>
        <v>1</v>
      </c>
      <c r="D18" s="146">
        <f>D17/C17</f>
        <v>0.90740740740740733</v>
      </c>
      <c r="E18" s="57">
        <f>E17/E17</f>
        <v>1</v>
      </c>
      <c r="F18" s="158">
        <f>F17/F17</f>
        <v>1</v>
      </c>
      <c r="G18" s="159">
        <f>G17/F17</f>
        <v>1.1140350877192984</v>
      </c>
      <c r="H18" s="160">
        <f>H17/H17</f>
        <v>1</v>
      </c>
      <c r="I18" s="160">
        <f>I17/H17</f>
        <v>1825.853658536585</v>
      </c>
      <c r="J18" s="162">
        <f>J17/J17</f>
        <v>1</v>
      </c>
      <c r="K18" s="163">
        <f>K17/J17</f>
        <v>1.0155038759689923</v>
      </c>
      <c r="L18" s="1"/>
    </row>
    <row r="23" spans="1:23" x14ac:dyDescent="0.2">
      <c r="N23" s="15"/>
      <c r="O23" s="64"/>
      <c r="P23" s="64"/>
      <c r="Q23" s="65"/>
      <c r="R23" s="64"/>
      <c r="S23" s="64"/>
      <c r="T23" s="64"/>
      <c r="U23" s="64"/>
      <c r="V23" s="64"/>
      <c r="W23" s="64"/>
    </row>
    <row r="24" spans="1:23" x14ac:dyDescent="0.2">
      <c r="N24" s="15"/>
      <c r="O24" s="64"/>
      <c r="P24" s="64"/>
      <c r="Q24" s="65"/>
      <c r="R24" s="64"/>
      <c r="S24" s="64"/>
      <c r="T24" s="64"/>
      <c r="U24" s="64"/>
      <c r="V24" s="64"/>
      <c r="W24" s="64"/>
    </row>
    <row r="25" spans="1:23" x14ac:dyDescent="0.2">
      <c r="N25" s="15"/>
      <c r="O25" s="64"/>
      <c r="P25" s="64"/>
      <c r="Q25" s="65"/>
      <c r="R25" s="64"/>
      <c r="S25" s="64"/>
      <c r="T25" s="64"/>
      <c r="U25" s="64"/>
      <c r="V25" s="64"/>
      <c r="W25" s="64"/>
    </row>
    <row r="26" spans="1:23" x14ac:dyDescent="0.2">
      <c r="N26" s="15"/>
      <c r="O26" s="64"/>
      <c r="P26" s="64"/>
      <c r="Q26" s="65"/>
      <c r="R26" s="64"/>
      <c r="S26" s="64"/>
      <c r="T26" s="64"/>
      <c r="U26" s="64"/>
      <c r="V26" s="64"/>
      <c r="W26" s="64"/>
    </row>
    <row r="27" spans="1:23" x14ac:dyDescent="0.2">
      <c r="N27" s="15"/>
      <c r="O27" s="64"/>
      <c r="P27" s="64"/>
      <c r="Q27" s="65"/>
      <c r="R27" s="64"/>
      <c r="S27" s="64"/>
      <c r="T27" s="64"/>
      <c r="U27" s="64"/>
      <c r="V27" s="64"/>
      <c r="W27" s="64"/>
    </row>
    <row r="28" spans="1:23" x14ac:dyDescent="0.2">
      <c r="N28" s="15"/>
      <c r="O28" s="64"/>
      <c r="P28" s="64"/>
      <c r="Q28" s="65"/>
      <c r="R28" s="64"/>
      <c r="S28" s="64"/>
      <c r="T28" s="64"/>
      <c r="U28" s="64"/>
      <c r="V28" s="64"/>
      <c r="W28" s="64"/>
    </row>
    <row r="29" spans="1:23" x14ac:dyDescent="0.2">
      <c r="N29" s="15"/>
      <c r="O29" s="64"/>
      <c r="P29" s="64"/>
      <c r="Q29" s="65"/>
      <c r="R29" s="64"/>
      <c r="S29" s="64"/>
      <c r="T29" s="64"/>
      <c r="U29" s="64"/>
      <c r="V29" s="64"/>
      <c r="W29" s="64"/>
    </row>
    <row r="30" spans="1:23" x14ac:dyDescent="0.2">
      <c r="N30" s="15"/>
      <c r="O30" s="64"/>
      <c r="P30" s="64"/>
      <c r="Q30" s="65"/>
      <c r="R30" s="64"/>
      <c r="S30" s="64"/>
      <c r="T30" s="64"/>
      <c r="U30" s="64"/>
      <c r="V30" s="64"/>
      <c r="W30" s="64"/>
    </row>
    <row r="31" spans="1:23" x14ac:dyDescent="0.2">
      <c r="N31" s="15"/>
      <c r="O31" s="64"/>
      <c r="P31" s="64"/>
      <c r="Q31" s="65"/>
      <c r="R31" s="64"/>
      <c r="S31" s="64"/>
      <c r="T31" s="64"/>
      <c r="U31" s="64"/>
      <c r="V31" s="64"/>
      <c r="W31" s="64"/>
    </row>
    <row r="32" spans="1:23" x14ac:dyDescent="0.2">
      <c r="N32" s="15"/>
      <c r="O32" s="64"/>
      <c r="P32" s="64"/>
      <c r="Q32" s="65"/>
      <c r="R32" s="64"/>
      <c r="S32" s="64"/>
      <c r="T32" s="64"/>
      <c r="U32" s="64"/>
      <c r="V32" s="64"/>
      <c r="W32" s="64"/>
    </row>
    <row r="33" spans="14:23" x14ac:dyDescent="0.2">
      <c r="N33" s="15"/>
      <c r="O33" s="64"/>
      <c r="P33" s="64"/>
      <c r="Q33" s="65"/>
      <c r="R33" s="64"/>
      <c r="S33" s="64"/>
      <c r="T33" s="64"/>
      <c r="U33" s="64"/>
      <c r="V33" s="64"/>
      <c r="W33" s="64"/>
    </row>
    <row r="34" spans="14:23" x14ac:dyDescent="0.2">
      <c r="N34" s="15"/>
      <c r="O34" s="64"/>
      <c r="P34" s="64"/>
      <c r="Q34" s="65"/>
      <c r="R34" s="64"/>
      <c r="S34" s="64"/>
      <c r="T34" s="64"/>
      <c r="U34" s="64"/>
      <c r="V34" s="64"/>
      <c r="W34" s="64"/>
    </row>
    <row r="35" spans="14:23" x14ac:dyDescent="0.2">
      <c r="N35" s="15"/>
      <c r="O35" s="64"/>
      <c r="P35" s="64"/>
      <c r="Q35" s="65"/>
      <c r="R35" s="64"/>
      <c r="S35" s="64"/>
      <c r="T35" s="64"/>
      <c r="U35" s="64"/>
      <c r="V35" s="64"/>
      <c r="W35" s="64"/>
    </row>
    <row r="36" spans="14:23" x14ac:dyDescent="0.2">
      <c r="N36" s="15"/>
      <c r="O36" s="64"/>
      <c r="P36" s="64"/>
      <c r="Q36" s="65"/>
      <c r="R36" s="64"/>
      <c r="S36" s="64"/>
      <c r="T36" s="64"/>
      <c r="U36" s="64"/>
      <c r="V36" s="64"/>
      <c r="W36" s="64"/>
    </row>
    <row r="37" spans="14:23" x14ac:dyDescent="0.2">
      <c r="N37" s="15"/>
      <c r="O37" s="64"/>
      <c r="P37" s="64"/>
      <c r="Q37" s="65"/>
      <c r="R37" s="64"/>
      <c r="S37" s="64"/>
      <c r="T37" s="64"/>
      <c r="U37" s="64"/>
      <c r="V37" s="64"/>
      <c r="W37" s="64"/>
    </row>
    <row r="38" spans="14:23" x14ac:dyDescent="0.2">
      <c r="N38" s="15"/>
      <c r="O38" s="64"/>
      <c r="P38" s="64"/>
      <c r="Q38" s="65"/>
      <c r="R38" s="64"/>
      <c r="S38" s="64"/>
      <c r="T38" s="64"/>
      <c r="U38" s="64"/>
      <c r="V38" s="64"/>
      <c r="W38" s="64"/>
    </row>
    <row r="39" spans="14:23" x14ac:dyDescent="0.2">
      <c r="N39" s="15"/>
      <c r="O39" s="64"/>
      <c r="P39" s="64"/>
      <c r="Q39" s="65"/>
      <c r="R39" s="64"/>
      <c r="S39" s="64"/>
      <c r="T39" s="64"/>
      <c r="U39" s="64"/>
      <c r="V39" s="64"/>
      <c r="W39" s="64"/>
    </row>
    <row r="40" spans="14:23" x14ac:dyDescent="0.2">
      <c r="N40" s="15"/>
      <c r="O40" s="64"/>
      <c r="P40" s="64"/>
      <c r="Q40" s="65"/>
      <c r="R40" s="64"/>
      <c r="S40" s="64"/>
      <c r="T40" s="64"/>
      <c r="U40" s="64"/>
      <c r="V40" s="64"/>
      <c r="W40" s="64"/>
    </row>
    <row r="41" spans="14:23" x14ac:dyDescent="0.2">
      <c r="N41" s="15"/>
      <c r="O41" s="64"/>
      <c r="P41" s="64"/>
      <c r="Q41" s="65"/>
      <c r="R41" s="64"/>
      <c r="S41" s="64"/>
      <c r="T41" s="64"/>
      <c r="U41" s="64"/>
      <c r="V41" s="64"/>
      <c r="W41" s="64"/>
    </row>
    <row r="42" spans="14:23" x14ac:dyDescent="0.2">
      <c r="N42" s="15"/>
      <c r="O42" s="64"/>
      <c r="P42" s="64"/>
      <c r="Q42" s="65"/>
      <c r="R42" s="64"/>
      <c r="S42" s="64"/>
      <c r="T42" s="64"/>
      <c r="U42" s="64"/>
      <c r="V42" s="64"/>
      <c r="W42" s="64"/>
    </row>
    <row r="43" spans="14:23" x14ac:dyDescent="0.2">
      <c r="N43" s="15"/>
      <c r="O43" s="64"/>
      <c r="P43" s="64"/>
      <c r="Q43" s="65"/>
      <c r="R43" s="64"/>
      <c r="S43" s="64"/>
      <c r="T43" s="64"/>
      <c r="U43" s="64"/>
      <c r="V43" s="64"/>
      <c r="W43" s="64"/>
    </row>
    <row r="44" spans="14:23" x14ac:dyDescent="0.2">
      <c r="N44" s="15"/>
      <c r="O44" s="64"/>
      <c r="P44" s="64"/>
      <c r="Q44" s="65"/>
      <c r="R44" s="64"/>
      <c r="S44" s="64"/>
      <c r="T44" s="64"/>
      <c r="U44" s="64"/>
      <c r="V44" s="64"/>
      <c r="W44" s="64"/>
    </row>
    <row r="45" spans="14:23" x14ac:dyDescent="0.2">
      <c r="N45" s="15"/>
      <c r="O45" s="64"/>
      <c r="P45" s="64"/>
      <c r="Q45" s="65"/>
      <c r="R45" s="64"/>
      <c r="S45" s="64"/>
      <c r="T45" s="64"/>
      <c r="U45" s="64"/>
      <c r="V45" s="64"/>
      <c r="W45" s="64"/>
    </row>
    <row r="46" spans="14:23" x14ac:dyDescent="0.2">
      <c r="N46" s="15"/>
      <c r="O46" s="64"/>
      <c r="P46" s="64"/>
      <c r="Q46" s="65"/>
      <c r="R46" s="64"/>
      <c r="S46" s="64"/>
      <c r="T46" s="64"/>
      <c r="U46" s="64"/>
      <c r="V46" s="64"/>
      <c r="W46" s="64"/>
    </row>
    <row r="47" spans="14:23" x14ac:dyDescent="0.2">
      <c r="N47" s="15"/>
      <c r="O47" s="64"/>
      <c r="P47" s="64"/>
      <c r="Q47" s="65"/>
      <c r="R47" s="64"/>
      <c r="S47" s="64"/>
      <c r="T47" s="64"/>
      <c r="U47" s="64"/>
      <c r="V47" s="64"/>
      <c r="W47" s="64"/>
    </row>
    <row r="48" spans="14:23" ht="16" thickBot="1" x14ac:dyDescent="0.25">
      <c r="N48" s="15"/>
      <c r="O48" s="64"/>
      <c r="P48" s="64"/>
      <c r="Q48" s="65"/>
      <c r="R48" s="64"/>
      <c r="S48" s="64"/>
      <c r="T48" s="64"/>
      <c r="U48" s="64"/>
      <c r="V48" s="64"/>
      <c r="W48" s="64"/>
    </row>
    <row r="49" spans="1:35" ht="16" thickBot="1" x14ac:dyDescent="0.25">
      <c r="B49" s="39"/>
      <c r="C49" s="27" t="s">
        <v>0</v>
      </c>
      <c r="D49" s="27" t="s">
        <v>1</v>
      </c>
      <c r="E49" s="3" t="s">
        <v>2</v>
      </c>
      <c r="F49" s="25" t="s">
        <v>11</v>
      </c>
      <c r="G49" s="25" t="s">
        <v>12</v>
      </c>
      <c r="H49" s="21" t="s">
        <v>13</v>
      </c>
      <c r="I49" s="21" t="s">
        <v>14</v>
      </c>
      <c r="J49" s="22" t="s">
        <v>15</v>
      </c>
      <c r="K49" s="23" t="s">
        <v>16</v>
      </c>
      <c r="N49" s="8" t="s">
        <v>5</v>
      </c>
      <c r="O49" s="26" t="s">
        <v>0</v>
      </c>
      <c r="P49" s="27" t="s">
        <v>1</v>
      </c>
      <c r="Q49" s="3" t="s">
        <v>2</v>
      </c>
      <c r="R49" s="25" t="s">
        <v>11</v>
      </c>
      <c r="S49" s="25" t="s">
        <v>12</v>
      </c>
      <c r="T49" s="21" t="s">
        <v>13</v>
      </c>
      <c r="U49" s="21" t="s">
        <v>14</v>
      </c>
      <c r="V49" s="22" t="s">
        <v>15</v>
      </c>
      <c r="W49" s="23" t="s">
        <v>16</v>
      </c>
      <c r="Z49" s="8" t="s">
        <v>5</v>
      </c>
      <c r="AA49" s="26" t="s">
        <v>0</v>
      </c>
      <c r="AB49" s="27" t="s">
        <v>1</v>
      </c>
      <c r="AC49" s="3" t="s">
        <v>2</v>
      </c>
      <c r="AD49" s="25" t="s">
        <v>11</v>
      </c>
      <c r="AE49" s="25" t="s">
        <v>12</v>
      </c>
      <c r="AF49" s="21" t="s">
        <v>13</v>
      </c>
      <c r="AG49" s="21" t="s">
        <v>14</v>
      </c>
      <c r="AH49" s="22" t="s">
        <v>15</v>
      </c>
      <c r="AI49" s="23" t="s">
        <v>16</v>
      </c>
    </row>
    <row r="50" spans="1:35" x14ac:dyDescent="0.2">
      <c r="A50" s="5">
        <v>44796</v>
      </c>
      <c r="B50" s="6" t="s">
        <v>5</v>
      </c>
      <c r="C50" s="168">
        <v>1</v>
      </c>
      <c r="D50" s="168">
        <v>0.94</v>
      </c>
      <c r="E50" s="10">
        <v>1E-3</v>
      </c>
      <c r="F50" s="43">
        <v>1E-3</v>
      </c>
      <c r="G50" s="43">
        <v>1E-3</v>
      </c>
      <c r="H50" s="48">
        <v>1E-3</v>
      </c>
      <c r="I50" s="48">
        <v>1E-3</v>
      </c>
      <c r="J50" s="49">
        <v>1E-3</v>
      </c>
      <c r="K50" s="170">
        <v>7.84</v>
      </c>
      <c r="N50" s="47">
        <f>A50</f>
        <v>44796</v>
      </c>
      <c r="O50" s="67">
        <f t="shared" ref="O50:W50" si="15">C52</f>
        <v>1</v>
      </c>
      <c r="P50" s="68">
        <f t="shared" si="15"/>
        <v>0.81034482758620696</v>
      </c>
      <c r="Q50" s="147">
        <f t="shared" si="15"/>
        <v>8.1300813008130081E-4</v>
      </c>
      <c r="R50" s="70">
        <f t="shared" si="15"/>
        <v>8.0645161290322581E-4</v>
      </c>
      <c r="S50" s="70">
        <f t="shared" si="15"/>
        <v>8.4033613445378156E-4</v>
      </c>
      <c r="T50" s="71">
        <f t="shared" si="15"/>
        <v>1E-3</v>
      </c>
      <c r="U50" s="71">
        <f t="shared" si="15"/>
        <v>9.2592592592592585E-4</v>
      </c>
      <c r="V50" s="72">
        <f t="shared" si="15"/>
        <v>5.4347826086956522E-4</v>
      </c>
      <c r="W50" s="73">
        <f t="shared" si="15"/>
        <v>5.7647058823529402</v>
      </c>
      <c r="Z50" s="47">
        <f>A50</f>
        <v>44796</v>
      </c>
      <c r="AA50" s="100">
        <f>C53</f>
        <v>1</v>
      </c>
      <c r="AB50" s="101">
        <f>D53</f>
        <v>0.81034482758620696</v>
      </c>
      <c r="AC50" s="152">
        <f>E53</f>
        <v>1</v>
      </c>
      <c r="AD50" s="103">
        <f>F53</f>
        <v>1</v>
      </c>
      <c r="AE50" s="104">
        <f t="shared" ref="AE50:AI50" si="16">G53</f>
        <v>1.0420168067226891</v>
      </c>
      <c r="AF50" s="105">
        <f t="shared" si="16"/>
        <v>1</v>
      </c>
      <c r="AG50" s="164">
        <f t="shared" si="16"/>
        <v>0.92592592592592582</v>
      </c>
      <c r="AH50" s="107">
        <f t="shared" si="16"/>
        <v>1</v>
      </c>
      <c r="AI50" s="108">
        <f t="shared" si="16"/>
        <v>10607.058823529411</v>
      </c>
    </row>
    <row r="51" spans="1:35" ht="16" thickBot="1" x14ac:dyDescent="0.25">
      <c r="B51" s="9" t="s">
        <v>4</v>
      </c>
      <c r="C51" s="46">
        <v>1</v>
      </c>
      <c r="D51" s="46">
        <v>1.1599999999999999</v>
      </c>
      <c r="E51">
        <v>1.23</v>
      </c>
      <c r="F51" s="42">
        <v>1.24</v>
      </c>
      <c r="G51" s="42">
        <v>1.19</v>
      </c>
      <c r="H51" s="44">
        <v>1</v>
      </c>
      <c r="I51" s="44">
        <v>1.08</v>
      </c>
      <c r="J51" s="45">
        <v>1.84</v>
      </c>
      <c r="K51" s="161">
        <v>1.36</v>
      </c>
      <c r="N51" s="13">
        <f>A56</f>
        <v>44819</v>
      </c>
      <c r="O51" s="74">
        <f t="shared" ref="O51:W51" si="17">C58</f>
        <v>1</v>
      </c>
      <c r="P51" s="75">
        <f t="shared" si="17"/>
        <v>1.1250000000000002</v>
      </c>
      <c r="Q51" s="148">
        <f t="shared" si="17"/>
        <v>8.7719298245614048E-4</v>
      </c>
      <c r="R51" s="77">
        <f t="shared" si="17"/>
        <v>8.1967213114754098E-4</v>
      </c>
      <c r="S51" s="77">
        <f t="shared" si="17"/>
        <v>9.2592592592592585E-4</v>
      </c>
      <c r="T51" s="78">
        <f t="shared" si="17"/>
        <v>1.0989010989010989E-3</v>
      </c>
      <c r="U51" s="78">
        <f t="shared" si="17"/>
        <v>8.8495575221238948E-4</v>
      </c>
      <c r="V51" s="79">
        <f t="shared" si="17"/>
        <v>7.2992700729927003E-4</v>
      </c>
      <c r="W51" s="80">
        <f t="shared" si="17"/>
        <v>4.8130081300813012</v>
      </c>
      <c r="Z51" s="13">
        <f>A56</f>
        <v>44819</v>
      </c>
      <c r="AA51" s="109">
        <f>C59</f>
        <v>1</v>
      </c>
      <c r="AB51" s="110">
        <f>D59</f>
        <v>1.1250000000000002</v>
      </c>
      <c r="AC51" s="153">
        <f>E59</f>
        <v>1</v>
      </c>
      <c r="AD51" s="112">
        <f>F59</f>
        <v>1</v>
      </c>
      <c r="AE51" s="113">
        <f t="shared" ref="AE51:AI51" si="18">G59</f>
        <v>1.1296296296296295</v>
      </c>
      <c r="AF51" s="114">
        <f t="shared" si="18"/>
        <v>1</v>
      </c>
      <c r="AG51" s="165">
        <f t="shared" si="18"/>
        <v>0.80530973451327448</v>
      </c>
      <c r="AH51" s="116">
        <f t="shared" si="18"/>
        <v>1</v>
      </c>
      <c r="AI51" s="117">
        <f t="shared" si="18"/>
        <v>6593.8211382113832</v>
      </c>
    </row>
    <row r="52" spans="1:35" ht="16" thickBot="1" x14ac:dyDescent="0.25">
      <c r="B52" s="63" t="s">
        <v>5</v>
      </c>
      <c r="C52" s="144">
        <f>C50/C51</f>
        <v>1</v>
      </c>
      <c r="D52" s="94">
        <f>D50/D51</f>
        <v>0.81034482758620696</v>
      </c>
      <c r="E52" s="53">
        <f t="shared" ref="E52:H52" si="19">E50/E51</f>
        <v>8.1300813008130081E-4</v>
      </c>
      <c r="F52" s="96">
        <f t="shared" si="19"/>
        <v>8.0645161290322581E-4</v>
      </c>
      <c r="G52" s="96">
        <f t="shared" si="19"/>
        <v>8.4033613445378156E-4</v>
      </c>
      <c r="H52" s="97">
        <f t="shared" si="19"/>
        <v>1E-3</v>
      </c>
      <c r="I52" s="97">
        <f>I50/I51</f>
        <v>9.2592592592592585E-4</v>
      </c>
      <c r="J52" s="62">
        <f t="shared" ref="J52" si="20">J50/J51</f>
        <v>5.4347826086956522E-4</v>
      </c>
      <c r="K52" s="98">
        <f>K50/K51</f>
        <v>5.7647058823529402</v>
      </c>
      <c r="N52" s="40">
        <f>A62</f>
        <v>44824</v>
      </c>
      <c r="O52" s="81">
        <f t="shared" ref="O52:W52" si="21">C64</f>
        <v>1</v>
      </c>
      <c r="P52" s="82">
        <f t="shared" si="21"/>
        <v>1.308411214953271</v>
      </c>
      <c r="Q52" s="149">
        <f t="shared" si="21"/>
        <v>7.0921985815602842E-4</v>
      </c>
      <c r="R52" s="84">
        <f t="shared" si="21"/>
        <v>7.0422535211267609E-4</v>
      </c>
      <c r="S52" s="84">
        <f t="shared" si="21"/>
        <v>8.0000000000000004E-4</v>
      </c>
      <c r="T52" s="85">
        <f t="shared" si="21"/>
        <v>8.9285714285714283E-4</v>
      </c>
      <c r="U52" s="85">
        <f t="shared" si="21"/>
        <v>8.7719298245614048E-4</v>
      </c>
      <c r="V52" s="86">
        <f t="shared" si="21"/>
        <v>6.9444444444444447E-4</v>
      </c>
      <c r="W52" s="87">
        <f t="shared" si="21"/>
        <v>6</v>
      </c>
      <c r="Z52" s="40">
        <f>A62</f>
        <v>44824</v>
      </c>
      <c r="AA52" s="118">
        <f>C65</f>
        <v>1</v>
      </c>
      <c r="AB52" s="119">
        <f>D65</f>
        <v>1.308411214953271</v>
      </c>
      <c r="AC52" s="154">
        <f>E65</f>
        <v>1</v>
      </c>
      <c r="AD52" s="121">
        <f>F65</f>
        <v>1</v>
      </c>
      <c r="AE52" s="122">
        <f t="shared" ref="AE52:AI52" si="22">G65</f>
        <v>1.1359999999999999</v>
      </c>
      <c r="AF52" s="123">
        <f t="shared" si="22"/>
        <v>1</v>
      </c>
      <c r="AG52" s="166">
        <f t="shared" si="22"/>
        <v>0.98245614035087736</v>
      </c>
      <c r="AH52" s="125">
        <f t="shared" si="22"/>
        <v>1</v>
      </c>
      <c r="AI52" s="56">
        <f t="shared" si="22"/>
        <v>8640</v>
      </c>
    </row>
    <row r="53" spans="1:35" ht="16" thickBot="1" x14ac:dyDescent="0.25">
      <c r="B53" s="66" t="s">
        <v>5</v>
      </c>
      <c r="C53" s="145">
        <f>C52/C52</f>
        <v>1</v>
      </c>
      <c r="D53" s="146">
        <f>D52/C52</f>
        <v>0.81034482758620696</v>
      </c>
      <c r="E53" s="57">
        <f>E52/E52</f>
        <v>1</v>
      </c>
      <c r="F53" s="158">
        <f>F52/F52</f>
        <v>1</v>
      </c>
      <c r="G53" s="159">
        <f>G52/F52</f>
        <v>1.0420168067226891</v>
      </c>
      <c r="H53" s="160">
        <f>H52/H52</f>
        <v>1</v>
      </c>
      <c r="I53" s="169">
        <f>I52/H52</f>
        <v>0.92592592592592582</v>
      </c>
      <c r="J53" s="162">
        <f>J52/J52</f>
        <v>1</v>
      </c>
      <c r="K53" s="163">
        <f>K52/J52</f>
        <v>10607.058823529411</v>
      </c>
      <c r="N53" s="50" t="s">
        <v>9</v>
      </c>
      <c r="O53" s="138">
        <f>AVERAGE(O50:O52)</f>
        <v>1</v>
      </c>
      <c r="P53" s="88">
        <f>AVERAGE(P50:P52)</f>
        <v>1.0812520141798261</v>
      </c>
      <c r="Q53" s="150">
        <f t="shared" ref="Q53:V53" si="23">AVERAGE(Q50:Q52)</f>
        <v>7.9980699023115664E-4</v>
      </c>
      <c r="R53" s="90">
        <f t="shared" si="23"/>
        <v>7.76783032054481E-4</v>
      </c>
      <c r="S53" s="90">
        <f t="shared" si="23"/>
        <v>8.5542068679323585E-4</v>
      </c>
      <c r="T53" s="91">
        <f t="shared" si="23"/>
        <v>9.9725274725274721E-4</v>
      </c>
      <c r="U53" s="91">
        <f t="shared" si="23"/>
        <v>8.960248868648186E-4</v>
      </c>
      <c r="V53" s="54">
        <f t="shared" si="23"/>
        <v>6.5594990420442657E-4</v>
      </c>
      <c r="W53" s="92">
        <f>AVERAGE(W50:W52)</f>
        <v>5.5259046708114141</v>
      </c>
      <c r="Z53" s="8" t="s">
        <v>9</v>
      </c>
      <c r="AA53" s="139">
        <f>AVERAGE(AA50:AA52)</f>
        <v>1</v>
      </c>
      <c r="AB53" s="126">
        <f>AVERAGE(AB50:AB52)</f>
        <v>1.0812520141798261</v>
      </c>
      <c r="AC53" s="155">
        <f t="shared" ref="AC53:AH53" si="24">AVERAGE(AC50:AC52)</f>
        <v>1</v>
      </c>
      <c r="AD53" s="141">
        <f t="shared" si="24"/>
        <v>1</v>
      </c>
      <c r="AE53" s="127">
        <f t="shared" si="24"/>
        <v>1.1025488121174396</v>
      </c>
      <c r="AF53" s="142">
        <f t="shared" si="24"/>
        <v>1</v>
      </c>
      <c r="AG53" s="128">
        <f t="shared" si="24"/>
        <v>0.90456393359669252</v>
      </c>
      <c r="AH53" s="143">
        <f t="shared" si="24"/>
        <v>1</v>
      </c>
      <c r="AI53" s="129">
        <f>AVERAGE(AI50:AI52)</f>
        <v>8613.6266539135977</v>
      </c>
    </row>
    <row r="54" spans="1:35" ht="16" thickBot="1" x14ac:dyDescent="0.25">
      <c r="N54" s="51" t="s">
        <v>10</v>
      </c>
      <c r="O54" s="93">
        <f>_xlfn.STDEV.S(O50:O52)</f>
        <v>0</v>
      </c>
      <c r="P54" s="94">
        <f t="shared" ref="P54:W54" si="25">_xlfn.STDEV.S(P50:P52)</f>
        <v>0.25189868251682351</v>
      </c>
      <c r="Q54" s="53">
        <f t="shared" si="25"/>
        <v>8.4761106598442445E-5</v>
      </c>
      <c r="R54" s="96">
        <f t="shared" si="25"/>
        <v>6.3183528031957116E-5</v>
      </c>
      <c r="S54" s="96">
        <f t="shared" si="25"/>
        <v>6.4303907303808064E-5</v>
      </c>
      <c r="T54" s="97">
        <f t="shared" si="25"/>
        <v>1.0304944688742338E-4</v>
      </c>
      <c r="U54" s="97">
        <f t="shared" si="25"/>
        <v>2.6184332171597E-5</v>
      </c>
      <c r="V54" s="62">
        <f t="shared" si="25"/>
        <v>9.9005838123415008E-5</v>
      </c>
      <c r="W54" s="98">
        <f t="shared" si="25"/>
        <v>0.62849577467835682</v>
      </c>
      <c r="Z54" s="14" t="s">
        <v>10</v>
      </c>
      <c r="AA54" s="130">
        <f>_xlfn.STDEV.S(AA50:AA52)</f>
        <v>0</v>
      </c>
      <c r="AB54" s="131">
        <f t="shared" ref="AB54:AI54" si="26">_xlfn.STDEV.S(AB50:AB52)</f>
        <v>0.25189868251682351</v>
      </c>
      <c r="AC54" s="156">
        <f t="shared" si="26"/>
        <v>0</v>
      </c>
      <c r="AD54" s="133">
        <f t="shared" si="26"/>
        <v>0</v>
      </c>
      <c r="AE54" s="133">
        <f t="shared" si="26"/>
        <v>5.2518931467581194E-2</v>
      </c>
      <c r="AF54" s="134">
        <f t="shared" si="26"/>
        <v>0</v>
      </c>
      <c r="AG54" s="134">
        <f t="shared" si="26"/>
        <v>9.0484602626639418E-2</v>
      </c>
      <c r="AH54" s="135">
        <f t="shared" si="26"/>
        <v>0</v>
      </c>
      <c r="AI54" s="136">
        <f t="shared" si="26"/>
        <v>2006.7488245298807</v>
      </c>
    </row>
    <row r="55" spans="1:35" ht="16" thickBot="1" x14ac:dyDescent="0.25">
      <c r="B55" s="2"/>
      <c r="C55" s="27" t="s">
        <v>0</v>
      </c>
      <c r="D55" s="27" t="s">
        <v>1</v>
      </c>
      <c r="E55" s="3" t="s">
        <v>2</v>
      </c>
      <c r="F55" s="25" t="s">
        <v>11</v>
      </c>
      <c r="G55" s="25" t="s">
        <v>12</v>
      </c>
      <c r="H55" s="21" t="s">
        <v>13</v>
      </c>
      <c r="I55" s="21" t="s">
        <v>14</v>
      </c>
      <c r="J55" s="22" t="s">
        <v>15</v>
      </c>
      <c r="K55" s="23" t="s">
        <v>16</v>
      </c>
      <c r="N55" s="8" t="s">
        <v>25</v>
      </c>
      <c r="O55" s="191">
        <f>_xlfn.T.TEST(O50:O52,P50:P52,1,3)</f>
        <v>0.31629008468868741</v>
      </c>
      <c r="P55" s="192"/>
      <c r="Q55" s="151"/>
      <c r="R55" s="193">
        <f>_xlfn.T.TEST(R50:R52,S50:S52,1,3)</f>
        <v>0.10268586957656728</v>
      </c>
      <c r="S55" s="193"/>
      <c r="T55" s="194">
        <f>_xlfn.T.TEST(T50:T52,U50:U52,1,3)</f>
        <v>0.11331283554633917</v>
      </c>
      <c r="U55" s="194"/>
      <c r="V55" s="195">
        <f>_xlfn.T.TEST(V50:V52,W50:W52,1,3)</f>
        <v>2.1426493688993689E-3</v>
      </c>
      <c r="W55" s="196"/>
      <c r="Z55" s="8" t="s">
        <v>25</v>
      </c>
      <c r="AA55" s="185">
        <f>_xlfn.T.TEST(AA50:AA52,AB50:AB52,1,3)</f>
        <v>0.31629008468868741</v>
      </c>
      <c r="AB55" s="186"/>
      <c r="AC55" s="157"/>
      <c r="AD55" s="184">
        <f>_xlfn.T.TEST(AD50:AD52,AE50:AE52,1,3)</f>
        <v>3.8706025576737857E-2</v>
      </c>
      <c r="AE55" s="184"/>
      <c r="AF55" s="188">
        <f>_xlfn.T.TEST(AF50:AF52,AG50:AG52,1,3)</f>
        <v>0.1046268798694639</v>
      </c>
      <c r="AG55" s="188"/>
      <c r="AH55" s="189">
        <f>_xlfn.T.TEST(AH50:AH52,AI50:AI52,1,3)</f>
        <v>8.8097974422382506E-3</v>
      </c>
      <c r="AI55" s="190"/>
    </row>
    <row r="56" spans="1:35" x14ac:dyDescent="0.2">
      <c r="A56" s="5">
        <v>44819</v>
      </c>
      <c r="B56" s="9" t="s">
        <v>5</v>
      </c>
      <c r="C56" s="46">
        <v>1</v>
      </c>
      <c r="D56" s="46">
        <v>1.08</v>
      </c>
      <c r="E56" s="10">
        <v>1E-3</v>
      </c>
      <c r="F56" s="43">
        <v>1E-3</v>
      </c>
      <c r="G56" s="43">
        <v>1E-3</v>
      </c>
      <c r="H56" s="48">
        <v>1E-3</v>
      </c>
      <c r="I56" s="48">
        <v>1E-3</v>
      </c>
      <c r="J56" s="49">
        <v>1E-3</v>
      </c>
      <c r="K56" s="161">
        <v>5.92</v>
      </c>
    </row>
    <row r="57" spans="1:35" ht="16" thickBot="1" x14ac:dyDescent="0.25">
      <c r="B57" s="9" t="s">
        <v>4</v>
      </c>
      <c r="C57" s="46">
        <v>1</v>
      </c>
      <c r="D57" s="46">
        <v>0.96</v>
      </c>
      <c r="E57">
        <v>1.1399999999999999</v>
      </c>
      <c r="F57" s="42">
        <v>1.22</v>
      </c>
      <c r="G57" s="42">
        <v>1.08</v>
      </c>
      <c r="H57" s="44">
        <v>0.91</v>
      </c>
      <c r="I57" s="44">
        <v>1.1299999999999999</v>
      </c>
      <c r="J57" s="45">
        <v>1.37</v>
      </c>
      <c r="K57" s="161">
        <v>1.23</v>
      </c>
      <c r="N57" s="1" t="s">
        <v>24</v>
      </c>
      <c r="Z57" s="1" t="s">
        <v>24</v>
      </c>
    </row>
    <row r="58" spans="1:35" ht="16" thickBot="1" x14ac:dyDescent="0.25">
      <c r="B58" s="63" t="s">
        <v>5</v>
      </c>
      <c r="C58" s="144">
        <f>C56/C57</f>
        <v>1</v>
      </c>
      <c r="D58" s="94">
        <f t="shared" ref="D58:H58" si="27">D56/D57</f>
        <v>1.1250000000000002</v>
      </c>
      <c r="E58" s="53">
        <f t="shared" si="27"/>
        <v>8.7719298245614048E-4</v>
      </c>
      <c r="F58" s="96">
        <f t="shared" si="27"/>
        <v>8.1967213114754098E-4</v>
      </c>
      <c r="G58" s="96">
        <f t="shared" si="27"/>
        <v>9.2592592592592585E-4</v>
      </c>
      <c r="H58" s="97">
        <f t="shared" si="27"/>
        <v>1.0989010989010989E-3</v>
      </c>
      <c r="I58" s="97">
        <f>I56/I57</f>
        <v>8.8495575221238948E-4</v>
      </c>
      <c r="J58" s="62">
        <f t="shared" ref="J58:K58" si="28">J56/J57</f>
        <v>7.2992700729927003E-4</v>
      </c>
      <c r="K58" s="98">
        <f t="shared" si="28"/>
        <v>4.8130081300813012</v>
      </c>
      <c r="N58" s="29"/>
      <c r="O58" s="30" t="s">
        <v>17</v>
      </c>
      <c r="P58" s="30" t="s">
        <v>18</v>
      </c>
      <c r="Q58" s="31" t="s">
        <v>29</v>
      </c>
      <c r="R58" s="20" t="s">
        <v>28</v>
      </c>
      <c r="Z58" s="29"/>
      <c r="AA58" s="30" t="s">
        <v>17</v>
      </c>
      <c r="AB58" s="30" t="s">
        <v>18</v>
      </c>
      <c r="AC58" s="31" t="s">
        <v>29</v>
      </c>
      <c r="AD58" s="20" t="s">
        <v>28</v>
      </c>
    </row>
    <row r="59" spans="1:35" ht="16" thickBot="1" x14ac:dyDescent="0.25">
      <c r="B59" s="66" t="s">
        <v>5</v>
      </c>
      <c r="C59" s="145">
        <f>C58/C58</f>
        <v>1</v>
      </c>
      <c r="D59" s="146">
        <f>D58/C58</f>
        <v>1.1250000000000002</v>
      </c>
      <c r="E59" s="57">
        <f>E58/E58</f>
        <v>1</v>
      </c>
      <c r="F59" s="158">
        <f>F58/F58</f>
        <v>1</v>
      </c>
      <c r="G59" s="159">
        <f>G58/F58</f>
        <v>1.1296296296296295</v>
      </c>
      <c r="H59" s="160">
        <f>H58/H58</f>
        <v>1</v>
      </c>
      <c r="I59" s="169">
        <f>I58/H58</f>
        <v>0.80530973451327448</v>
      </c>
      <c r="J59" s="162">
        <f>J58/J58</f>
        <v>1</v>
      </c>
      <c r="K59" s="163">
        <f>K58/J58</f>
        <v>6593.8211382113832</v>
      </c>
      <c r="N59" s="32" t="s">
        <v>19</v>
      </c>
      <c r="O59">
        <f>O53</f>
        <v>1</v>
      </c>
      <c r="P59" s="10">
        <f>P53</f>
        <v>1.0812520141798261</v>
      </c>
      <c r="Q59">
        <f>O54</f>
        <v>0</v>
      </c>
      <c r="R59" s="33">
        <f>P54</f>
        <v>0.25189868251682351</v>
      </c>
      <c r="Z59" s="32" t="s">
        <v>19</v>
      </c>
      <c r="AA59">
        <f>AA53</f>
        <v>1</v>
      </c>
      <c r="AB59" s="10">
        <f>AB53</f>
        <v>1.0812520141798261</v>
      </c>
      <c r="AC59">
        <f>AA54</f>
        <v>0</v>
      </c>
      <c r="AD59" s="33">
        <f>AB54</f>
        <v>0.25189868251682351</v>
      </c>
    </row>
    <row r="60" spans="1:35" ht="16" thickBot="1" x14ac:dyDescent="0.25">
      <c r="N60" s="32" t="s">
        <v>20</v>
      </c>
      <c r="P60" s="10">
        <f>Q53</f>
        <v>7.9980699023115664E-4</v>
      </c>
      <c r="R60" s="33">
        <f>Q54</f>
        <v>8.4761106598442445E-5</v>
      </c>
      <c r="Z60" s="32" t="s">
        <v>21</v>
      </c>
      <c r="AA60" s="10">
        <f>AD53</f>
        <v>1</v>
      </c>
      <c r="AB60" s="10">
        <f>AE53</f>
        <v>1.1025488121174396</v>
      </c>
      <c r="AC60" s="10">
        <f>AD54</f>
        <v>0</v>
      </c>
      <c r="AD60" s="33">
        <f>AE54</f>
        <v>5.2518931467581194E-2</v>
      </c>
    </row>
    <row r="61" spans="1:35" ht="16" thickBot="1" x14ac:dyDescent="0.25">
      <c r="B61" s="2"/>
      <c r="C61" s="27" t="s">
        <v>0</v>
      </c>
      <c r="D61" s="27" t="s">
        <v>1</v>
      </c>
      <c r="E61" s="3" t="s">
        <v>2</v>
      </c>
      <c r="F61" s="25" t="s">
        <v>11</v>
      </c>
      <c r="G61" s="25" t="s">
        <v>12</v>
      </c>
      <c r="H61" s="21" t="s">
        <v>13</v>
      </c>
      <c r="I61" s="21" t="s">
        <v>14</v>
      </c>
      <c r="J61" s="22" t="s">
        <v>15</v>
      </c>
      <c r="K61" s="23" t="s">
        <v>16</v>
      </c>
      <c r="N61" s="32" t="s">
        <v>21</v>
      </c>
      <c r="O61" s="10">
        <f>R53</f>
        <v>7.76783032054481E-4</v>
      </c>
      <c r="P61" s="10">
        <f>S53</f>
        <v>8.5542068679323585E-4</v>
      </c>
      <c r="Q61" s="10">
        <f>R54</f>
        <v>6.3183528031957116E-5</v>
      </c>
      <c r="R61" s="33">
        <f>S54</f>
        <v>6.4303907303808064E-5</v>
      </c>
      <c r="Z61" s="32" t="s">
        <v>22</v>
      </c>
      <c r="AA61" s="10">
        <f>AF53</f>
        <v>1</v>
      </c>
      <c r="AB61" s="10">
        <f>AG53</f>
        <v>0.90456393359669252</v>
      </c>
      <c r="AC61" s="10">
        <f>AF54</f>
        <v>0</v>
      </c>
      <c r="AD61" s="33">
        <f>AG54</f>
        <v>9.0484602626639418E-2</v>
      </c>
    </row>
    <row r="62" spans="1:35" x14ac:dyDescent="0.2">
      <c r="A62" s="5">
        <v>44824</v>
      </c>
      <c r="B62" s="9" t="s">
        <v>5</v>
      </c>
      <c r="C62" s="46">
        <v>1</v>
      </c>
      <c r="D62" s="41">
        <v>1.4</v>
      </c>
      <c r="E62" s="10">
        <v>1E-3</v>
      </c>
      <c r="F62" s="43">
        <v>1E-3</v>
      </c>
      <c r="G62" s="43">
        <v>1E-3</v>
      </c>
      <c r="H62" s="48">
        <v>1E-3</v>
      </c>
      <c r="I62" s="48">
        <v>1E-3</v>
      </c>
      <c r="J62" s="49">
        <v>1E-3</v>
      </c>
      <c r="K62" s="24">
        <v>8.16</v>
      </c>
      <c r="N62" s="32" t="s">
        <v>22</v>
      </c>
      <c r="O62" s="10">
        <f>T53</f>
        <v>9.9725274725274721E-4</v>
      </c>
      <c r="P62" s="10">
        <f>U53</f>
        <v>8.960248868648186E-4</v>
      </c>
      <c r="Q62" s="10">
        <f>T54</f>
        <v>1.0304944688742338E-4</v>
      </c>
      <c r="R62" s="33">
        <f>U54</f>
        <v>2.6184332171597E-5</v>
      </c>
      <c r="Z62" s="34" t="s">
        <v>23</v>
      </c>
      <c r="AA62" s="35">
        <f>AH53</f>
        <v>1</v>
      </c>
      <c r="AB62" s="35">
        <f>AI53</f>
        <v>8613.6266539135977</v>
      </c>
      <c r="AC62" s="35">
        <f>AH54</f>
        <v>0</v>
      </c>
      <c r="AD62" s="36">
        <f>AI54</f>
        <v>2006.7488245298807</v>
      </c>
    </row>
    <row r="63" spans="1:35" ht="16" thickBot="1" x14ac:dyDescent="0.25">
      <c r="B63" s="9" t="s">
        <v>4</v>
      </c>
      <c r="C63" s="46">
        <v>1</v>
      </c>
      <c r="D63" s="46">
        <v>1.07</v>
      </c>
      <c r="E63">
        <v>1.41</v>
      </c>
      <c r="F63" s="42">
        <v>1.42</v>
      </c>
      <c r="G63" s="42">
        <v>1.25</v>
      </c>
      <c r="H63" s="44">
        <v>1.1200000000000001</v>
      </c>
      <c r="I63" s="44">
        <v>1.1399999999999999</v>
      </c>
      <c r="J63" s="45">
        <v>1.44</v>
      </c>
      <c r="K63" s="161">
        <v>1.36</v>
      </c>
      <c r="N63" s="34" t="s">
        <v>23</v>
      </c>
      <c r="O63" s="35">
        <f>V53</f>
        <v>6.5594990420442657E-4</v>
      </c>
      <c r="P63" s="35">
        <f>W53</f>
        <v>5.5259046708114141</v>
      </c>
      <c r="Q63" s="35">
        <f>V54</f>
        <v>9.9005838123415008E-5</v>
      </c>
      <c r="R63" s="36">
        <f>W54</f>
        <v>0.62849577467835682</v>
      </c>
    </row>
    <row r="64" spans="1:35" ht="16" thickBot="1" x14ac:dyDescent="0.25">
      <c r="B64" s="63" t="s">
        <v>5</v>
      </c>
      <c r="C64" s="144">
        <f>C62/C63</f>
        <v>1</v>
      </c>
      <c r="D64" s="94">
        <f t="shared" ref="D64:H64" si="29">D62/D63</f>
        <v>1.308411214953271</v>
      </c>
      <c r="E64" s="53">
        <f t="shared" si="29"/>
        <v>7.0921985815602842E-4</v>
      </c>
      <c r="F64" s="96">
        <f t="shared" si="29"/>
        <v>7.0422535211267609E-4</v>
      </c>
      <c r="G64" s="96">
        <f t="shared" si="29"/>
        <v>8.0000000000000004E-4</v>
      </c>
      <c r="H64" s="97">
        <f t="shared" si="29"/>
        <v>8.9285714285714283E-4</v>
      </c>
      <c r="I64" s="97">
        <f>I62/I63</f>
        <v>8.7719298245614048E-4</v>
      </c>
      <c r="J64" s="62">
        <f t="shared" ref="J64:K64" si="30">J62/J63</f>
        <v>6.9444444444444447E-4</v>
      </c>
      <c r="K64" s="98">
        <f t="shared" si="30"/>
        <v>6</v>
      </c>
    </row>
    <row r="65" spans="2:11" ht="16" thickBot="1" x14ac:dyDescent="0.25">
      <c r="B65" s="66" t="s">
        <v>5</v>
      </c>
      <c r="C65" s="145">
        <f>C64/C64</f>
        <v>1</v>
      </c>
      <c r="D65" s="146">
        <f>D64/C64</f>
        <v>1.308411214953271</v>
      </c>
      <c r="E65" s="57">
        <f>E64/E64</f>
        <v>1</v>
      </c>
      <c r="F65" s="158">
        <f>F64/F64</f>
        <v>1</v>
      </c>
      <c r="G65" s="159">
        <f>G64/F64</f>
        <v>1.1359999999999999</v>
      </c>
      <c r="H65" s="160">
        <f>H64/H64</f>
        <v>1</v>
      </c>
      <c r="I65" s="169">
        <f>I64/H64</f>
        <v>0.98245614035087736</v>
      </c>
      <c r="J65" s="162">
        <f>J64/J64</f>
        <v>1</v>
      </c>
      <c r="K65" s="163">
        <f>K64/J64</f>
        <v>8640</v>
      </c>
    </row>
    <row r="87" spans="14:23" x14ac:dyDescent="0.2">
      <c r="N87" s="15"/>
      <c r="O87" s="64"/>
      <c r="P87" s="64"/>
      <c r="Q87" s="65"/>
      <c r="R87" s="64"/>
      <c r="S87" s="64"/>
      <c r="T87" s="64"/>
      <c r="U87" s="64"/>
      <c r="V87" s="64"/>
      <c r="W87" s="64"/>
    </row>
    <row r="88" spans="14:23" x14ac:dyDescent="0.2">
      <c r="N88" s="15"/>
      <c r="O88" s="64"/>
      <c r="P88" s="64"/>
      <c r="Q88" s="65"/>
      <c r="R88" s="64"/>
      <c r="S88" s="64"/>
      <c r="T88" s="64"/>
      <c r="U88" s="64"/>
      <c r="V88" s="64"/>
      <c r="W88" s="64"/>
    </row>
    <row r="89" spans="14:23" x14ac:dyDescent="0.2">
      <c r="N89" s="15"/>
      <c r="O89" s="64"/>
      <c r="P89" s="64"/>
      <c r="Q89" s="65"/>
      <c r="R89" s="64"/>
      <c r="S89" s="64"/>
      <c r="T89" s="64"/>
      <c r="U89" s="64"/>
      <c r="V89" s="64"/>
      <c r="W89" s="64"/>
    </row>
    <row r="90" spans="14:23" x14ac:dyDescent="0.2">
      <c r="N90" s="15"/>
      <c r="O90" s="64"/>
      <c r="P90" s="64"/>
      <c r="Q90" s="65"/>
      <c r="R90" s="64"/>
      <c r="S90" s="64"/>
      <c r="T90" s="64"/>
      <c r="U90" s="64"/>
      <c r="V90" s="64"/>
      <c r="W90" s="64"/>
    </row>
    <row r="91" spans="14:23" x14ac:dyDescent="0.2">
      <c r="N91" s="15"/>
      <c r="O91" s="64"/>
      <c r="P91" s="64"/>
      <c r="Q91" s="65"/>
      <c r="R91" s="64"/>
      <c r="S91" s="64"/>
      <c r="T91" s="64"/>
      <c r="U91" s="64"/>
      <c r="V91" s="64"/>
      <c r="W91" s="64"/>
    </row>
    <row r="92" spans="14:23" x14ac:dyDescent="0.2">
      <c r="N92" s="15"/>
      <c r="O92" s="64"/>
      <c r="P92" s="64"/>
      <c r="Q92" s="65"/>
      <c r="R92" s="64"/>
      <c r="S92" s="64"/>
      <c r="T92" s="64"/>
      <c r="U92" s="64"/>
      <c r="V92" s="64"/>
      <c r="W92" s="64"/>
    </row>
    <row r="93" spans="14:23" x14ac:dyDescent="0.2">
      <c r="N93" s="15"/>
      <c r="O93" s="64"/>
      <c r="P93" s="64"/>
      <c r="Q93" s="65"/>
      <c r="R93" s="64"/>
      <c r="S93" s="64"/>
      <c r="T93" s="64"/>
      <c r="U93" s="64"/>
      <c r="V93" s="64"/>
      <c r="W93" s="64"/>
    </row>
    <row r="94" spans="14:23" x14ac:dyDescent="0.2">
      <c r="N94" s="15"/>
      <c r="O94" s="64"/>
      <c r="P94" s="64"/>
      <c r="Q94" s="65"/>
      <c r="R94" s="64"/>
      <c r="S94" s="64"/>
      <c r="T94" s="64"/>
      <c r="U94" s="64"/>
      <c r="V94" s="64"/>
      <c r="W94" s="64"/>
    </row>
    <row r="95" spans="14:23" x14ac:dyDescent="0.2">
      <c r="N95" s="15"/>
      <c r="O95" s="64"/>
      <c r="P95" s="64"/>
      <c r="Q95" s="65"/>
      <c r="R95" s="64"/>
      <c r="S95" s="64"/>
      <c r="T95" s="64"/>
      <c r="U95" s="64"/>
      <c r="V95" s="64"/>
      <c r="W95" s="64"/>
    </row>
    <row r="96" spans="14:23" ht="16" thickBot="1" x14ac:dyDescent="0.25">
      <c r="N96" s="15"/>
      <c r="O96" s="64"/>
      <c r="P96" s="64"/>
      <c r="Q96" s="65"/>
      <c r="R96" s="64"/>
      <c r="S96" s="64"/>
      <c r="T96" s="64"/>
      <c r="U96" s="64"/>
      <c r="V96" s="64"/>
      <c r="W96" s="64"/>
    </row>
    <row r="97" spans="1:35" ht="16" thickBot="1" x14ac:dyDescent="0.25">
      <c r="B97" s="39"/>
      <c r="C97" s="27" t="s">
        <v>0</v>
      </c>
      <c r="D97" s="27" t="s">
        <v>1</v>
      </c>
      <c r="E97" s="3" t="s">
        <v>2</v>
      </c>
      <c r="F97" s="25" t="s">
        <v>11</v>
      </c>
      <c r="G97" s="25" t="s">
        <v>12</v>
      </c>
      <c r="H97" s="21" t="s">
        <v>13</v>
      </c>
      <c r="I97" s="21" t="s">
        <v>14</v>
      </c>
      <c r="J97" s="22" t="s">
        <v>15</v>
      </c>
      <c r="K97" s="23" t="s">
        <v>16</v>
      </c>
      <c r="N97" s="8" t="s">
        <v>6</v>
      </c>
      <c r="O97" s="26" t="s">
        <v>0</v>
      </c>
      <c r="P97" s="27" t="s">
        <v>1</v>
      </c>
      <c r="Q97" s="3" t="s">
        <v>2</v>
      </c>
      <c r="R97" s="25" t="s">
        <v>11</v>
      </c>
      <c r="S97" s="25" t="s">
        <v>12</v>
      </c>
      <c r="T97" s="21" t="s">
        <v>13</v>
      </c>
      <c r="U97" s="21" t="s">
        <v>14</v>
      </c>
      <c r="V97" s="22" t="s">
        <v>15</v>
      </c>
      <c r="W97" s="23" t="s">
        <v>16</v>
      </c>
      <c r="Z97" s="8" t="s">
        <v>6</v>
      </c>
      <c r="AA97" s="26" t="s">
        <v>0</v>
      </c>
      <c r="AB97" s="27" t="s">
        <v>1</v>
      </c>
      <c r="AC97" s="3" t="s">
        <v>2</v>
      </c>
      <c r="AD97" s="25" t="s">
        <v>11</v>
      </c>
      <c r="AE97" s="25" t="s">
        <v>12</v>
      </c>
      <c r="AF97" s="21" t="s">
        <v>13</v>
      </c>
      <c r="AG97" s="21" t="s">
        <v>14</v>
      </c>
      <c r="AH97" s="22" t="s">
        <v>15</v>
      </c>
      <c r="AI97" s="23" t="s">
        <v>16</v>
      </c>
    </row>
    <row r="98" spans="1:35" x14ac:dyDescent="0.2">
      <c r="A98" s="5">
        <v>44796</v>
      </c>
      <c r="B98" s="6" t="s">
        <v>6</v>
      </c>
      <c r="C98" s="168">
        <v>1</v>
      </c>
      <c r="D98" s="168">
        <v>0.92</v>
      </c>
      <c r="E98" s="7">
        <v>0.04</v>
      </c>
      <c r="F98" s="167">
        <v>7.0000000000000007E-2</v>
      </c>
      <c r="G98" s="167">
        <v>0.06</v>
      </c>
      <c r="H98" s="171">
        <v>0.04</v>
      </c>
      <c r="I98" s="172">
        <v>0.47</v>
      </c>
      <c r="J98" s="173">
        <v>0.05</v>
      </c>
      <c r="K98" s="170">
        <v>0.99</v>
      </c>
      <c r="N98" s="47">
        <f>A98</f>
        <v>44796</v>
      </c>
      <c r="O98" s="67">
        <f t="shared" ref="O98:W98" si="31">C100</f>
        <v>1</v>
      </c>
      <c r="P98" s="68">
        <f t="shared" si="31"/>
        <v>0.79310344827586221</v>
      </c>
      <c r="Q98" s="147">
        <f t="shared" si="31"/>
        <v>3.2520325203252036E-2</v>
      </c>
      <c r="R98" s="70">
        <f t="shared" si="31"/>
        <v>5.6451612903225812E-2</v>
      </c>
      <c r="S98" s="70">
        <f t="shared" si="31"/>
        <v>5.0420168067226892E-2</v>
      </c>
      <c r="T98" s="71">
        <f t="shared" si="31"/>
        <v>0.04</v>
      </c>
      <c r="U98" s="71">
        <f t="shared" si="31"/>
        <v>0.43518518518518512</v>
      </c>
      <c r="V98" s="72">
        <f t="shared" si="31"/>
        <v>2.717391304347826E-2</v>
      </c>
      <c r="W98" s="73">
        <f t="shared" si="31"/>
        <v>0.7279411764705882</v>
      </c>
      <c r="Z98" s="47">
        <f>A98</f>
        <v>44796</v>
      </c>
      <c r="AA98" s="100">
        <f>C101</f>
        <v>1</v>
      </c>
      <c r="AB98" s="101">
        <f>D101</f>
        <v>0.79310344827586221</v>
      </c>
      <c r="AC98" s="152">
        <f>E101</f>
        <v>1</v>
      </c>
      <c r="AD98" s="103">
        <f>F101</f>
        <v>1</v>
      </c>
      <c r="AE98" s="104">
        <f t="shared" ref="AE98:AI98" si="32">G101</f>
        <v>0.89315726290516195</v>
      </c>
      <c r="AF98" s="105">
        <f t="shared" si="32"/>
        <v>1</v>
      </c>
      <c r="AG98" s="164">
        <f t="shared" si="32"/>
        <v>10.879629629629628</v>
      </c>
      <c r="AH98" s="107">
        <f t="shared" si="32"/>
        <v>1</v>
      </c>
      <c r="AI98" s="108">
        <f t="shared" si="32"/>
        <v>26.788235294117648</v>
      </c>
    </row>
    <row r="99" spans="1:35" ht="16" thickBot="1" x14ac:dyDescent="0.25">
      <c r="B99" s="9" t="s">
        <v>4</v>
      </c>
      <c r="C99" s="46">
        <v>1</v>
      </c>
      <c r="D99" s="46">
        <v>1.1599999999999999</v>
      </c>
      <c r="E99">
        <v>1.23</v>
      </c>
      <c r="F99" s="42">
        <v>1.24</v>
      </c>
      <c r="G99" s="42">
        <v>1.19</v>
      </c>
      <c r="H99" s="44">
        <v>1</v>
      </c>
      <c r="I99" s="44">
        <v>1.08</v>
      </c>
      <c r="J99" s="45">
        <v>1.84</v>
      </c>
      <c r="K99" s="161">
        <v>1.36</v>
      </c>
      <c r="N99" s="13">
        <f>A104</f>
        <v>44819</v>
      </c>
      <c r="O99" s="74">
        <f t="shared" ref="O99:W99" si="33">C106</f>
        <v>1</v>
      </c>
      <c r="P99" s="75">
        <f t="shared" si="33"/>
        <v>1.3333333333333335</v>
      </c>
      <c r="Q99" s="148">
        <f t="shared" si="33"/>
        <v>8.7719298245614048E-3</v>
      </c>
      <c r="R99" s="77">
        <f t="shared" si="33"/>
        <v>8.1967213114754103E-3</v>
      </c>
      <c r="S99" s="77">
        <f t="shared" si="33"/>
        <v>9.2592592592592587E-3</v>
      </c>
      <c r="T99" s="78">
        <f t="shared" si="33"/>
        <v>2.1978021978021976E-2</v>
      </c>
      <c r="U99" s="78">
        <f t="shared" si="33"/>
        <v>0.9734513274336285</v>
      </c>
      <c r="V99" s="79">
        <f t="shared" si="33"/>
        <v>1.4598540145985401E-2</v>
      </c>
      <c r="W99" s="80">
        <f t="shared" si="33"/>
        <v>0.78048780487804881</v>
      </c>
      <c r="Z99" s="13">
        <f>A104</f>
        <v>44819</v>
      </c>
      <c r="AA99" s="109">
        <f>C107</f>
        <v>1</v>
      </c>
      <c r="AB99" s="110">
        <f>D107</f>
        <v>1.3333333333333335</v>
      </c>
      <c r="AC99" s="153">
        <f>E107</f>
        <v>1</v>
      </c>
      <c r="AD99" s="112">
        <f>F107</f>
        <v>1</v>
      </c>
      <c r="AE99" s="113">
        <f t="shared" ref="AE99:AI99" si="34">G107</f>
        <v>1.1296296296296295</v>
      </c>
      <c r="AF99" s="114">
        <f t="shared" si="34"/>
        <v>1</v>
      </c>
      <c r="AG99" s="165">
        <f t="shared" si="34"/>
        <v>44.292035398230098</v>
      </c>
      <c r="AH99" s="116">
        <f t="shared" si="34"/>
        <v>1</v>
      </c>
      <c r="AI99" s="117">
        <f t="shared" si="34"/>
        <v>53.463414634146346</v>
      </c>
    </row>
    <row r="100" spans="1:35" ht="16" thickBot="1" x14ac:dyDescent="0.25">
      <c r="B100" s="63" t="s">
        <v>6</v>
      </c>
      <c r="C100" s="144">
        <f>C98/C99</f>
        <v>1</v>
      </c>
      <c r="D100" s="94">
        <f>D98/D99</f>
        <v>0.79310344827586221</v>
      </c>
      <c r="E100" s="53">
        <f t="shared" ref="E100:H100" si="35">E98/E99</f>
        <v>3.2520325203252036E-2</v>
      </c>
      <c r="F100" s="96">
        <f t="shared" si="35"/>
        <v>5.6451612903225812E-2</v>
      </c>
      <c r="G100" s="96">
        <f t="shared" si="35"/>
        <v>5.0420168067226892E-2</v>
      </c>
      <c r="H100" s="97">
        <f t="shared" si="35"/>
        <v>0.04</v>
      </c>
      <c r="I100" s="97">
        <f>I98/I99</f>
        <v>0.43518518518518512</v>
      </c>
      <c r="J100" s="62">
        <f t="shared" ref="J100" si="36">J98/J99</f>
        <v>2.717391304347826E-2</v>
      </c>
      <c r="K100" s="98">
        <f>K98/K99</f>
        <v>0.7279411764705882</v>
      </c>
      <c r="N100" s="40">
        <f>A110</f>
        <v>44824</v>
      </c>
      <c r="O100" s="81">
        <f t="shared" ref="O100:W100" si="37">C112</f>
        <v>1</v>
      </c>
      <c r="P100" s="82">
        <f t="shared" si="37"/>
        <v>0.99065420560747663</v>
      </c>
      <c r="Q100" s="149">
        <f t="shared" si="37"/>
        <v>7.0921985815602842E-4</v>
      </c>
      <c r="R100" s="84">
        <f t="shared" si="37"/>
        <v>2.1126760563380281E-2</v>
      </c>
      <c r="S100" s="84">
        <f t="shared" si="37"/>
        <v>8.0000000000000002E-3</v>
      </c>
      <c r="T100" s="85">
        <f t="shared" si="37"/>
        <v>2.6785714285714281E-2</v>
      </c>
      <c r="U100" s="85">
        <f t="shared" si="37"/>
        <v>0.71052631578947378</v>
      </c>
      <c r="V100" s="86">
        <f t="shared" si="37"/>
        <v>6.9444444444444449E-3</v>
      </c>
      <c r="W100" s="87">
        <f t="shared" si="37"/>
        <v>0.58088235294117641</v>
      </c>
      <c r="Z100" s="40">
        <f>A110</f>
        <v>44824</v>
      </c>
      <c r="AA100" s="118">
        <f>C113</f>
        <v>1</v>
      </c>
      <c r="AB100" s="119">
        <f>D113</f>
        <v>0.99065420560747663</v>
      </c>
      <c r="AC100" s="154">
        <f>E113</f>
        <v>1</v>
      </c>
      <c r="AD100" s="121">
        <f>F113</f>
        <v>1</v>
      </c>
      <c r="AE100" s="122">
        <f t="shared" ref="AE100:AI100" si="38">G113</f>
        <v>0.37866666666666671</v>
      </c>
      <c r="AF100" s="123">
        <f t="shared" si="38"/>
        <v>1</v>
      </c>
      <c r="AG100" s="166">
        <f t="shared" si="38"/>
        <v>26.526315789473692</v>
      </c>
      <c r="AH100" s="125">
        <f t="shared" si="38"/>
        <v>1</v>
      </c>
      <c r="AI100" s="56">
        <f t="shared" si="38"/>
        <v>83.647058823529392</v>
      </c>
    </row>
    <row r="101" spans="1:35" ht="16" thickBot="1" x14ac:dyDescent="0.25">
      <c r="B101" s="66" t="s">
        <v>6</v>
      </c>
      <c r="C101" s="145">
        <f>C100/C100</f>
        <v>1</v>
      </c>
      <c r="D101" s="146">
        <f>D100/C100</f>
        <v>0.79310344827586221</v>
      </c>
      <c r="E101" s="57">
        <f>E100/E100</f>
        <v>1</v>
      </c>
      <c r="F101" s="158">
        <f>F100/F100</f>
        <v>1</v>
      </c>
      <c r="G101" s="159">
        <f>G100/F100</f>
        <v>0.89315726290516195</v>
      </c>
      <c r="H101" s="160">
        <f>H100/H100</f>
        <v>1</v>
      </c>
      <c r="I101" s="169">
        <f>I100/H100</f>
        <v>10.879629629629628</v>
      </c>
      <c r="J101" s="162">
        <f>J100/J100</f>
        <v>1</v>
      </c>
      <c r="K101" s="163">
        <f>K100/J100</f>
        <v>26.788235294117648</v>
      </c>
      <c r="N101" s="50" t="s">
        <v>9</v>
      </c>
      <c r="O101" s="138">
        <f>AVERAGE(O98:O100)</f>
        <v>1</v>
      </c>
      <c r="P101" s="88">
        <f>AVERAGE(P98:P100)</f>
        <v>1.039030329072224</v>
      </c>
      <c r="Q101" s="150">
        <f t="shared" ref="Q101:V101" si="39">AVERAGE(Q98:Q100)</f>
        <v>1.400049162865649E-2</v>
      </c>
      <c r="R101" s="90">
        <f t="shared" si="39"/>
        <v>2.8591698259360501E-2</v>
      </c>
      <c r="S101" s="90">
        <f t="shared" si="39"/>
        <v>2.255980910882872E-2</v>
      </c>
      <c r="T101" s="91">
        <f t="shared" si="39"/>
        <v>2.9587912087912088E-2</v>
      </c>
      <c r="U101" s="91">
        <f t="shared" si="39"/>
        <v>0.70638760946942913</v>
      </c>
      <c r="V101" s="54">
        <f t="shared" si="39"/>
        <v>1.6238965877969368E-2</v>
      </c>
      <c r="W101" s="92">
        <f>AVERAGE(W98:W100)</f>
        <v>0.69643711142993769</v>
      </c>
      <c r="Z101" s="8" t="s">
        <v>9</v>
      </c>
      <c r="AA101" s="139">
        <f>AVERAGE(AA98:AA100)</f>
        <v>1</v>
      </c>
      <c r="AB101" s="126">
        <f>AVERAGE(AB98:AB100)</f>
        <v>1.039030329072224</v>
      </c>
      <c r="AC101" s="155">
        <f t="shared" ref="AC101:AH101" si="40">AVERAGE(AC98:AC100)</f>
        <v>1</v>
      </c>
      <c r="AD101" s="141">
        <f t="shared" si="40"/>
        <v>1</v>
      </c>
      <c r="AE101" s="127">
        <f t="shared" si="40"/>
        <v>0.8004845197338194</v>
      </c>
      <c r="AF101" s="142">
        <f t="shared" si="40"/>
        <v>1</v>
      </c>
      <c r="AG101" s="128">
        <f t="shared" si="40"/>
        <v>27.232660272444473</v>
      </c>
      <c r="AH101" s="143">
        <f t="shared" si="40"/>
        <v>1</v>
      </c>
      <c r="AI101" s="129">
        <f>AVERAGE(AI98:AI100)</f>
        <v>54.63290291726446</v>
      </c>
    </row>
    <row r="102" spans="1:35" ht="16" thickBot="1" x14ac:dyDescent="0.25">
      <c r="N102" s="51" t="s">
        <v>10</v>
      </c>
      <c r="O102" s="93">
        <f>_xlfn.STDEV.S(O98:O100)</f>
        <v>0</v>
      </c>
      <c r="P102" s="94">
        <f t="shared" ref="P102:W102" si="41">_xlfn.STDEV.S(P98:P100)</f>
        <v>0.27334459784017995</v>
      </c>
      <c r="Q102" s="53">
        <f t="shared" si="41"/>
        <v>1.6537533060394179E-2</v>
      </c>
      <c r="R102" s="96">
        <f t="shared" si="41"/>
        <v>2.4978543026696852E-2</v>
      </c>
      <c r="S102" s="96">
        <f t="shared" si="41"/>
        <v>2.4135992509913599E-2</v>
      </c>
      <c r="T102" s="97">
        <f t="shared" si="41"/>
        <v>9.3320500078035613E-3</v>
      </c>
      <c r="U102" s="97">
        <f t="shared" si="41"/>
        <v>0.26915693682359021</v>
      </c>
      <c r="V102" s="62">
        <f t="shared" si="41"/>
        <v>1.0214014753584414E-2</v>
      </c>
      <c r="W102" s="98">
        <f t="shared" si="41"/>
        <v>0.1034647944776157</v>
      </c>
      <c r="Z102" s="14" t="s">
        <v>10</v>
      </c>
      <c r="AA102" s="130">
        <f>_xlfn.STDEV.S(AA98:AA100)</f>
        <v>0</v>
      </c>
      <c r="AB102" s="131">
        <f t="shared" ref="AB102:AI102" si="42">_xlfn.STDEV.S(AB98:AB100)</f>
        <v>0.27334459784017995</v>
      </c>
      <c r="AC102" s="156">
        <f t="shared" si="42"/>
        <v>0</v>
      </c>
      <c r="AD102" s="133">
        <f t="shared" si="42"/>
        <v>0</v>
      </c>
      <c r="AE102" s="133">
        <f t="shared" si="42"/>
        <v>0.38396291608787469</v>
      </c>
      <c r="AF102" s="134">
        <f t="shared" si="42"/>
        <v>0</v>
      </c>
      <c r="AG102" s="134">
        <f t="shared" si="42"/>
        <v>16.717398323539129</v>
      </c>
      <c r="AH102" s="135">
        <f t="shared" si="42"/>
        <v>0</v>
      </c>
      <c r="AI102" s="136">
        <f t="shared" si="42"/>
        <v>28.447446817253383</v>
      </c>
    </row>
    <row r="103" spans="1:35" ht="16" thickBot="1" x14ac:dyDescent="0.25">
      <c r="B103" s="2"/>
      <c r="C103" s="27" t="s">
        <v>0</v>
      </c>
      <c r="D103" s="27" t="s">
        <v>1</v>
      </c>
      <c r="E103" s="3" t="s">
        <v>2</v>
      </c>
      <c r="F103" s="25" t="s">
        <v>11</v>
      </c>
      <c r="G103" s="25" t="s">
        <v>12</v>
      </c>
      <c r="H103" s="21" t="s">
        <v>13</v>
      </c>
      <c r="I103" s="21" t="s">
        <v>14</v>
      </c>
      <c r="J103" s="22" t="s">
        <v>15</v>
      </c>
      <c r="K103" s="23" t="s">
        <v>16</v>
      </c>
      <c r="N103" s="8" t="s">
        <v>25</v>
      </c>
      <c r="O103" s="191">
        <f>_xlfn.T.TEST(O98:O100,P98:P100,1,3)</f>
        <v>0.41386771983819426</v>
      </c>
      <c r="P103" s="192"/>
      <c r="Q103" s="151"/>
      <c r="R103" s="193">
        <f>_xlfn.T.TEST(R98:R100,S98:S100,1,3)</f>
        <v>0.38929096169322858</v>
      </c>
      <c r="S103" s="193"/>
      <c r="T103" s="194">
        <f>_xlfn.T.TEST(T98:T100,U98:U100,1,3)</f>
        <v>2.4364847469071985E-2</v>
      </c>
      <c r="U103" s="194"/>
      <c r="V103" s="195">
        <f>_xlfn.T.TEST(V98:V100,W98:W100,1,3)</f>
        <v>3.5908335418325188E-3</v>
      </c>
      <c r="W103" s="196"/>
      <c r="Z103" s="8" t="s">
        <v>25</v>
      </c>
      <c r="AA103" s="185">
        <f>_xlfn.T.TEST(AA98:AA100,AB98:AB100,1,3)</f>
        <v>0.41386771983819426</v>
      </c>
      <c r="AB103" s="186"/>
      <c r="AC103" s="157"/>
      <c r="AD103" s="184">
        <f>_xlfn.T.TEST(AD98:AD100,AE98:AE100,1,3)</f>
        <v>0.2315501152935559</v>
      </c>
      <c r="AE103" s="184"/>
      <c r="AF103" s="188">
        <f>_xlfn.T.TEST(AF98:AF100,AG98:AG100,1,3)</f>
        <v>5.6451931604834915E-2</v>
      </c>
      <c r="AG103" s="188"/>
      <c r="AH103" s="189">
        <f>_xlfn.T.TEST(AH98:AH100,AI98:AI100,1,3)</f>
        <v>4.1179497399883691E-2</v>
      </c>
      <c r="AI103" s="190"/>
    </row>
    <row r="104" spans="1:35" x14ac:dyDescent="0.2">
      <c r="A104" s="5">
        <v>44819</v>
      </c>
      <c r="B104" s="9" t="s">
        <v>6</v>
      </c>
      <c r="C104" s="46">
        <v>1</v>
      </c>
      <c r="D104" s="46">
        <v>1.28</v>
      </c>
      <c r="E104" s="10">
        <v>0.01</v>
      </c>
      <c r="F104" s="43">
        <v>0.01</v>
      </c>
      <c r="G104" s="43">
        <v>0.01</v>
      </c>
      <c r="H104" s="48">
        <v>0.02</v>
      </c>
      <c r="I104" s="48">
        <v>1.1000000000000001</v>
      </c>
      <c r="J104" s="49">
        <v>0.02</v>
      </c>
      <c r="K104" s="161">
        <v>0.96</v>
      </c>
      <c r="N104" s="15"/>
      <c r="O104" s="64"/>
      <c r="P104" s="64"/>
      <c r="Q104" s="65"/>
      <c r="R104" s="64"/>
      <c r="S104" s="64"/>
      <c r="T104" s="64"/>
      <c r="U104" s="64"/>
      <c r="V104" s="64"/>
      <c r="W104" s="64"/>
    </row>
    <row r="105" spans="1:35" ht="16" thickBot="1" x14ac:dyDescent="0.25">
      <c r="B105" s="9" t="s">
        <v>4</v>
      </c>
      <c r="C105" s="46">
        <v>1</v>
      </c>
      <c r="D105" s="46">
        <v>0.96</v>
      </c>
      <c r="E105">
        <v>1.1399999999999999</v>
      </c>
      <c r="F105" s="42">
        <v>1.22</v>
      </c>
      <c r="G105" s="42">
        <v>1.08</v>
      </c>
      <c r="H105" s="44">
        <v>0.91</v>
      </c>
      <c r="I105" s="44">
        <v>1.1299999999999999</v>
      </c>
      <c r="J105" s="45">
        <v>1.37</v>
      </c>
      <c r="K105" s="161">
        <v>1.23</v>
      </c>
      <c r="N105" s="1" t="s">
        <v>24</v>
      </c>
      <c r="O105" s="64"/>
      <c r="P105" s="64"/>
      <c r="Q105" s="65"/>
      <c r="R105" s="64"/>
      <c r="S105" s="64"/>
      <c r="T105" s="64"/>
      <c r="U105" s="64"/>
      <c r="V105" s="64"/>
      <c r="W105" s="64"/>
      <c r="Z105" s="1" t="s">
        <v>24</v>
      </c>
    </row>
    <row r="106" spans="1:35" ht="16" thickBot="1" x14ac:dyDescent="0.25">
      <c r="B106" s="63" t="s">
        <v>6</v>
      </c>
      <c r="C106" s="144">
        <f>C104/C105</f>
        <v>1</v>
      </c>
      <c r="D106" s="94">
        <f>D104/D105</f>
        <v>1.3333333333333335</v>
      </c>
      <c r="E106" s="53">
        <f t="shared" ref="E106:H106" si="43">E104/E105</f>
        <v>8.7719298245614048E-3</v>
      </c>
      <c r="F106" s="96">
        <f t="shared" si="43"/>
        <v>8.1967213114754103E-3</v>
      </c>
      <c r="G106" s="96">
        <f t="shared" si="43"/>
        <v>9.2592592592592587E-3</v>
      </c>
      <c r="H106" s="97">
        <f t="shared" si="43"/>
        <v>2.1978021978021976E-2</v>
      </c>
      <c r="I106" s="97">
        <f>I104/I105</f>
        <v>0.9734513274336285</v>
      </c>
      <c r="J106" s="62">
        <f t="shared" ref="J106:K106" si="44">J104/J105</f>
        <v>1.4598540145985401E-2</v>
      </c>
      <c r="K106" s="98">
        <f t="shared" si="44"/>
        <v>0.78048780487804881</v>
      </c>
      <c r="N106" s="29"/>
      <c r="O106" s="30" t="s">
        <v>17</v>
      </c>
      <c r="P106" s="30" t="s">
        <v>18</v>
      </c>
      <c r="Q106" s="31" t="s">
        <v>29</v>
      </c>
      <c r="R106" s="20" t="s">
        <v>28</v>
      </c>
      <c r="S106" s="64"/>
      <c r="T106" s="64"/>
      <c r="U106" s="64"/>
      <c r="V106" s="64"/>
      <c r="W106" s="64"/>
      <c r="Z106" s="29"/>
      <c r="AA106" s="30" t="s">
        <v>17</v>
      </c>
      <c r="AB106" s="30" t="s">
        <v>18</v>
      </c>
      <c r="AC106" s="31" t="s">
        <v>29</v>
      </c>
      <c r="AD106" s="20" t="s">
        <v>28</v>
      </c>
    </row>
    <row r="107" spans="1:35" ht="16" thickBot="1" x14ac:dyDescent="0.25">
      <c r="B107" s="66" t="s">
        <v>6</v>
      </c>
      <c r="C107" s="145">
        <f>C106/C106</f>
        <v>1</v>
      </c>
      <c r="D107" s="146">
        <f>D106/C106</f>
        <v>1.3333333333333335</v>
      </c>
      <c r="E107" s="57">
        <f>E106/E106</f>
        <v>1</v>
      </c>
      <c r="F107" s="158">
        <f>F106/F106</f>
        <v>1</v>
      </c>
      <c r="G107" s="159">
        <f>G106/F106</f>
        <v>1.1296296296296295</v>
      </c>
      <c r="H107" s="160">
        <f>H106/H106</f>
        <v>1</v>
      </c>
      <c r="I107" s="169">
        <f>I106/H106</f>
        <v>44.292035398230098</v>
      </c>
      <c r="J107" s="162">
        <f>J106/J106</f>
        <v>1</v>
      </c>
      <c r="K107" s="163">
        <f>K106/J106</f>
        <v>53.463414634146346</v>
      </c>
      <c r="N107" s="32" t="s">
        <v>19</v>
      </c>
      <c r="O107">
        <f>O101</f>
        <v>1</v>
      </c>
      <c r="P107" s="10">
        <f>P101</f>
        <v>1.039030329072224</v>
      </c>
      <c r="Q107">
        <f>O102</f>
        <v>0</v>
      </c>
      <c r="R107" s="33">
        <f>P102</f>
        <v>0.27334459784017995</v>
      </c>
      <c r="S107" s="64"/>
      <c r="T107" s="64"/>
      <c r="U107" s="64"/>
      <c r="V107" s="64"/>
      <c r="W107" s="64"/>
      <c r="Z107" s="32" t="s">
        <v>19</v>
      </c>
      <c r="AA107">
        <f>AA101</f>
        <v>1</v>
      </c>
      <c r="AB107" s="10">
        <f>AB101</f>
        <v>1.039030329072224</v>
      </c>
      <c r="AC107">
        <f>AA102</f>
        <v>0</v>
      </c>
      <c r="AD107" s="33">
        <f>AB102</f>
        <v>0.27334459784017995</v>
      </c>
    </row>
    <row r="108" spans="1:35" ht="16" thickBot="1" x14ac:dyDescent="0.25">
      <c r="N108" s="32" t="s">
        <v>20</v>
      </c>
      <c r="P108" s="10">
        <f>Q101</f>
        <v>1.400049162865649E-2</v>
      </c>
      <c r="R108" s="33">
        <f>Q102</f>
        <v>1.6537533060394179E-2</v>
      </c>
      <c r="S108" s="64"/>
      <c r="T108" s="64"/>
      <c r="U108" s="64"/>
      <c r="V108" s="64"/>
      <c r="W108" s="64"/>
      <c r="Z108" s="32" t="s">
        <v>21</v>
      </c>
      <c r="AA108" s="10">
        <f>AD101</f>
        <v>1</v>
      </c>
      <c r="AB108" s="10">
        <f>AE101</f>
        <v>0.8004845197338194</v>
      </c>
      <c r="AC108" s="10">
        <f>AD102</f>
        <v>0</v>
      </c>
      <c r="AD108" s="33">
        <f>AE102</f>
        <v>0.38396291608787469</v>
      </c>
    </row>
    <row r="109" spans="1:35" ht="16" thickBot="1" x14ac:dyDescent="0.25">
      <c r="B109" s="2"/>
      <c r="C109" s="27" t="s">
        <v>0</v>
      </c>
      <c r="D109" s="27" t="s">
        <v>1</v>
      </c>
      <c r="E109" s="3" t="s">
        <v>2</v>
      </c>
      <c r="F109" s="25" t="s">
        <v>11</v>
      </c>
      <c r="G109" s="25" t="s">
        <v>12</v>
      </c>
      <c r="H109" s="21" t="s">
        <v>13</v>
      </c>
      <c r="I109" s="21" t="s">
        <v>14</v>
      </c>
      <c r="J109" s="22" t="s">
        <v>15</v>
      </c>
      <c r="K109" s="23" t="s">
        <v>16</v>
      </c>
      <c r="N109" s="32" t="s">
        <v>21</v>
      </c>
      <c r="O109" s="10">
        <f>R101</f>
        <v>2.8591698259360501E-2</v>
      </c>
      <c r="P109" s="10">
        <f>S101</f>
        <v>2.255980910882872E-2</v>
      </c>
      <c r="Q109" s="10">
        <f>R102</f>
        <v>2.4978543026696852E-2</v>
      </c>
      <c r="R109" s="33">
        <f>S102</f>
        <v>2.4135992509913599E-2</v>
      </c>
      <c r="S109" s="64"/>
      <c r="T109" s="64"/>
      <c r="U109" s="64"/>
      <c r="V109" s="64"/>
      <c r="W109" s="64"/>
      <c r="Z109" s="32" t="s">
        <v>22</v>
      </c>
      <c r="AA109" s="10">
        <f>AF101</f>
        <v>1</v>
      </c>
      <c r="AB109" s="10">
        <f>AG101</f>
        <v>27.232660272444473</v>
      </c>
      <c r="AC109" s="10">
        <f>AF102</f>
        <v>0</v>
      </c>
      <c r="AD109" s="33">
        <f>AG102</f>
        <v>16.717398323539129</v>
      </c>
    </row>
    <row r="110" spans="1:35" x14ac:dyDescent="0.2">
      <c r="A110" s="5">
        <v>44824</v>
      </c>
      <c r="B110" s="9" t="s">
        <v>6</v>
      </c>
      <c r="C110" s="46">
        <v>1</v>
      </c>
      <c r="D110" s="41">
        <v>1.06</v>
      </c>
      <c r="E110" s="10">
        <v>1E-3</v>
      </c>
      <c r="F110" s="43">
        <v>0.03</v>
      </c>
      <c r="G110" s="43">
        <v>0.01</v>
      </c>
      <c r="H110" s="48">
        <v>0.03</v>
      </c>
      <c r="I110" s="44">
        <v>0.81</v>
      </c>
      <c r="J110" s="49">
        <v>0.01</v>
      </c>
      <c r="K110" s="24">
        <v>0.79</v>
      </c>
      <c r="N110" s="32" t="s">
        <v>22</v>
      </c>
      <c r="O110" s="10">
        <f>T101</f>
        <v>2.9587912087912088E-2</v>
      </c>
      <c r="P110" s="10">
        <f>U101</f>
        <v>0.70638760946942913</v>
      </c>
      <c r="Q110" s="10">
        <f>T102</f>
        <v>9.3320500078035613E-3</v>
      </c>
      <c r="R110" s="33">
        <f>U102</f>
        <v>0.26915693682359021</v>
      </c>
      <c r="S110" s="64"/>
      <c r="T110" s="64"/>
      <c r="U110" s="64"/>
      <c r="V110" s="64"/>
      <c r="W110" s="64"/>
      <c r="Z110" s="34" t="s">
        <v>23</v>
      </c>
      <c r="AA110" s="35">
        <f>AH101</f>
        <v>1</v>
      </c>
      <c r="AB110" s="35">
        <f>AI101</f>
        <v>54.63290291726446</v>
      </c>
      <c r="AC110" s="35">
        <f>AH102</f>
        <v>0</v>
      </c>
      <c r="AD110" s="36">
        <f>AI102</f>
        <v>28.447446817253383</v>
      </c>
    </row>
    <row r="111" spans="1:35" ht="16" thickBot="1" x14ac:dyDescent="0.25">
      <c r="B111" s="9" t="s">
        <v>4</v>
      </c>
      <c r="C111" s="46">
        <v>1</v>
      </c>
      <c r="D111" s="46">
        <v>1.07</v>
      </c>
      <c r="E111">
        <v>1.41</v>
      </c>
      <c r="F111" s="42">
        <v>1.42</v>
      </c>
      <c r="G111" s="42">
        <v>1.25</v>
      </c>
      <c r="H111" s="44">
        <v>1.1200000000000001</v>
      </c>
      <c r="I111" s="44">
        <v>1.1399999999999999</v>
      </c>
      <c r="J111" s="45">
        <v>1.44</v>
      </c>
      <c r="K111" s="161">
        <v>1.36</v>
      </c>
      <c r="N111" s="34" t="s">
        <v>23</v>
      </c>
      <c r="O111" s="35">
        <f>V101</f>
        <v>1.6238965877969368E-2</v>
      </c>
      <c r="P111" s="35">
        <f>W101</f>
        <v>0.69643711142993769</v>
      </c>
      <c r="Q111" s="35">
        <f>V102</f>
        <v>1.0214014753584414E-2</v>
      </c>
      <c r="R111" s="36">
        <f>W102</f>
        <v>0.1034647944776157</v>
      </c>
      <c r="S111" s="64"/>
      <c r="T111" s="64"/>
      <c r="U111" s="64"/>
      <c r="V111" s="64"/>
      <c r="W111" s="64"/>
    </row>
    <row r="112" spans="1:35" ht="16" thickBot="1" x14ac:dyDescent="0.25">
      <c r="B112" s="63" t="s">
        <v>6</v>
      </c>
      <c r="C112" s="144">
        <f>C110/C111</f>
        <v>1</v>
      </c>
      <c r="D112" s="94">
        <f t="shared" ref="D112:H112" si="45">D110/D111</f>
        <v>0.99065420560747663</v>
      </c>
      <c r="E112" s="53">
        <f t="shared" si="45"/>
        <v>7.0921985815602842E-4</v>
      </c>
      <c r="F112" s="96">
        <f t="shared" si="45"/>
        <v>2.1126760563380281E-2</v>
      </c>
      <c r="G112" s="96">
        <f t="shared" si="45"/>
        <v>8.0000000000000002E-3</v>
      </c>
      <c r="H112" s="97">
        <f t="shared" si="45"/>
        <v>2.6785714285714281E-2</v>
      </c>
      <c r="I112" s="97">
        <f>I110/I111</f>
        <v>0.71052631578947378</v>
      </c>
      <c r="J112" s="62">
        <f t="shared" ref="J112:K112" si="46">J110/J111</f>
        <v>6.9444444444444449E-3</v>
      </c>
      <c r="K112" s="98">
        <f t="shared" si="46"/>
        <v>0.58088235294117641</v>
      </c>
      <c r="N112" s="15"/>
      <c r="O112" s="64"/>
      <c r="P112" s="64"/>
      <c r="Q112" s="65"/>
      <c r="R112" s="64"/>
      <c r="S112" s="64"/>
      <c r="T112" s="64"/>
      <c r="U112" s="64"/>
      <c r="V112" s="64"/>
      <c r="W112" s="64"/>
    </row>
    <row r="113" spans="2:23" ht="16" thickBot="1" x14ac:dyDescent="0.25">
      <c r="B113" s="66" t="s">
        <v>6</v>
      </c>
      <c r="C113" s="145">
        <f>C112/C112</f>
        <v>1</v>
      </c>
      <c r="D113" s="146">
        <f>D112/C112</f>
        <v>0.99065420560747663</v>
      </c>
      <c r="E113" s="57">
        <f>E112/E112</f>
        <v>1</v>
      </c>
      <c r="F113" s="158">
        <f>F112/F112</f>
        <v>1</v>
      </c>
      <c r="G113" s="159">
        <f>G112/F112</f>
        <v>0.37866666666666671</v>
      </c>
      <c r="H113" s="160">
        <f>H112/H112</f>
        <v>1</v>
      </c>
      <c r="I113" s="169">
        <f>I112/H112</f>
        <v>26.526315789473692</v>
      </c>
      <c r="J113" s="162">
        <f>J112/J112</f>
        <v>1</v>
      </c>
      <c r="K113" s="163">
        <f>K112/J112</f>
        <v>83.647058823529392</v>
      </c>
      <c r="N113" s="15"/>
      <c r="O113" s="64"/>
      <c r="P113" s="64"/>
      <c r="Q113" s="65"/>
      <c r="R113" s="64"/>
      <c r="S113" s="64"/>
      <c r="T113" s="64"/>
      <c r="U113" s="64"/>
      <c r="V113" s="64"/>
      <c r="W113" s="64"/>
    </row>
    <row r="114" spans="2:23" x14ac:dyDescent="0.2">
      <c r="N114" s="15"/>
      <c r="O114" s="64"/>
      <c r="P114" s="64"/>
      <c r="Q114" s="65"/>
      <c r="R114" s="64"/>
      <c r="S114" s="64"/>
      <c r="T114" s="64"/>
      <c r="U114" s="64"/>
      <c r="V114" s="64"/>
      <c r="W114" s="64"/>
    </row>
    <row r="115" spans="2:23" x14ac:dyDescent="0.2">
      <c r="N115" s="15"/>
      <c r="O115" s="64"/>
      <c r="P115" s="64"/>
      <c r="Q115" s="65"/>
      <c r="R115" s="64"/>
      <c r="S115" s="64"/>
      <c r="T115" s="64"/>
      <c r="U115" s="64"/>
      <c r="V115" s="64"/>
      <c r="W115" s="64"/>
    </row>
    <row r="116" spans="2:23" x14ac:dyDescent="0.2">
      <c r="N116" s="15"/>
      <c r="O116" s="64"/>
      <c r="P116" s="64"/>
      <c r="Q116" s="65"/>
      <c r="R116" s="64"/>
      <c r="S116" s="64"/>
      <c r="T116" s="64"/>
      <c r="U116" s="64"/>
      <c r="V116" s="64"/>
      <c r="W116" s="64"/>
    </row>
    <row r="117" spans="2:23" x14ac:dyDescent="0.2">
      <c r="N117" s="15"/>
      <c r="O117" s="64"/>
      <c r="P117" s="64"/>
      <c r="Q117" s="65"/>
      <c r="R117" s="64"/>
      <c r="S117" s="64"/>
      <c r="T117" s="64"/>
      <c r="U117" s="64"/>
      <c r="V117" s="64"/>
      <c r="W117" s="64"/>
    </row>
    <row r="118" spans="2:23" x14ac:dyDescent="0.2">
      <c r="N118" s="15"/>
      <c r="O118" s="64"/>
      <c r="P118" s="64"/>
      <c r="Q118" s="65"/>
      <c r="R118" s="64"/>
      <c r="S118" s="64"/>
      <c r="T118" s="64"/>
      <c r="U118" s="64"/>
      <c r="V118" s="64"/>
      <c r="W118" s="64"/>
    </row>
    <row r="119" spans="2:23" x14ac:dyDescent="0.2">
      <c r="N119" s="15"/>
      <c r="O119" s="64"/>
      <c r="P119" s="64"/>
      <c r="Q119" s="65"/>
      <c r="R119" s="64"/>
      <c r="S119" s="64"/>
      <c r="T119" s="64"/>
      <c r="U119" s="64"/>
      <c r="V119" s="64"/>
      <c r="W119" s="64"/>
    </row>
    <row r="120" spans="2:23" x14ac:dyDescent="0.2">
      <c r="N120" s="15"/>
      <c r="O120" s="64"/>
      <c r="P120" s="64"/>
      <c r="Q120" s="65"/>
      <c r="R120" s="64"/>
      <c r="S120" s="64"/>
      <c r="T120" s="64"/>
      <c r="U120" s="64"/>
      <c r="V120" s="64"/>
      <c r="W120" s="64"/>
    </row>
    <row r="121" spans="2:23" x14ac:dyDescent="0.2">
      <c r="N121" s="15"/>
      <c r="O121" s="64"/>
      <c r="P121" s="64"/>
      <c r="Q121" s="65"/>
      <c r="R121" s="64"/>
      <c r="S121" s="64"/>
      <c r="T121" s="64"/>
      <c r="U121" s="64"/>
      <c r="V121" s="64"/>
      <c r="W121" s="64"/>
    </row>
    <row r="122" spans="2:23" x14ac:dyDescent="0.2">
      <c r="N122" s="15"/>
      <c r="O122" s="64"/>
      <c r="P122" s="64"/>
      <c r="Q122" s="65"/>
      <c r="R122" s="64"/>
      <c r="S122" s="64"/>
      <c r="T122" s="64"/>
      <c r="U122" s="64"/>
      <c r="V122" s="64"/>
      <c r="W122" s="64"/>
    </row>
    <row r="123" spans="2:23" x14ac:dyDescent="0.2">
      <c r="N123" s="15"/>
      <c r="O123" s="64"/>
      <c r="P123" s="64"/>
      <c r="Q123" s="65"/>
      <c r="R123" s="64"/>
      <c r="S123" s="64"/>
      <c r="T123" s="64"/>
      <c r="U123" s="64"/>
      <c r="V123" s="64"/>
      <c r="W123" s="64"/>
    </row>
    <row r="124" spans="2:23" x14ac:dyDescent="0.2">
      <c r="N124" s="15"/>
      <c r="O124" s="64"/>
      <c r="P124" s="64"/>
      <c r="Q124" s="65"/>
      <c r="R124" s="64"/>
      <c r="S124" s="64"/>
      <c r="T124" s="64"/>
      <c r="U124" s="64"/>
      <c r="V124" s="64"/>
      <c r="W124" s="64"/>
    </row>
    <row r="125" spans="2:23" x14ac:dyDescent="0.2">
      <c r="N125" s="15"/>
      <c r="O125" s="64"/>
      <c r="P125" s="64"/>
      <c r="Q125" s="65"/>
      <c r="R125" s="64"/>
      <c r="S125" s="64"/>
      <c r="T125" s="64"/>
      <c r="U125" s="64"/>
      <c r="V125" s="64"/>
      <c r="W125" s="64"/>
    </row>
    <row r="126" spans="2:23" x14ac:dyDescent="0.2">
      <c r="N126" s="15"/>
      <c r="O126" s="64"/>
      <c r="P126" s="64"/>
      <c r="Q126" s="65"/>
      <c r="R126" s="64"/>
      <c r="S126" s="64"/>
      <c r="T126" s="64"/>
      <c r="U126" s="64"/>
      <c r="V126" s="64"/>
      <c r="W126" s="64"/>
    </row>
    <row r="127" spans="2:23" x14ac:dyDescent="0.2">
      <c r="N127" s="15"/>
      <c r="O127" s="64"/>
      <c r="P127" s="64"/>
      <c r="Q127" s="65"/>
      <c r="R127" s="64"/>
      <c r="S127" s="64"/>
      <c r="T127" s="64"/>
      <c r="U127" s="64"/>
      <c r="V127" s="64"/>
      <c r="W127" s="64"/>
    </row>
    <row r="128" spans="2:23" x14ac:dyDescent="0.2">
      <c r="N128" s="15"/>
      <c r="O128" s="64"/>
      <c r="P128" s="64"/>
      <c r="Q128" s="65"/>
      <c r="R128" s="64"/>
      <c r="S128" s="64"/>
      <c r="T128" s="64"/>
      <c r="U128" s="64"/>
      <c r="V128" s="64"/>
      <c r="W128" s="64"/>
    </row>
    <row r="129" spans="14:23" x14ac:dyDescent="0.2">
      <c r="N129" s="15"/>
      <c r="O129" s="64"/>
      <c r="P129" s="64"/>
      <c r="Q129" s="65"/>
      <c r="R129" s="64"/>
      <c r="S129" s="64"/>
      <c r="T129" s="64"/>
      <c r="U129" s="64"/>
      <c r="V129" s="64"/>
      <c r="W129" s="64"/>
    </row>
    <row r="130" spans="14:23" x14ac:dyDescent="0.2">
      <c r="N130" s="15"/>
      <c r="O130" s="64"/>
      <c r="P130" s="64"/>
      <c r="Q130" s="65"/>
      <c r="R130" s="64"/>
      <c r="S130" s="64"/>
      <c r="T130" s="64"/>
      <c r="U130" s="64"/>
      <c r="V130" s="64"/>
      <c r="W130" s="64"/>
    </row>
    <row r="131" spans="14:23" x14ac:dyDescent="0.2">
      <c r="N131" s="15"/>
      <c r="O131" s="64"/>
      <c r="P131" s="64"/>
      <c r="Q131" s="65"/>
      <c r="R131" s="64"/>
      <c r="S131" s="64"/>
      <c r="T131" s="64"/>
      <c r="U131" s="64"/>
      <c r="V131" s="64"/>
      <c r="W131" s="64"/>
    </row>
    <row r="132" spans="14:23" x14ac:dyDescent="0.2">
      <c r="N132" s="15"/>
      <c r="O132" s="64"/>
      <c r="P132" s="64"/>
      <c r="Q132" s="65"/>
      <c r="R132" s="64"/>
      <c r="S132" s="64"/>
      <c r="T132" s="64"/>
      <c r="U132" s="64"/>
      <c r="V132" s="64"/>
      <c r="W132" s="64"/>
    </row>
    <row r="133" spans="14:23" x14ac:dyDescent="0.2">
      <c r="N133" s="15"/>
      <c r="O133" s="64"/>
      <c r="P133" s="64"/>
      <c r="Q133" s="65"/>
      <c r="R133" s="64"/>
      <c r="S133" s="64"/>
      <c r="T133" s="64"/>
      <c r="U133" s="64"/>
      <c r="V133" s="64"/>
      <c r="W133" s="64"/>
    </row>
    <row r="134" spans="14:23" x14ac:dyDescent="0.2">
      <c r="N134" s="15"/>
      <c r="O134" s="64"/>
      <c r="P134" s="64"/>
      <c r="Q134" s="65"/>
      <c r="R134" s="64"/>
      <c r="S134" s="64"/>
      <c r="T134" s="64"/>
      <c r="U134" s="64"/>
      <c r="V134" s="64"/>
      <c r="W134" s="64"/>
    </row>
    <row r="135" spans="14:23" x14ac:dyDescent="0.2">
      <c r="N135" s="15"/>
      <c r="O135" s="64"/>
      <c r="P135" s="64"/>
      <c r="Q135" s="65"/>
      <c r="R135" s="64"/>
      <c r="S135" s="64"/>
      <c r="T135" s="64"/>
      <c r="U135" s="64"/>
      <c r="V135" s="64"/>
      <c r="W135" s="64"/>
    </row>
    <row r="136" spans="14:23" x14ac:dyDescent="0.2">
      <c r="N136" s="15"/>
      <c r="O136" s="64"/>
      <c r="P136" s="64"/>
      <c r="Q136" s="65"/>
      <c r="R136" s="64"/>
      <c r="S136" s="64"/>
      <c r="T136" s="64"/>
      <c r="U136" s="64"/>
      <c r="V136" s="64"/>
      <c r="W136" s="64"/>
    </row>
    <row r="137" spans="14:23" x14ac:dyDescent="0.2">
      <c r="N137" s="15"/>
      <c r="O137" s="64"/>
      <c r="P137" s="64"/>
      <c r="Q137" s="65"/>
      <c r="R137" s="64"/>
      <c r="S137" s="64"/>
      <c r="T137" s="64"/>
      <c r="U137" s="64"/>
      <c r="V137" s="64"/>
      <c r="W137" s="64"/>
    </row>
    <row r="138" spans="14:23" x14ac:dyDescent="0.2">
      <c r="N138" s="15"/>
      <c r="O138" s="64"/>
      <c r="P138" s="64"/>
      <c r="Q138" s="65"/>
      <c r="R138" s="64"/>
      <c r="S138" s="64"/>
      <c r="T138" s="64"/>
      <c r="U138" s="64"/>
      <c r="V138" s="64"/>
      <c r="W138" s="64"/>
    </row>
    <row r="139" spans="14:23" x14ac:dyDescent="0.2">
      <c r="N139" s="15"/>
      <c r="O139" s="64"/>
      <c r="P139" s="64"/>
      <c r="Q139" s="65"/>
      <c r="R139" s="64"/>
      <c r="S139" s="64"/>
      <c r="T139" s="64"/>
      <c r="U139" s="64"/>
      <c r="V139" s="64"/>
      <c r="W139" s="64"/>
    </row>
    <row r="140" spans="14:23" x14ac:dyDescent="0.2">
      <c r="N140" s="15"/>
      <c r="O140" s="64"/>
      <c r="P140" s="64"/>
      <c r="Q140" s="65"/>
      <c r="R140" s="64"/>
      <c r="S140" s="64"/>
      <c r="T140" s="64"/>
      <c r="U140" s="64"/>
      <c r="V140" s="64"/>
      <c r="W140" s="64"/>
    </row>
    <row r="141" spans="14:23" x14ac:dyDescent="0.2">
      <c r="N141" s="15"/>
      <c r="O141" s="64"/>
      <c r="P141" s="64"/>
      <c r="Q141" s="65"/>
      <c r="R141" s="64"/>
      <c r="S141" s="64"/>
      <c r="T141" s="64"/>
      <c r="U141" s="64"/>
      <c r="V141" s="64"/>
      <c r="W141" s="64"/>
    </row>
    <row r="142" spans="14:23" x14ac:dyDescent="0.2">
      <c r="N142" s="15"/>
      <c r="O142" s="64"/>
      <c r="P142" s="64"/>
      <c r="Q142" s="65"/>
      <c r="R142" s="64"/>
      <c r="S142" s="64"/>
      <c r="T142" s="64"/>
      <c r="U142" s="64"/>
      <c r="V142" s="64"/>
      <c r="W142" s="64"/>
    </row>
    <row r="143" spans="14:23" x14ac:dyDescent="0.2">
      <c r="N143" s="15"/>
      <c r="O143" s="64"/>
      <c r="P143" s="64"/>
      <c r="Q143" s="65"/>
      <c r="R143" s="64"/>
      <c r="S143" s="64"/>
      <c r="T143" s="64"/>
      <c r="U143" s="64"/>
      <c r="V143" s="64"/>
      <c r="W143" s="64"/>
    </row>
    <row r="145" spans="1:44" ht="16" thickBot="1" x14ac:dyDescent="0.25"/>
    <row r="146" spans="1:44" ht="16" thickBot="1" x14ac:dyDescent="0.25">
      <c r="B146" s="2"/>
      <c r="C146" s="27" t="s">
        <v>0</v>
      </c>
      <c r="D146" s="27" t="s">
        <v>1</v>
      </c>
      <c r="E146" s="3" t="s">
        <v>2</v>
      </c>
      <c r="F146" s="25" t="s">
        <v>11</v>
      </c>
      <c r="G146" s="25" t="s">
        <v>12</v>
      </c>
      <c r="H146" s="21" t="s">
        <v>13</v>
      </c>
      <c r="I146" s="21" t="s">
        <v>14</v>
      </c>
      <c r="J146" s="22" t="s">
        <v>15</v>
      </c>
      <c r="K146" s="23" t="s">
        <v>16</v>
      </c>
      <c r="N146" s="8" t="s">
        <v>7</v>
      </c>
      <c r="O146" s="26" t="s">
        <v>0</v>
      </c>
      <c r="P146" s="27" t="s">
        <v>1</v>
      </c>
      <c r="Q146" s="28" t="s">
        <v>2</v>
      </c>
      <c r="R146" s="25" t="s">
        <v>11</v>
      </c>
      <c r="S146" s="25" t="s">
        <v>12</v>
      </c>
      <c r="T146" s="21" t="s">
        <v>13</v>
      </c>
      <c r="U146" s="21" t="s">
        <v>14</v>
      </c>
      <c r="V146" s="22" t="s">
        <v>15</v>
      </c>
      <c r="W146" s="23" t="s">
        <v>16</v>
      </c>
      <c r="Z146" s="8" t="s">
        <v>7</v>
      </c>
      <c r="AA146" s="26" t="s">
        <v>0</v>
      </c>
      <c r="AB146" s="27" t="s">
        <v>1</v>
      </c>
      <c r="AC146" s="28" t="s">
        <v>2</v>
      </c>
      <c r="AD146" s="25" t="s">
        <v>11</v>
      </c>
      <c r="AE146" s="25" t="s">
        <v>12</v>
      </c>
      <c r="AF146" s="21" t="s">
        <v>13</v>
      </c>
      <c r="AG146" s="21" t="s">
        <v>14</v>
      </c>
      <c r="AH146" s="22" t="s">
        <v>15</v>
      </c>
      <c r="AI146" s="23" t="s">
        <v>16</v>
      </c>
    </row>
    <row r="147" spans="1:44" x14ac:dyDescent="0.2">
      <c r="A147" s="5">
        <v>44785</v>
      </c>
      <c r="B147" s="9" t="s">
        <v>7</v>
      </c>
      <c r="C147" s="46">
        <v>1</v>
      </c>
      <c r="D147" s="46">
        <v>0.93</v>
      </c>
      <c r="E147" s="10">
        <v>0.11</v>
      </c>
      <c r="F147" s="43">
        <v>0.11</v>
      </c>
      <c r="G147" s="43">
        <v>0.12</v>
      </c>
      <c r="H147" s="48">
        <v>0.1</v>
      </c>
      <c r="I147" s="44">
        <v>0.56000000000000005</v>
      </c>
      <c r="J147" s="49">
        <v>0.38</v>
      </c>
      <c r="K147" s="24">
        <v>0.79</v>
      </c>
      <c r="N147" s="47">
        <f>A147</f>
        <v>44785</v>
      </c>
      <c r="O147" s="67">
        <f t="shared" ref="O147:W147" si="47">C149</f>
        <v>1</v>
      </c>
      <c r="P147" s="68">
        <f t="shared" si="47"/>
        <v>0.93939393939393945</v>
      </c>
      <c r="Q147" s="69">
        <f t="shared" si="47"/>
        <v>5.4455445544554455E-2</v>
      </c>
      <c r="R147" s="70">
        <f t="shared" si="47"/>
        <v>8.7301587301587297E-2</v>
      </c>
      <c r="S147" s="70">
        <f t="shared" si="47"/>
        <v>8.6956521739130432E-2</v>
      </c>
      <c r="T147" s="71">
        <f t="shared" si="47"/>
        <v>8.1967213114754106E-2</v>
      </c>
      <c r="U147" s="71">
        <f t="shared" si="47"/>
        <v>0.49122807017543868</v>
      </c>
      <c r="V147" s="72">
        <f t="shared" si="47"/>
        <v>0.21714285714285714</v>
      </c>
      <c r="W147" s="73">
        <f t="shared" si="47"/>
        <v>0.5524475524475525</v>
      </c>
      <c r="Z147" s="47">
        <f>A147</f>
        <v>44785</v>
      </c>
      <c r="AA147" s="100">
        <f>C150</f>
        <v>1</v>
      </c>
      <c r="AB147" s="101">
        <f>D150</f>
        <v>0.93939393939393945</v>
      </c>
      <c r="AC147" s="102">
        <f>E150</f>
        <v>1</v>
      </c>
      <c r="AD147" s="103">
        <f>F150</f>
        <v>1</v>
      </c>
      <c r="AE147" s="104">
        <f t="shared" ref="AE147:AI147" si="48">G150</f>
        <v>0.99604743083003955</v>
      </c>
      <c r="AF147" s="105">
        <f t="shared" si="48"/>
        <v>1</v>
      </c>
      <c r="AG147" s="164">
        <f t="shared" si="48"/>
        <v>5.9929824561403517</v>
      </c>
      <c r="AH147" s="107">
        <f t="shared" si="48"/>
        <v>1</v>
      </c>
      <c r="AI147" s="108">
        <f t="shared" si="48"/>
        <v>2.5441663599558342</v>
      </c>
      <c r="AO147" s="17"/>
      <c r="AQ147" s="18"/>
      <c r="AR147" s="18"/>
    </row>
    <row r="148" spans="1:44" ht="16" thickBot="1" x14ac:dyDescent="0.25">
      <c r="B148" s="9" t="s">
        <v>4</v>
      </c>
      <c r="C148" s="46">
        <v>1</v>
      </c>
      <c r="D148" s="46">
        <v>0.99</v>
      </c>
      <c r="E148">
        <v>2.02</v>
      </c>
      <c r="F148" s="42">
        <v>1.26</v>
      </c>
      <c r="G148" s="42">
        <v>1.38</v>
      </c>
      <c r="H148" s="44">
        <v>1.22</v>
      </c>
      <c r="I148" s="44">
        <v>1.1399999999999999</v>
      </c>
      <c r="J148" s="45">
        <v>1.75</v>
      </c>
      <c r="K148" s="161">
        <v>1.43</v>
      </c>
      <c r="N148" s="13">
        <f>A153</f>
        <v>44817</v>
      </c>
      <c r="O148" s="74">
        <f t="shared" ref="O148:W148" si="49">C155</f>
        <v>1</v>
      </c>
      <c r="P148" s="75">
        <f t="shared" si="49"/>
        <v>0.88118811881188119</v>
      </c>
      <c r="Q148" s="76">
        <f t="shared" si="49"/>
        <v>8.7378640776699018E-2</v>
      </c>
      <c r="R148" s="77">
        <f t="shared" si="49"/>
        <v>0.16964285714285712</v>
      </c>
      <c r="S148" s="77">
        <f t="shared" si="49"/>
        <v>0.1081081081081081</v>
      </c>
      <c r="T148" s="78">
        <f t="shared" si="49"/>
        <v>0.23076923076923075</v>
      </c>
      <c r="U148" s="78">
        <f t="shared" si="49"/>
        <v>0.75510204081632648</v>
      </c>
      <c r="V148" s="79">
        <f t="shared" si="49"/>
        <v>0.13333333333333333</v>
      </c>
      <c r="W148" s="80">
        <f t="shared" si="49"/>
        <v>0.63953488372093026</v>
      </c>
      <c r="Z148" s="13">
        <f>A153</f>
        <v>44817</v>
      </c>
      <c r="AA148" s="109">
        <f>C156</f>
        <v>1</v>
      </c>
      <c r="AB148" s="110">
        <f>D156</f>
        <v>0.88118811881188119</v>
      </c>
      <c r="AC148" s="111">
        <f>E156</f>
        <v>1</v>
      </c>
      <c r="AD148" s="112">
        <f>F156</f>
        <v>1</v>
      </c>
      <c r="AE148" s="113">
        <f t="shared" ref="AE148:AI148" si="50">G156</f>
        <v>0.63726884779516357</v>
      </c>
      <c r="AF148" s="114">
        <f t="shared" si="50"/>
        <v>1</v>
      </c>
      <c r="AG148" s="165">
        <f t="shared" si="50"/>
        <v>3.2721088435374148</v>
      </c>
      <c r="AH148" s="116">
        <f t="shared" si="50"/>
        <v>1</v>
      </c>
      <c r="AI148" s="117">
        <f t="shared" si="50"/>
        <v>4.7965116279069768</v>
      </c>
      <c r="AQ148" s="19"/>
      <c r="AR148" s="10"/>
    </row>
    <row r="149" spans="1:44" ht="16" thickBot="1" x14ac:dyDescent="0.25">
      <c r="B149" s="63" t="s">
        <v>7</v>
      </c>
      <c r="C149" s="144">
        <f>C147/C148</f>
        <v>1</v>
      </c>
      <c r="D149" s="94">
        <f t="shared" ref="D149:H149" si="51">D147/D148</f>
        <v>0.93939393939393945</v>
      </c>
      <c r="E149" s="53">
        <f t="shared" si="51"/>
        <v>5.4455445544554455E-2</v>
      </c>
      <c r="F149" s="96">
        <f t="shared" si="51"/>
        <v>8.7301587301587297E-2</v>
      </c>
      <c r="G149" s="96">
        <f t="shared" si="51"/>
        <v>8.6956521739130432E-2</v>
      </c>
      <c r="H149" s="97">
        <f t="shared" si="51"/>
        <v>8.1967213114754106E-2</v>
      </c>
      <c r="I149" s="97">
        <f>I147/I148</f>
        <v>0.49122807017543868</v>
      </c>
      <c r="J149" s="62">
        <f t="shared" ref="J149:K149" si="52">J147/J148</f>
        <v>0.21714285714285714</v>
      </c>
      <c r="K149" s="98">
        <f t="shared" si="52"/>
        <v>0.5524475524475525</v>
      </c>
      <c r="N149" s="40">
        <f>A159</f>
        <v>44824</v>
      </c>
      <c r="O149" s="81">
        <f t="shared" ref="O149:W149" si="53">C161</f>
        <v>1</v>
      </c>
      <c r="P149" s="82">
        <f t="shared" si="53"/>
        <v>0.80555555555555547</v>
      </c>
      <c r="Q149" s="83">
        <f t="shared" si="53"/>
        <v>1.6260162601626018E-2</v>
      </c>
      <c r="R149" s="84">
        <f t="shared" si="53"/>
        <v>1.5748031496062992E-2</v>
      </c>
      <c r="S149" s="84">
        <f t="shared" si="53"/>
        <v>8.7719298245614048E-3</v>
      </c>
      <c r="T149" s="85">
        <f t="shared" si="53"/>
        <v>8.7719298245614044E-2</v>
      </c>
      <c r="U149" s="85">
        <f t="shared" si="53"/>
        <v>0.43089430894308944</v>
      </c>
      <c r="V149" s="86">
        <f t="shared" si="53"/>
        <v>0.11450381679389313</v>
      </c>
      <c r="W149" s="87">
        <f t="shared" si="53"/>
        <v>0.48837209302325579</v>
      </c>
      <c r="X149" s="16"/>
      <c r="Z149" s="40">
        <f>A159</f>
        <v>44824</v>
      </c>
      <c r="AA149" s="118">
        <f>C162</f>
        <v>1</v>
      </c>
      <c r="AB149" s="119">
        <f>D162</f>
        <v>0.80555555555555547</v>
      </c>
      <c r="AC149" s="120">
        <f>E162</f>
        <v>1</v>
      </c>
      <c r="AD149" s="121">
        <f>F162</f>
        <v>1</v>
      </c>
      <c r="AE149" s="122">
        <f t="shared" ref="AE149:AI149" si="54">G162</f>
        <v>0.55701754385964919</v>
      </c>
      <c r="AF149" s="123">
        <f t="shared" si="54"/>
        <v>1</v>
      </c>
      <c r="AG149" s="166">
        <f t="shared" si="54"/>
        <v>4.9121951219512194</v>
      </c>
      <c r="AH149" s="125">
        <f t="shared" si="54"/>
        <v>1</v>
      </c>
      <c r="AI149" s="56">
        <f t="shared" si="54"/>
        <v>4.2651162790697672</v>
      </c>
    </row>
    <row r="150" spans="1:44" ht="16" thickBot="1" x14ac:dyDescent="0.25">
      <c r="B150" s="66" t="s">
        <v>7</v>
      </c>
      <c r="C150" s="145">
        <f>C149/C149</f>
        <v>1</v>
      </c>
      <c r="D150" s="146">
        <f>D149/C149</f>
        <v>0.93939393939393945</v>
      </c>
      <c r="E150" s="57">
        <f>E149/E149</f>
        <v>1</v>
      </c>
      <c r="F150" s="158">
        <f>F149/F149</f>
        <v>1</v>
      </c>
      <c r="G150" s="159">
        <f>G149/F149</f>
        <v>0.99604743083003955</v>
      </c>
      <c r="H150" s="160">
        <f>H149/H149</f>
        <v>1</v>
      </c>
      <c r="I150" s="169">
        <f>I149/H149</f>
        <v>5.9929824561403517</v>
      </c>
      <c r="J150" s="162">
        <f>J149/J149</f>
        <v>1</v>
      </c>
      <c r="K150" s="163">
        <f>K149/J149</f>
        <v>2.5441663599558342</v>
      </c>
      <c r="N150" s="50" t="s">
        <v>9</v>
      </c>
      <c r="O150" s="138">
        <f>AVERAGE(O147:O149)</f>
        <v>1</v>
      </c>
      <c r="P150" s="88">
        <f>AVERAGE(P147:P149)</f>
        <v>0.87537920458712526</v>
      </c>
      <c r="Q150" s="89">
        <f t="shared" ref="Q150:V150" si="55">AVERAGE(Q147:Q149)</f>
        <v>5.269808297429316E-2</v>
      </c>
      <c r="R150" s="90">
        <f t="shared" si="55"/>
        <v>9.0897491980169123E-2</v>
      </c>
      <c r="S150" s="90">
        <f t="shared" si="55"/>
        <v>6.7945519890599979E-2</v>
      </c>
      <c r="T150" s="91">
        <f t="shared" si="55"/>
        <v>0.13348524737653297</v>
      </c>
      <c r="U150" s="91">
        <f t="shared" si="55"/>
        <v>0.55907480664495146</v>
      </c>
      <c r="V150" s="54">
        <f t="shared" si="55"/>
        <v>0.15499333575669452</v>
      </c>
      <c r="W150" s="92">
        <f>AVERAGE(W147:W149)</f>
        <v>0.56011817639724615</v>
      </c>
      <c r="X150" s="10"/>
      <c r="Z150" s="8" t="s">
        <v>9</v>
      </c>
      <c r="AA150" s="139">
        <f>AVERAGE(AA147:AA149)</f>
        <v>1</v>
      </c>
      <c r="AB150" s="126">
        <f>AVERAGE(AB147:AB149)</f>
        <v>0.87537920458712526</v>
      </c>
      <c r="AC150" s="140">
        <f t="shared" ref="AC150:AH150" si="56">AVERAGE(AC147:AC149)</f>
        <v>1</v>
      </c>
      <c r="AD150" s="141">
        <f t="shared" si="56"/>
        <v>1</v>
      </c>
      <c r="AE150" s="127">
        <f t="shared" si="56"/>
        <v>0.73011127416161747</v>
      </c>
      <c r="AF150" s="142">
        <f t="shared" si="56"/>
        <v>1</v>
      </c>
      <c r="AG150" s="128">
        <f t="shared" si="56"/>
        <v>4.7257621405429955</v>
      </c>
      <c r="AH150" s="143">
        <f t="shared" si="56"/>
        <v>1</v>
      </c>
      <c r="AI150" s="129">
        <f>AVERAGE(AI147:AI149)</f>
        <v>3.8685980889775262</v>
      </c>
      <c r="AQ150" s="19"/>
      <c r="AR150" s="10"/>
    </row>
    <row r="151" spans="1:44" ht="16" thickBot="1" x14ac:dyDescent="0.25">
      <c r="N151" s="51" t="s">
        <v>10</v>
      </c>
      <c r="O151" s="93">
        <f>_xlfn.STDEV.S(O147:O149)</f>
        <v>0</v>
      </c>
      <c r="P151" s="94">
        <f t="shared" ref="P151:W151" si="57">_xlfn.STDEV.S(P147:P149)</f>
        <v>6.7108016365189774E-2</v>
      </c>
      <c r="Q151" s="95">
        <f t="shared" si="57"/>
        <v>3.5591792970951892E-2</v>
      </c>
      <c r="R151" s="96">
        <f t="shared" si="57"/>
        <v>7.7010403440427283E-2</v>
      </c>
      <c r="S151" s="96">
        <f t="shared" si="57"/>
        <v>5.2325736712049875E-2</v>
      </c>
      <c r="T151" s="97">
        <f t="shared" si="57"/>
        <v>8.4299476210716692E-2</v>
      </c>
      <c r="U151" s="97">
        <f t="shared" si="57"/>
        <v>0.17242403570491557</v>
      </c>
      <c r="V151" s="62">
        <f t="shared" si="57"/>
        <v>5.4640277540236558E-2</v>
      </c>
      <c r="W151" s="98">
        <f t="shared" si="57"/>
        <v>7.5872763075496966E-2</v>
      </c>
      <c r="Z151" s="14" t="s">
        <v>10</v>
      </c>
      <c r="AA151" s="130">
        <f>_xlfn.STDEV.S(AA147:AA149)</f>
        <v>0</v>
      </c>
      <c r="AB151" s="131">
        <f t="shared" ref="AB151:AI151" si="58">_xlfn.STDEV.S(AB147:AB149)</f>
        <v>6.7108016365189774E-2</v>
      </c>
      <c r="AC151" s="132">
        <f t="shared" si="58"/>
        <v>0</v>
      </c>
      <c r="AD151" s="133">
        <f t="shared" si="58"/>
        <v>0</v>
      </c>
      <c r="AE151" s="133">
        <f t="shared" si="58"/>
        <v>0.23377681132549505</v>
      </c>
      <c r="AF151" s="134">
        <f t="shared" si="58"/>
        <v>0</v>
      </c>
      <c r="AG151" s="134">
        <f t="shared" si="58"/>
        <v>1.3699840314242011</v>
      </c>
      <c r="AH151" s="135">
        <f t="shared" si="58"/>
        <v>0</v>
      </c>
      <c r="AI151" s="136">
        <f t="shared" si="58"/>
        <v>1.1773634985937844</v>
      </c>
      <c r="AJ151" s="1"/>
      <c r="AQ151" s="19"/>
      <c r="AR151" s="10"/>
    </row>
    <row r="152" spans="1:44" ht="16" thickBot="1" x14ac:dyDescent="0.25">
      <c r="B152" s="2"/>
      <c r="C152" s="27" t="s">
        <v>0</v>
      </c>
      <c r="D152" s="27" t="s">
        <v>1</v>
      </c>
      <c r="E152" s="3" t="s">
        <v>2</v>
      </c>
      <c r="F152" s="25" t="s">
        <v>11</v>
      </c>
      <c r="G152" s="25" t="s">
        <v>12</v>
      </c>
      <c r="H152" s="21" t="s">
        <v>13</v>
      </c>
      <c r="I152" s="21" t="s">
        <v>14</v>
      </c>
      <c r="J152" s="22" t="s">
        <v>15</v>
      </c>
      <c r="K152" s="23" t="s">
        <v>16</v>
      </c>
      <c r="N152" s="8" t="s">
        <v>25</v>
      </c>
      <c r="O152" s="191">
        <f>_xlfn.T.TEST(O147:O149,P147:P149,1,3)</f>
        <v>4.2288770791614472E-2</v>
      </c>
      <c r="P152" s="192"/>
      <c r="Q152" s="99"/>
      <c r="R152" s="193">
        <f>_xlfn.T.TEST(R147:R149,S147:S149,1,3)</f>
        <v>0.3470892814611094</v>
      </c>
      <c r="S152" s="193"/>
      <c r="T152" s="194">
        <f>_xlfn.T.TEST(T147:T149,U147:U149,1,3)</f>
        <v>1.6481879754911506E-2</v>
      </c>
      <c r="U152" s="194"/>
      <c r="V152" s="195">
        <f>_xlfn.T.TEST(V147:V149,W147:W149,1,3)</f>
        <v>1.2230095401365613E-3</v>
      </c>
      <c r="W152" s="196"/>
      <c r="Z152" s="8" t="s">
        <v>25</v>
      </c>
      <c r="AA152" s="185">
        <f>_xlfn.T.TEST(AA147:AA149,AB147:AB149,1,3)</f>
        <v>4.2288770791614472E-2</v>
      </c>
      <c r="AB152" s="186"/>
      <c r="AC152" s="137"/>
      <c r="AD152" s="184">
        <f>_xlfn.T.TEST(AD147:AD149,AE147:AE149,1,3)</f>
        <v>9.1778677163508016E-2</v>
      </c>
      <c r="AE152" s="184"/>
      <c r="AF152" s="188">
        <f>_xlfn.T.TEST(AF147:AF149,AG147:AG149,1,3)</f>
        <v>2.1117243186479048E-2</v>
      </c>
      <c r="AG152" s="188"/>
      <c r="AH152" s="189">
        <f>_xlfn.T.TEST(AH147:AH149,AI147:AI149,1,3)</f>
        <v>2.5912510480125328E-2</v>
      </c>
      <c r="AI152" s="190"/>
      <c r="AO152" s="1"/>
      <c r="AQ152" s="19"/>
      <c r="AR152" s="10"/>
    </row>
    <row r="153" spans="1:44" x14ac:dyDescent="0.2">
      <c r="A153" s="5">
        <v>44817</v>
      </c>
      <c r="B153" s="9" t="s">
        <v>7</v>
      </c>
      <c r="C153" s="46">
        <v>1</v>
      </c>
      <c r="D153" s="46">
        <v>0.89</v>
      </c>
      <c r="E153" s="10">
        <v>0.09</v>
      </c>
      <c r="F153" s="43">
        <v>0.19</v>
      </c>
      <c r="G153" s="43">
        <v>0.12</v>
      </c>
      <c r="H153" s="48">
        <v>0.24</v>
      </c>
      <c r="I153" s="44">
        <v>0.74</v>
      </c>
      <c r="J153" s="49">
        <v>0.14000000000000001</v>
      </c>
      <c r="K153" s="24">
        <v>0.55000000000000004</v>
      </c>
      <c r="AJ153" s="1"/>
      <c r="AM153" s="10"/>
      <c r="AO153" s="1"/>
      <c r="AQ153" s="19"/>
      <c r="AR153" s="10"/>
    </row>
    <row r="154" spans="1:44" ht="16" thickBot="1" x14ac:dyDescent="0.25">
      <c r="B154" s="9" t="s">
        <v>4</v>
      </c>
      <c r="C154" s="46">
        <v>1</v>
      </c>
      <c r="D154" s="46">
        <v>1.01</v>
      </c>
      <c r="E154">
        <v>1.03</v>
      </c>
      <c r="F154" s="42">
        <v>1.1200000000000001</v>
      </c>
      <c r="G154" s="42">
        <v>1.1100000000000001</v>
      </c>
      <c r="H154" s="44">
        <v>1.04</v>
      </c>
      <c r="I154" s="44">
        <v>0.98</v>
      </c>
      <c r="J154" s="45">
        <v>1.05</v>
      </c>
      <c r="K154" s="161">
        <v>0.86</v>
      </c>
      <c r="N154" t="s">
        <v>24</v>
      </c>
      <c r="Z154" t="s">
        <v>24</v>
      </c>
      <c r="AO154" s="1"/>
      <c r="AQ154" s="19"/>
      <c r="AR154" s="19"/>
    </row>
    <row r="155" spans="1:44" ht="16" thickBot="1" x14ac:dyDescent="0.25">
      <c r="B155" s="63" t="s">
        <v>7</v>
      </c>
      <c r="C155" s="144">
        <f>C153/C154</f>
        <v>1</v>
      </c>
      <c r="D155" s="94">
        <f t="shared" ref="D155:H155" si="59">D153/D154</f>
        <v>0.88118811881188119</v>
      </c>
      <c r="E155" s="53">
        <f t="shared" si="59"/>
        <v>8.7378640776699018E-2</v>
      </c>
      <c r="F155" s="96">
        <f t="shared" si="59"/>
        <v>0.16964285714285712</v>
      </c>
      <c r="G155" s="96">
        <f t="shared" si="59"/>
        <v>0.1081081081081081</v>
      </c>
      <c r="H155" s="97">
        <f t="shared" si="59"/>
        <v>0.23076923076923075</v>
      </c>
      <c r="I155" s="97">
        <f>I153/I154</f>
        <v>0.75510204081632648</v>
      </c>
      <c r="J155" s="62">
        <f t="shared" ref="J155:K155" si="60">J153/J154</f>
        <v>0.13333333333333333</v>
      </c>
      <c r="K155" s="98">
        <f t="shared" si="60"/>
        <v>0.63953488372093026</v>
      </c>
      <c r="N155" s="29"/>
      <c r="O155" s="30" t="s">
        <v>17</v>
      </c>
      <c r="P155" s="30" t="s">
        <v>18</v>
      </c>
      <c r="Q155" s="31" t="s">
        <v>29</v>
      </c>
      <c r="R155" s="20" t="s">
        <v>28</v>
      </c>
      <c r="Z155" s="29"/>
      <c r="AA155" s="30" t="s">
        <v>17</v>
      </c>
      <c r="AB155" s="30" t="s">
        <v>18</v>
      </c>
      <c r="AC155" s="31" t="s">
        <v>29</v>
      </c>
      <c r="AD155" s="20" t="s">
        <v>28</v>
      </c>
      <c r="AO155" s="1"/>
      <c r="AQ155" s="19"/>
      <c r="AR155" s="10"/>
    </row>
    <row r="156" spans="1:44" ht="16" thickBot="1" x14ac:dyDescent="0.25">
      <c r="B156" s="66" t="s">
        <v>7</v>
      </c>
      <c r="C156" s="145">
        <f>C155/C155</f>
        <v>1</v>
      </c>
      <c r="D156" s="146">
        <f>D155/C155</f>
        <v>0.88118811881188119</v>
      </c>
      <c r="E156" s="57">
        <f>E155/E155</f>
        <v>1</v>
      </c>
      <c r="F156" s="158">
        <f>F155/F155</f>
        <v>1</v>
      </c>
      <c r="G156" s="159">
        <f>G155/F155</f>
        <v>0.63726884779516357</v>
      </c>
      <c r="H156" s="160">
        <f>H155/H155</f>
        <v>1</v>
      </c>
      <c r="I156" s="169">
        <f>I155/H155</f>
        <v>3.2721088435374148</v>
      </c>
      <c r="J156" s="162">
        <f>J155/J155</f>
        <v>1</v>
      </c>
      <c r="K156" s="163">
        <f>K155/J155</f>
        <v>4.7965116279069768</v>
      </c>
      <c r="N156" s="32" t="s">
        <v>19</v>
      </c>
      <c r="O156">
        <f>O150</f>
        <v>1</v>
      </c>
      <c r="P156" s="10">
        <f>P150</f>
        <v>0.87537920458712526</v>
      </c>
      <c r="Q156">
        <f>O151</f>
        <v>0</v>
      </c>
      <c r="R156" s="33">
        <f>P151</f>
        <v>6.7108016365189774E-2</v>
      </c>
      <c r="Z156" s="32" t="s">
        <v>19</v>
      </c>
      <c r="AA156">
        <f>AA150</f>
        <v>1</v>
      </c>
      <c r="AB156" s="10">
        <f>AB150</f>
        <v>0.87537920458712526</v>
      </c>
      <c r="AC156">
        <f>AA151</f>
        <v>0</v>
      </c>
      <c r="AD156" s="33">
        <f>AB151</f>
        <v>6.7108016365189774E-2</v>
      </c>
      <c r="AO156" s="1"/>
      <c r="AQ156" s="19"/>
      <c r="AR156" s="10"/>
    </row>
    <row r="157" spans="1:44" ht="16" thickBot="1" x14ac:dyDescent="0.25">
      <c r="N157" s="32" t="s">
        <v>20</v>
      </c>
      <c r="P157" s="10">
        <f>Q150</f>
        <v>5.269808297429316E-2</v>
      </c>
      <c r="R157" s="33">
        <f>Q151</f>
        <v>3.5591792970951892E-2</v>
      </c>
      <c r="Z157" s="32" t="s">
        <v>21</v>
      </c>
      <c r="AA157" s="10">
        <f>AD150</f>
        <v>1</v>
      </c>
      <c r="AB157" s="10">
        <f>AE150</f>
        <v>0.73011127416161747</v>
      </c>
      <c r="AC157" s="10">
        <f>AD151</f>
        <v>0</v>
      </c>
      <c r="AD157" s="33">
        <f>AE151</f>
        <v>0.23377681132549505</v>
      </c>
      <c r="AQ157" s="19"/>
      <c r="AR157" s="10"/>
    </row>
    <row r="158" spans="1:44" ht="16" thickBot="1" x14ac:dyDescent="0.25">
      <c r="B158" s="2"/>
      <c r="C158" s="27" t="s">
        <v>0</v>
      </c>
      <c r="D158" s="27" t="s">
        <v>1</v>
      </c>
      <c r="E158" s="3" t="s">
        <v>2</v>
      </c>
      <c r="F158" s="25" t="s">
        <v>11</v>
      </c>
      <c r="G158" s="25" t="s">
        <v>12</v>
      </c>
      <c r="H158" s="21" t="s">
        <v>13</v>
      </c>
      <c r="I158" s="21" t="s">
        <v>14</v>
      </c>
      <c r="J158" s="22" t="s">
        <v>15</v>
      </c>
      <c r="K158" s="23" t="s">
        <v>16</v>
      </c>
      <c r="N158" s="32" t="s">
        <v>21</v>
      </c>
      <c r="O158" s="10">
        <f>R150</f>
        <v>9.0897491980169123E-2</v>
      </c>
      <c r="P158" s="10">
        <f>S150</f>
        <v>6.7945519890599979E-2</v>
      </c>
      <c r="Q158" s="10">
        <f>R151</f>
        <v>7.7010403440427283E-2</v>
      </c>
      <c r="R158" s="33">
        <f>S151</f>
        <v>5.2325736712049875E-2</v>
      </c>
      <c r="Z158" s="32" t="s">
        <v>22</v>
      </c>
      <c r="AA158" s="10">
        <f>AF150</f>
        <v>1</v>
      </c>
      <c r="AB158" s="10">
        <f>AG150</f>
        <v>4.7257621405429955</v>
      </c>
      <c r="AC158" s="10">
        <f>AF151</f>
        <v>0</v>
      </c>
      <c r="AD158" s="33">
        <f>AG151</f>
        <v>1.3699840314242011</v>
      </c>
    </row>
    <row r="159" spans="1:44" x14ac:dyDescent="0.2">
      <c r="A159" s="5">
        <v>44824</v>
      </c>
      <c r="B159" s="9" t="s">
        <v>7</v>
      </c>
      <c r="C159" s="46">
        <v>1</v>
      </c>
      <c r="D159" s="46">
        <v>0.87</v>
      </c>
      <c r="E159" s="10">
        <v>0.02</v>
      </c>
      <c r="F159" s="43">
        <v>0.02</v>
      </c>
      <c r="G159" s="43">
        <v>0.01</v>
      </c>
      <c r="H159" s="48">
        <v>0.1</v>
      </c>
      <c r="I159" s="44">
        <v>0.53</v>
      </c>
      <c r="J159" s="49">
        <v>0.15</v>
      </c>
      <c r="K159" s="24">
        <v>0.63</v>
      </c>
      <c r="N159" s="32" t="s">
        <v>22</v>
      </c>
      <c r="O159" s="10">
        <f>T150</f>
        <v>0.13348524737653297</v>
      </c>
      <c r="P159" s="10">
        <f>U150</f>
        <v>0.55907480664495146</v>
      </c>
      <c r="Q159" s="10">
        <f>T151</f>
        <v>8.4299476210716692E-2</v>
      </c>
      <c r="R159" s="33">
        <f>U151</f>
        <v>0.17242403570491557</v>
      </c>
      <c r="Z159" s="34" t="s">
        <v>23</v>
      </c>
      <c r="AA159" s="35">
        <f>AH150</f>
        <v>1</v>
      </c>
      <c r="AB159" s="35">
        <f>AI150</f>
        <v>3.8685980889775262</v>
      </c>
      <c r="AC159" s="35">
        <f>AH151</f>
        <v>0</v>
      </c>
      <c r="AD159" s="36">
        <f>AI151</f>
        <v>1.1773634985937844</v>
      </c>
    </row>
    <row r="160" spans="1:44" ht="16" thickBot="1" x14ac:dyDescent="0.25">
      <c r="B160" s="9" t="s">
        <v>4</v>
      </c>
      <c r="C160" s="46">
        <v>1</v>
      </c>
      <c r="D160" s="46">
        <v>1.08</v>
      </c>
      <c r="E160">
        <v>1.23</v>
      </c>
      <c r="F160" s="42">
        <v>1.27</v>
      </c>
      <c r="G160" s="42">
        <v>1.1399999999999999</v>
      </c>
      <c r="H160" s="44">
        <v>1.1399999999999999</v>
      </c>
      <c r="I160" s="44">
        <v>1.23</v>
      </c>
      <c r="J160" s="45">
        <v>1.31</v>
      </c>
      <c r="K160" s="161">
        <v>1.29</v>
      </c>
      <c r="N160" s="34" t="s">
        <v>23</v>
      </c>
      <c r="O160" s="35">
        <f>V150</f>
        <v>0.15499333575669452</v>
      </c>
      <c r="P160" s="35">
        <f>W150</f>
        <v>0.56011817639724615</v>
      </c>
      <c r="Q160" s="35">
        <f>V151</f>
        <v>5.4640277540236558E-2</v>
      </c>
      <c r="R160" s="36">
        <f>W151</f>
        <v>7.5872763075496966E-2</v>
      </c>
    </row>
    <row r="161" spans="2:44" ht="16" thickBot="1" x14ac:dyDescent="0.25">
      <c r="B161" s="63" t="s">
        <v>7</v>
      </c>
      <c r="C161" s="144">
        <f>C159/C160</f>
        <v>1</v>
      </c>
      <c r="D161" s="94">
        <f t="shared" ref="D161:H161" si="61">D159/D160</f>
        <v>0.80555555555555547</v>
      </c>
      <c r="E161" s="53">
        <f t="shared" si="61"/>
        <v>1.6260162601626018E-2</v>
      </c>
      <c r="F161" s="96">
        <f t="shared" si="61"/>
        <v>1.5748031496062992E-2</v>
      </c>
      <c r="G161" s="96">
        <f t="shared" si="61"/>
        <v>8.7719298245614048E-3</v>
      </c>
      <c r="H161" s="97">
        <f t="shared" si="61"/>
        <v>8.7719298245614044E-2</v>
      </c>
      <c r="I161" s="97">
        <f>I159/I160</f>
        <v>0.43089430894308944</v>
      </c>
      <c r="J161" s="62">
        <f t="shared" ref="J161:K161" si="62">J159/J160</f>
        <v>0.11450381679389313</v>
      </c>
      <c r="K161" s="98">
        <f t="shared" si="62"/>
        <v>0.48837209302325579</v>
      </c>
    </row>
    <row r="162" spans="2:44" ht="16" thickBot="1" x14ac:dyDescent="0.25">
      <c r="B162" s="66" t="s">
        <v>7</v>
      </c>
      <c r="C162" s="145">
        <f>C161/C161</f>
        <v>1</v>
      </c>
      <c r="D162" s="146">
        <f>D161/C161</f>
        <v>0.80555555555555547</v>
      </c>
      <c r="E162" s="57">
        <f>E161/E161</f>
        <v>1</v>
      </c>
      <c r="F162" s="158">
        <f>F161/F161</f>
        <v>1</v>
      </c>
      <c r="G162" s="159">
        <f>G161/F161</f>
        <v>0.55701754385964919</v>
      </c>
      <c r="H162" s="160">
        <f>H161/H161</f>
        <v>1</v>
      </c>
      <c r="I162" s="169">
        <f>I161/H161</f>
        <v>4.9121951219512194</v>
      </c>
      <c r="J162" s="162">
        <f>J161/J161</f>
        <v>1</v>
      </c>
      <c r="K162" s="163">
        <f>K161/J161</f>
        <v>4.2651162790697672</v>
      </c>
    </row>
    <row r="171" spans="2:44" x14ac:dyDescent="0.2">
      <c r="X171" s="16"/>
      <c r="AJ171" s="17"/>
      <c r="AL171" s="18"/>
      <c r="AM171" s="18"/>
      <c r="AO171" s="17"/>
      <c r="AQ171" s="18"/>
      <c r="AR171" s="18"/>
    </row>
    <row r="193" spans="1:35" ht="16" thickBot="1" x14ac:dyDescent="0.25"/>
    <row r="194" spans="1:35" ht="16" thickBot="1" x14ac:dyDescent="0.25">
      <c r="B194" s="39"/>
      <c r="C194" s="27" t="s">
        <v>0</v>
      </c>
      <c r="D194" s="27" t="s">
        <v>1</v>
      </c>
      <c r="E194" s="3" t="s">
        <v>2</v>
      </c>
      <c r="F194" s="25" t="s">
        <v>11</v>
      </c>
      <c r="G194" s="25" t="s">
        <v>12</v>
      </c>
      <c r="H194" s="21" t="s">
        <v>13</v>
      </c>
      <c r="I194" s="21" t="s">
        <v>14</v>
      </c>
      <c r="J194" s="22" t="s">
        <v>15</v>
      </c>
      <c r="K194" s="23" t="s">
        <v>16</v>
      </c>
      <c r="N194" s="8" t="s">
        <v>8</v>
      </c>
      <c r="O194" s="26" t="s">
        <v>0</v>
      </c>
      <c r="P194" s="27" t="s">
        <v>1</v>
      </c>
      <c r="Q194" s="3" t="s">
        <v>2</v>
      </c>
      <c r="R194" s="25" t="s">
        <v>11</v>
      </c>
      <c r="S194" s="25" t="s">
        <v>12</v>
      </c>
      <c r="T194" s="21" t="s">
        <v>13</v>
      </c>
      <c r="U194" s="21" t="s">
        <v>14</v>
      </c>
      <c r="V194" s="22" t="s">
        <v>15</v>
      </c>
      <c r="W194" s="23" t="s">
        <v>16</v>
      </c>
      <c r="X194" s="16"/>
      <c r="Z194" s="8" t="s">
        <v>8</v>
      </c>
      <c r="AA194" s="26" t="s">
        <v>0</v>
      </c>
      <c r="AB194" s="27" t="s">
        <v>1</v>
      </c>
      <c r="AC194" s="3" t="s">
        <v>2</v>
      </c>
      <c r="AD194" s="25" t="s">
        <v>11</v>
      </c>
      <c r="AE194" s="25" t="s">
        <v>12</v>
      </c>
      <c r="AF194" s="21" t="s">
        <v>13</v>
      </c>
      <c r="AG194" s="21" t="s">
        <v>14</v>
      </c>
      <c r="AH194" s="22" t="s">
        <v>15</v>
      </c>
      <c r="AI194" s="23" t="s">
        <v>16</v>
      </c>
    </row>
    <row r="195" spans="1:35" x14ac:dyDescent="0.2">
      <c r="A195" s="5">
        <v>44798</v>
      </c>
      <c r="B195" s="6" t="s">
        <v>8</v>
      </c>
      <c r="C195" s="168">
        <v>1</v>
      </c>
      <c r="D195" s="168">
        <v>0.92</v>
      </c>
      <c r="E195" s="7">
        <v>2.33</v>
      </c>
      <c r="F195" s="167">
        <v>2.54</v>
      </c>
      <c r="G195" s="167">
        <v>2.44</v>
      </c>
      <c r="H195" s="171">
        <v>2.0699999999999998</v>
      </c>
      <c r="I195" s="172">
        <v>1.25</v>
      </c>
      <c r="J195" s="173">
        <v>1.46</v>
      </c>
      <c r="K195" s="170">
        <v>0.5</v>
      </c>
      <c r="N195" s="47">
        <f>A195</f>
        <v>44798</v>
      </c>
      <c r="O195" s="67">
        <f t="shared" ref="O195:W195" si="63">C197</f>
        <v>1</v>
      </c>
      <c r="P195" s="68">
        <f t="shared" si="63"/>
        <v>0.86792452830188682</v>
      </c>
      <c r="Q195" s="147">
        <f t="shared" si="63"/>
        <v>2.1181818181818182</v>
      </c>
      <c r="R195" s="70">
        <f t="shared" si="63"/>
        <v>2.3518518518518516</v>
      </c>
      <c r="S195" s="70">
        <f t="shared" si="63"/>
        <v>2.489795918367347</v>
      </c>
      <c r="T195" s="71">
        <f t="shared" si="63"/>
        <v>2.6538461538461537</v>
      </c>
      <c r="U195" s="71">
        <f t="shared" si="63"/>
        <v>1.6666666666666667</v>
      </c>
      <c r="V195" s="72">
        <f t="shared" si="63"/>
        <v>1.3153153153153152</v>
      </c>
      <c r="W195" s="73">
        <f t="shared" si="63"/>
        <v>0.58139534883720934</v>
      </c>
      <c r="X195" s="10"/>
      <c r="Z195" s="47">
        <f>A195</f>
        <v>44798</v>
      </c>
      <c r="AA195" s="100">
        <f>C198</f>
        <v>1</v>
      </c>
      <c r="AB195" s="101">
        <f>D198</f>
        <v>0.86792452830188682</v>
      </c>
      <c r="AC195" s="152">
        <f>E198</f>
        <v>1</v>
      </c>
      <c r="AD195" s="103">
        <f>F198</f>
        <v>1</v>
      </c>
      <c r="AE195" s="104">
        <f t="shared" ref="AE195:AI195" si="64">G198</f>
        <v>1.0586533826128879</v>
      </c>
      <c r="AF195" s="105">
        <f t="shared" si="64"/>
        <v>1</v>
      </c>
      <c r="AG195" s="164">
        <f t="shared" si="64"/>
        <v>0.6280193236714976</v>
      </c>
      <c r="AH195" s="107">
        <f t="shared" si="64"/>
        <v>1</v>
      </c>
      <c r="AI195" s="108">
        <f t="shared" si="64"/>
        <v>0.44201975151322082</v>
      </c>
    </row>
    <row r="196" spans="1:35" ht="16" thickBot="1" x14ac:dyDescent="0.25">
      <c r="B196" s="9" t="s">
        <v>4</v>
      </c>
      <c r="C196" s="46">
        <v>1</v>
      </c>
      <c r="D196" s="46">
        <v>1.06</v>
      </c>
      <c r="E196">
        <v>1.1000000000000001</v>
      </c>
      <c r="F196" s="42">
        <v>1.08</v>
      </c>
      <c r="G196" s="42">
        <v>0.98</v>
      </c>
      <c r="H196" s="44">
        <v>0.78</v>
      </c>
      <c r="I196" s="44">
        <v>0.75</v>
      </c>
      <c r="J196" s="45">
        <v>1.1100000000000001</v>
      </c>
      <c r="K196" s="161">
        <v>0.86</v>
      </c>
      <c r="N196" s="13">
        <f>A201</f>
        <v>44850</v>
      </c>
      <c r="O196" s="74">
        <f t="shared" ref="O196:W196" si="65">C203</f>
        <v>1</v>
      </c>
      <c r="P196" s="75">
        <f t="shared" si="65"/>
        <v>0.93617021276595747</v>
      </c>
      <c r="Q196" s="148">
        <f t="shared" si="65"/>
        <v>1.68141592920354</v>
      </c>
      <c r="R196" s="77">
        <f t="shared" si="65"/>
        <v>1.9557522123893807</v>
      </c>
      <c r="S196" s="77">
        <f t="shared" si="65"/>
        <v>2.0185185185185186</v>
      </c>
      <c r="T196" s="78">
        <f t="shared" si="65"/>
        <v>2.8522727272727271</v>
      </c>
      <c r="U196" s="78">
        <f t="shared" si="65"/>
        <v>1.1274509803921569</v>
      </c>
      <c r="V196" s="79">
        <f t="shared" si="65"/>
        <v>1.142857142857143</v>
      </c>
      <c r="W196" s="80">
        <f t="shared" si="65"/>
        <v>0.65486725663716816</v>
      </c>
      <c r="Z196" s="13">
        <f>A201</f>
        <v>44850</v>
      </c>
      <c r="AA196" s="109">
        <f>C204</f>
        <v>1</v>
      </c>
      <c r="AB196" s="110">
        <f>D204</f>
        <v>0.93617021276595747</v>
      </c>
      <c r="AC196" s="153">
        <f>E204</f>
        <v>1</v>
      </c>
      <c r="AD196" s="112">
        <f>F204</f>
        <v>1</v>
      </c>
      <c r="AE196" s="113">
        <f t="shared" ref="AE196:AI196" si="66">G204</f>
        <v>1.0320931791520027</v>
      </c>
      <c r="AF196" s="114">
        <f t="shared" si="66"/>
        <v>1</v>
      </c>
      <c r="AG196" s="165">
        <f t="shared" si="66"/>
        <v>0.39528161862354505</v>
      </c>
      <c r="AH196" s="116">
        <f t="shared" si="66"/>
        <v>1</v>
      </c>
      <c r="AI196" s="117">
        <f t="shared" si="66"/>
        <v>0.57300884955752207</v>
      </c>
    </row>
    <row r="197" spans="1:35" ht="16" thickBot="1" x14ac:dyDescent="0.25">
      <c r="B197" s="63" t="s">
        <v>8</v>
      </c>
      <c r="C197" s="144">
        <f>C195/C196</f>
        <v>1</v>
      </c>
      <c r="D197" s="94">
        <f>D195/D196</f>
        <v>0.86792452830188682</v>
      </c>
      <c r="E197" s="53">
        <f t="shared" ref="E197:H197" si="67">E195/E196</f>
        <v>2.1181818181818182</v>
      </c>
      <c r="F197" s="96">
        <f t="shared" si="67"/>
        <v>2.3518518518518516</v>
      </c>
      <c r="G197" s="96">
        <f t="shared" si="67"/>
        <v>2.489795918367347</v>
      </c>
      <c r="H197" s="97">
        <f t="shared" si="67"/>
        <v>2.6538461538461537</v>
      </c>
      <c r="I197" s="97">
        <f>I195/I196</f>
        <v>1.6666666666666667</v>
      </c>
      <c r="J197" s="62">
        <f t="shared" ref="J197" si="68">J195/J196</f>
        <v>1.3153153153153152</v>
      </c>
      <c r="K197" s="98">
        <f>K195/K196</f>
        <v>0.58139534883720934</v>
      </c>
      <c r="N197" s="40">
        <f>A207</f>
        <v>44853</v>
      </c>
      <c r="O197" s="81">
        <f t="shared" ref="O197:W197" si="69">C209</f>
        <v>1</v>
      </c>
      <c r="P197" s="82">
        <f t="shared" si="69"/>
        <v>1.25</v>
      </c>
      <c r="Q197" s="149">
        <f t="shared" si="69"/>
        <v>1.5689655172413794</v>
      </c>
      <c r="R197" s="84">
        <f t="shared" si="69"/>
        <v>1.6608695652173913</v>
      </c>
      <c r="S197" s="84">
        <f t="shared" si="69"/>
        <v>1.554621848739496</v>
      </c>
      <c r="T197" s="85">
        <f t="shared" si="69"/>
        <v>1.5999999999999999</v>
      </c>
      <c r="U197" s="85">
        <f t="shared" si="69"/>
        <v>0.625</v>
      </c>
      <c r="V197" s="86">
        <f t="shared" si="69"/>
        <v>0.67226890756302526</v>
      </c>
      <c r="W197" s="87">
        <f t="shared" si="69"/>
        <v>0.30357142857142855</v>
      </c>
      <c r="Z197" s="40">
        <f>A207</f>
        <v>44853</v>
      </c>
      <c r="AA197" s="118">
        <f>C210</f>
        <v>1</v>
      </c>
      <c r="AB197" s="119">
        <f>D210</f>
        <v>1.25</v>
      </c>
      <c r="AC197" s="154">
        <f>E210</f>
        <v>1</v>
      </c>
      <c r="AD197" s="121">
        <f>F210</f>
        <v>1</v>
      </c>
      <c r="AE197" s="122">
        <f t="shared" ref="AE197:AI197" si="70">G210</f>
        <v>0.93602886180650291</v>
      </c>
      <c r="AF197" s="123">
        <f t="shared" si="70"/>
        <v>1</v>
      </c>
      <c r="AG197" s="166">
        <f t="shared" si="70"/>
        <v>0.39062500000000006</v>
      </c>
      <c r="AH197" s="125">
        <f t="shared" si="70"/>
        <v>1</v>
      </c>
      <c r="AI197" s="56">
        <f t="shared" si="70"/>
        <v>0.45156249999999992</v>
      </c>
    </row>
    <row r="198" spans="1:35" ht="16" thickBot="1" x14ac:dyDescent="0.25">
      <c r="B198" s="66" t="s">
        <v>8</v>
      </c>
      <c r="C198" s="145">
        <f>C197/C197</f>
        <v>1</v>
      </c>
      <c r="D198" s="146">
        <f>D197/C197</f>
        <v>0.86792452830188682</v>
      </c>
      <c r="E198" s="57">
        <f>E197/E197</f>
        <v>1</v>
      </c>
      <c r="F198" s="158">
        <f>F197/F197</f>
        <v>1</v>
      </c>
      <c r="G198" s="159">
        <f>G197/F197</f>
        <v>1.0586533826128879</v>
      </c>
      <c r="H198" s="160">
        <f>H197/H197</f>
        <v>1</v>
      </c>
      <c r="I198" s="169">
        <f>I197/H197</f>
        <v>0.6280193236714976</v>
      </c>
      <c r="J198" s="162">
        <f>J197/J197</f>
        <v>1</v>
      </c>
      <c r="K198" s="163">
        <f>K197/J197</f>
        <v>0.44201975151322082</v>
      </c>
      <c r="N198" s="50" t="s">
        <v>9</v>
      </c>
      <c r="O198" s="138">
        <f>AVERAGE(O195:O197)</f>
        <v>1</v>
      </c>
      <c r="P198" s="88">
        <f>AVERAGE(P195:P197)</f>
        <v>1.0180315803559481</v>
      </c>
      <c r="Q198" s="150">
        <f t="shared" ref="Q198:V198" si="71">AVERAGE(Q195:Q197)</f>
        <v>1.7895210882089128</v>
      </c>
      <c r="R198" s="90">
        <f t="shared" si="71"/>
        <v>1.9894912098195412</v>
      </c>
      <c r="S198" s="90">
        <f t="shared" si="71"/>
        <v>2.0209787618751207</v>
      </c>
      <c r="T198" s="91">
        <f t="shared" si="71"/>
        <v>2.3687062937062935</v>
      </c>
      <c r="U198" s="91">
        <f t="shared" si="71"/>
        <v>1.1397058823529411</v>
      </c>
      <c r="V198" s="54">
        <f t="shared" si="71"/>
        <v>1.0434804552451613</v>
      </c>
      <c r="W198" s="92">
        <f>AVERAGE(W195:W197)</f>
        <v>0.51327801134860207</v>
      </c>
      <c r="Z198" s="8" t="s">
        <v>9</v>
      </c>
      <c r="AA198" s="139">
        <f>AVERAGE(AA195:AA197)</f>
        <v>1</v>
      </c>
      <c r="AB198" s="126">
        <f>AVERAGE(AB195:AB197)</f>
        <v>1.0180315803559481</v>
      </c>
      <c r="AC198" s="155">
        <f t="shared" ref="AC198:AH198" si="72">AVERAGE(AC195:AC197)</f>
        <v>1</v>
      </c>
      <c r="AD198" s="141">
        <f t="shared" si="72"/>
        <v>1</v>
      </c>
      <c r="AE198" s="127">
        <f t="shared" si="72"/>
        <v>1.0089251411904645</v>
      </c>
      <c r="AF198" s="142">
        <f t="shared" si="72"/>
        <v>1</v>
      </c>
      <c r="AG198" s="128">
        <f t="shared" si="72"/>
        <v>0.47130864743168094</v>
      </c>
      <c r="AH198" s="143">
        <f t="shared" si="72"/>
        <v>1</v>
      </c>
      <c r="AI198" s="129">
        <f>AVERAGE(AI195:AI197)</f>
        <v>0.48886370035691429</v>
      </c>
    </row>
    <row r="199" spans="1:35" ht="16" thickBot="1" x14ac:dyDescent="0.25">
      <c r="N199" s="51" t="s">
        <v>10</v>
      </c>
      <c r="O199" s="93">
        <f>_xlfn.STDEV.S(O195:O197)</f>
        <v>0</v>
      </c>
      <c r="P199" s="94">
        <f t="shared" ref="P199:W199" si="73">_xlfn.STDEV.S(P195:P197)</f>
        <v>0.20376795416873408</v>
      </c>
      <c r="Q199" s="53">
        <f t="shared" si="73"/>
        <v>0.29012873066512423</v>
      </c>
      <c r="R199" s="96">
        <f t="shared" si="73"/>
        <v>0.34672448726812105</v>
      </c>
      <c r="S199" s="96">
        <f t="shared" si="73"/>
        <v>0.46759188907006177</v>
      </c>
      <c r="T199" s="97">
        <f t="shared" si="73"/>
        <v>0.67307154207276021</v>
      </c>
      <c r="U199" s="97">
        <f t="shared" si="73"/>
        <v>0.52094145359883104</v>
      </c>
      <c r="V199" s="62">
        <f t="shared" si="73"/>
        <v>0.33284225266832945</v>
      </c>
      <c r="W199" s="98">
        <f t="shared" si="73"/>
        <v>0.18528941808425273</v>
      </c>
      <c r="Z199" s="14" t="s">
        <v>10</v>
      </c>
      <c r="AA199" s="130">
        <f>_xlfn.STDEV.S(AA195:AA197)</f>
        <v>0</v>
      </c>
      <c r="AB199" s="131">
        <f t="shared" ref="AB199:AI199" si="74">_xlfn.STDEV.S(AB195:AB197)</f>
        <v>0.20376795416873408</v>
      </c>
      <c r="AC199" s="156">
        <f t="shared" si="74"/>
        <v>0</v>
      </c>
      <c r="AD199" s="133">
        <f t="shared" si="74"/>
        <v>0</v>
      </c>
      <c r="AE199" s="133">
        <f t="shared" si="74"/>
        <v>6.4511718028505041E-2</v>
      </c>
      <c r="AF199" s="134">
        <f t="shared" si="74"/>
        <v>0</v>
      </c>
      <c r="AG199" s="134">
        <f t="shared" si="74"/>
        <v>0.13573539722528788</v>
      </c>
      <c r="AH199" s="135">
        <f t="shared" si="74"/>
        <v>0</v>
      </c>
      <c r="AI199" s="136">
        <f t="shared" si="74"/>
        <v>7.3027875586414659E-2</v>
      </c>
    </row>
    <row r="200" spans="1:35" ht="16" thickBot="1" x14ac:dyDescent="0.25">
      <c r="B200" s="2"/>
      <c r="C200" s="27" t="s">
        <v>0</v>
      </c>
      <c r="D200" s="27" t="s">
        <v>1</v>
      </c>
      <c r="E200" s="3" t="s">
        <v>2</v>
      </c>
      <c r="F200" s="25" t="s">
        <v>11</v>
      </c>
      <c r="G200" s="25" t="s">
        <v>12</v>
      </c>
      <c r="H200" s="21" t="s">
        <v>13</v>
      </c>
      <c r="I200" s="21" t="s">
        <v>14</v>
      </c>
      <c r="J200" s="22" t="s">
        <v>15</v>
      </c>
      <c r="K200" s="23" t="s">
        <v>16</v>
      </c>
      <c r="N200" s="8" t="s">
        <v>25</v>
      </c>
      <c r="O200" s="191">
        <f>_xlfn.T.TEST(O195:O197,P195:P197,1,3)</f>
        <v>0.44612617524257792</v>
      </c>
      <c r="P200" s="192"/>
      <c r="Q200" s="151"/>
      <c r="R200" s="193">
        <f>_xlfn.T.TEST(R195:R197,S195:S197,1,3)</f>
        <v>0.46511059484943462</v>
      </c>
      <c r="S200" s="193"/>
      <c r="T200" s="194">
        <f>_xlfn.T.TEST(T195:T197,U195:U197,1,3)</f>
        <v>3.5303975914569762E-2</v>
      </c>
      <c r="U200" s="194"/>
      <c r="V200" s="195">
        <f>_xlfn.T.TEST(V195:V197,W195:W197,1,3)</f>
        <v>4.5678514500397609E-2</v>
      </c>
      <c r="W200" s="196"/>
      <c r="Z200" s="8" t="s">
        <v>25</v>
      </c>
      <c r="AA200" s="185">
        <f>_xlfn.T.TEST(AA195:AA197,AB195:AB197,1,3)</f>
        <v>0.44612617524257792</v>
      </c>
      <c r="AB200" s="186"/>
      <c r="AC200" s="157"/>
      <c r="AD200" s="184">
        <f>_xlfn.T.TEST(AD195:AD197,AE195:AE197,1,3)</f>
        <v>0.41646942206033288</v>
      </c>
      <c r="AE200" s="184"/>
      <c r="AF200" s="188">
        <f>_xlfn.T.TEST(AF195:AF197,AG195:AG197,1,3)</f>
        <v>1.0636478230327796E-2</v>
      </c>
      <c r="AG200" s="188"/>
      <c r="AH200" s="189">
        <f>_xlfn.T.TEST(AH195:AH197,AI195:AI197,1,3)</f>
        <v>3.3678089608691173E-3</v>
      </c>
      <c r="AI200" s="190"/>
    </row>
    <row r="201" spans="1:35" x14ac:dyDescent="0.2">
      <c r="A201" s="5">
        <v>44850</v>
      </c>
      <c r="B201" s="6" t="s">
        <v>8</v>
      </c>
      <c r="C201" s="46">
        <v>1</v>
      </c>
      <c r="D201" s="46">
        <v>0.88</v>
      </c>
      <c r="E201" s="10">
        <v>1.9</v>
      </c>
      <c r="F201" s="43">
        <v>2.21</v>
      </c>
      <c r="G201" s="43">
        <v>2.1800000000000002</v>
      </c>
      <c r="H201" s="48">
        <v>2.5099999999999998</v>
      </c>
      <c r="I201" s="48">
        <v>1.1499999999999999</v>
      </c>
      <c r="J201" s="49">
        <v>1.36</v>
      </c>
      <c r="K201" s="161">
        <v>0.74</v>
      </c>
    </row>
    <row r="202" spans="1:35" ht="16" thickBot="1" x14ac:dyDescent="0.25">
      <c r="B202" s="9" t="s">
        <v>4</v>
      </c>
      <c r="C202" s="46">
        <v>1</v>
      </c>
      <c r="D202" s="46">
        <v>0.94</v>
      </c>
      <c r="E202">
        <v>1.1299999999999999</v>
      </c>
      <c r="F202" s="42">
        <v>1.1299999999999999</v>
      </c>
      <c r="G202" s="42">
        <v>1.08</v>
      </c>
      <c r="H202" s="44">
        <v>0.88</v>
      </c>
      <c r="I202" s="44">
        <v>1.02</v>
      </c>
      <c r="J202" s="45">
        <v>1.19</v>
      </c>
      <c r="K202" s="161">
        <v>1.1299999999999999</v>
      </c>
      <c r="N202" t="s">
        <v>24</v>
      </c>
      <c r="Z202" t="s">
        <v>24</v>
      </c>
    </row>
    <row r="203" spans="1:35" ht="16" thickBot="1" x14ac:dyDescent="0.25">
      <c r="B203" s="63" t="s">
        <v>8</v>
      </c>
      <c r="C203" s="144">
        <f>C201/C202</f>
        <v>1</v>
      </c>
      <c r="D203" s="94">
        <f>D201/D202</f>
        <v>0.93617021276595747</v>
      </c>
      <c r="E203" s="53">
        <f t="shared" ref="E203:H203" si="75">E201/E202</f>
        <v>1.68141592920354</v>
      </c>
      <c r="F203" s="96">
        <f t="shared" si="75"/>
        <v>1.9557522123893807</v>
      </c>
      <c r="G203" s="96">
        <f t="shared" si="75"/>
        <v>2.0185185185185186</v>
      </c>
      <c r="H203" s="97">
        <f t="shared" si="75"/>
        <v>2.8522727272727271</v>
      </c>
      <c r="I203" s="97">
        <f>I201/I202</f>
        <v>1.1274509803921569</v>
      </c>
      <c r="J203" s="62">
        <f t="shared" ref="J203:K203" si="76">J201/J202</f>
        <v>1.142857142857143</v>
      </c>
      <c r="K203" s="98">
        <f t="shared" si="76"/>
        <v>0.65486725663716816</v>
      </c>
      <c r="N203" s="29"/>
      <c r="O203" s="30" t="s">
        <v>17</v>
      </c>
      <c r="P203" s="30" t="s">
        <v>18</v>
      </c>
      <c r="Q203" s="31" t="s">
        <v>29</v>
      </c>
      <c r="R203" s="20" t="s">
        <v>28</v>
      </c>
      <c r="Z203" s="29"/>
      <c r="AA203" s="30" t="s">
        <v>17</v>
      </c>
      <c r="AB203" s="30" t="s">
        <v>18</v>
      </c>
      <c r="AC203" s="31" t="s">
        <v>29</v>
      </c>
      <c r="AD203" s="20" t="s">
        <v>28</v>
      </c>
    </row>
    <row r="204" spans="1:35" ht="16" thickBot="1" x14ac:dyDescent="0.25">
      <c r="B204" s="66" t="s">
        <v>8</v>
      </c>
      <c r="C204" s="145">
        <f>C203/C203</f>
        <v>1</v>
      </c>
      <c r="D204" s="146">
        <f>D203/C203</f>
        <v>0.93617021276595747</v>
      </c>
      <c r="E204" s="57">
        <f>E203/E203</f>
        <v>1</v>
      </c>
      <c r="F204" s="158">
        <f>F203/F203</f>
        <v>1</v>
      </c>
      <c r="G204" s="159">
        <f>G203/F203</f>
        <v>1.0320931791520027</v>
      </c>
      <c r="H204" s="160">
        <f>H203/H203</f>
        <v>1</v>
      </c>
      <c r="I204" s="169">
        <f>I203/H203</f>
        <v>0.39528161862354505</v>
      </c>
      <c r="J204" s="162">
        <f>J203/J203</f>
        <v>1</v>
      </c>
      <c r="K204" s="163">
        <f>K203/J203</f>
        <v>0.57300884955752207</v>
      </c>
      <c r="N204" s="32" t="s">
        <v>19</v>
      </c>
      <c r="O204">
        <f>O198</f>
        <v>1</v>
      </c>
      <c r="P204" s="10">
        <f>P198</f>
        <v>1.0180315803559481</v>
      </c>
      <c r="Q204">
        <f>O199</f>
        <v>0</v>
      </c>
      <c r="R204" s="33">
        <f>P199</f>
        <v>0.20376795416873408</v>
      </c>
      <c r="Z204" s="32" t="s">
        <v>19</v>
      </c>
      <c r="AA204">
        <f>AA198</f>
        <v>1</v>
      </c>
      <c r="AB204" s="10">
        <f>AB198</f>
        <v>1.0180315803559481</v>
      </c>
      <c r="AC204">
        <f>AA199</f>
        <v>0</v>
      </c>
      <c r="AD204" s="33">
        <f>AB199</f>
        <v>0.20376795416873408</v>
      </c>
    </row>
    <row r="205" spans="1:35" ht="16" thickBot="1" x14ac:dyDescent="0.25">
      <c r="N205" s="32" t="s">
        <v>20</v>
      </c>
      <c r="P205" s="10">
        <f>Q198</f>
        <v>1.7895210882089128</v>
      </c>
      <c r="R205" s="33">
        <f>Q199</f>
        <v>0.29012873066512423</v>
      </c>
      <c r="Z205" s="32" t="s">
        <v>21</v>
      </c>
      <c r="AA205" s="10">
        <f>AD198</f>
        <v>1</v>
      </c>
      <c r="AB205" s="10">
        <f>AE198</f>
        <v>1.0089251411904645</v>
      </c>
      <c r="AC205" s="10">
        <f>AD199</f>
        <v>0</v>
      </c>
      <c r="AD205" s="33">
        <f>AE199</f>
        <v>6.4511718028505041E-2</v>
      </c>
    </row>
    <row r="206" spans="1:35" ht="16" thickBot="1" x14ac:dyDescent="0.25">
      <c r="B206" s="2"/>
      <c r="C206" s="27" t="s">
        <v>0</v>
      </c>
      <c r="D206" s="27" t="s">
        <v>1</v>
      </c>
      <c r="E206" s="3" t="s">
        <v>2</v>
      </c>
      <c r="F206" s="25" t="s">
        <v>11</v>
      </c>
      <c r="G206" s="25" t="s">
        <v>12</v>
      </c>
      <c r="H206" s="21" t="s">
        <v>13</v>
      </c>
      <c r="I206" s="21" t="s">
        <v>14</v>
      </c>
      <c r="J206" s="22" t="s">
        <v>15</v>
      </c>
      <c r="K206" s="23" t="s">
        <v>16</v>
      </c>
      <c r="N206" s="32" t="s">
        <v>21</v>
      </c>
      <c r="O206" s="10">
        <f>R198</f>
        <v>1.9894912098195412</v>
      </c>
      <c r="P206" s="10">
        <f>S198</f>
        <v>2.0209787618751207</v>
      </c>
      <c r="Q206" s="10">
        <f>R199</f>
        <v>0.34672448726812105</v>
      </c>
      <c r="R206" s="33">
        <f>S199</f>
        <v>0.46759188907006177</v>
      </c>
      <c r="Z206" s="32" t="s">
        <v>22</v>
      </c>
      <c r="AA206" s="10">
        <f>AF198</f>
        <v>1</v>
      </c>
      <c r="AB206" s="10">
        <f>AG198</f>
        <v>0.47130864743168094</v>
      </c>
      <c r="AC206" s="10">
        <f>AF199</f>
        <v>0</v>
      </c>
      <c r="AD206" s="33">
        <f>AG199</f>
        <v>0.13573539722528788</v>
      </c>
    </row>
    <row r="207" spans="1:35" x14ac:dyDescent="0.2">
      <c r="A207" s="5">
        <v>44853</v>
      </c>
      <c r="B207" s="6" t="s">
        <v>8</v>
      </c>
      <c r="C207" s="46">
        <v>1</v>
      </c>
      <c r="D207" s="41">
        <v>1.1000000000000001</v>
      </c>
      <c r="E207" s="10">
        <v>1.82</v>
      </c>
      <c r="F207" s="43">
        <v>1.91</v>
      </c>
      <c r="G207" s="43">
        <v>1.85</v>
      </c>
      <c r="H207" s="48">
        <v>1.28</v>
      </c>
      <c r="I207" s="44">
        <v>0.55000000000000004</v>
      </c>
      <c r="J207" s="49">
        <v>0.8</v>
      </c>
      <c r="K207" s="24">
        <v>0.34</v>
      </c>
      <c r="N207" s="32" t="s">
        <v>22</v>
      </c>
      <c r="O207" s="10">
        <f>T198</f>
        <v>2.3687062937062935</v>
      </c>
      <c r="P207" s="10">
        <f>U198</f>
        <v>1.1397058823529411</v>
      </c>
      <c r="Q207" s="10">
        <f>T199</f>
        <v>0.67307154207276021</v>
      </c>
      <c r="R207" s="33">
        <f>U199</f>
        <v>0.52094145359883104</v>
      </c>
      <c r="Z207" s="34" t="s">
        <v>23</v>
      </c>
      <c r="AA207" s="35">
        <f>AH198</f>
        <v>1</v>
      </c>
      <c r="AB207" s="35">
        <f>AI198</f>
        <v>0.48886370035691429</v>
      </c>
      <c r="AC207" s="35">
        <f>AH199</f>
        <v>0</v>
      </c>
      <c r="AD207" s="36">
        <f>AI199</f>
        <v>7.3027875586414659E-2</v>
      </c>
    </row>
    <row r="208" spans="1:35" ht="16" thickBot="1" x14ac:dyDescent="0.25">
      <c r="B208" s="9" t="s">
        <v>4</v>
      </c>
      <c r="C208" s="46">
        <v>1</v>
      </c>
      <c r="D208" s="46">
        <v>0.88</v>
      </c>
      <c r="E208">
        <v>1.1599999999999999</v>
      </c>
      <c r="F208" s="42">
        <v>1.1499999999999999</v>
      </c>
      <c r="G208" s="42">
        <v>1.19</v>
      </c>
      <c r="H208" s="44">
        <v>0.8</v>
      </c>
      <c r="I208" s="44">
        <v>0.88</v>
      </c>
      <c r="J208" s="45">
        <v>1.19</v>
      </c>
      <c r="K208" s="161">
        <v>1.1200000000000001</v>
      </c>
      <c r="N208" s="34" t="s">
        <v>23</v>
      </c>
      <c r="O208" s="35">
        <f>V198</f>
        <v>1.0434804552451613</v>
      </c>
      <c r="P208" s="35">
        <f>W198</f>
        <v>0.51327801134860207</v>
      </c>
      <c r="Q208" s="35">
        <f>V199</f>
        <v>0.33284225266832945</v>
      </c>
      <c r="R208" s="36">
        <f>W199</f>
        <v>0.18528941808425273</v>
      </c>
    </row>
    <row r="209" spans="2:11" ht="16" thickBot="1" x14ac:dyDescent="0.25">
      <c r="B209" s="63" t="s">
        <v>8</v>
      </c>
      <c r="C209" s="144">
        <f>C207/C208</f>
        <v>1</v>
      </c>
      <c r="D209" s="94">
        <f t="shared" ref="D209:H209" si="77">D207/D208</f>
        <v>1.25</v>
      </c>
      <c r="E209" s="53">
        <f t="shared" si="77"/>
        <v>1.5689655172413794</v>
      </c>
      <c r="F209" s="96">
        <f t="shared" si="77"/>
        <v>1.6608695652173913</v>
      </c>
      <c r="G209" s="96">
        <f t="shared" si="77"/>
        <v>1.554621848739496</v>
      </c>
      <c r="H209" s="97">
        <f t="shared" si="77"/>
        <v>1.5999999999999999</v>
      </c>
      <c r="I209" s="97">
        <f>I207/I208</f>
        <v>0.625</v>
      </c>
      <c r="J209" s="62">
        <f t="shared" ref="J209:K209" si="78">J207/J208</f>
        <v>0.67226890756302526</v>
      </c>
      <c r="K209" s="98">
        <f t="shared" si="78"/>
        <v>0.30357142857142855</v>
      </c>
    </row>
    <row r="210" spans="2:11" ht="16" thickBot="1" x14ac:dyDescent="0.25">
      <c r="B210" s="66" t="s">
        <v>8</v>
      </c>
      <c r="C210" s="145">
        <f>C209/C209</f>
        <v>1</v>
      </c>
      <c r="D210" s="146">
        <f>D209/C209</f>
        <v>1.25</v>
      </c>
      <c r="E210" s="57">
        <f>E209/E209</f>
        <v>1</v>
      </c>
      <c r="F210" s="158">
        <f>F209/F209</f>
        <v>1</v>
      </c>
      <c r="G210" s="159">
        <f>G209/F209</f>
        <v>0.93602886180650291</v>
      </c>
      <c r="H210" s="160">
        <f>H209/H209</f>
        <v>1</v>
      </c>
      <c r="I210" s="169">
        <f>I209/H209</f>
        <v>0.39062500000000006</v>
      </c>
      <c r="J210" s="162">
        <f>J209/J209</f>
        <v>1</v>
      </c>
      <c r="K210" s="163">
        <f>K209/J209</f>
        <v>0.45156249999999992</v>
      </c>
    </row>
    <row r="242" spans="1:35" ht="16" thickBot="1" x14ac:dyDescent="0.25"/>
    <row r="243" spans="1:35" ht="16" thickBot="1" x14ac:dyDescent="0.25">
      <c r="B243" s="2"/>
      <c r="C243" s="27" t="s">
        <v>0</v>
      </c>
      <c r="D243" s="27" t="s">
        <v>1</v>
      </c>
      <c r="E243" s="3" t="s">
        <v>2</v>
      </c>
      <c r="F243" s="25" t="s">
        <v>11</v>
      </c>
      <c r="G243" s="25" t="s">
        <v>12</v>
      </c>
      <c r="H243" s="21" t="s">
        <v>13</v>
      </c>
      <c r="I243" s="21" t="s">
        <v>14</v>
      </c>
      <c r="J243" s="22" t="s">
        <v>15</v>
      </c>
      <c r="K243" s="23" t="s">
        <v>16</v>
      </c>
      <c r="N243" s="8" t="s">
        <v>26</v>
      </c>
      <c r="O243" s="26" t="s">
        <v>0</v>
      </c>
      <c r="P243" s="27" t="s">
        <v>1</v>
      </c>
      <c r="Q243" s="3" t="s">
        <v>2</v>
      </c>
      <c r="R243" s="25" t="s">
        <v>11</v>
      </c>
      <c r="S243" s="25" t="s">
        <v>12</v>
      </c>
      <c r="T243" s="21" t="s">
        <v>13</v>
      </c>
      <c r="U243" s="21" t="s">
        <v>14</v>
      </c>
      <c r="V243" s="22" t="s">
        <v>15</v>
      </c>
      <c r="W243" s="23" t="s">
        <v>16</v>
      </c>
      <c r="X243" s="16"/>
      <c r="Z243" s="8" t="s">
        <v>26</v>
      </c>
      <c r="AA243" s="26" t="s">
        <v>0</v>
      </c>
      <c r="AB243" s="27" t="s">
        <v>1</v>
      </c>
      <c r="AC243" s="3" t="s">
        <v>2</v>
      </c>
      <c r="AD243" s="25" t="s">
        <v>11</v>
      </c>
      <c r="AE243" s="25" t="s">
        <v>12</v>
      </c>
      <c r="AF243" s="21" t="s">
        <v>13</v>
      </c>
      <c r="AG243" s="21" t="s">
        <v>14</v>
      </c>
      <c r="AH243" s="22" t="s">
        <v>15</v>
      </c>
      <c r="AI243" s="23" t="s">
        <v>16</v>
      </c>
    </row>
    <row r="244" spans="1:35" x14ac:dyDescent="0.2">
      <c r="A244" s="5">
        <v>44811</v>
      </c>
      <c r="B244" s="6" t="s">
        <v>26</v>
      </c>
      <c r="C244" s="168">
        <v>1</v>
      </c>
      <c r="D244" s="168">
        <v>1.06</v>
      </c>
      <c r="E244" s="7">
        <v>1.01</v>
      </c>
      <c r="F244" s="167">
        <v>1.53</v>
      </c>
      <c r="G244" s="167">
        <v>1.59</v>
      </c>
      <c r="H244" s="171">
        <v>1.64</v>
      </c>
      <c r="I244" s="172">
        <v>1.81</v>
      </c>
      <c r="J244" s="173">
        <v>1.31</v>
      </c>
      <c r="K244" s="170">
        <v>1.58</v>
      </c>
      <c r="N244" s="47">
        <f>A244</f>
        <v>44811</v>
      </c>
      <c r="O244" s="67">
        <f t="shared" ref="O244:W244" si="79">C246</f>
        <v>1</v>
      </c>
      <c r="P244" s="68">
        <f t="shared" si="79"/>
        <v>1.0192307692307692</v>
      </c>
      <c r="Q244" s="147">
        <f t="shared" si="79"/>
        <v>1.01</v>
      </c>
      <c r="R244" s="70">
        <f t="shared" si="79"/>
        <v>1.4433962264150944</v>
      </c>
      <c r="S244" s="70">
        <f t="shared" si="79"/>
        <v>1.5742574257425743</v>
      </c>
      <c r="T244" s="71">
        <f t="shared" si="79"/>
        <v>1.9759036144578312</v>
      </c>
      <c r="U244" s="71">
        <f t="shared" si="79"/>
        <v>2.3506493506493507</v>
      </c>
      <c r="V244" s="72">
        <f t="shared" si="79"/>
        <v>1.5975609756097562</v>
      </c>
      <c r="W244" s="73">
        <f t="shared" si="79"/>
        <v>1.4905660377358489</v>
      </c>
      <c r="X244" s="10"/>
      <c r="Z244" s="47">
        <f>A244</f>
        <v>44811</v>
      </c>
      <c r="AA244" s="100">
        <f>C247</f>
        <v>1</v>
      </c>
      <c r="AB244" s="101">
        <f>D247</f>
        <v>1.0192307692307692</v>
      </c>
      <c r="AC244" s="152">
        <f>E247</f>
        <v>1</v>
      </c>
      <c r="AD244" s="103">
        <f>F247</f>
        <v>1</v>
      </c>
      <c r="AE244" s="104">
        <f t="shared" ref="AE244:AI244" si="80">G247</f>
        <v>1.0906620073772084</v>
      </c>
      <c r="AF244" s="105">
        <f t="shared" si="80"/>
        <v>1</v>
      </c>
      <c r="AG244" s="164">
        <f t="shared" si="80"/>
        <v>1.1896579030725372</v>
      </c>
      <c r="AH244" s="107">
        <f t="shared" si="80"/>
        <v>1</v>
      </c>
      <c r="AI244" s="108">
        <f t="shared" si="80"/>
        <v>0.93302606942243971</v>
      </c>
    </row>
    <row r="245" spans="1:35" ht="16" thickBot="1" x14ac:dyDescent="0.25">
      <c r="B245" s="9" t="s">
        <v>4</v>
      </c>
      <c r="C245" s="46">
        <v>1</v>
      </c>
      <c r="D245" s="46">
        <v>1.04</v>
      </c>
      <c r="E245">
        <v>1</v>
      </c>
      <c r="F245" s="42">
        <v>1.06</v>
      </c>
      <c r="G245" s="42">
        <v>1.01</v>
      </c>
      <c r="H245" s="44">
        <v>0.83</v>
      </c>
      <c r="I245" s="44">
        <v>0.77</v>
      </c>
      <c r="J245" s="45">
        <v>0.82</v>
      </c>
      <c r="K245" s="161">
        <v>1.06</v>
      </c>
      <c r="N245" s="13">
        <f>A250</f>
        <v>44850</v>
      </c>
      <c r="O245" s="74">
        <f t="shared" ref="O245:W245" si="81">C252</f>
        <v>1</v>
      </c>
      <c r="P245" s="75">
        <f t="shared" si="81"/>
        <v>0.96875000000000011</v>
      </c>
      <c r="Q245" s="148">
        <f t="shared" si="81"/>
        <v>1.1388888888888888</v>
      </c>
      <c r="R245" s="77">
        <f t="shared" si="81"/>
        <v>1.5</v>
      </c>
      <c r="S245" s="77">
        <f t="shared" si="81"/>
        <v>1.6764705882352942</v>
      </c>
      <c r="T245" s="78">
        <f t="shared" si="81"/>
        <v>1.3134328358208955</v>
      </c>
      <c r="U245" s="78">
        <f t="shared" si="81"/>
        <v>1.9158878504672894</v>
      </c>
      <c r="V245" s="79">
        <f t="shared" si="81"/>
        <v>2.0786516853932584</v>
      </c>
      <c r="W245" s="80">
        <f t="shared" si="81"/>
        <v>1.8728813559322035</v>
      </c>
      <c r="Z245" s="13">
        <f>A250</f>
        <v>44850</v>
      </c>
      <c r="AA245" s="109">
        <f>C253</f>
        <v>1</v>
      </c>
      <c r="AB245" s="110">
        <f>D253</f>
        <v>0.96875000000000011</v>
      </c>
      <c r="AC245" s="153">
        <f>E253</f>
        <v>1</v>
      </c>
      <c r="AD245" s="112">
        <f>F253</f>
        <v>1</v>
      </c>
      <c r="AE245" s="113">
        <f t="shared" ref="AE245:AI245" si="82">G253</f>
        <v>1.1176470588235294</v>
      </c>
      <c r="AF245" s="114">
        <f t="shared" si="82"/>
        <v>1</v>
      </c>
      <c r="AG245" s="165">
        <f t="shared" si="82"/>
        <v>1.4586873406966863</v>
      </c>
      <c r="AH245" s="116">
        <f t="shared" si="82"/>
        <v>1</v>
      </c>
      <c r="AI245" s="117">
        <f t="shared" si="82"/>
        <v>0.90100778744846544</v>
      </c>
    </row>
    <row r="246" spans="1:35" ht="16" thickBot="1" x14ac:dyDescent="0.25">
      <c r="B246" s="63" t="s">
        <v>26</v>
      </c>
      <c r="C246" s="144">
        <f>C244/C245</f>
        <v>1</v>
      </c>
      <c r="D246" s="94">
        <f>D244/D245</f>
        <v>1.0192307692307692</v>
      </c>
      <c r="E246" s="53">
        <f t="shared" ref="E246:H246" si="83">E244/E245</f>
        <v>1.01</v>
      </c>
      <c r="F246" s="96">
        <f t="shared" si="83"/>
        <v>1.4433962264150944</v>
      </c>
      <c r="G246" s="96">
        <f t="shared" si="83"/>
        <v>1.5742574257425743</v>
      </c>
      <c r="H246" s="97">
        <f t="shared" si="83"/>
        <v>1.9759036144578312</v>
      </c>
      <c r="I246" s="97">
        <f>I244/I245</f>
        <v>2.3506493506493507</v>
      </c>
      <c r="J246" s="62">
        <f t="shared" ref="J246" si="84">J244/J245</f>
        <v>1.5975609756097562</v>
      </c>
      <c r="K246" s="98">
        <f>K244/K245</f>
        <v>1.4905660377358489</v>
      </c>
      <c r="N246" s="40">
        <f>A256</f>
        <v>44852</v>
      </c>
      <c r="O246" s="81">
        <f t="shared" ref="O246:W246" si="85">C258</f>
        <v>1</v>
      </c>
      <c r="P246" s="82">
        <f t="shared" si="85"/>
        <v>0.96039603960396036</v>
      </c>
      <c r="Q246" s="149">
        <f t="shared" si="85"/>
        <v>1.0648148148148147</v>
      </c>
      <c r="R246" s="84">
        <f t="shared" si="85"/>
        <v>1.3063063063063061</v>
      </c>
      <c r="S246" s="84">
        <f t="shared" si="85"/>
        <v>1.3425925925925926</v>
      </c>
      <c r="T246" s="85">
        <f t="shared" si="85"/>
        <v>1.4343434343434343</v>
      </c>
      <c r="U246" s="85">
        <f t="shared" si="85"/>
        <v>1.7378640776699028</v>
      </c>
      <c r="V246" s="86">
        <f t="shared" si="85"/>
        <v>1.2136752136752136</v>
      </c>
      <c r="W246" s="87">
        <f t="shared" si="85"/>
        <v>1.3423423423423422</v>
      </c>
      <c r="Z246" s="40">
        <f>A256</f>
        <v>44852</v>
      </c>
      <c r="AA246" s="118">
        <f>C259</f>
        <v>1</v>
      </c>
      <c r="AB246" s="119">
        <f>D259</f>
        <v>0.96039603960396036</v>
      </c>
      <c r="AC246" s="154">
        <f>E259</f>
        <v>1</v>
      </c>
      <c r="AD246" s="121">
        <f>F259</f>
        <v>1</v>
      </c>
      <c r="AE246" s="122">
        <f t="shared" ref="AE246:AI246" si="86">G259</f>
        <v>1.0277777777777779</v>
      </c>
      <c r="AF246" s="123">
        <f t="shared" si="86"/>
        <v>1</v>
      </c>
      <c r="AG246" s="166">
        <f t="shared" si="86"/>
        <v>1.2116094626008478</v>
      </c>
      <c r="AH246" s="125">
        <f t="shared" si="86"/>
        <v>1</v>
      </c>
      <c r="AI246" s="56">
        <f t="shared" si="86"/>
        <v>1.1060144651693946</v>
      </c>
    </row>
    <row r="247" spans="1:35" ht="16" thickBot="1" x14ac:dyDescent="0.25">
      <c r="B247" s="66" t="s">
        <v>26</v>
      </c>
      <c r="C247" s="175">
        <f>C246/C246</f>
        <v>1</v>
      </c>
      <c r="D247" s="176">
        <f>D246/C246</f>
        <v>1.0192307692307692</v>
      </c>
      <c r="E247" s="174">
        <f>E246/E246</f>
        <v>1</v>
      </c>
      <c r="F247" s="177">
        <f>F246/F246</f>
        <v>1</v>
      </c>
      <c r="G247" s="178">
        <f>G246/F246</f>
        <v>1.0906620073772084</v>
      </c>
      <c r="H247" s="179">
        <f>H246/H246</f>
        <v>1</v>
      </c>
      <c r="I247" s="180">
        <f>I246/H246</f>
        <v>1.1896579030725372</v>
      </c>
      <c r="J247" s="181">
        <f>J246/J246</f>
        <v>1</v>
      </c>
      <c r="K247" s="182">
        <f>K246/J246</f>
        <v>0.93302606942243971</v>
      </c>
      <c r="N247" s="50" t="s">
        <v>9</v>
      </c>
      <c r="O247" s="138">
        <f>AVERAGE(O244:O246)</f>
        <v>1</v>
      </c>
      <c r="P247" s="88">
        <f>AVERAGE(P244:P246)</f>
        <v>0.98279226961157651</v>
      </c>
      <c r="Q247" s="150">
        <f t="shared" ref="Q247:V247" si="87">AVERAGE(Q244:Q246)</f>
        <v>1.0712345679012347</v>
      </c>
      <c r="R247" s="90">
        <f t="shared" si="87"/>
        <v>1.4165675109071334</v>
      </c>
      <c r="S247" s="90">
        <f t="shared" si="87"/>
        <v>1.5311068688568203</v>
      </c>
      <c r="T247" s="91">
        <f t="shared" si="87"/>
        <v>1.5745599615407204</v>
      </c>
      <c r="U247" s="91">
        <f t="shared" si="87"/>
        <v>2.0014670929288476</v>
      </c>
      <c r="V247" s="54">
        <f t="shared" si="87"/>
        <v>1.6299626248927428</v>
      </c>
      <c r="W247" s="92">
        <f>AVERAGE(W244:W246)</f>
        <v>1.5685965786701317</v>
      </c>
      <c r="Z247" s="8" t="s">
        <v>9</v>
      </c>
      <c r="AA247" s="139">
        <f t="shared" ref="AA247:AI247" si="88">AVERAGE(AA244:AA246)</f>
        <v>1</v>
      </c>
      <c r="AB247" s="126">
        <f t="shared" si="88"/>
        <v>0.98279226961157651</v>
      </c>
      <c r="AC247" s="155">
        <f t="shared" si="88"/>
        <v>1</v>
      </c>
      <c r="AD247" s="141">
        <f t="shared" si="88"/>
        <v>1</v>
      </c>
      <c r="AE247" s="127">
        <f t="shared" si="88"/>
        <v>1.0786956146595053</v>
      </c>
      <c r="AF247" s="142">
        <f t="shared" si="88"/>
        <v>1</v>
      </c>
      <c r="AG247" s="128">
        <f t="shared" si="88"/>
        <v>1.2866515687900237</v>
      </c>
      <c r="AH247" s="143">
        <f t="shared" si="88"/>
        <v>1</v>
      </c>
      <c r="AI247" s="129">
        <f t="shared" si="88"/>
        <v>0.98001610734676659</v>
      </c>
    </row>
    <row r="248" spans="1:35" ht="16" thickBot="1" x14ac:dyDescent="0.25">
      <c r="N248" s="51" t="s">
        <v>10</v>
      </c>
      <c r="O248" s="93">
        <f>_xlfn.STDEV.S(O244:O246)</f>
        <v>0</v>
      </c>
      <c r="P248" s="94">
        <f t="shared" ref="P248:W248" si="89">_xlfn.STDEV.S(P244:P246)</f>
        <v>3.1831907804089843E-2</v>
      </c>
      <c r="Q248" s="53">
        <f t="shared" si="89"/>
        <v>6.468381823934817E-2</v>
      </c>
      <c r="R248" s="96">
        <f t="shared" si="89"/>
        <v>9.9594913153393319E-2</v>
      </c>
      <c r="S248" s="96">
        <f t="shared" si="89"/>
        <v>0.1710704735284847</v>
      </c>
      <c r="T248" s="97">
        <f t="shared" si="89"/>
        <v>0.35279227459144763</v>
      </c>
      <c r="U248" s="97">
        <f t="shared" si="89"/>
        <v>0.3152289687676974</v>
      </c>
      <c r="V248" s="62">
        <f t="shared" si="89"/>
        <v>0.43339759380232151</v>
      </c>
      <c r="W248" s="98">
        <f t="shared" si="89"/>
        <v>0.27374163955105119</v>
      </c>
      <c r="Z248" s="14" t="s">
        <v>10</v>
      </c>
      <c r="AA248" s="130">
        <f t="shared" ref="AA248:AI248" si="90">_xlfn.STDEV.S(AA244:AA246)</f>
        <v>0</v>
      </c>
      <c r="AB248" s="131">
        <f t="shared" si="90"/>
        <v>3.1831907804089843E-2</v>
      </c>
      <c r="AC248" s="156">
        <f t="shared" si="90"/>
        <v>0</v>
      </c>
      <c r="AD248" s="133">
        <f t="shared" si="90"/>
        <v>0</v>
      </c>
      <c r="AE248" s="133">
        <f t="shared" si="90"/>
        <v>4.6114182578961473E-2</v>
      </c>
      <c r="AF248" s="134">
        <f t="shared" si="90"/>
        <v>0</v>
      </c>
      <c r="AG248" s="134">
        <f t="shared" si="90"/>
        <v>0.14939109027338998</v>
      </c>
      <c r="AH248" s="135">
        <f t="shared" si="90"/>
        <v>0</v>
      </c>
      <c r="AI248" s="136">
        <f t="shared" si="90"/>
        <v>0.11028591127447099</v>
      </c>
    </row>
    <row r="249" spans="1:35" ht="16" thickBot="1" x14ac:dyDescent="0.25">
      <c r="B249" s="2"/>
      <c r="C249" s="27" t="s">
        <v>0</v>
      </c>
      <c r="D249" s="27" t="s">
        <v>1</v>
      </c>
      <c r="E249" s="3" t="s">
        <v>2</v>
      </c>
      <c r="F249" s="25" t="s">
        <v>11</v>
      </c>
      <c r="G249" s="25" t="s">
        <v>12</v>
      </c>
      <c r="H249" s="21" t="s">
        <v>13</v>
      </c>
      <c r="I249" s="21" t="s">
        <v>14</v>
      </c>
      <c r="J249" s="22" t="s">
        <v>15</v>
      </c>
      <c r="K249" s="23" t="s">
        <v>16</v>
      </c>
      <c r="N249" s="8" t="s">
        <v>25</v>
      </c>
      <c r="O249" s="191">
        <f>_xlfn.T.TEST(O244:O246,P244:P246,1,3)</f>
        <v>0.22397687158055235</v>
      </c>
      <c r="P249" s="192"/>
      <c r="Q249" s="151"/>
      <c r="R249" s="193">
        <f>_xlfn.T.TEST(R244:R246,S244:S246,1,3)</f>
        <v>0.19278481542007603</v>
      </c>
      <c r="S249" s="193"/>
      <c r="T249" s="194">
        <f>_xlfn.T.TEST(T244:T246,U244:U246,1,3)</f>
        <v>9.699742003461867E-2</v>
      </c>
      <c r="U249" s="194"/>
      <c r="V249" s="195">
        <f>_xlfn.T.TEST(V244:V246,W244:W246,1,3)</f>
        <v>0.42381230762765709</v>
      </c>
      <c r="W249" s="196"/>
      <c r="Z249" s="8" t="s">
        <v>25</v>
      </c>
      <c r="AA249" s="185">
        <f>_xlfn.T.TEST(AA244:AA246,AB244:AB246,1,3)</f>
        <v>0.22397687158055235</v>
      </c>
      <c r="AB249" s="186"/>
      <c r="AC249" s="157"/>
      <c r="AD249" s="184">
        <f>_xlfn.T.TEST(AD244:AD246,AE244:AE246,1,3)</f>
        <v>4.8966444704422352E-2</v>
      </c>
      <c r="AE249" s="184"/>
      <c r="AF249" s="188">
        <f>_xlfn.T.TEST(AF244:AF246,AG244:AG246,1,3)</f>
        <v>3.99214813885162E-2</v>
      </c>
      <c r="AG249" s="188"/>
      <c r="AH249" s="189">
        <f>_xlfn.T.TEST(AH244:AH246,AI244:AI246,1,3)</f>
        <v>0.39167315946771475</v>
      </c>
      <c r="AI249" s="190"/>
    </row>
    <row r="250" spans="1:35" x14ac:dyDescent="0.2">
      <c r="A250" s="5">
        <v>44850</v>
      </c>
      <c r="B250" s="6" t="s">
        <v>26</v>
      </c>
      <c r="C250" s="46">
        <v>1</v>
      </c>
      <c r="D250" s="46">
        <v>0.93</v>
      </c>
      <c r="E250" s="10">
        <v>1.23</v>
      </c>
      <c r="F250" s="43">
        <v>1.62</v>
      </c>
      <c r="G250" s="43">
        <v>1.71</v>
      </c>
      <c r="H250" s="48">
        <v>1.76</v>
      </c>
      <c r="I250" s="48">
        <v>2.0499999999999998</v>
      </c>
      <c r="J250" s="49">
        <v>1.85</v>
      </c>
      <c r="K250" s="161">
        <v>2.21</v>
      </c>
    </row>
    <row r="251" spans="1:35" ht="16" thickBot="1" x14ac:dyDescent="0.25">
      <c r="B251" s="9" t="s">
        <v>4</v>
      </c>
      <c r="C251" s="46">
        <v>1</v>
      </c>
      <c r="D251" s="46">
        <v>0.96</v>
      </c>
      <c r="E251">
        <v>1.08</v>
      </c>
      <c r="F251" s="42">
        <v>1.08</v>
      </c>
      <c r="G251" s="42">
        <v>1.02</v>
      </c>
      <c r="H251" s="44">
        <v>1.34</v>
      </c>
      <c r="I251" s="44">
        <v>1.07</v>
      </c>
      <c r="J251" s="45">
        <v>0.89</v>
      </c>
      <c r="K251" s="161">
        <v>1.18</v>
      </c>
      <c r="N251" t="s">
        <v>24</v>
      </c>
      <c r="Z251" t="s">
        <v>24</v>
      </c>
    </row>
    <row r="252" spans="1:35" ht="16" thickBot="1" x14ac:dyDescent="0.25">
      <c r="B252" s="63" t="s">
        <v>26</v>
      </c>
      <c r="C252" s="144">
        <f>C250/C251</f>
        <v>1</v>
      </c>
      <c r="D252" s="94">
        <f>D250/D251</f>
        <v>0.96875000000000011</v>
      </c>
      <c r="E252" s="53">
        <f t="shared" ref="E252:H252" si="91">E250/E251</f>
        <v>1.1388888888888888</v>
      </c>
      <c r="F252" s="96">
        <f t="shared" si="91"/>
        <v>1.5</v>
      </c>
      <c r="G252" s="96">
        <f t="shared" si="91"/>
        <v>1.6764705882352942</v>
      </c>
      <c r="H252" s="97">
        <f t="shared" si="91"/>
        <v>1.3134328358208955</v>
      </c>
      <c r="I252" s="97">
        <f>I250/I251</f>
        <v>1.9158878504672894</v>
      </c>
      <c r="J252" s="62">
        <f t="shared" ref="J252:K252" si="92">J250/J251</f>
        <v>2.0786516853932584</v>
      </c>
      <c r="K252" s="98">
        <f t="shared" si="92"/>
        <v>1.8728813559322035</v>
      </c>
      <c r="N252" s="29"/>
      <c r="O252" s="30" t="s">
        <v>17</v>
      </c>
      <c r="P252" s="30" t="s">
        <v>18</v>
      </c>
      <c r="Q252" s="31" t="s">
        <v>29</v>
      </c>
      <c r="R252" s="20" t="s">
        <v>28</v>
      </c>
      <c r="Z252" s="29"/>
      <c r="AA252" s="30" t="s">
        <v>17</v>
      </c>
      <c r="AB252" s="30" t="s">
        <v>18</v>
      </c>
      <c r="AC252" s="31" t="s">
        <v>29</v>
      </c>
      <c r="AD252" s="20" t="s">
        <v>28</v>
      </c>
    </row>
    <row r="253" spans="1:35" ht="16" thickBot="1" x14ac:dyDescent="0.25">
      <c r="B253" s="66" t="s">
        <v>26</v>
      </c>
      <c r="C253" s="145">
        <f>C252/C252</f>
        <v>1</v>
      </c>
      <c r="D253" s="146">
        <f>D252/C252</f>
        <v>0.96875000000000011</v>
      </c>
      <c r="E253" s="57">
        <f>E252/E252</f>
        <v>1</v>
      </c>
      <c r="F253" s="158">
        <f>F252/F252</f>
        <v>1</v>
      </c>
      <c r="G253" s="159">
        <f>G252/F252</f>
        <v>1.1176470588235294</v>
      </c>
      <c r="H253" s="160">
        <f>H252/H252</f>
        <v>1</v>
      </c>
      <c r="I253" s="169">
        <f>I252/H252</f>
        <v>1.4586873406966863</v>
      </c>
      <c r="J253" s="162">
        <f>J252/J252</f>
        <v>1</v>
      </c>
      <c r="K253" s="163">
        <f>K252/J252</f>
        <v>0.90100778744846544</v>
      </c>
      <c r="N253" s="32" t="s">
        <v>19</v>
      </c>
      <c r="O253">
        <f>O247</f>
        <v>1</v>
      </c>
      <c r="P253" s="10">
        <f>P247</f>
        <v>0.98279226961157651</v>
      </c>
      <c r="Q253">
        <f>O248</f>
        <v>0</v>
      </c>
      <c r="R253" s="33">
        <f>P248</f>
        <v>3.1831907804089843E-2</v>
      </c>
      <c r="Z253" s="32" t="s">
        <v>19</v>
      </c>
      <c r="AA253">
        <f>AA247</f>
        <v>1</v>
      </c>
      <c r="AB253" s="10">
        <f>AB247</f>
        <v>0.98279226961157651</v>
      </c>
      <c r="AC253">
        <f>AA248</f>
        <v>0</v>
      </c>
      <c r="AD253" s="33">
        <f>AB248</f>
        <v>3.1831907804089843E-2</v>
      </c>
    </row>
    <row r="254" spans="1:35" ht="16" thickBot="1" x14ac:dyDescent="0.25">
      <c r="N254" s="32" t="s">
        <v>20</v>
      </c>
      <c r="P254" s="10">
        <f>Q247</f>
        <v>1.0712345679012347</v>
      </c>
      <c r="R254" s="33">
        <f>Q248</f>
        <v>6.468381823934817E-2</v>
      </c>
      <c r="Z254" s="32" t="s">
        <v>21</v>
      </c>
      <c r="AA254" s="10">
        <f>AD247</f>
        <v>1</v>
      </c>
      <c r="AB254" s="10">
        <f>AE247</f>
        <v>1.0786956146595053</v>
      </c>
      <c r="AC254" s="10">
        <f>AD248</f>
        <v>0</v>
      </c>
      <c r="AD254" s="33">
        <f>AE248</f>
        <v>4.6114182578961473E-2</v>
      </c>
    </row>
    <row r="255" spans="1:35" ht="16" thickBot="1" x14ac:dyDescent="0.25">
      <c r="B255" s="2"/>
      <c r="C255" s="27" t="s">
        <v>0</v>
      </c>
      <c r="D255" s="27" t="s">
        <v>1</v>
      </c>
      <c r="E255" s="3" t="s">
        <v>2</v>
      </c>
      <c r="F255" s="25" t="s">
        <v>11</v>
      </c>
      <c r="G255" s="25" t="s">
        <v>12</v>
      </c>
      <c r="H255" s="21" t="s">
        <v>13</v>
      </c>
      <c r="I255" s="21" t="s">
        <v>14</v>
      </c>
      <c r="J255" s="22" t="s">
        <v>15</v>
      </c>
      <c r="K255" s="23" t="s">
        <v>16</v>
      </c>
      <c r="N255" s="32" t="s">
        <v>21</v>
      </c>
      <c r="O255" s="10">
        <f>R247</f>
        <v>1.4165675109071334</v>
      </c>
      <c r="P255" s="10">
        <f>S247</f>
        <v>1.5311068688568203</v>
      </c>
      <c r="Q255" s="10">
        <f>R248</f>
        <v>9.9594913153393319E-2</v>
      </c>
      <c r="R255" s="33">
        <f>S248</f>
        <v>0.1710704735284847</v>
      </c>
      <c r="Z255" s="32" t="s">
        <v>22</v>
      </c>
      <c r="AA255" s="10">
        <f>AF247</f>
        <v>1</v>
      </c>
      <c r="AB255" s="10">
        <f>AG247</f>
        <v>1.2866515687900237</v>
      </c>
      <c r="AC255" s="10">
        <f>AF248</f>
        <v>0</v>
      </c>
      <c r="AD255" s="33">
        <f>AG248</f>
        <v>0.14939109027338998</v>
      </c>
    </row>
    <row r="256" spans="1:35" x14ac:dyDescent="0.2">
      <c r="A256" s="5">
        <v>44852</v>
      </c>
      <c r="B256" s="6" t="s">
        <v>26</v>
      </c>
      <c r="C256" s="46">
        <v>1</v>
      </c>
      <c r="D256" s="41">
        <v>0.97</v>
      </c>
      <c r="E256" s="10">
        <v>1.1499999999999999</v>
      </c>
      <c r="F256" s="43">
        <v>1.45</v>
      </c>
      <c r="G256" s="43">
        <v>1.45</v>
      </c>
      <c r="H256" s="48">
        <v>1.42</v>
      </c>
      <c r="I256" s="44">
        <v>1.79</v>
      </c>
      <c r="J256" s="49">
        <v>1.42</v>
      </c>
      <c r="K256" s="24">
        <v>1.49</v>
      </c>
      <c r="N256" s="32" t="s">
        <v>22</v>
      </c>
      <c r="O256" s="10">
        <f>T247</f>
        <v>1.5745599615407204</v>
      </c>
      <c r="P256" s="10">
        <f>U247</f>
        <v>2.0014670929288476</v>
      </c>
      <c r="Q256" s="10">
        <f>T248</f>
        <v>0.35279227459144763</v>
      </c>
      <c r="R256" s="33">
        <f>U248</f>
        <v>0.3152289687676974</v>
      </c>
      <c r="Z256" s="34" t="s">
        <v>23</v>
      </c>
      <c r="AA256" s="35">
        <f>AH247</f>
        <v>1</v>
      </c>
      <c r="AB256" s="35">
        <f>AI247</f>
        <v>0.98001610734676659</v>
      </c>
      <c r="AC256" s="35">
        <f>AH248</f>
        <v>0</v>
      </c>
      <c r="AD256" s="36">
        <f>AI248</f>
        <v>0.11028591127447099</v>
      </c>
    </row>
    <row r="257" spans="2:25" ht="16" thickBot="1" x14ac:dyDescent="0.25">
      <c r="B257" s="9" t="s">
        <v>4</v>
      </c>
      <c r="C257" s="46">
        <v>1</v>
      </c>
      <c r="D257" s="46">
        <v>1.01</v>
      </c>
      <c r="E257">
        <v>1.08</v>
      </c>
      <c r="F257" s="42">
        <v>1.1100000000000001</v>
      </c>
      <c r="G257" s="42">
        <v>1.08</v>
      </c>
      <c r="H257" s="44">
        <v>0.99</v>
      </c>
      <c r="I257" s="44">
        <v>1.03</v>
      </c>
      <c r="J257" s="45">
        <v>1.17</v>
      </c>
      <c r="K257" s="161">
        <v>1.1100000000000001</v>
      </c>
      <c r="N257" s="34" t="s">
        <v>23</v>
      </c>
      <c r="O257" s="35">
        <f>V247</f>
        <v>1.6299626248927428</v>
      </c>
      <c r="P257" s="35">
        <f>W247</f>
        <v>1.5685965786701317</v>
      </c>
      <c r="Q257" s="35">
        <f>V248</f>
        <v>0.43339759380232151</v>
      </c>
      <c r="R257" s="36">
        <f>W248</f>
        <v>0.27374163955105119</v>
      </c>
    </row>
    <row r="258" spans="2:25" ht="16" thickBot="1" x14ac:dyDescent="0.25">
      <c r="B258" s="63" t="s">
        <v>26</v>
      </c>
      <c r="C258" s="144">
        <f>C256/C257</f>
        <v>1</v>
      </c>
      <c r="D258" s="94">
        <f t="shared" ref="D258:H258" si="93">D256/D257</f>
        <v>0.96039603960396036</v>
      </c>
      <c r="E258" s="53">
        <f t="shared" si="93"/>
        <v>1.0648148148148147</v>
      </c>
      <c r="F258" s="96">
        <f t="shared" si="93"/>
        <v>1.3063063063063061</v>
      </c>
      <c r="G258" s="96">
        <f t="shared" si="93"/>
        <v>1.3425925925925926</v>
      </c>
      <c r="H258" s="97">
        <f t="shared" si="93"/>
        <v>1.4343434343434343</v>
      </c>
      <c r="I258" s="97">
        <f>I256/I257</f>
        <v>1.7378640776699028</v>
      </c>
      <c r="J258" s="62">
        <f t="shared" ref="J258:K258" si="94">J256/J257</f>
        <v>1.2136752136752136</v>
      </c>
      <c r="K258" s="98">
        <f t="shared" si="94"/>
        <v>1.3423423423423422</v>
      </c>
    </row>
    <row r="259" spans="2:25" ht="16" thickBot="1" x14ac:dyDescent="0.25">
      <c r="B259" s="66" t="s">
        <v>26</v>
      </c>
      <c r="C259" s="145">
        <f>C258/C258</f>
        <v>1</v>
      </c>
      <c r="D259" s="146">
        <f>D258/C258</f>
        <v>0.96039603960396036</v>
      </c>
      <c r="E259" s="57">
        <f>E258/E258</f>
        <v>1</v>
      </c>
      <c r="F259" s="158">
        <f>F258/F258</f>
        <v>1</v>
      </c>
      <c r="G259" s="159">
        <f>G258/F258</f>
        <v>1.0277777777777779</v>
      </c>
      <c r="H259" s="160">
        <f>H258/H258</f>
        <v>1</v>
      </c>
      <c r="I259" s="169">
        <f>I258/H258</f>
        <v>1.2116094626008478</v>
      </c>
      <c r="J259" s="162">
        <f>J258/J258</f>
        <v>1</v>
      </c>
      <c r="K259" s="163">
        <f>K258/J258</f>
        <v>1.1060144651693946</v>
      </c>
    </row>
    <row r="268" spans="2:25" x14ac:dyDescent="0.2">
      <c r="Y268" s="32"/>
    </row>
    <row r="291" spans="1:35" ht="16" thickBot="1" x14ac:dyDescent="0.25"/>
    <row r="292" spans="1:35" ht="16" thickBot="1" x14ac:dyDescent="0.25">
      <c r="B292" s="2"/>
      <c r="C292" s="3" t="s">
        <v>0</v>
      </c>
      <c r="D292" s="3" t="s">
        <v>1</v>
      </c>
      <c r="E292" s="3" t="s">
        <v>2</v>
      </c>
      <c r="F292" s="3" t="s">
        <v>11</v>
      </c>
      <c r="G292" s="3" t="s">
        <v>12</v>
      </c>
      <c r="H292" s="3" t="s">
        <v>13</v>
      </c>
      <c r="I292" s="3" t="s">
        <v>14</v>
      </c>
      <c r="J292" s="3" t="s">
        <v>15</v>
      </c>
      <c r="K292" s="4" t="s">
        <v>16</v>
      </c>
      <c r="N292" s="8" t="s">
        <v>27</v>
      </c>
      <c r="O292" s="26" t="s">
        <v>0</v>
      </c>
      <c r="P292" s="27" t="s">
        <v>1</v>
      </c>
      <c r="Q292" s="28" t="s">
        <v>2</v>
      </c>
      <c r="R292" s="25" t="s">
        <v>11</v>
      </c>
      <c r="S292" s="25" t="s">
        <v>12</v>
      </c>
      <c r="T292" s="21" t="s">
        <v>13</v>
      </c>
      <c r="U292" s="21" t="s">
        <v>14</v>
      </c>
      <c r="V292" s="22" t="s">
        <v>15</v>
      </c>
      <c r="W292" s="23" t="s">
        <v>16</v>
      </c>
      <c r="X292" s="16"/>
      <c r="Z292" s="8" t="s">
        <v>27</v>
      </c>
      <c r="AA292" s="26" t="s">
        <v>0</v>
      </c>
      <c r="AB292" s="27" t="s">
        <v>1</v>
      </c>
      <c r="AC292" s="28" t="s">
        <v>2</v>
      </c>
      <c r="AD292" s="25" t="s">
        <v>11</v>
      </c>
      <c r="AE292" s="25" t="s">
        <v>12</v>
      </c>
      <c r="AF292" s="21" t="s">
        <v>13</v>
      </c>
      <c r="AG292" s="21" t="s">
        <v>14</v>
      </c>
      <c r="AH292" s="22" t="s">
        <v>15</v>
      </c>
      <c r="AI292" s="23" t="s">
        <v>16</v>
      </c>
    </row>
    <row r="293" spans="1:35" x14ac:dyDescent="0.2">
      <c r="A293" s="5">
        <v>44817</v>
      </c>
      <c r="B293" s="6" t="s">
        <v>27</v>
      </c>
      <c r="C293" s="7">
        <v>1</v>
      </c>
      <c r="D293" s="7">
        <v>0.99</v>
      </c>
      <c r="E293" s="7">
        <v>0.38</v>
      </c>
      <c r="F293" s="7">
        <v>0.94</v>
      </c>
      <c r="G293" s="7">
        <v>0.93</v>
      </c>
      <c r="H293" s="7">
        <v>1.04</v>
      </c>
      <c r="I293" s="37">
        <v>1.2</v>
      </c>
      <c r="J293" s="37">
        <v>0.57999999999999996</v>
      </c>
      <c r="K293" s="38">
        <v>0.65</v>
      </c>
      <c r="N293" s="47">
        <f>A293</f>
        <v>44817</v>
      </c>
      <c r="O293" s="67">
        <f t="shared" ref="O293:W293" si="95">C295</f>
        <v>1</v>
      </c>
      <c r="P293" s="68">
        <f t="shared" si="95"/>
        <v>0.9339622641509433</v>
      </c>
      <c r="Q293" s="69">
        <f t="shared" si="95"/>
        <v>0.36538461538461536</v>
      </c>
      <c r="R293" s="70">
        <f t="shared" si="95"/>
        <v>0.61437908496732019</v>
      </c>
      <c r="S293" s="70">
        <f t="shared" si="95"/>
        <v>0.64137931034482765</v>
      </c>
      <c r="T293" s="71">
        <f t="shared" si="95"/>
        <v>0.8</v>
      </c>
      <c r="U293" s="71">
        <f t="shared" si="95"/>
        <v>0.7407407407407407</v>
      </c>
      <c r="V293" s="72">
        <f t="shared" si="95"/>
        <v>0.41134751773049644</v>
      </c>
      <c r="W293" s="73">
        <f t="shared" si="95"/>
        <v>0.57017543859649134</v>
      </c>
      <c r="X293" s="10"/>
      <c r="Z293" s="47">
        <f>A293</f>
        <v>44817</v>
      </c>
      <c r="AA293" s="100">
        <f>C296</f>
        <v>1</v>
      </c>
      <c r="AB293" s="101">
        <f>D296</f>
        <v>0.9339622641509433</v>
      </c>
      <c r="AC293" s="102">
        <f>E296</f>
        <v>1</v>
      </c>
      <c r="AD293" s="103">
        <f>F296</f>
        <v>1</v>
      </c>
      <c r="AE293" s="104">
        <f t="shared" ref="AE293:AI293" si="96">G296</f>
        <v>1.0439471753484961</v>
      </c>
      <c r="AF293" s="105">
        <f t="shared" si="96"/>
        <v>1</v>
      </c>
      <c r="AG293" s="164">
        <f t="shared" si="96"/>
        <v>0.92592592592592582</v>
      </c>
      <c r="AH293" s="107">
        <f t="shared" si="96"/>
        <v>1</v>
      </c>
      <c r="AI293" s="108">
        <f t="shared" si="96"/>
        <v>1.3861161524500911</v>
      </c>
    </row>
    <row r="294" spans="1:35" ht="16" thickBot="1" x14ac:dyDescent="0.25">
      <c r="B294" s="9" t="s">
        <v>4</v>
      </c>
      <c r="C294">
        <v>1</v>
      </c>
      <c r="D294">
        <v>1.06</v>
      </c>
      <c r="E294">
        <v>1.04</v>
      </c>
      <c r="F294">
        <v>1.53</v>
      </c>
      <c r="G294">
        <v>1.45</v>
      </c>
      <c r="H294">
        <v>1.3</v>
      </c>
      <c r="I294">
        <v>1.62</v>
      </c>
      <c r="J294">
        <v>1.41</v>
      </c>
      <c r="K294" s="12">
        <v>1.1399999999999999</v>
      </c>
      <c r="N294" s="13">
        <f>A299</f>
        <v>44852</v>
      </c>
      <c r="O294" s="74">
        <f t="shared" ref="O294:W294" si="97">C301</f>
        <v>1</v>
      </c>
      <c r="P294" s="75">
        <f t="shared" si="97"/>
        <v>1.0531914893617023</v>
      </c>
      <c r="Q294" s="76">
        <f t="shared" si="97"/>
        <v>0.49166666666666664</v>
      </c>
      <c r="R294" s="77">
        <f t="shared" si="97"/>
        <v>0.64406779661016955</v>
      </c>
      <c r="S294" s="77">
        <f t="shared" si="97"/>
        <v>0.74528301886792447</v>
      </c>
      <c r="T294" s="78">
        <f t="shared" si="97"/>
        <v>0.86170212765957455</v>
      </c>
      <c r="U294" s="78">
        <f t="shared" si="97"/>
        <v>0.96039603960396036</v>
      </c>
      <c r="V294" s="79">
        <f t="shared" si="97"/>
        <v>0.60655737704918034</v>
      </c>
      <c r="W294" s="80">
        <f t="shared" si="97"/>
        <v>0.63333333333333341</v>
      </c>
      <c r="Z294" s="13">
        <f>A299</f>
        <v>44852</v>
      </c>
      <c r="AA294" s="109">
        <f>C302</f>
        <v>1</v>
      </c>
      <c r="AB294" s="110">
        <f>D302</f>
        <v>1.0531914893617023</v>
      </c>
      <c r="AC294" s="111">
        <f>E302</f>
        <v>1</v>
      </c>
      <c r="AD294" s="112">
        <f>F302</f>
        <v>1</v>
      </c>
      <c r="AE294" s="113">
        <f t="shared" ref="AE294:AI294" si="98">G302</f>
        <v>1.1571499503475668</v>
      </c>
      <c r="AF294" s="114">
        <f t="shared" si="98"/>
        <v>1</v>
      </c>
      <c r="AG294" s="165">
        <f t="shared" si="98"/>
        <v>1.114533675589781</v>
      </c>
      <c r="AH294" s="116">
        <f t="shared" si="98"/>
        <v>1</v>
      </c>
      <c r="AI294" s="117">
        <f t="shared" si="98"/>
        <v>1.0441441441441444</v>
      </c>
    </row>
    <row r="295" spans="1:35" ht="16" thickBot="1" x14ac:dyDescent="0.25">
      <c r="B295" s="63" t="s">
        <v>27</v>
      </c>
      <c r="C295" s="52">
        <f>C293/C294</f>
        <v>1</v>
      </c>
      <c r="D295" s="53">
        <f>D293/D294</f>
        <v>0.9339622641509433</v>
      </c>
      <c r="E295" s="53">
        <f t="shared" ref="E295:H295" si="99">E293/E294</f>
        <v>0.36538461538461536</v>
      </c>
      <c r="F295" s="53">
        <f t="shared" si="99"/>
        <v>0.61437908496732019</v>
      </c>
      <c r="G295" s="53">
        <f t="shared" si="99"/>
        <v>0.64137931034482765</v>
      </c>
      <c r="H295" s="53">
        <f t="shared" si="99"/>
        <v>0.8</v>
      </c>
      <c r="I295" s="53">
        <f>I293/I294</f>
        <v>0.7407407407407407</v>
      </c>
      <c r="J295" s="53">
        <f t="shared" ref="J295" si="100">J293/J294</f>
        <v>0.41134751773049644</v>
      </c>
      <c r="K295" s="55">
        <f>K293/K294</f>
        <v>0.57017543859649134</v>
      </c>
      <c r="N295" s="40">
        <f>A305</f>
        <v>44853</v>
      </c>
      <c r="O295" s="81">
        <f t="shared" ref="O295:W295" si="101">C307</f>
        <v>1</v>
      </c>
      <c r="P295" s="82">
        <f t="shared" si="101"/>
        <v>0.98989898989898994</v>
      </c>
      <c r="Q295" s="83">
        <f t="shared" si="101"/>
        <v>0.4579439252336448</v>
      </c>
      <c r="R295" s="84">
        <f t="shared" si="101"/>
        <v>0.67961165048543681</v>
      </c>
      <c r="S295" s="84">
        <f t="shared" si="101"/>
        <v>0.70833333333333337</v>
      </c>
      <c r="T295" s="85">
        <f t="shared" si="101"/>
        <v>0.8271604938271605</v>
      </c>
      <c r="U295" s="85">
        <f t="shared" si="101"/>
        <v>0.95348837209302317</v>
      </c>
      <c r="V295" s="86">
        <f t="shared" si="101"/>
        <v>0.46666666666666662</v>
      </c>
      <c r="W295" s="87">
        <f t="shared" si="101"/>
        <v>0.58163265306122447</v>
      </c>
      <c r="Z295" s="40">
        <f>A305</f>
        <v>44853</v>
      </c>
      <c r="AA295" s="118">
        <f>C308</f>
        <v>1</v>
      </c>
      <c r="AB295" s="119">
        <f>D308</f>
        <v>0.98989898989898994</v>
      </c>
      <c r="AC295" s="120">
        <f>E308</f>
        <v>1</v>
      </c>
      <c r="AD295" s="121">
        <f>F308</f>
        <v>1</v>
      </c>
      <c r="AE295" s="122">
        <f t="shared" ref="AE295:AI295" si="102">G308</f>
        <v>1.0422619047619048</v>
      </c>
      <c r="AF295" s="123">
        <f t="shared" si="102"/>
        <v>1</v>
      </c>
      <c r="AG295" s="166">
        <f t="shared" si="102"/>
        <v>1.1527247483512668</v>
      </c>
      <c r="AH295" s="125">
        <f t="shared" si="102"/>
        <v>1</v>
      </c>
      <c r="AI295" s="56">
        <f t="shared" si="102"/>
        <v>1.2463556851311954</v>
      </c>
    </row>
    <row r="296" spans="1:35" ht="16" thickBot="1" x14ac:dyDescent="0.25">
      <c r="B296" s="183" t="s">
        <v>27</v>
      </c>
      <c r="C296" s="57">
        <f>C295/C295</f>
        <v>1</v>
      </c>
      <c r="D296" s="58">
        <f>D295/C295</f>
        <v>0.9339622641509433</v>
      </c>
      <c r="E296" s="57">
        <f>E295/E295</f>
        <v>1</v>
      </c>
      <c r="F296" s="57">
        <f>F295/F295</f>
        <v>1</v>
      </c>
      <c r="G296" s="58">
        <f>G295/F295</f>
        <v>1.0439471753484961</v>
      </c>
      <c r="H296" s="57">
        <f>H295/H295</f>
        <v>1</v>
      </c>
      <c r="I296" s="58">
        <f>I295/H295</f>
        <v>0.92592592592592582</v>
      </c>
      <c r="J296" s="57">
        <f>J295/J295</f>
        <v>1</v>
      </c>
      <c r="K296" s="59">
        <f>K295/J295</f>
        <v>1.3861161524500911</v>
      </c>
      <c r="N296" s="50" t="s">
        <v>9</v>
      </c>
      <c r="O296" s="138">
        <f>AVERAGE(O293:O295)</f>
        <v>1</v>
      </c>
      <c r="P296" s="88">
        <f>AVERAGE(P293:P295)</f>
        <v>0.99235091447054513</v>
      </c>
      <c r="Q296" s="89">
        <f t="shared" ref="Q296:V296" si="103">AVERAGE(Q293:Q295)</f>
        <v>0.43833173576164225</v>
      </c>
      <c r="R296" s="90">
        <f t="shared" si="103"/>
        <v>0.64601951068764218</v>
      </c>
      <c r="S296" s="90">
        <f t="shared" si="103"/>
        <v>0.69833188751536179</v>
      </c>
      <c r="T296" s="91">
        <f t="shared" si="103"/>
        <v>0.8296208738289117</v>
      </c>
      <c r="U296" s="91">
        <f t="shared" si="103"/>
        <v>0.88487505081257467</v>
      </c>
      <c r="V296" s="54">
        <f t="shared" si="103"/>
        <v>0.49485718714878107</v>
      </c>
      <c r="W296" s="92">
        <f>AVERAGE(W293:W295)</f>
        <v>0.59504714166368311</v>
      </c>
      <c r="Z296" s="8" t="s">
        <v>9</v>
      </c>
      <c r="AA296" s="139">
        <f>AVERAGE(AA293:AA295)</f>
        <v>1</v>
      </c>
      <c r="AB296" s="126">
        <f>AVERAGE(AB293:AB295)</f>
        <v>0.99235091447054513</v>
      </c>
      <c r="AC296" s="140">
        <f t="shared" ref="AC296:AH296" si="104">AVERAGE(AC293:AC295)</f>
        <v>1</v>
      </c>
      <c r="AD296" s="141">
        <f t="shared" si="104"/>
        <v>1</v>
      </c>
      <c r="AE296" s="127">
        <f t="shared" si="104"/>
        <v>1.0811196768193228</v>
      </c>
      <c r="AF296" s="142">
        <f t="shared" si="104"/>
        <v>1</v>
      </c>
      <c r="AG296" s="128">
        <f t="shared" si="104"/>
        <v>1.0643947832889913</v>
      </c>
      <c r="AH296" s="143">
        <f t="shared" si="104"/>
        <v>1</v>
      </c>
      <c r="AI296" s="129">
        <f>AVERAGE(AI293:AI295)</f>
        <v>1.2255386605751435</v>
      </c>
    </row>
    <row r="297" spans="1:35" ht="16" thickBot="1" x14ac:dyDescent="0.25">
      <c r="N297" s="51" t="s">
        <v>10</v>
      </c>
      <c r="O297" s="93">
        <f>_xlfn.STDEV.S(O293:O295)</f>
        <v>0</v>
      </c>
      <c r="P297" s="94">
        <f t="shared" ref="P297:W297" si="105">_xlfn.STDEV.S(P293:P295)</f>
        <v>5.9652418112494963E-2</v>
      </c>
      <c r="Q297" s="95">
        <f t="shared" si="105"/>
        <v>6.538553051643009E-2</v>
      </c>
      <c r="R297" s="96">
        <f t="shared" si="105"/>
        <v>3.266004886553292E-2</v>
      </c>
      <c r="S297" s="96">
        <f t="shared" si="105"/>
        <v>5.2668936291238415E-2</v>
      </c>
      <c r="T297" s="97">
        <f t="shared" si="105"/>
        <v>3.0924557260280542E-2</v>
      </c>
      <c r="U297" s="97">
        <f t="shared" si="105"/>
        <v>0.1248717480958892</v>
      </c>
      <c r="V297" s="62">
        <f t="shared" si="105"/>
        <v>0.1006118848724866</v>
      </c>
      <c r="W297" s="98">
        <f t="shared" si="105"/>
        <v>3.3648050392951816E-2</v>
      </c>
      <c r="Z297" s="14" t="s">
        <v>10</v>
      </c>
      <c r="AA297" s="130">
        <f>_xlfn.STDEV.S(AA293:AA295)</f>
        <v>0</v>
      </c>
      <c r="AB297" s="131">
        <f t="shared" ref="AB297:AI297" si="106">_xlfn.STDEV.S(AB293:AB295)</f>
        <v>5.9652418112494963E-2</v>
      </c>
      <c r="AC297" s="132">
        <f t="shared" si="106"/>
        <v>0</v>
      </c>
      <c r="AD297" s="133">
        <f t="shared" si="106"/>
        <v>0</v>
      </c>
      <c r="AE297" s="133">
        <f t="shared" si="106"/>
        <v>6.5849539890740591E-2</v>
      </c>
      <c r="AF297" s="134">
        <f t="shared" si="106"/>
        <v>0</v>
      </c>
      <c r="AG297" s="134">
        <f t="shared" si="106"/>
        <v>0.12142840629046808</v>
      </c>
      <c r="AH297" s="135">
        <f t="shared" si="106"/>
        <v>0</v>
      </c>
      <c r="AI297" s="136">
        <f t="shared" si="106"/>
        <v>0.17193378085683492</v>
      </c>
    </row>
    <row r="298" spans="1:35" ht="16" thickBot="1" x14ac:dyDescent="0.25">
      <c r="B298" s="2"/>
      <c r="C298" s="3" t="s">
        <v>0</v>
      </c>
      <c r="D298" s="3" t="s">
        <v>1</v>
      </c>
      <c r="E298" s="3" t="s">
        <v>2</v>
      </c>
      <c r="F298" s="3" t="s">
        <v>11</v>
      </c>
      <c r="G298" s="3" t="s">
        <v>12</v>
      </c>
      <c r="H298" s="3" t="s">
        <v>13</v>
      </c>
      <c r="I298" s="3" t="s">
        <v>14</v>
      </c>
      <c r="J298" s="3" t="s">
        <v>15</v>
      </c>
      <c r="K298" s="4" t="s">
        <v>16</v>
      </c>
      <c r="N298" s="8" t="s">
        <v>25</v>
      </c>
      <c r="O298" s="191">
        <f>_xlfn.T.TEST(O293:O295,P293:P295,1,3)</f>
        <v>0.42242773528079941</v>
      </c>
      <c r="P298" s="192"/>
      <c r="Q298" s="99"/>
      <c r="R298" s="193">
        <f>_xlfn.T.TEST(R293:R295,S293:S295,1,3)</f>
        <v>0.11546631841284891</v>
      </c>
      <c r="S298" s="193"/>
      <c r="T298" s="194">
        <f>_xlfn.T.TEST(T293:T295,U293:U295,1,3)</f>
        <v>0.26349754547020082</v>
      </c>
      <c r="U298" s="194"/>
      <c r="V298" s="195">
        <f>_xlfn.T.TEST(V293:V295,W293:W295,1,3)</f>
        <v>0.11032829168420499</v>
      </c>
      <c r="W298" s="196"/>
      <c r="Z298" s="8" t="s">
        <v>25</v>
      </c>
      <c r="AA298" s="185">
        <f>_xlfn.T.TEST(AA293:AA295,AB293:AB295,1,3)</f>
        <v>0.42242773528079941</v>
      </c>
      <c r="AB298" s="186"/>
      <c r="AC298" s="137"/>
      <c r="AD298" s="184">
        <f>_xlfn.T.TEST(AD293:AD295,AE293:AE295,1,3)</f>
        <v>8.3232111658578745E-2</v>
      </c>
      <c r="AE298" s="184"/>
      <c r="AF298" s="188">
        <f>_xlfn.T.TEST(AF293:AF295,AG293:AG295,1,3)</f>
        <v>0.227654611761823</v>
      </c>
      <c r="AG298" s="188"/>
      <c r="AH298" s="189">
        <f>_xlfn.T.TEST(AH293:AH295,AI293:AI295,1,3)</f>
        <v>7.5512376343960963E-2</v>
      </c>
      <c r="AI298" s="190"/>
    </row>
    <row r="299" spans="1:35" x14ac:dyDescent="0.2">
      <c r="A299" s="5">
        <v>44852</v>
      </c>
      <c r="B299" s="6" t="s">
        <v>27</v>
      </c>
      <c r="C299">
        <v>1</v>
      </c>
      <c r="D299">
        <v>0.99</v>
      </c>
      <c r="E299" s="10">
        <v>0.59</v>
      </c>
      <c r="F299" s="10">
        <v>0.76</v>
      </c>
      <c r="G299" s="10">
        <v>0.79</v>
      </c>
      <c r="H299" s="10">
        <v>0.81</v>
      </c>
      <c r="I299" s="10">
        <v>0.97</v>
      </c>
      <c r="J299" s="10">
        <v>0.74</v>
      </c>
      <c r="K299" s="12">
        <v>0.76</v>
      </c>
    </row>
    <row r="300" spans="1:35" ht="16" thickBot="1" x14ac:dyDescent="0.25">
      <c r="B300" s="9" t="s">
        <v>4</v>
      </c>
      <c r="C300">
        <v>1</v>
      </c>
      <c r="D300">
        <v>0.94</v>
      </c>
      <c r="E300">
        <v>1.2</v>
      </c>
      <c r="F300">
        <v>1.18</v>
      </c>
      <c r="G300">
        <v>1.06</v>
      </c>
      <c r="H300">
        <v>0.94</v>
      </c>
      <c r="I300">
        <v>1.01</v>
      </c>
      <c r="J300">
        <v>1.22</v>
      </c>
      <c r="K300" s="12">
        <v>1.2</v>
      </c>
      <c r="N300" t="s">
        <v>24</v>
      </c>
      <c r="Z300" t="s">
        <v>24</v>
      </c>
    </row>
    <row r="301" spans="1:35" ht="16" thickBot="1" x14ac:dyDescent="0.25">
      <c r="B301" s="63" t="s">
        <v>27</v>
      </c>
      <c r="C301" s="52">
        <f t="shared" ref="C301:K301" si="107">C299/C300</f>
        <v>1</v>
      </c>
      <c r="D301" s="53">
        <f t="shared" si="107"/>
        <v>1.0531914893617023</v>
      </c>
      <c r="E301" s="53">
        <f t="shared" si="107"/>
        <v>0.49166666666666664</v>
      </c>
      <c r="F301" s="53">
        <f t="shared" si="107"/>
        <v>0.64406779661016955</v>
      </c>
      <c r="G301" s="53">
        <f t="shared" si="107"/>
        <v>0.74528301886792447</v>
      </c>
      <c r="H301" s="53">
        <f t="shared" si="107"/>
        <v>0.86170212765957455</v>
      </c>
      <c r="I301" s="53">
        <f t="shared" si="107"/>
        <v>0.96039603960396036</v>
      </c>
      <c r="J301" s="53">
        <f t="shared" si="107"/>
        <v>0.60655737704918034</v>
      </c>
      <c r="K301" s="55">
        <f t="shared" si="107"/>
        <v>0.63333333333333341</v>
      </c>
      <c r="N301" s="29"/>
      <c r="O301" s="30" t="s">
        <v>17</v>
      </c>
      <c r="P301" s="30" t="s">
        <v>18</v>
      </c>
      <c r="Q301" s="31" t="s">
        <v>29</v>
      </c>
      <c r="R301" s="20" t="s">
        <v>28</v>
      </c>
      <c r="Z301" s="29"/>
      <c r="AA301" s="30" t="s">
        <v>17</v>
      </c>
      <c r="AB301" s="30" t="s">
        <v>18</v>
      </c>
      <c r="AC301" s="31" t="s">
        <v>29</v>
      </c>
      <c r="AD301" s="20" t="s">
        <v>28</v>
      </c>
    </row>
    <row r="302" spans="1:35" ht="16" thickBot="1" x14ac:dyDescent="0.25">
      <c r="B302" s="183" t="s">
        <v>27</v>
      </c>
      <c r="C302" s="57">
        <f>C301/C301</f>
        <v>1</v>
      </c>
      <c r="D302" s="58">
        <f>D301/C301</f>
        <v>1.0531914893617023</v>
      </c>
      <c r="E302" s="57">
        <f>E301/E301</f>
        <v>1</v>
      </c>
      <c r="F302" s="57">
        <f>F301/F301</f>
        <v>1</v>
      </c>
      <c r="G302" s="58">
        <f>G301/F301</f>
        <v>1.1571499503475668</v>
      </c>
      <c r="H302" s="57">
        <f>H301/H301</f>
        <v>1</v>
      </c>
      <c r="I302" s="58">
        <f>I301/H301</f>
        <v>1.114533675589781</v>
      </c>
      <c r="J302" s="57">
        <f>J301/J301</f>
        <v>1</v>
      </c>
      <c r="K302" s="59">
        <f>K301/J301</f>
        <v>1.0441441441441444</v>
      </c>
      <c r="N302" s="32" t="s">
        <v>19</v>
      </c>
      <c r="O302">
        <f>O296</f>
        <v>1</v>
      </c>
      <c r="P302" s="10">
        <f>P296</f>
        <v>0.99235091447054513</v>
      </c>
      <c r="Q302">
        <f>O297</f>
        <v>0</v>
      </c>
      <c r="R302" s="33">
        <f>P297</f>
        <v>5.9652418112494963E-2</v>
      </c>
      <c r="Z302" s="32" t="s">
        <v>19</v>
      </c>
      <c r="AA302">
        <f>AA296</f>
        <v>1</v>
      </c>
      <c r="AB302" s="10">
        <f>AB296</f>
        <v>0.99235091447054513</v>
      </c>
      <c r="AC302">
        <f>AA297</f>
        <v>0</v>
      </c>
      <c r="AD302" s="33">
        <f>AB297</f>
        <v>5.9652418112494963E-2</v>
      </c>
    </row>
    <row r="303" spans="1:35" ht="16" thickBot="1" x14ac:dyDescent="0.25">
      <c r="N303" s="32" t="s">
        <v>20</v>
      </c>
      <c r="P303" s="10">
        <f>Q296</f>
        <v>0.43833173576164225</v>
      </c>
      <c r="R303" s="33">
        <f>Q297</f>
        <v>6.538553051643009E-2</v>
      </c>
      <c r="Z303" s="32" t="s">
        <v>21</v>
      </c>
      <c r="AA303" s="10">
        <f>AD296</f>
        <v>1</v>
      </c>
      <c r="AB303" s="10">
        <f>AE296</f>
        <v>1.0811196768193228</v>
      </c>
      <c r="AC303" s="10">
        <f>AD297</f>
        <v>0</v>
      </c>
      <c r="AD303" s="33">
        <f>AE297</f>
        <v>6.5849539890740591E-2</v>
      </c>
    </row>
    <row r="304" spans="1:35" ht="16" thickBot="1" x14ac:dyDescent="0.25">
      <c r="B304" s="2"/>
      <c r="C304" s="3" t="s">
        <v>0</v>
      </c>
      <c r="D304" s="3" t="s">
        <v>1</v>
      </c>
      <c r="E304" s="3" t="s">
        <v>2</v>
      </c>
      <c r="F304" s="3" t="s">
        <v>11</v>
      </c>
      <c r="G304" s="3" t="s">
        <v>12</v>
      </c>
      <c r="H304" s="3" t="s">
        <v>13</v>
      </c>
      <c r="I304" s="3" t="s">
        <v>14</v>
      </c>
      <c r="J304" s="3" t="s">
        <v>15</v>
      </c>
      <c r="K304" s="4" t="s">
        <v>16</v>
      </c>
      <c r="N304" s="32" t="s">
        <v>21</v>
      </c>
      <c r="O304" s="10">
        <f>R296</f>
        <v>0.64601951068764218</v>
      </c>
      <c r="P304" s="10">
        <f>S296</f>
        <v>0.69833188751536179</v>
      </c>
      <c r="Q304" s="10">
        <f>R297</f>
        <v>3.266004886553292E-2</v>
      </c>
      <c r="R304" s="33">
        <f>S297</f>
        <v>5.2668936291238415E-2</v>
      </c>
      <c r="Z304" s="32" t="s">
        <v>22</v>
      </c>
      <c r="AA304" s="10">
        <f>AF296</f>
        <v>1</v>
      </c>
      <c r="AB304" s="10">
        <f>AG296</f>
        <v>1.0643947832889913</v>
      </c>
      <c r="AC304" s="10">
        <f>AF297</f>
        <v>0</v>
      </c>
      <c r="AD304" s="33">
        <f>AG297</f>
        <v>0.12142840629046808</v>
      </c>
    </row>
    <row r="305" spans="1:30" x14ac:dyDescent="0.2">
      <c r="A305" s="5">
        <v>44853</v>
      </c>
      <c r="B305" s="6" t="s">
        <v>27</v>
      </c>
      <c r="C305">
        <v>1</v>
      </c>
      <c r="D305" s="10">
        <v>0.98</v>
      </c>
      <c r="E305" s="10">
        <v>0.49</v>
      </c>
      <c r="F305" s="10">
        <v>0.7</v>
      </c>
      <c r="G305" s="10">
        <v>0.68</v>
      </c>
      <c r="H305" s="10">
        <v>0.67</v>
      </c>
      <c r="I305">
        <v>0.82</v>
      </c>
      <c r="J305" s="10">
        <v>0.49</v>
      </c>
      <c r="K305" s="11">
        <v>0.56999999999999995</v>
      </c>
      <c r="N305" s="32" t="s">
        <v>22</v>
      </c>
      <c r="O305" s="10">
        <f>T296</f>
        <v>0.8296208738289117</v>
      </c>
      <c r="P305" s="10">
        <f>U296</f>
        <v>0.88487505081257467</v>
      </c>
      <c r="Q305" s="10">
        <f>T297</f>
        <v>3.0924557260280542E-2</v>
      </c>
      <c r="R305" s="33">
        <f>U297</f>
        <v>0.1248717480958892</v>
      </c>
      <c r="Z305" s="34" t="s">
        <v>23</v>
      </c>
      <c r="AA305" s="35">
        <f>AH296</f>
        <v>1</v>
      </c>
      <c r="AB305" s="35">
        <f>AI296</f>
        <v>1.2255386605751435</v>
      </c>
      <c r="AC305" s="35">
        <f>AH297</f>
        <v>0</v>
      </c>
      <c r="AD305" s="36">
        <f>AI297</f>
        <v>0.17193378085683492</v>
      </c>
    </row>
    <row r="306" spans="1:30" ht="16" thickBot="1" x14ac:dyDescent="0.25">
      <c r="B306" s="9" t="s">
        <v>4</v>
      </c>
      <c r="C306">
        <v>1</v>
      </c>
      <c r="D306">
        <v>0.99</v>
      </c>
      <c r="E306">
        <v>1.07</v>
      </c>
      <c r="F306">
        <v>1.03</v>
      </c>
      <c r="G306">
        <v>0.96</v>
      </c>
      <c r="H306">
        <v>0.81</v>
      </c>
      <c r="I306">
        <v>0.86</v>
      </c>
      <c r="J306">
        <v>1.05</v>
      </c>
      <c r="K306" s="12">
        <v>0.98</v>
      </c>
      <c r="N306" s="34" t="s">
        <v>23</v>
      </c>
      <c r="O306" s="35">
        <f>V296</f>
        <v>0.49485718714878107</v>
      </c>
      <c r="P306" s="35">
        <f>W296</f>
        <v>0.59504714166368311</v>
      </c>
      <c r="Q306" s="35">
        <f>V297</f>
        <v>0.1006118848724866</v>
      </c>
      <c r="R306" s="36">
        <f>W297</f>
        <v>3.3648050392951816E-2</v>
      </c>
    </row>
    <row r="307" spans="1:30" ht="16" thickBot="1" x14ac:dyDescent="0.25">
      <c r="B307" s="63" t="s">
        <v>27</v>
      </c>
      <c r="C307" s="52">
        <f>C305/C306</f>
        <v>1</v>
      </c>
      <c r="D307" s="53">
        <f t="shared" ref="D307:H307" si="108">D305/D306</f>
        <v>0.98989898989898994</v>
      </c>
      <c r="E307" s="53">
        <f t="shared" si="108"/>
        <v>0.4579439252336448</v>
      </c>
      <c r="F307" s="53">
        <f t="shared" si="108"/>
        <v>0.67961165048543681</v>
      </c>
      <c r="G307" s="53">
        <f t="shared" si="108"/>
        <v>0.70833333333333337</v>
      </c>
      <c r="H307" s="53">
        <f t="shared" si="108"/>
        <v>0.8271604938271605</v>
      </c>
      <c r="I307" s="53">
        <f>I305/I306</f>
        <v>0.95348837209302317</v>
      </c>
      <c r="J307" s="53">
        <f t="shared" ref="J307:K307" si="109">J305/J306</f>
        <v>0.46666666666666662</v>
      </c>
      <c r="K307" s="55">
        <f t="shared" si="109"/>
        <v>0.58163265306122447</v>
      </c>
    </row>
    <row r="308" spans="1:30" ht="16" thickBot="1" x14ac:dyDescent="0.25">
      <c r="B308" s="183" t="s">
        <v>27</v>
      </c>
      <c r="C308" s="57">
        <f>C307/C307</f>
        <v>1</v>
      </c>
      <c r="D308" s="58">
        <f>D307/C307</f>
        <v>0.98989898989898994</v>
      </c>
      <c r="E308" s="57">
        <f>E307/E307</f>
        <v>1</v>
      </c>
      <c r="F308" s="57">
        <f>F307/F307</f>
        <v>1</v>
      </c>
      <c r="G308" s="58">
        <f>G307/F307</f>
        <v>1.0422619047619048</v>
      </c>
      <c r="H308" s="57">
        <f>H307/H307</f>
        <v>1</v>
      </c>
      <c r="I308" s="58">
        <f>I307/H307</f>
        <v>1.1527247483512668</v>
      </c>
      <c r="J308" s="57">
        <f>J307/J307</f>
        <v>1</v>
      </c>
      <c r="K308" s="59">
        <f>K307/J307</f>
        <v>1.2463556851311954</v>
      </c>
    </row>
  </sheetData>
  <mergeCells count="50">
    <mergeCell ref="AF8:AG8"/>
    <mergeCell ref="AH8:AI8"/>
    <mergeCell ref="O55:P55"/>
    <mergeCell ref="R55:S55"/>
    <mergeCell ref="T55:U55"/>
    <mergeCell ref="V55:W55"/>
    <mergeCell ref="AA55:AB55"/>
    <mergeCell ref="AF55:AG55"/>
    <mergeCell ref="AH55:AI55"/>
    <mergeCell ref="O8:P8"/>
    <mergeCell ref="R8:S8"/>
    <mergeCell ref="T8:U8"/>
    <mergeCell ref="V8:W8"/>
    <mergeCell ref="AA8:AB8"/>
    <mergeCell ref="AD8:AE8"/>
    <mergeCell ref="AF103:AG103"/>
    <mergeCell ref="AH103:AI103"/>
    <mergeCell ref="O152:P152"/>
    <mergeCell ref="R152:S152"/>
    <mergeCell ref="T152:U152"/>
    <mergeCell ref="V152:W152"/>
    <mergeCell ref="AA152:AB152"/>
    <mergeCell ref="AF152:AG152"/>
    <mergeCell ref="AH152:AI152"/>
    <mergeCell ref="O103:P103"/>
    <mergeCell ref="R103:S103"/>
    <mergeCell ref="T103:U103"/>
    <mergeCell ref="V103:W103"/>
    <mergeCell ref="AA103:AB103"/>
    <mergeCell ref="AF200:AG200"/>
    <mergeCell ref="AH200:AI200"/>
    <mergeCell ref="O249:P249"/>
    <mergeCell ref="R249:S249"/>
    <mergeCell ref="T249:U249"/>
    <mergeCell ref="V249:W249"/>
    <mergeCell ref="AA249:AB249"/>
    <mergeCell ref="AF249:AG249"/>
    <mergeCell ref="AH249:AI249"/>
    <mergeCell ref="O200:P200"/>
    <mergeCell ref="R200:S200"/>
    <mergeCell ref="T200:U200"/>
    <mergeCell ref="V200:W200"/>
    <mergeCell ref="AA200:AB200"/>
    <mergeCell ref="AF298:AG298"/>
    <mergeCell ref="AH298:AI298"/>
    <mergeCell ref="O298:P298"/>
    <mergeCell ref="R298:S298"/>
    <mergeCell ref="T298:U298"/>
    <mergeCell ref="V298:W298"/>
    <mergeCell ref="AA298:AB29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DKO inducibles  (for figure)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Kajimura</dc:creator>
  <cp:lastModifiedBy>Coppola, Vincenzo</cp:lastModifiedBy>
  <dcterms:created xsi:type="dcterms:W3CDTF">2022-09-08T23:16:04Z</dcterms:created>
  <dcterms:modified xsi:type="dcterms:W3CDTF">2024-05-10T21:54:36Z</dcterms:modified>
</cp:coreProperties>
</file>