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s141\Desktop\CTLH\RT-PCR\"/>
    </mc:Choice>
  </mc:AlternateContent>
  <xr:revisionPtr revIDLastSave="0" documentId="13_ncr:1_{7001746C-5060-4627-81F6-5822B2677E92}" xr6:coauthVersionLast="47" xr6:coauthVersionMax="47" xr10:uidLastSave="{00000000-0000-0000-0000-000000000000}"/>
  <bookViews>
    <workbookView xWindow="-98" yWindow="-98" windowWidth="20715" windowHeight="13155" xr2:uid="{0544DB65-AD4D-4642-B73C-CBC3842A56E2}"/>
  </bookViews>
  <sheets>
    <sheet name="ΔΔCt" sheetId="1" r:id="rId1"/>
    <sheet name="10-11-22_1" sheetId="7" r:id="rId2"/>
    <sheet name="10-11-22_2" sheetId="6" r:id="rId3"/>
    <sheet name="10-12-22" sheetId="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14" i="1"/>
  <c r="P16" i="1"/>
  <c r="P34" i="1"/>
  <c r="P36" i="1"/>
  <c r="P38" i="1"/>
  <c r="P56" i="1"/>
  <c r="P58" i="1"/>
  <c r="P60" i="1"/>
  <c r="P78" i="1"/>
  <c r="P80" i="1"/>
  <c r="P82" i="1"/>
  <c r="P100" i="1"/>
  <c r="P102" i="1"/>
  <c r="P104" i="1"/>
  <c r="P122" i="1"/>
  <c r="P124" i="1"/>
  <c r="P126" i="1"/>
  <c r="P144" i="1"/>
  <c r="P146" i="1"/>
  <c r="P148" i="1"/>
  <c r="P166" i="1"/>
  <c r="P168" i="1"/>
  <c r="P170" i="1"/>
  <c r="P188" i="1"/>
  <c r="P190" i="1"/>
  <c r="P192" i="1"/>
  <c r="P210" i="1"/>
  <c r="P212" i="1"/>
  <c r="P214" i="1"/>
  <c r="P232" i="1"/>
  <c r="P234" i="1"/>
  <c r="P236" i="1"/>
  <c r="O236" i="1" l="1"/>
  <c r="O235" i="1"/>
  <c r="O234" i="1"/>
  <c r="O233" i="1"/>
  <c r="O232" i="1"/>
  <c r="O231" i="1"/>
  <c r="O228" i="1"/>
  <c r="O227" i="1"/>
  <c r="O226" i="1"/>
  <c r="O225" i="1"/>
  <c r="O224" i="1"/>
  <c r="O223" i="1"/>
  <c r="F241" i="1"/>
  <c r="F240" i="1"/>
  <c r="F239" i="1"/>
  <c r="F238" i="1"/>
  <c r="F237" i="1"/>
  <c r="F236" i="1"/>
  <c r="G236" i="1" s="1"/>
  <c r="F235" i="1"/>
  <c r="F234" i="1"/>
  <c r="F233" i="1"/>
  <c r="F232" i="1"/>
  <c r="F231" i="1"/>
  <c r="F230" i="1"/>
  <c r="F229" i="1"/>
  <c r="F228" i="1"/>
  <c r="F227" i="1"/>
  <c r="F226" i="1"/>
  <c r="F225" i="1"/>
  <c r="F224" i="1"/>
  <c r="O214" i="1"/>
  <c r="O213" i="1"/>
  <c r="O212" i="1"/>
  <c r="O211" i="1"/>
  <c r="O210" i="1"/>
  <c r="O209" i="1"/>
  <c r="O206" i="1"/>
  <c r="O205" i="1"/>
  <c r="O204" i="1"/>
  <c r="O203" i="1"/>
  <c r="O202" i="1"/>
  <c r="O201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O192" i="1"/>
  <c r="O191" i="1"/>
  <c r="O190" i="1"/>
  <c r="O189" i="1"/>
  <c r="O188" i="1"/>
  <c r="O187" i="1"/>
  <c r="O184" i="1"/>
  <c r="O183" i="1"/>
  <c r="O182" i="1"/>
  <c r="O181" i="1"/>
  <c r="O180" i="1"/>
  <c r="O179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O170" i="1"/>
  <c r="O169" i="1"/>
  <c r="O168" i="1"/>
  <c r="O167" i="1"/>
  <c r="O166" i="1"/>
  <c r="O165" i="1"/>
  <c r="O162" i="1"/>
  <c r="O161" i="1"/>
  <c r="O160" i="1"/>
  <c r="O159" i="1"/>
  <c r="O158" i="1"/>
  <c r="O157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O148" i="1"/>
  <c r="O147" i="1"/>
  <c r="O146" i="1"/>
  <c r="O145" i="1"/>
  <c r="O144" i="1"/>
  <c r="O143" i="1"/>
  <c r="O140" i="1"/>
  <c r="O139" i="1"/>
  <c r="O138" i="1"/>
  <c r="O137" i="1"/>
  <c r="O136" i="1"/>
  <c r="O13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O126" i="1"/>
  <c r="O125" i="1"/>
  <c r="O124" i="1"/>
  <c r="O123" i="1"/>
  <c r="O122" i="1"/>
  <c r="O121" i="1"/>
  <c r="O118" i="1"/>
  <c r="O117" i="1"/>
  <c r="O116" i="1"/>
  <c r="O115" i="1"/>
  <c r="O114" i="1"/>
  <c r="O113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O104" i="1"/>
  <c r="O103" i="1"/>
  <c r="O102" i="1"/>
  <c r="O101" i="1"/>
  <c r="O100" i="1"/>
  <c r="O99" i="1"/>
  <c r="O96" i="1"/>
  <c r="O95" i="1"/>
  <c r="O94" i="1"/>
  <c r="O93" i="1"/>
  <c r="O92" i="1"/>
  <c r="O91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O82" i="1"/>
  <c r="O81" i="1"/>
  <c r="O80" i="1"/>
  <c r="O79" i="1"/>
  <c r="O78" i="1"/>
  <c r="O77" i="1"/>
  <c r="O74" i="1"/>
  <c r="O73" i="1"/>
  <c r="O72" i="1"/>
  <c r="O71" i="1"/>
  <c r="O70" i="1"/>
  <c r="O6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O60" i="1"/>
  <c r="O59" i="1"/>
  <c r="O58" i="1"/>
  <c r="O57" i="1"/>
  <c r="O56" i="1"/>
  <c r="O55" i="1"/>
  <c r="O52" i="1"/>
  <c r="O51" i="1"/>
  <c r="O50" i="1"/>
  <c r="O49" i="1"/>
  <c r="O48" i="1"/>
  <c r="O4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O38" i="1"/>
  <c r="O37" i="1"/>
  <c r="O36" i="1"/>
  <c r="O35" i="1"/>
  <c r="O34" i="1"/>
  <c r="O33" i="1"/>
  <c r="O30" i="1"/>
  <c r="O29" i="1"/>
  <c r="O28" i="1"/>
  <c r="O27" i="1"/>
  <c r="O26" i="1"/>
  <c r="O25" i="1"/>
  <c r="O16" i="1"/>
  <c r="O15" i="1"/>
  <c r="O14" i="1"/>
  <c r="O13" i="1"/>
  <c r="O12" i="1"/>
  <c r="O11" i="1"/>
  <c r="O7" i="1"/>
  <c r="O6" i="1"/>
  <c r="O5" i="1"/>
  <c r="O4" i="1"/>
  <c r="F15" i="1"/>
  <c r="F14" i="1"/>
  <c r="F13" i="1"/>
  <c r="F12" i="1"/>
  <c r="F11" i="1"/>
  <c r="F10" i="1"/>
  <c r="F6" i="1"/>
  <c r="F9" i="1"/>
  <c r="F16" i="1"/>
  <c r="F17" i="1"/>
  <c r="F18" i="1"/>
  <c r="F19" i="1"/>
  <c r="F20" i="1"/>
  <c r="F21" i="1"/>
  <c r="G230" i="1" l="1"/>
  <c r="G224" i="1"/>
  <c r="H235" i="1" s="1"/>
  <c r="G227" i="1"/>
  <c r="G233" i="1"/>
  <c r="G239" i="1"/>
  <c r="G208" i="1"/>
  <c r="G214" i="1"/>
  <c r="G205" i="1"/>
  <c r="G211" i="1"/>
  <c r="G217" i="1"/>
  <c r="G202" i="1"/>
  <c r="H204" i="1" s="1"/>
  <c r="G186" i="1"/>
  <c r="G195" i="1"/>
  <c r="G189" i="1"/>
  <c r="G183" i="1"/>
  <c r="G180" i="1"/>
  <c r="H197" i="1" s="1"/>
  <c r="G192" i="1"/>
  <c r="G167" i="1"/>
  <c r="G173" i="1"/>
  <c r="G164" i="1"/>
  <c r="G161" i="1"/>
  <c r="G170" i="1"/>
  <c r="G158" i="1"/>
  <c r="H175" i="1" s="1"/>
  <c r="G136" i="1"/>
  <c r="H149" i="1" s="1"/>
  <c r="G139" i="1"/>
  <c r="G145" i="1"/>
  <c r="G151" i="1"/>
  <c r="G142" i="1"/>
  <c r="G148" i="1"/>
  <c r="G129" i="1"/>
  <c r="G123" i="1"/>
  <c r="G114" i="1"/>
  <c r="H117" i="1" s="1"/>
  <c r="G117" i="1"/>
  <c r="G120" i="1"/>
  <c r="G126" i="1"/>
  <c r="G98" i="1"/>
  <c r="G92" i="1"/>
  <c r="H109" i="1" s="1"/>
  <c r="G104" i="1"/>
  <c r="G95" i="1"/>
  <c r="G101" i="1"/>
  <c r="G107" i="1"/>
  <c r="G76" i="1"/>
  <c r="G82" i="1"/>
  <c r="G70" i="1"/>
  <c r="H74" i="1" s="1"/>
  <c r="G73" i="1"/>
  <c r="G79" i="1"/>
  <c r="G85" i="1"/>
  <c r="G57" i="1"/>
  <c r="G48" i="1"/>
  <c r="H58" i="1" s="1"/>
  <c r="G54" i="1"/>
  <c r="G60" i="1"/>
  <c r="G63" i="1"/>
  <c r="G51" i="1"/>
  <c r="G26" i="1"/>
  <c r="H39" i="1" s="1"/>
  <c r="G32" i="1"/>
  <c r="G38" i="1"/>
  <c r="G29" i="1"/>
  <c r="G35" i="1"/>
  <c r="G41" i="1"/>
  <c r="G10" i="1"/>
  <c r="G13" i="1"/>
  <c r="G16" i="1"/>
  <c r="G19" i="1"/>
  <c r="O8" i="1"/>
  <c r="O3" i="1"/>
  <c r="F8" i="1"/>
  <c r="F7" i="1"/>
  <c r="F5" i="1"/>
  <c r="F4" i="1"/>
  <c r="H225" i="1" l="1"/>
  <c r="H233" i="1"/>
  <c r="H229" i="1"/>
  <c r="H226" i="1"/>
  <c r="H241" i="1"/>
  <c r="H237" i="1"/>
  <c r="H236" i="1"/>
  <c r="I236" i="1" s="1"/>
  <c r="J236" i="1" s="1"/>
  <c r="H234" i="1"/>
  <c r="H239" i="1"/>
  <c r="H230" i="1"/>
  <c r="H231" i="1"/>
  <c r="H238" i="1"/>
  <c r="H228" i="1"/>
  <c r="H227" i="1"/>
  <c r="K227" i="1" s="1"/>
  <c r="H232" i="1"/>
  <c r="I230" i="1" s="1"/>
  <c r="H240" i="1"/>
  <c r="H224" i="1"/>
  <c r="H202" i="1"/>
  <c r="H219" i="1"/>
  <c r="H216" i="1"/>
  <c r="H215" i="1"/>
  <c r="H207" i="1"/>
  <c r="H218" i="1"/>
  <c r="H213" i="1"/>
  <c r="H214" i="1"/>
  <c r="H217" i="1"/>
  <c r="H212" i="1"/>
  <c r="H211" i="1"/>
  <c r="H203" i="1"/>
  <c r="H206" i="1"/>
  <c r="H210" i="1"/>
  <c r="H205" i="1"/>
  <c r="H208" i="1"/>
  <c r="H209" i="1"/>
  <c r="H174" i="1"/>
  <c r="H188" i="1"/>
  <c r="H182" i="1"/>
  <c r="H185" i="1"/>
  <c r="H192" i="1"/>
  <c r="H196" i="1"/>
  <c r="H184" i="1"/>
  <c r="H180" i="1"/>
  <c r="H191" i="1"/>
  <c r="H187" i="1"/>
  <c r="H190" i="1"/>
  <c r="H194" i="1"/>
  <c r="H195" i="1"/>
  <c r="H189" i="1"/>
  <c r="H183" i="1"/>
  <c r="H186" i="1"/>
  <c r="H193" i="1"/>
  <c r="H181" i="1"/>
  <c r="H171" i="1"/>
  <c r="H163" i="1"/>
  <c r="H160" i="1"/>
  <c r="H158" i="1"/>
  <c r="H164" i="1"/>
  <c r="H169" i="1"/>
  <c r="H173" i="1"/>
  <c r="H159" i="1"/>
  <c r="H167" i="1"/>
  <c r="H168" i="1"/>
  <c r="H162" i="1"/>
  <c r="H161" i="1"/>
  <c r="H172" i="1"/>
  <c r="H166" i="1"/>
  <c r="H170" i="1"/>
  <c r="H165" i="1"/>
  <c r="H140" i="1"/>
  <c r="H142" i="1"/>
  <c r="H136" i="1"/>
  <c r="H143" i="1"/>
  <c r="H146" i="1"/>
  <c r="H151" i="1"/>
  <c r="H129" i="1"/>
  <c r="H153" i="1"/>
  <c r="H150" i="1"/>
  <c r="H145" i="1"/>
  <c r="H148" i="1"/>
  <c r="H137" i="1"/>
  <c r="H139" i="1"/>
  <c r="H152" i="1"/>
  <c r="H147" i="1"/>
  <c r="H141" i="1"/>
  <c r="H144" i="1"/>
  <c r="H138" i="1"/>
  <c r="H121" i="1"/>
  <c r="H119" i="1"/>
  <c r="H125" i="1"/>
  <c r="H124" i="1"/>
  <c r="H130" i="1"/>
  <c r="H114" i="1"/>
  <c r="H126" i="1"/>
  <c r="H122" i="1"/>
  <c r="H118" i="1"/>
  <c r="H123" i="1"/>
  <c r="H128" i="1"/>
  <c r="H116" i="1"/>
  <c r="H120" i="1"/>
  <c r="H131" i="1"/>
  <c r="H127" i="1"/>
  <c r="H115" i="1"/>
  <c r="H97" i="1"/>
  <c r="H103" i="1"/>
  <c r="H92" i="1"/>
  <c r="H99" i="1"/>
  <c r="H95" i="1"/>
  <c r="H101" i="1"/>
  <c r="H105" i="1"/>
  <c r="H93" i="1"/>
  <c r="H106" i="1"/>
  <c r="H102" i="1"/>
  <c r="H107" i="1"/>
  <c r="H108" i="1"/>
  <c r="H96" i="1"/>
  <c r="H94" i="1"/>
  <c r="H104" i="1"/>
  <c r="H100" i="1"/>
  <c r="H98" i="1"/>
  <c r="H83" i="1"/>
  <c r="H75" i="1"/>
  <c r="H79" i="1"/>
  <c r="H71" i="1"/>
  <c r="H85" i="1"/>
  <c r="H77" i="1"/>
  <c r="H72" i="1"/>
  <c r="H84" i="1"/>
  <c r="H87" i="1"/>
  <c r="H82" i="1"/>
  <c r="H86" i="1"/>
  <c r="H76" i="1"/>
  <c r="H81" i="1"/>
  <c r="H78" i="1"/>
  <c r="H73" i="1"/>
  <c r="H70" i="1"/>
  <c r="H80" i="1"/>
  <c r="H52" i="1"/>
  <c r="H51" i="1"/>
  <c r="H56" i="1"/>
  <c r="H49" i="1"/>
  <c r="H63" i="1"/>
  <c r="H48" i="1"/>
  <c r="H54" i="1"/>
  <c r="H57" i="1"/>
  <c r="H62" i="1"/>
  <c r="H60" i="1"/>
  <c r="H55" i="1"/>
  <c r="H53" i="1"/>
  <c r="H61" i="1"/>
  <c r="H50" i="1"/>
  <c r="H59" i="1"/>
  <c r="H65" i="1"/>
  <c r="H64" i="1"/>
  <c r="H40" i="1"/>
  <c r="H32" i="1"/>
  <c r="H35" i="1"/>
  <c r="H42" i="1"/>
  <c r="H36" i="1"/>
  <c r="H34" i="1"/>
  <c r="H28" i="1"/>
  <c r="H26" i="1"/>
  <c r="H41" i="1"/>
  <c r="H43" i="1"/>
  <c r="H37" i="1"/>
  <c r="H31" i="1"/>
  <c r="H30" i="1"/>
  <c r="H27" i="1"/>
  <c r="H29" i="1"/>
  <c r="H33" i="1"/>
  <c r="H38" i="1"/>
  <c r="G4" i="1"/>
  <c r="H6" i="1" s="1"/>
  <c r="G7" i="1"/>
  <c r="K224" i="1" l="1"/>
  <c r="I202" i="1"/>
  <c r="P227" i="1"/>
  <c r="I239" i="1"/>
  <c r="K239" i="1"/>
  <c r="K236" i="1"/>
  <c r="L236" i="1" s="1"/>
  <c r="Q227" i="1" s="1"/>
  <c r="M236" i="1"/>
  <c r="R227" i="1" s="1"/>
  <c r="I224" i="1"/>
  <c r="J224" i="1" s="1"/>
  <c r="I227" i="1"/>
  <c r="J227" i="1" s="1"/>
  <c r="J230" i="1"/>
  <c r="K230" i="1"/>
  <c r="M230" i="1" s="1"/>
  <c r="I233" i="1"/>
  <c r="K233" i="1"/>
  <c r="L224" i="1"/>
  <c r="L227" i="1"/>
  <c r="K202" i="1"/>
  <c r="I173" i="1"/>
  <c r="L202" i="1"/>
  <c r="J202" i="1"/>
  <c r="I208" i="1"/>
  <c r="K208" i="1"/>
  <c r="I205" i="1"/>
  <c r="K205" i="1"/>
  <c r="I217" i="1"/>
  <c r="K217" i="1"/>
  <c r="I214" i="1"/>
  <c r="K214" i="1"/>
  <c r="I211" i="1"/>
  <c r="K211" i="1"/>
  <c r="K161" i="1"/>
  <c r="K164" i="1"/>
  <c r="K186" i="1"/>
  <c r="I186" i="1"/>
  <c r="K180" i="1"/>
  <c r="I180" i="1"/>
  <c r="I183" i="1"/>
  <c r="K183" i="1"/>
  <c r="I189" i="1"/>
  <c r="K189" i="1"/>
  <c r="I195" i="1"/>
  <c r="K195" i="1"/>
  <c r="K192" i="1"/>
  <c r="I192" i="1"/>
  <c r="I158" i="1"/>
  <c r="K173" i="1"/>
  <c r="L173" i="1" s="1"/>
  <c r="K167" i="1"/>
  <c r="I164" i="1"/>
  <c r="M164" i="1" s="1"/>
  <c r="I161" i="1"/>
  <c r="I167" i="1"/>
  <c r="K170" i="1"/>
  <c r="I170" i="1"/>
  <c r="I148" i="1"/>
  <c r="J148" i="1" s="1"/>
  <c r="K158" i="1"/>
  <c r="J173" i="1"/>
  <c r="I145" i="1"/>
  <c r="J145" i="1" s="1"/>
  <c r="I136" i="1"/>
  <c r="J136" i="1" s="1"/>
  <c r="I139" i="1"/>
  <c r="J139" i="1" s="1"/>
  <c r="I151" i="1"/>
  <c r="I114" i="1"/>
  <c r="J114" i="1" s="1"/>
  <c r="K151" i="1"/>
  <c r="K136" i="1"/>
  <c r="K142" i="1"/>
  <c r="K148" i="1"/>
  <c r="K145" i="1"/>
  <c r="I142" i="1"/>
  <c r="K139" i="1"/>
  <c r="I120" i="1"/>
  <c r="J120" i="1" s="1"/>
  <c r="I129" i="1"/>
  <c r="J129" i="1" s="1"/>
  <c r="K123" i="1"/>
  <c r="K107" i="1"/>
  <c r="K120" i="1"/>
  <c r="I117" i="1"/>
  <c r="J117" i="1" s="1"/>
  <c r="K129" i="1"/>
  <c r="K126" i="1"/>
  <c r="I126" i="1"/>
  <c r="J126" i="1" s="1"/>
  <c r="I95" i="1"/>
  <c r="J95" i="1" s="1"/>
  <c r="P92" i="1" s="1"/>
  <c r="K114" i="1"/>
  <c r="I123" i="1"/>
  <c r="K117" i="1"/>
  <c r="I104" i="1"/>
  <c r="J104" i="1" s="1"/>
  <c r="I107" i="1"/>
  <c r="K95" i="1"/>
  <c r="K101" i="1"/>
  <c r="K104" i="1"/>
  <c r="I98" i="1"/>
  <c r="K92" i="1"/>
  <c r="I101" i="1"/>
  <c r="I92" i="1"/>
  <c r="K98" i="1"/>
  <c r="I54" i="1"/>
  <c r="K63" i="1"/>
  <c r="K79" i="1"/>
  <c r="K48" i="1"/>
  <c r="I51" i="1"/>
  <c r="J51" i="1" s="1"/>
  <c r="I79" i="1"/>
  <c r="J79" i="1" s="1"/>
  <c r="I85" i="1"/>
  <c r="K85" i="1"/>
  <c r="K76" i="1"/>
  <c r="I76" i="1"/>
  <c r="K70" i="1"/>
  <c r="I70" i="1"/>
  <c r="K82" i="1"/>
  <c r="I82" i="1"/>
  <c r="I73" i="1"/>
  <c r="K73" i="1"/>
  <c r="K51" i="1"/>
  <c r="I63" i="1"/>
  <c r="I48" i="1"/>
  <c r="K54" i="1"/>
  <c r="I60" i="1"/>
  <c r="J60" i="1" s="1"/>
  <c r="K60" i="1"/>
  <c r="I57" i="1"/>
  <c r="J57" i="1" s="1"/>
  <c r="K57" i="1"/>
  <c r="J54" i="1"/>
  <c r="K26" i="1"/>
  <c r="I26" i="1"/>
  <c r="K41" i="1"/>
  <c r="I41" i="1"/>
  <c r="K35" i="1"/>
  <c r="I35" i="1"/>
  <c r="K38" i="1"/>
  <c r="I38" i="1"/>
  <c r="I29" i="1"/>
  <c r="K29" i="1"/>
  <c r="K32" i="1"/>
  <c r="I32" i="1"/>
  <c r="H9" i="1"/>
  <c r="H10" i="1"/>
  <c r="H11" i="1"/>
  <c r="H12" i="1"/>
  <c r="H16" i="1"/>
  <c r="H15" i="1"/>
  <c r="H13" i="1"/>
  <c r="H14" i="1"/>
  <c r="H21" i="1"/>
  <c r="H19" i="1"/>
  <c r="H20" i="1"/>
  <c r="H18" i="1"/>
  <c r="H17" i="1"/>
  <c r="H7" i="1"/>
  <c r="H4" i="1"/>
  <c r="H8" i="1"/>
  <c r="H5" i="1"/>
  <c r="M227" i="1" l="1"/>
  <c r="M202" i="1"/>
  <c r="R201" i="1" s="1"/>
  <c r="L230" i="1"/>
  <c r="M239" i="1"/>
  <c r="L239" i="1"/>
  <c r="J239" i="1"/>
  <c r="P225" i="1"/>
  <c r="Q225" i="1"/>
  <c r="R225" i="1"/>
  <c r="Q224" i="1"/>
  <c r="R224" i="1"/>
  <c r="P224" i="1"/>
  <c r="M224" i="1"/>
  <c r="R223" i="1" s="1"/>
  <c r="J233" i="1"/>
  <c r="M233" i="1"/>
  <c r="L233" i="1"/>
  <c r="P223" i="1"/>
  <c r="Q223" i="1"/>
  <c r="Q201" i="1"/>
  <c r="P201" i="1"/>
  <c r="M217" i="1"/>
  <c r="L217" i="1"/>
  <c r="J217" i="1"/>
  <c r="J205" i="1"/>
  <c r="M205" i="1"/>
  <c r="L205" i="1"/>
  <c r="M211" i="1"/>
  <c r="J211" i="1"/>
  <c r="L211" i="1"/>
  <c r="M214" i="1"/>
  <c r="L214" i="1"/>
  <c r="J214" i="1"/>
  <c r="M208" i="1"/>
  <c r="L208" i="1"/>
  <c r="J208" i="1"/>
  <c r="L170" i="1"/>
  <c r="M161" i="1"/>
  <c r="M173" i="1"/>
  <c r="R162" i="1" s="1"/>
  <c r="M158" i="1"/>
  <c r="J158" i="1"/>
  <c r="P157" i="1" s="1"/>
  <c r="L158" i="1"/>
  <c r="M167" i="1"/>
  <c r="J189" i="1"/>
  <c r="M189" i="1"/>
  <c r="L189" i="1"/>
  <c r="M192" i="1"/>
  <c r="L192" i="1"/>
  <c r="J192" i="1"/>
  <c r="M180" i="1"/>
  <c r="L180" i="1"/>
  <c r="J180" i="1"/>
  <c r="M186" i="1"/>
  <c r="L186" i="1"/>
  <c r="J186" i="1"/>
  <c r="L183" i="1"/>
  <c r="J183" i="1"/>
  <c r="M183" i="1"/>
  <c r="J195" i="1"/>
  <c r="L195" i="1"/>
  <c r="M195" i="1"/>
  <c r="L161" i="1"/>
  <c r="M63" i="1"/>
  <c r="J164" i="1"/>
  <c r="P159" i="1" s="1"/>
  <c r="L167" i="1"/>
  <c r="J167" i="1"/>
  <c r="P160" i="1" s="1"/>
  <c r="L164" i="1"/>
  <c r="L123" i="1"/>
  <c r="J161" i="1"/>
  <c r="M170" i="1"/>
  <c r="J170" i="1"/>
  <c r="P161" i="1" s="1"/>
  <c r="L148" i="1"/>
  <c r="Q139" i="1" s="1"/>
  <c r="L139" i="1"/>
  <c r="Q136" i="1" s="1"/>
  <c r="Q162" i="1"/>
  <c r="P162" i="1"/>
  <c r="L151" i="1"/>
  <c r="J151" i="1"/>
  <c r="P140" i="1" s="1"/>
  <c r="M136" i="1"/>
  <c r="R135" i="1" s="1"/>
  <c r="L145" i="1"/>
  <c r="Q138" i="1" s="1"/>
  <c r="M151" i="1"/>
  <c r="M148" i="1"/>
  <c r="R139" i="1" s="1"/>
  <c r="L136" i="1"/>
  <c r="Q135" i="1" s="1"/>
  <c r="M139" i="1"/>
  <c r="R136" i="1" s="1"/>
  <c r="M114" i="1"/>
  <c r="R113" i="1" s="1"/>
  <c r="L107" i="1"/>
  <c r="L129" i="1"/>
  <c r="Q118" i="1" s="1"/>
  <c r="L114" i="1"/>
  <c r="Q113" i="1" s="1"/>
  <c r="M120" i="1"/>
  <c r="R115" i="1" s="1"/>
  <c r="M129" i="1"/>
  <c r="R118" i="1" s="1"/>
  <c r="P136" i="1"/>
  <c r="J107" i="1"/>
  <c r="P96" i="1" s="1"/>
  <c r="M123" i="1"/>
  <c r="P139" i="1"/>
  <c r="P138" i="1"/>
  <c r="P135" i="1"/>
  <c r="M145" i="1"/>
  <c r="R138" i="1" s="1"/>
  <c r="M142" i="1"/>
  <c r="L142" i="1"/>
  <c r="J142" i="1"/>
  <c r="M107" i="1"/>
  <c r="L117" i="1"/>
  <c r="Q114" i="1" s="1"/>
  <c r="L126" i="1"/>
  <c r="Q117" i="1" s="1"/>
  <c r="M101" i="1"/>
  <c r="M95" i="1"/>
  <c r="R92" i="1" s="1"/>
  <c r="M126" i="1"/>
  <c r="R117" i="1" s="1"/>
  <c r="J123" i="1"/>
  <c r="L120" i="1"/>
  <c r="Q115" i="1" s="1"/>
  <c r="L101" i="1"/>
  <c r="L95" i="1"/>
  <c r="Q92" i="1" s="1"/>
  <c r="M104" i="1"/>
  <c r="R95" i="1" s="1"/>
  <c r="L104" i="1"/>
  <c r="Q95" i="1" s="1"/>
  <c r="M117" i="1"/>
  <c r="R114" i="1" s="1"/>
  <c r="J101" i="1"/>
  <c r="P94" i="1" s="1"/>
  <c r="P117" i="1"/>
  <c r="P114" i="1"/>
  <c r="P113" i="1"/>
  <c r="P115" i="1"/>
  <c r="P118" i="1"/>
  <c r="M92" i="1"/>
  <c r="M98" i="1"/>
  <c r="J98" i="1"/>
  <c r="L98" i="1"/>
  <c r="L92" i="1"/>
  <c r="J92" i="1"/>
  <c r="M54" i="1"/>
  <c r="R49" i="1" s="1"/>
  <c r="P95" i="1"/>
  <c r="M60" i="1"/>
  <c r="R51" i="1" s="1"/>
  <c r="L51" i="1"/>
  <c r="Q48" i="1" s="1"/>
  <c r="P72" i="1"/>
  <c r="L79" i="1"/>
  <c r="Q72" i="1" s="1"/>
  <c r="J63" i="1"/>
  <c r="P52" i="1" s="1"/>
  <c r="M51" i="1"/>
  <c r="R48" i="1" s="1"/>
  <c r="M79" i="1"/>
  <c r="R72" i="1" s="1"/>
  <c r="M48" i="1"/>
  <c r="L63" i="1"/>
  <c r="L48" i="1"/>
  <c r="M76" i="1"/>
  <c r="L76" i="1"/>
  <c r="J76" i="1"/>
  <c r="M82" i="1"/>
  <c r="J82" i="1"/>
  <c r="L82" i="1"/>
  <c r="J85" i="1"/>
  <c r="M85" i="1"/>
  <c r="L85" i="1"/>
  <c r="M73" i="1"/>
  <c r="L73" i="1"/>
  <c r="J73" i="1"/>
  <c r="M70" i="1"/>
  <c r="L70" i="1"/>
  <c r="J70" i="1"/>
  <c r="M57" i="1"/>
  <c r="R50" i="1" s="1"/>
  <c r="L60" i="1"/>
  <c r="Q51" i="1" s="1"/>
  <c r="L54" i="1"/>
  <c r="Q49" i="1" s="1"/>
  <c r="P51" i="1"/>
  <c r="P48" i="1"/>
  <c r="P50" i="1"/>
  <c r="J48" i="1"/>
  <c r="P49" i="1"/>
  <c r="L57" i="1"/>
  <c r="Q50" i="1" s="1"/>
  <c r="M35" i="1"/>
  <c r="L35" i="1"/>
  <c r="J35" i="1"/>
  <c r="M41" i="1"/>
  <c r="L41" i="1"/>
  <c r="J41" i="1"/>
  <c r="L26" i="1"/>
  <c r="J26" i="1"/>
  <c r="M26" i="1"/>
  <c r="L38" i="1"/>
  <c r="J38" i="1"/>
  <c r="M38" i="1"/>
  <c r="L32" i="1"/>
  <c r="J32" i="1"/>
  <c r="M32" i="1"/>
  <c r="M29" i="1"/>
  <c r="L29" i="1"/>
  <c r="J29" i="1"/>
  <c r="K13" i="1"/>
  <c r="I13" i="1"/>
  <c r="I10" i="1"/>
  <c r="K10" i="1"/>
  <c r="K16" i="1"/>
  <c r="K19" i="1"/>
  <c r="I19" i="1"/>
  <c r="I16" i="1"/>
  <c r="K4" i="1"/>
  <c r="I4" i="1"/>
  <c r="I7" i="1"/>
  <c r="K7" i="1"/>
  <c r="Q226" i="1" l="1"/>
  <c r="R226" i="1"/>
  <c r="P226" i="1"/>
  <c r="Q228" i="1"/>
  <c r="R228" i="1"/>
  <c r="P228" i="1"/>
  <c r="R202" i="1"/>
  <c r="Q202" i="1"/>
  <c r="P202" i="1"/>
  <c r="R206" i="1"/>
  <c r="Q206" i="1"/>
  <c r="P206" i="1"/>
  <c r="Q205" i="1"/>
  <c r="P205" i="1"/>
  <c r="R205" i="1"/>
  <c r="P204" i="1"/>
  <c r="R204" i="1"/>
  <c r="Q204" i="1"/>
  <c r="Q203" i="1"/>
  <c r="R203" i="1"/>
  <c r="P203" i="1"/>
  <c r="R158" i="1"/>
  <c r="R160" i="1"/>
  <c r="R157" i="1"/>
  <c r="Q157" i="1"/>
  <c r="R159" i="1"/>
  <c r="Q159" i="1"/>
  <c r="Q181" i="1"/>
  <c r="P181" i="1"/>
  <c r="R181" i="1"/>
  <c r="R184" i="1"/>
  <c r="Q184" i="1"/>
  <c r="P184" i="1"/>
  <c r="R180" i="1"/>
  <c r="Q180" i="1"/>
  <c r="P180" i="1"/>
  <c r="Q183" i="1"/>
  <c r="P183" i="1"/>
  <c r="R183" i="1"/>
  <c r="Q179" i="1"/>
  <c r="P179" i="1"/>
  <c r="R179" i="1"/>
  <c r="R182" i="1"/>
  <c r="Q182" i="1"/>
  <c r="P182" i="1"/>
  <c r="Q160" i="1"/>
  <c r="Q161" i="1"/>
  <c r="R161" i="1"/>
  <c r="R140" i="1"/>
  <c r="P158" i="1"/>
  <c r="Q158" i="1"/>
  <c r="R116" i="1"/>
  <c r="Q140" i="1"/>
  <c r="P116" i="1"/>
  <c r="R96" i="1"/>
  <c r="Q116" i="1"/>
  <c r="Q96" i="1"/>
  <c r="R94" i="1"/>
  <c r="R137" i="1"/>
  <c r="Q137" i="1"/>
  <c r="P137" i="1"/>
  <c r="Q94" i="1"/>
  <c r="R93" i="1"/>
  <c r="Q91" i="1"/>
  <c r="Q93" i="1"/>
  <c r="R52" i="1"/>
  <c r="P93" i="1"/>
  <c r="R91" i="1"/>
  <c r="P91" i="1"/>
  <c r="Q52" i="1"/>
  <c r="R70" i="1"/>
  <c r="Q70" i="1"/>
  <c r="P70" i="1"/>
  <c r="P71" i="1"/>
  <c r="R71" i="1"/>
  <c r="Q71" i="1"/>
  <c r="P73" i="1"/>
  <c r="R73" i="1"/>
  <c r="Q73" i="1"/>
  <c r="P69" i="1"/>
  <c r="R69" i="1"/>
  <c r="Q69" i="1"/>
  <c r="R74" i="1"/>
  <c r="Q74" i="1"/>
  <c r="P74" i="1"/>
  <c r="L10" i="1"/>
  <c r="R47" i="1"/>
  <c r="Q47" i="1"/>
  <c r="P47" i="1"/>
  <c r="Q28" i="1"/>
  <c r="P28" i="1"/>
  <c r="R28" i="1"/>
  <c r="R25" i="1"/>
  <c r="Q25" i="1"/>
  <c r="P25" i="1"/>
  <c r="R27" i="1"/>
  <c r="Q27" i="1"/>
  <c r="P27" i="1"/>
  <c r="R30" i="1"/>
  <c r="Q30" i="1"/>
  <c r="P30" i="1"/>
  <c r="P29" i="1"/>
  <c r="R29" i="1"/>
  <c r="Q29" i="1"/>
  <c r="Q26" i="1"/>
  <c r="R26" i="1"/>
  <c r="P26" i="1"/>
  <c r="J10" i="1"/>
  <c r="M10" i="1"/>
  <c r="M13" i="1"/>
  <c r="J13" i="1"/>
  <c r="L13" i="1"/>
  <c r="J16" i="1"/>
  <c r="P7" i="1" s="1"/>
  <c r="M16" i="1"/>
  <c r="L16" i="1"/>
  <c r="J19" i="1"/>
  <c r="L19" i="1"/>
  <c r="M19" i="1"/>
  <c r="L4" i="1"/>
  <c r="J4" i="1"/>
  <c r="M4" i="1"/>
  <c r="L7" i="1"/>
  <c r="J7" i="1"/>
  <c r="M7" i="1"/>
  <c r="R6" i="1" l="1"/>
  <c r="P6" i="1"/>
  <c r="Q6" i="1"/>
  <c r="P3" i="1"/>
  <c r="Q3" i="1"/>
  <c r="P4" i="1"/>
  <c r="R4" i="1"/>
  <c r="Q4" i="1"/>
  <c r="P5" i="1"/>
  <c r="R5" i="1"/>
  <c r="Q5" i="1"/>
  <c r="Q7" i="1"/>
  <c r="R7" i="1"/>
  <c r="R8" i="1"/>
  <c r="P8" i="1"/>
  <c r="Q8" i="1"/>
  <c r="R3" i="1"/>
</calcChain>
</file>

<file path=xl/sharedStrings.xml><?xml version="1.0" encoding="utf-8"?>
<sst xmlns="http://schemas.openxmlformats.org/spreadsheetml/2006/main" count="4115" uniqueCount="198">
  <si>
    <t xml:space="preserve">  </t>
    <phoneticPr fontId="2"/>
  </si>
  <si>
    <t>GAPDH</t>
    <phoneticPr fontId="2"/>
  </si>
  <si>
    <t xml:space="preserve">SD </t>
    <phoneticPr fontId="2"/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</si>
  <si>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</si>
  <si>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Avg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1"/>
        <charset val="2"/>
        <scheme val="minor"/>
      </rPr>
      <t xml:space="preserve">Ct </t>
    </r>
    <phoneticPr fontId="2"/>
  </si>
  <si>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</si>
  <si>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Avg </t>
    </r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</si>
  <si>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r>
      <t xml:space="preserve">SD </t>
    </r>
    <r>
      <rPr>
        <sz val="11"/>
        <color theme="1"/>
        <rFont val="Symbol"/>
        <family val="1"/>
        <charset val="2"/>
      </rPr>
      <t>DD</t>
    </r>
    <r>
      <rPr>
        <sz val="11"/>
        <color theme="1"/>
        <rFont val="游ゴシック"/>
        <family val="3"/>
        <charset val="128"/>
        <scheme val="minor"/>
      </rPr>
      <t>Ct</t>
    </r>
    <phoneticPr fontId="2"/>
  </si>
  <si>
    <t>Lower limit</t>
    <phoneticPr fontId="2"/>
  </si>
  <si>
    <t>Upper limit</t>
    <phoneticPr fontId="2"/>
  </si>
  <si>
    <t>n1</t>
    <phoneticPr fontId="2"/>
  </si>
  <si>
    <t>n2</t>
  </si>
  <si>
    <t>n3</t>
  </si>
  <si>
    <t>FC Avg</t>
    <phoneticPr fontId="2"/>
  </si>
  <si>
    <t>SDbar min</t>
    <phoneticPr fontId="2"/>
  </si>
  <si>
    <t>SDbar max</t>
    <phoneticPr fontId="2"/>
  </si>
  <si>
    <r>
      <t>P value from t-test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游ゴシック"/>
        <family val="3"/>
        <charset val="128"/>
        <scheme val="minor"/>
      </rPr>
      <t xml:space="preserve">Ct) </t>
    </r>
    <phoneticPr fontId="2"/>
  </si>
  <si>
    <t>RanBP9</t>
    <phoneticPr fontId="2"/>
  </si>
  <si>
    <t>Ct</t>
    <phoneticPr fontId="2"/>
  </si>
  <si>
    <r>
      <t>2</t>
    </r>
    <r>
      <rPr>
        <vertAlign val="superscript"/>
        <sz val="11"/>
        <color theme="1"/>
        <rFont val="游ゴシック"/>
        <family val="3"/>
        <charset val="128"/>
        <scheme val="minor"/>
      </rPr>
      <t>-</t>
    </r>
    <r>
      <rPr>
        <vertAlign val="superscript"/>
        <sz val="11"/>
        <color theme="1"/>
        <rFont val="Symbol"/>
        <family val="1"/>
        <charset val="2"/>
      </rPr>
      <t>DD</t>
    </r>
    <r>
      <rPr>
        <vertAlign val="superscript"/>
        <sz val="11"/>
        <color theme="1"/>
        <rFont val="游ゴシック"/>
        <family val="3"/>
        <charset val="128"/>
        <scheme val="minor"/>
      </rPr>
      <t>Ct</t>
    </r>
    <r>
      <rPr>
        <sz val="11"/>
        <color theme="1"/>
        <rFont val="游ゴシック"/>
        <family val="3"/>
        <charset val="128"/>
        <scheme val="minor"/>
      </rPr>
      <t xml:space="preserve"> (FC)</t>
    </r>
    <phoneticPr fontId="2"/>
  </si>
  <si>
    <t>RanBP10</t>
    <phoneticPr fontId="2"/>
  </si>
  <si>
    <t>GID8</t>
    <phoneticPr fontId="2"/>
  </si>
  <si>
    <t>MAEA</t>
    <phoneticPr fontId="2"/>
  </si>
  <si>
    <t>MKLN1</t>
    <phoneticPr fontId="2"/>
  </si>
  <si>
    <t>RMND5A</t>
    <phoneticPr fontId="2"/>
  </si>
  <si>
    <t>RMND5B</t>
    <phoneticPr fontId="2"/>
  </si>
  <si>
    <t>ARMC8</t>
    <phoneticPr fontId="2"/>
  </si>
  <si>
    <t>GID4</t>
    <phoneticPr fontId="2"/>
  </si>
  <si>
    <t>WDR26</t>
    <phoneticPr fontId="2"/>
  </si>
  <si>
    <t>YPEL5</t>
    <phoneticPr fontId="2"/>
  </si>
  <si>
    <t>Block Type</t>
  </si>
  <si>
    <t>96well</t>
  </si>
  <si>
    <t>Chemistry</t>
  </si>
  <si>
    <t>TAQMAN</t>
  </si>
  <si>
    <t>Experiment File Name</t>
  </si>
  <si>
    <t>Experiment Run End Time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</si>
  <si>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</si>
  <si>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</si>
  <si>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</si>
  <si>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</si>
  <si>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</si>
  <si>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</si>
  <si>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</si>
  <si>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Task</t>
  </si>
  <si>
    <t>Reporter</t>
  </si>
  <si>
    <t>Quencher</t>
  </si>
  <si>
    <t>Cт</t>
  </si>
  <si>
    <t>Cт Mean</t>
  </si>
  <si>
    <t>Cт SD</t>
  </si>
  <si>
    <t>Quantity</t>
  </si>
  <si>
    <t>Quantity Mean</t>
  </si>
  <si>
    <t>Quantity SD</t>
  </si>
  <si>
    <t>Automatic Ct Threshold</t>
  </si>
  <si>
    <t>Ct Threshold</t>
  </si>
  <si>
    <t>Automatic Baseline</t>
  </si>
  <si>
    <t>Baseline Start</t>
  </si>
  <si>
    <t>Baseline End</t>
  </si>
  <si>
    <t>Comments</t>
  </si>
  <si>
    <t>HIGHSD</t>
  </si>
  <si>
    <t>OUTLIERRG</t>
  </si>
  <si>
    <t>A1</t>
  </si>
  <si>
    <t/>
  </si>
  <si>
    <t>N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</si>
  <si>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</si>
  <si>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</si>
  <si>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</si>
  <si>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</si>
  <si>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</si>
  <si>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</si>
  <si>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</si>
  <si>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</si>
  <si>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</si>
  <si>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</si>
  <si>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</si>
  <si>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</si>
  <si>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Gapdh</t>
  </si>
  <si>
    <t>UNKNOWN</t>
  </si>
  <si>
    <t>FAM</t>
  </si>
  <si>
    <t>NFQ-MGB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</si>
  <si>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</si>
  <si>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</si>
  <si>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</si>
  <si>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</si>
  <si>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</si>
  <si>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</si>
  <si>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</si>
  <si>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</si>
  <si>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</si>
  <si>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</si>
  <si>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</si>
  <si>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</si>
  <si>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</si>
  <si>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</si>
  <si>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</si>
  <si>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</si>
  <si>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</si>
  <si>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</si>
  <si>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Y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</si>
  <si>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</si>
  <si>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</si>
  <si>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</si>
  <si>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</si>
  <si>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</si>
  <si>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</si>
  <si>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</si>
  <si>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</si>
  <si>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</si>
  <si>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</si>
  <si>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</si>
  <si>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</si>
  <si>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</si>
  <si>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</si>
  <si>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</si>
  <si>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</si>
  <si>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</si>
  <si>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</si>
  <si>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</si>
  <si>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</si>
  <si>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</si>
  <si>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</si>
  <si>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</si>
  <si>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</si>
  <si>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</si>
  <si>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</si>
  <si>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</si>
  <si>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</si>
  <si>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</si>
  <si>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</si>
  <si>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</si>
  <si>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</si>
  <si>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</si>
  <si>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</si>
  <si>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</si>
  <si>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</si>
  <si>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</si>
  <si>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</si>
  <si>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</si>
  <si>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</si>
  <si>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</si>
  <si>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</si>
  <si>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</si>
  <si>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</si>
  <si>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</si>
  <si>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</si>
  <si>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</si>
  <si>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</si>
  <si>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</si>
  <si>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</si>
  <si>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</si>
  <si>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</si>
  <si>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</si>
  <si>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</si>
  <si>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</si>
  <si>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</si>
  <si>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</si>
  <si>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</si>
  <si>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</si>
  <si>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</si>
  <si>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</si>
  <si>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</si>
  <si>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</si>
  <si>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</si>
  <si>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</si>
  <si>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Armc8</t>
  </si>
  <si>
    <t>Gid4</t>
  </si>
  <si>
    <t>Maea</t>
  </si>
  <si>
    <t>Mkln1</t>
  </si>
  <si>
    <t>Rmnd5a</t>
  </si>
  <si>
    <t>Gid8</t>
  </si>
  <si>
    <t>Ranbp9</t>
  </si>
  <si>
    <t>Ranbp10</t>
  </si>
  <si>
    <t>WT-</t>
  </si>
  <si>
    <t>WT-</t>
    <phoneticPr fontId="2"/>
  </si>
  <si>
    <t>WT+</t>
  </si>
  <si>
    <t>WT+</t>
    <phoneticPr fontId="2"/>
  </si>
  <si>
    <t>WT iBP9-</t>
    <phoneticPr fontId="2"/>
  </si>
  <si>
    <t>WT iBP9+</t>
    <phoneticPr fontId="2"/>
  </si>
  <si>
    <t>WT iBP10-</t>
    <phoneticPr fontId="2"/>
  </si>
  <si>
    <t>WT iBP10+</t>
    <phoneticPr fontId="2"/>
  </si>
  <si>
    <t>C:\Applied Biosystems\StepOne Software v2.3\experiments\Coppola\Yasuko\A549 inducibles10112022_2.eds</t>
  </si>
  <si>
    <t>2022-10-11 11:56:15 AM EDT</t>
  </si>
  <si>
    <t>WTiBP9-</t>
  </si>
  <si>
    <t>WTiBP10-</t>
  </si>
  <si>
    <t>WTiBP9+</t>
  </si>
  <si>
    <t>WTiBP10+</t>
  </si>
  <si>
    <t>C:\Applied Biosystems\StepOne Software v2.3\experiments\Coppola\Yasuko\A549 inducibles 10112022.eds</t>
  </si>
  <si>
    <t>2022-10-11 10:42:00 AM EDT</t>
  </si>
  <si>
    <t>C:\Applied Biosystems\StepOne Software v2.3\experiments\Coppola\Yasuko\A549 inducibles and KO 10122022.eds</t>
  </si>
  <si>
    <t>2022-10-12 18:11:09 PM EDT</t>
  </si>
  <si>
    <t>EXPFAIL</t>
  </si>
  <si>
    <t>DKO</t>
  </si>
  <si>
    <t>WT</t>
  </si>
  <si>
    <t>BP9KO</t>
  </si>
  <si>
    <t>BP10KO</t>
  </si>
  <si>
    <t>Ypel5</t>
  </si>
  <si>
    <t>Rmnd5b</t>
  </si>
  <si>
    <t>Wdr26</t>
  </si>
  <si>
    <t>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</si>
</sst>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1"/>
      <charset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vertAlign val="superscript"/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2" fontId="3" fillId="0" borderId="15" xfId="0" applyNumberFormat="1" applyFont="1" applyBorder="1">
      <alignment vertical="center"/>
    </xf>
    <xf numFmtId="2" fontId="3" fillId="0" borderId="14" xfId="0" applyNumberFormat="1" applyFont="1" applyBorder="1">
      <alignment vertical="center"/>
    </xf>
    <xf numFmtId="2" fontId="3" fillId="0" borderId="13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2" fontId="3" fillId="0" borderId="12" xfId="0" applyNumberFormat="1" applyFont="1" applyBorder="1">
      <alignment vertical="center"/>
    </xf>
    <xf numFmtId="2" fontId="3" fillId="0" borderId="16" xfId="0" applyNumberFormat="1" applyFont="1" applyBorder="1">
      <alignment vertical="center"/>
    </xf>
    <xf numFmtId="0" fontId="3" fillId="0" borderId="38" xfId="0" applyFont="1" applyBorder="1">
      <alignment vertical="center"/>
    </xf>
    <xf numFmtId="2" fontId="3" fillId="0" borderId="39" xfId="0" applyNumberFormat="1" applyFont="1" applyBorder="1">
      <alignment vertical="center"/>
    </xf>
    <xf numFmtId="2" fontId="3" fillId="0" borderId="40" xfId="0" applyNumberFormat="1" applyFont="1" applyBorder="1">
      <alignment vertical="center"/>
    </xf>
    <xf numFmtId="2" fontId="3" fillId="0" borderId="32" xfId="0" applyNumberFormat="1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2" fontId="3" fillId="0" borderId="18" xfId="0" applyNumberFormat="1" applyFont="1" applyBorder="1">
      <alignment vertical="center"/>
    </xf>
    <xf numFmtId="2" fontId="3" fillId="0" borderId="17" xfId="0" applyNumberFormat="1" applyFont="1" applyBorder="1">
      <alignment vertical="center"/>
    </xf>
    <xf numFmtId="2" fontId="3" fillId="0" borderId="20" xfId="0" applyNumberFormat="1" applyFont="1" applyBorder="1">
      <alignment vertical="center"/>
    </xf>
    <xf numFmtId="2" fontId="3" fillId="0" borderId="19" xfId="0" applyNumberFormat="1" applyFont="1" applyBorder="1">
      <alignment vertical="center"/>
    </xf>
    <xf numFmtId="0" fontId="3" fillId="0" borderId="19" xfId="0" applyFont="1" applyBorder="1">
      <alignment vertical="center"/>
    </xf>
    <xf numFmtId="2" fontId="3" fillId="0" borderId="21" xfId="0" applyNumberFormat="1" applyFont="1" applyBorder="1">
      <alignment vertical="center"/>
    </xf>
    <xf numFmtId="0" fontId="3" fillId="0" borderId="3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2" fontId="3" fillId="0" borderId="23" xfId="0" applyNumberFormat="1" applyFont="1" applyBorder="1">
      <alignment vertical="center"/>
    </xf>
    <xf numFmtId="2" fontId="3" fillId="0" borderId="22" xfId="0" applyNumberFormat="1" applyFont="1" applyBorder="1">
      <alignment vertical="center"/>
    </xf>
    <xf numFmtId="2" fontId="3" fillId="0" borderId="25" xfId="0" applyNumberFormat="1" applyFont="1" applyBorder="1">
      <alignment vertical="center"/>
    </xf>
    <xf numFmtId="2" fontId="3" fillId="0" borderId="24" xfId="0" applyNumberFormat="1" applyFont="1" applyBorder="1">
      <alignment vertical="center"/>
    </xf>
    <xf numFmtId="0" fontId="3" fillId="0" borderId="24" xfId="0" applyFont="1" applyBorder="1">
      <alignment vertical="center"/>
    </xf>
    <xf numFmtId="2" fontId="3" fillId="0" borderId="26" xfId="0" applyNumberFormat="1" applyFont="1" applyBorder="1">
      <alignment vertical="center"/>
    </xf>
    <xf numFmtId="0" fontId="3" fillId="0" borderId="37" xfId="0" applyFont="1" applyBorder="1">
      <alignment vertical="center"/>
    </xf>
    <xf numFmtId="2" fontId="3" fillId="0" borderId="35" xfId="0" applyNumberFormat="1" applyFont="1" applyBorder="1">
      <alignment vertical="center"/>
    </xf>
    <xf numFmtId="2" fontId="3" fillId="0" borderId="36" xfId="0" applyNumberFormat="1" applyFont="1" applyBorder="1">
      <alignment vertical="center"/>
    </xf>
    <xf numFmtId="2" fontId="3" fillId="0" borderId="34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2" fontId="3" fillId="0" borderId="9" xfId="0" applyNumberFormat="1" applyFont="1" applyBorder="1">
      <alignment vertical="center"/>
    </xf>
    <xf numFmtId="2" fontId="3" fillId="0" borderId="7" xfId="0" applyNumberFormat="1" applyFont="1" applyBorder="1">
      <alignment vertical="center"/>
    </xf>
    <xf numFmtId="2" fontId="3" fillId="0" borderId="11" xfId="0" applyNumberFormat="1" applyFont="1" applyBorder="1">
      <alignment vertical="center"/>
    </xf>
    <xf numFmtId="2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2" fontId="3" fillId="0" borderId="0" xfId="0" applyNumberFormat="1" applyFont="1">
      <alignment vertical="center"/>
    </xf>
    <xf numFmtId="0" fontId="8" fillId="0" borderId="0" xfId="1"/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1" applyFont="1"/>
  </cellXfs>
  <cellStyles count="2">
    <cellStyle name="Normal" xfId="0" builtinId="0"/>
    <cellStyle name="Normal 2" xfId="1" xr:uid="{23370045-57DC-4045-9C7B-B1ED1C115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RanBP9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ΔΔCt!$O$3:$O$8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ΔΔCt!$R$3:$R$8</c:f>
                <c:numCache>
                  <c:formatCode>General</c:formatCode>
                  <c:ptCount val="6"/>
                  <c:pt idx="0">
                    <c:v>8.5920014987045823E-2</c:v>
                  </c:pt>
                  <c:pt idx="1">
                    <c:v>0.36257346429192605</c:v>
                  </c:pt>
                  <c:pt idx="2">
                    <c:v>0.16430589052987687</c:v>
                  </c:pt>
                  <c:pt idx="3">
                    <c:v>3.2383841696683326</c:v>
                  </c:pt>
                  <c:pt idx="4">
                    <c:v>3.6023586793004991E-2</c:v>
                  </c:pt>
                  <c:pt idx="5">
                    <c:v>0.69665322798415019</c:v>
                  </c:pt>
                </c:numCache>
              </c:numRef>
            </c:plus>
            <c:minus>
              <c:numRef>
                <c:f>ΔΔCt!$Q$3:$Q$8</c:f>
                <c:numCache>
                  <c:formatCode>General</c:formatCode>
                  <c:ptCount val="6"/>
                  <c:pt idx="0">
                    <c:v>7.9121863305992024E-2</c:v>
                  </c:pt>
                  <c:pt idx="1">
                    <c:v>0.30091687715252302</c:v>
                  </c:pt>
                  <c:pt idx="2">
                    <c:v>0.14739670494106738</c:v>
                  </c:pt>
                  <c:pt idx="3">
                    <c:v>2.9379386946224209</c:v>
                  </c:pt>
                  <c:pt idx="4">
                    <c:v>3.4974033023414064E-2</c:v>
                  </c:pt>
                  <c:pt idx="5">
                    <c:v>0.4593746328285504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ΔΔCt!$O$3:$O$8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ΔΔCt!$P$3:$P$8</c:f>
              <c:numCache>
                <c:formatCode>0.00</c:formatCode>
                <c:ptCount val="6"/>
                <c:pt idx="0">
                  <c:v>1.0000000000000002</c:v>
                </c:pt>
                <c:pt idx="1">
                  <c:v>1.769550986765084</c:v>
                </c:pt>
                <c:pt idx="2">
                  <c:v>1.4322479778410568</c:v>
                </c:pt>
                <c:pt idx="3">
                  <c:v>31.666891167747163</c:v>
                </c:pt>
                <c:pt idx="4">
                  <c:v>1.20040549672028</c:v>
                </c:pt>
                <c:pt idx="5">
                  <c:v>1.348730257797512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5-4999-BEC1-EA7C32C0B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WDR26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ΔΔCt!$O$201:$O$206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ΔΔCt!$R$201:$R$206</c:f>
                <c:numCache>
                  <c:formatCode>General</c:formatCode>
                  <c:ptCount val="6"/>
                  <c:pt idx="0">
                    <c:v>0.18973215560021006</c:v>
                  </c:pt>
                  <c:pt idx="1">
                    <c:v>0.28581973287643181</c:v>
                  </c:pt>
                  <c:pt idx="2">
                    <c:v>0.14457710041056493</c:v>
                  </c:pt>
                  <c:pt idx="3">
                    <c:v>2.9796237860034269E-2</c:v>
                  </c:pt>
                  <c:pt idx="4">
                    <c:v>4.9845166204287361E-2</c:v>
                  </c:pt>
                  <c:pt idx="5">
                    <c:v>0.58035814126762086</c:v>
                  </c:pt>
                </c:numCache>
              </c:numRef>
            </c:plus>
            <c:minus>
              <c:numRef>
                <c:f>ΔΔCt!$Q$201:$Q$206</c:f>
                <c:numCache>
                  <c:formatCode>General</c:formatCode>
                  <c:ptCount val="6"/>
                  <c:pt idx="0">
                    <c:v>0.15947468067255166</c:v>
                  </c:pt>
                  <c:pt idx="1">
                    <c:v>0.24324987149503641</c:v>
                  </c:pt>
                  <c:pt idx="2">
                    <c:v>0.1289971639464158</c:v>
                  </c:pt>
                  <c:pt idx="3">
                    <c:v>2.9155805715749938E-2</c:v>
                  </c:pt>
                  <c:pt idx="4">
                    <c:v>4.7604654539413094E-2</c:v>
                  </c:pt>
                  <c:pt idx="5">
                    <c:v>0.40451204613305569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ΔΔCt!$O$201:$O$206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ΔΔCt!$P$201:$P$206</c:f>
              <c:numCache>
                <c:formatCode>0.00</c:formatCode>
                <c:ptCount val="6"/>
                <c:pt idx="0">
                  <c:v>0.99999999999999978</c:v>
                </c:pt>
                <c:pt idx="1">
                  <c:v>1.6332121138482911</c:v>
                </c:pt>
                <c:pt idx="2">
                  <c:v>1.1970546842392078</c:v>
                </c:pt>
                <c:pt idx="3">
                  <c:v>1.3564798860597251</c:v>
                </c:pt>
                <c:pt idx="4">
                  <c:v>1.0590714410531472</c:v>
                </c:pt>
                <c:pt idx="5">
                  <c:v>1.3350416398754386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6-404E-A267-95CB3575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YPEL5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ΔΔCt!$O$223:$O$228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ΔΔCt!$R$223:$R$228</c:f>
                <c:numCache>
                  <c:formatCode>General</c:formatCode>
                  <c:ptCount val="6"/>
                  <c:pt idx="0">
                    <c:v>0.25417252262723178</c:v>
                  </c:pt>
                  <c:pt idx="1">
                    <c:v>0.46889685400883652</c:v>
                  </c:pt>
                  <c:pt idx="2">
                    <c:v>0.10886754474696525</c:v>
                  </c:pt>
                  <c:pt idx="3">
                    <c:v>8.3647471385949412E-2</c:v>
                  </c:pt>
                  <c:pt idx="4">
                    <c:v>0.1509073696966452</c:v>
                  </c:pt>
                  <c:pt idx="5">
                    <c:v>0.51372404846645536</c:v>
                  </c:pt>
                </c:numCache>
              </c:numRef>
            </c:plus>
            <c:minus>
              <c:numRef>
                <c:f>ΔΔCt!$Q$223:$Q$228</c:f>
                <c:numCache>
                  <c:formatCode>General</c:formatCode>
                  <c:ptCount val="6"/>
                  <c:pt idx="0">
                    <c:v>0.2026615302452911</c:v>
                  </c:pt>
                  <c:pt idx="1">
                    <c:v>0.34517363145156166</c:v>
                  </c:pt>
                  <c:pt idx="2">
                    <c:v>9.526172781438913E-2</c:v>
                  </c:pt>
                  <c:pt idx="3">
                    <c:v>7.5448964772108607E-2</c:v>
                  </c:pt>
                  <c:pt idx="4">
                    <c:v>0.1235629788539585</c:v>
                  </c:pt>
                  <c:pt idx="5">
                    <c:v>0.34824845994874554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ΔΔCt!$O$223:$O$228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ΔΔCt!$P$223:$P$228</c:f>
              <c:numCache>
                <c:formatCode>0.00</c:formatCode>
                <c:ptCount val="6"/>
                <c:pt idx="0">
                  <c:v>1.0000000000000004</c:v>
                </c:pt>
                <c:pt idx="1">
                  <c:v>1.3081685598636701</c:v>
                </c:pt>
                <c:pt idx="2">
                  <c:v>0.76224091996087795</c:v>
                </c:pt>
                <c:pt idx="3">
                  <c:v>0.76978837965684688</c:v>
                </c:pt>
                <c:pt idx="4">
                  <c:v>0.68191550647470711</c:v>
                </c:pt>
                <c:pt idx="5">
                  <c:v>1.0811480431624578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5BE-BEA7-5E298696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RanBP10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ΔΔCt!$O$25:$O$30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ΔΔCt!$R$25:$R$30</c:f>
                <c:numCache>
                  <c:formatCode>General</c:formatCode>
                  <c:ptCount val="6"/>
                  <c:pt idx="0">
                    <c:v>0.13069663385804198</c:v>
                  </c:pt>
                  <c:pt idx="1">
                    <c:v>9.3735018082437227E-2</c:v>
                  </c:pt>
                  <c:pt idx="2">
                    <c:v>9.093680597858711E-2</c:v>
                  </c:pt>
                  <c:pt idx="3">
                    <c:v>0.1912004159211742</c:v>
                  </c:pt>
                  <c:pt idx="4">
                    <c:v>0.13755256854777009</c:v>
                  </c:pt>
                  <c:pt idx="5">
                    <c:v>24.125059383401961</c:v>
                  </c:pt>
                </c:numCache>
              </c:numRef>
            </c:plus>
            <c:minus>
              <c:numRef>
                <c:f>ΔΔCt!$Q$25:$Q$30</c:f>
                <c:numCache>
                  <c:formatCode>General</c:formatCode>
                  <c:ptCount val="6"/>
                  <c:pt idx="0">
                    <c:v>0.11558947815391729</c:v>
                  </c:pt>
                  <c:pt idx="1">
                    <c:v>8.7329068526396325E-2</c:v>
                  </c:pt>
                  <c:pt idx="2">
                    <c:v>8.5400825407184744E-2</c:v>
                  </c:pt>
                  <c:pt idx="3">
                    <c:v>0.17016954153766983</c:v>
                  </c:pt>
                  <c:pt idx="4">
                    <c:v>0.12444020612056694</c:v>
                  </c:pt>
                  <c:pt idx="5">
                    <c:v>17.328133322306705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ΔΔCt!$O$25:$O$30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ΔΔCt!$P$25:$P$30</c:f>
              <c:numCache>
                <c:formatCode>0.00</c:formatCode>
                <c:ptCount val="6"/>
                <c:pt idx="0">
                  <c:v>1</c:v>
                </c:pt>
                <c:pt idx="1">
                  <c:v>1.2778420663217713</c:v>
                </c:pt>
                <c:pt idx="2">
                  <c:v>1.4028369843966493</c:v>
                </c:pt>
                <c:pt idx="3">
                  <c:v>1.5470819960124182</c:v>
                </c:pt>
                <c:pt idx="4">
                  <c:v>1.3054146480108104</c:v>
                </c:pt>
                <c:pt idx="5">
                  <c:v>61.504603941034418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2-4E97-8D23-FDBAF2F5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  <a:latin typeface="Symbol" panose="05050102010706020507" pitchFamily="18" charset="2"/>
                  </a:rPr>
                  <a:t>-DD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GID8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ΔΔCt!$O$47:$O$52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ΔΔCt!$R$47:$R$52</c:f>
                <c:numCache>
                  <c:formatCode>General</c:formatCode>
                  <c:ptCount val="6"/>
                  <c:pt idx="0">
                    <c:v>0.15210710312379261</c:v>
                  </c:pt>
                  <c:pt idx="1">
                    <c:v>0.15242096184979603</c:v>
                  </c:pt>
                  <c:pt idx="2">
                    <c:v>8.3691772461336189E-2</c:v>
                  </c:pt>
                  <c:pt idx="3">
                    <c:v>8.6890779805838481E-2</c:v>
                  </c:pt>
                  <c:pt idx="4">
                    <c:v>0.12988553327543628</c:v>
                  </c:pt>
                  <c:pt idx="5">
                    <c:v>0.57079576859700309</c:v>
                  </c:pt>
                </c:numCache>
              </c:numRef>
            </c:plus>
            <c:minus>
              <c:numRef>
                <c:f>ΔΔCt!$Q$47:$Q$52</c:f>
                <c:numCache>
                  <c:formatCode>General</c:formatCode>
                  <c:ptCount val="6"/>
                  <c:pt idx="0">
                    <c:v>0.13202514133570875</c:v>
                  </c:pt>
                  <c:pt idx="1">
                    <c:v>0.13600473401737867</c:v>
                  </c:pt>
                  <c:pt idx="2">
                    <c:v>7.7830517216147532E-2</c:v>
                  </c:pt>
                  <c:pt idx="3">
                    <c:v>8.0664319914942162E-2</c:v>
                  </c:pt>
                  <c:pt idx="4">
                    <c:v>0.11415901377341275</c:v>
                  </c:pt>
                  <c:pt idx="5">
                    <c:v>0.39028054230620568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ΔΔCt!$O$47:$O$52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ΔΔCt!$P$47:$P$52</c:f>
              <c:numCache>
                <c:formatCode>0.00</c:formatCode>
                <c:ptCount val="6"/>
                <c:pt idx="0">
                  <c:v>1.0000000000000002</c:v>
                </c:pt>
                <c:pt idx="1">
                  <c:v>1.2627731892291729</c:v>
                </c:pt>
                <c:pt idx="2">
                  <c:v>1.1113274656907322</c:v>
                </c:pt>
                <c:pt idx="3">
                  <c:v>1.1256774768860782</c:v>
                </c:pt>
                <c:pt idx="4">
                  <c:v>0.94284080977038265</c:v>
                </c:pt>
                <c:pt idx="5">
                  <c:v>1.2340813940828346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4-45D1-9B82-3A49DDAE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MAEA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ΔΔCt!$O$69:$O$74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ΔΔCt!$R$69:$R$74</c:f>
                <c:numCache>
                  <c:formatCode>General</c:formatCode>
                  <c:ptCount val="6"/>
                  <c:pt idx="0">
                    <c:v>0.16991284650768579</c:v>
                  </c:pt>
                  <c:pt idx="1">
                    <c:v>0.34044300813444539</c:v>
                  </c:pt>
                  <c:pt idx="2">
                    <c:v>0.14153879034977046</c:v>
                  </c:pt>
                  <c:pt idx="3">
                    <c:v>0.26401827668204625</c:v>
                  </c:pt>
                  <c:pt idx="4">
                    <c:v>2.2649607441690867E-2</c:v>
                  </c:pt>
                  <c:pt idx="5">
                    <c:v>0.75969263034342971</c:v>
                  </c:pt>
                </c:numCache>
              </c:numRef>
            </c:plus>
            <c:minus>
              <c:numRef>
                <c:f>ΔΔCt!$Q$69:$Q$74</c:f>
                <c:numCache>
                  <c:formatCode>General</c:formatCode>
                  <c:ptCount val="6"/>
                  <c:pt idx="0">
                    <c:v>0.14523547374908641</c:v>
                  </c:pt>
                  <c:pt idx="1">
                    <c:v>0.27579595145335056</c:v>
                  </c:pt>
                  <c:pt idx="2">
                    <c:v>0.12762668334300509</c:v>
                  </c:pt>
                  <c:pt idx="3">
                    <c:v>0.21832233550494196</c:v>
                  </c:pt>
                  <c:pt idx="4">
                    <c:v>2.2176108583953802E-2</c:v>
                  </c:pt>
                  <c:pt idx="5">
                    <c:v>0.4553862029850857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ΔΔCt!$O$69:$O$74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ΔΔCt!$P$69:$P$74</c:f>
              <c:numCache>
                <c:formatCode>0.00</c:formatCode>
                <c:ptCount val="6"/>
                <c:pt idx="0">
                  <c:v>0.99999999999999978</c:v>
                </c:pt>
                <c:pt idx="1">
                  <c:v>1.4523910006801266</c:v>
                </c:pt>
                <c:pt idx="2">
                  <c:v>1.2984464803165718</c:v>
                </c:pt>
                <c:pt idx="3">
                  <c:v>1.2614049584363249</c:v>
                </c:pt>
                <c:pt idx="4">
                  <c:v>1.0607842992722747</c:v>
                </c:pt>
                <c:pt idx="5">
                  <c:v>1.1368591369266752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F93-8C88-69B7CCAE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  <a:latin typeface="Symbol" panose="05050102010706020507" pitchFamily="18" charset="2"/>
                  </a:rPr>
                  <a:t>-DD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MKLN1</a:t>
            </a:r>
          </a:p>
        </c:rich>
      </c:tx>
      <c:layout>
        <c:manualLayout>
          <c:xMode val="edge"/>
          <c:yMode val="edge"/>
          <c:x val="0.48516372953380826"/>
          <c:y val="4.7657167854018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ΔΔCt!$O$91:$O$96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ΔΔCt!$R$91:$R$96</c:f>
                <c:numCache>
                  <c:formatCode>General</c:formatCode>
                  <c:ptCount val="6"/>
                  <c:pt idx="0">
                    <c:v>8.5485413342511363E-2</c:v>
                  </c:pt>
                  <c:pt idx="1">
                    <c:v>0.21124380940581422</c:v>
                  </c:pt>
                  <c:pt idx="2">
                    <c:v>0.21704129449721088</c:v>
                  </c:pt>
                  <c:pt idx="3">
                    <c:v>6.0010845809722824E-2</c:v>
                  </c:pt>
                  <c:pt idx="4">
                    <c:v>0.1143313410609117</c:v>
                  </c:pt>
                  <c:pt idx="5">
                    <c:v>0.72013210177282017</c:v>
                  </c:pt>
                </c:numCache>
              </c:numRef>
            </c:plus>
            <c:minus>
              <c:numRef>
                <c:f>ΔΔCt!$Q$91:$Q$96</c:f>
                <c:numCache>
                  <c:formatCode>General</c:formatCode>
                  <c:ptCount val="6"/>
                  <c:pt idx="0">
                    <c:v>7.8753166363864868E-2</c:v>
                  </c:pt>
                  <c:pt idx="1">
                    <c:v>0.18991822096140654</c:v>
                  </c:pt>
                  <c:pt idx="2">
                    <c:v>0.18813988809768412</c:v>
                  </c:pt>
                  <c:pt idx="3">
                    <c:v>5.7560832032612419E-2</c:v>
                  </c:pt>
                  <c:pt idx="4">
                    <c:v>0.10535710581737501</c:v>
                  </c:pt>
                  <c:pt idx="5">
                    <c:v>0.49845678986550479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ΔΔCt!$O$91:$O$96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ΔΔCt!$P$91:$P$96</c:f>
              <c:numCache>
                <c:formatCode>0.00</c:formatCode>
                <c:ptCount val="6"/>
                <c:pt idx="0">
                  <c:v>1</c:v>
                </c:pt>
                <c:pt idx="1">
                  <c:v>1.8812633740938136</c:v>
                </c:pt>
                <c:pt idx="2">
                  <c:v>1.4128767401419646</c:v>
                </c:pt>
                <c:pt idx="3">
                  <c:v>1.4098999148741784</c:v>
                </c:pt>
                <c:pt idx="4">
                  <c:v>1.3422446449765171</c:v>
                </c:pt>
                <c:pt idx="5">
                  <c:v>1.6192815187234781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6-476C-B89B-0E38A75A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RMND5A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ΔΔCt!$O$113:$O$118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ΔΔCt!$R$113:$R$118</c:f>
                <c:numCache>
                  <c:formatCode>General</c:formatCode>
                  <c:ptCount val="6"/>
                  <c:pt idx="0">
                    <c:v>0.33056672451768709</c:v>
                  </c:pt>
                  <c:pt idx="1">
                    <c:v>0.55114632385206352</c:v>
                  </c:pt>
                  <c:pt idx="2">
                    <c:v>7.4906889419122935E-2</c:v>
                  </c:pt>
                  <c:pt idx="3">
                    <c:v>0.12266953361986044</c:v>
                  </c:pt>
                  <c:pt idx="4">
                    <c:v>9.4599460330768714E-3</c:v>
                  </c:pt>
                  <c:pt idx="5">
                    <c:v>0.5222290152824749</c:v>
                  </c:pt>
                </c:numCache>
              </c:numRef>
            </c:plus>
            <c:minus>
              <c:numRef>
                <c:f>ΔΔCt!$Q$113:$Q$118</c:f>
                <c:numCache>
                  <c:formatCode>General</c:formatCode>
                  <c:ptCount val="6"/>
                  <c:pt idx="0">
                    <c:v>0.24844054674335347</c:v>
                  </c:pt>
                  <c:pt idx="1">
                    <c:v>0.40383523998423532</c:v>
                  </c:pt>
                  <c:pt idx="2">
                    <c:v>7.0705868482418444E-2</c:v>
                  </c:pt>
                  <c:pt idx="3">
                    <c:v>0.11112206872525499</c:v>
                  </c:pt>
                  <c:pt idx="4">
                    <c:v>9.3779341841342401E-3</c:v>
                  </c:pt>
                  <c:pt idx="5">
                    <c:v>0.36443986093241376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ΔΔCt!$O$113:$O$118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ΔΔCt!$P$113:$P$118</c:f>
              <c:numCache>
                <c:formatCode>0.00</c:formatCode>
                <c:ptCount val="6"/>
                <c:pt idx="0">
                  <c:v>1</c:v>
                </c:pt>
                <c:pt idx="1">
                  <c:v>1.5108999412354143</c:v>
                </c:pt>
                <c:pt idx="2">
                  <c:v>1.260730844119605</c:v>
                </c:pt>
                <c:pt idx="3">
                  <c:v>1.1804575696757005</c:v>
                </c:pt>
                <c:pt idx="4">
                  <c:v>1.0817309014183474</c:v>
                </c:pt>
                <c:pt idx="5">
                  <c:v>1.2061733297726034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D46-B876-DF509898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RMND5B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ΔΔCt!$O$135:$O$140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ΔΔCt!$R$135:$R$140</c:f>
                <c:numCache>
                  <c:formatCode>General</c:formatCode>
                  <c:ptCount val="6"/>
                  <c:pt idx="0">
                    <c:v>0.16077958821802474</c:v>
                  </c:pt>
                  <c:pt idx="1">
                    <c:v>0.10315439060688592</c:v>
                  </c:pt>
                  <c:pt idx="2">
                    <c:v>0.16892376412849519</c:v>
                  </c:pt>
                  <c:pt idx="3">
                    <c:v>0.12780472096639284</c:v>
                  </c:pt>
                  <c:pt idx="4">
                    <c:v>2.1757714216786517E-2</c:v>
                  </c:pt>
                  <c:pt idx="5">
                    <c:v>0.7277925937105858</c:v>
                  </c:pt>
                </c:numCache>
              </c:numRef>
            </c:plus>
            <c:minus>
              <c:numRef>
                <c:f>ΔΔCt!$Q$135:$Q$140</c:f>
                <c:numCache>
                  <c:formatCode>General</c:formatCode>
                  <c:ptCount val="6"/>
                  <c:pt idx="0">
                    <c:v>0.13851000642149991</c:v>
                  </c:pt>
                  <c:pt idx="1">
                    <c:v>9.5904855759062935E-2</c:v>
                  </c:pt>
                  <c:pt idx="2">
                    <c:v>0.14237647459210256</c:v>
                  </c:pt>
                  <c:pt idx="3">
                    <c:v>0.11426512036253189</c:v>
                  </c:pt>
                  <c:pt idx="4">
                    <c:v>2.1238767170720929E-2</c:v>
                  </c:pt>
                  <c:pt idx="5">
                    <c:v>0.42542368869219105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ΔΔCt!$O$135:$O$140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ΔΔCt!$P$135:$P$140</c:f>
              <c:numCache>
                <c:formatCode>0.00</c:formatCode>
                <c:ptCount val="6"/>
                <c:pt idx="0">
                  <c:v>0.99999999999999978</c:v>
                </c:pt>
                <c:pt idx="1">
                  <c:v>1.3646402368889057</c:v>
                </c:pt>
                <c:pt idx="2">
                  <c:v>0.90595953227062187</c:v>
                </c:pt>
                <c:pt idx="3">
                  <c:v>1.0785858646347404</c:v>
                </c:pt>
                <c:pt idx="4">
                  <c:v>0.89047048233691561</c:v>
                </c:pt>
                <c:pt idx="5">
                  <c:v>1.0239816485110411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7-4BE6-BA22-702BCAC39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rgbClr val="595959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solidFill>
                      <a:schemeClr val="tx1"/>
                    </a:solidFill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rgbClr val="595959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ARMC8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ΔΔCt!$O$157:$O$162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ΔΔCt!$R$157:$R$162</c:f>
                <c:numCache>
                  <c:formatCode>General</c:formatCode>
                  <c:ptCount val="6"/>
                  <c:pt idx="0">
                    <c:v>0.22279057624142884</c:v>
                  </c:pt>
                  <c:pt idx="1">
                    <c:v>0.24804492520157329</c:v>
                  </c:pt>
                  <c:pt idx="2">
                    <c:v>5.3583193185888778E-2</c:v>
                  </c:pt>
                  <c:pt idx="3">
                    <c:v>0.18094307499413498</c:v>
                  </c:pt>
                  <c:pt idx="4">
                    <c:v>0.2316586945236081</c:v>
                  </c:pt>
                  <c:pt idx="5">
                    <c:v>0.80211268215854536</c:v>
                  </c:pt>
                </c:numCache>
              </c:numRef>
            </c:plus>
            <c:minus>
              <c:numRef>
                <c:f>ΔΔCt!$Q$157:$Q$162</c:f>
                <c:numCache>
                  <c:formatCode>General</c:formatCode>
                  <c:ptCount val="6"/>
                  <c:pt idx="0">
                    <c:v>0.1821984733691967</c:v>
                  </c:pt>
                  <c:pt idx="1">
                    <c:v>0.21622826385084415</c:v>
                  </c:pt>
                  <c:pt idx="2">
                    <c:v>5.1474437108827376E-2</c:v>
                  </c:pt>
                  <c:pt idx="3">
                    <c:v>0.15898550395071886</c:v>
                  </c:pt>
                  <c:pt idx="4">
                    <c:v>0.19338068471560721</c:v>
                  </c:pt>
                  <c:pt idx="5">
                    <c:v>0.52113576894054026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ΔΔCt!$O$157:$O$162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ΔΔCt!$P$157:$P$162</c:f>
              <c:numCache>
                <c:formatCode>0.00</c:formatCode>
                <c:ptCount val="6"/>
                <c:pt idx="0">
                  <c:v>0.99999999999999956</c:v>
                </c:pt>
                <c:pt idx="1">
                  <c:v>1.6857307227214648</c:v>
                </c:pt>
                <c:pt idx="2">
                  <c:v>1.3079581549236556</c:v>
                </c:pt>
                <c:pt idx="3">
                  <c:v>1.310132432565273</c:v>
                </c:pt>
                <c:pt idx="4">
                  <c:v>1.1703408090442349</c:v>
                </c:pt>
                <c:pt idx="5">
                  <c:v>1.4877009096805263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B-4E58-8EA1-5BEF4740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0" i="0" u="none" strike="noStrike" kern="1200" spc="-1" baseline="0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r>
              <a:rPr lang="en-US" sz="1600" b="1" strike="noStrike" spc="-1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GID4</a:t>
            </a:r>
          </a:p>
        </c:rich>
      </c:tx>
      <c:layout>
        <c:manualLayout>
          <c:xMode val="edge"/>
          <c:yMode val="edge"/>
          <c:x val="0.48516359841435414"/>
          <c:y val="3.9720717125764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0" i="0" u="none" strike="noStrike" kern="1200" spc="-1" baseline="0">
              <a:solidFill>
                <a:srgbClr val="595959"/>
              </a:solidFill>
              <a:uFill>
                <a:solidFill>
                  <a:srgbClr val="FFFFFF"/>
                </a:solidFill>
              </a:uFill>
              <a:latin typeface="Calibri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8187800556803"/>
          <c:y val="0.184546970539188"/>
          <c:w val="0.71108580106302199"/>
          <c:h val="0.6838839811387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ΔΔCt!$O$179:$O$184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ΔΔCt!$R$179:$R$184</c:f>
                <c:numCache>
                  <c:formatCode>General</c:formatCode>
                  <c:ptCount val="6"/>
                  <c:pt idx="0">
                    <c:v>9.9277238798774814E-2</c:v>
                  </c:pt>
                  <c:pt idx="1">
                    <c:v>0.17192819916605595</c:v>
                  </c:pt>
                  <c:pt idx="2">
                    <c:v>6.0802797751736914E-2</c:v>
                  </c:pt>
                  <c:pt idx="3">
                    <c:v>0.18442981824364835</c:v>
                  </c:pt>
                  <c:pt idx="4">
                    <c:v>0.25308135217174654</c:v>
                  </c:pt>
                  <c:pt idx="5">
                    <c:v>0.58037374142217901</c:v>
                  </c:pt>
                </c:numCache>
              </c:numRef>
            </c:plus>
            <c:minus>
              <c:numRef>
                <c:f>ΔΔCt!$Q$179:$Q$184</c:f>
                <c:numCache>
                  <c:formatCode>General</c:formatCode>
                  <c:ptCount val="6"/>
                  <c:pt idx="0">
                    <c:v>9.0311374869599836E-2</c:v>
                  </c:pt>
                  <c:pt idx="1">
                    <c:v>0.15305697969246546</c:v>
                  </c:pt>
                  <c:pt idx="2">
                    <c:v>5.8539533832822732E-2</c:v>
                  </c:pt>
                  <c:pt idx="3">
                    <c:v>0.16417538148052291</c:v>
                  </c:pt>
                  <c:pt idx="4">
                    <c:v>0.21209791091393471</c:v>
                  </c:pt>
                  <c:pt idx="5">
                    <c:v>0.41204353408861105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cat>
            <c:strRef>
              <c:f>ΔΔCt!$O$179:$O$184</c:f>
              <c:strCache>
                <c:ptCount val="6"/>
                <c:pt idx="0">
                  <c:v>WT-</c:v>
                </c:pt>
                <c:pt idx="1">
                  <c:v>WT+</c:v>
                </c:pt>
                <c:pt idx="2">
                  <c:v>WT iBP9-</c:v>
                </c:pt>
                <c:pt idx="3">
                  <c:v>WT iBP9+</c:v>
                </c:pt>
                <c:pt idx="4">
                  <c:v>WT iBP10-</c:v>
                </c:pt>
                <c:pt idx="5">
                  <c:v>WT iBP10+</c:v>
                </c:pt>
              </c:strCache>
            </c:strRef>
          </c:cat>
          <c:val>
            <c:numRef>
              <c:f>ΔΔCt!$P$179:$P$184</c:f>
              <c:numCache>
                <c:formatCode>0.00</c:formatCode>
                <c:ptCount val="6"/>
                <c:pt idx="0">
                  <c:v>0.99999999999999956</c:v>
                </c:pt>
                <c:pt idx="1">
                  <c:v>1.3944414628396227</c:v>
                </c:pt>
                <c:pt idx="2">
                  <c:v>1.5726700745645719</c:v>
                </c:pt>
                <c:pt idx="3">
                  <c:v>1.4949236120779004</c:v>
                </c:pt>
                <c:pt idx="4">
                  <c:v>1.309749119143808</c:v>
                </c:pt>
                <c:pt idx="5">
                  <c:v>1.4206555751098153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A-41A1-91BE-035547ED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71560"/>
        <c:axId val="146065288"/>
      </c:barChart>
      <c:catAx>
        <c:axId val="14607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6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65288"/>
        <c:crosses val="autoZero"/>
        <c:auto val="1"/>
        <c:lblAlgn val="ctr"/>
        <c:lblOffset val="100"/>
        <c:noMultiLvlLbl val="1"/>
      </c:catAx>
      <c:valAx>
        <c:axId val="146065288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spc="-1" baseline="0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+mn-ea"/>
                    <a:cs typeface="+mn-cs"/>
                  </a:defRPr>
                </a:pP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mRNA expression (</a:t>
                </a:r>
                <a:r>
                  <a:rPr lang="en-US" altLang="ja-JP" sz="1200" b="0" i="0" u="none" strike="noStrike" baseline="0">
                    <a:effectLst/>
                  </a:rPr>
                  <a:t>2</a:t>
                </a:r>
                <a:r>
                  <a:rPr lang="en-US" altLang="ja-JP" sz="1200" b="0" i="0" u="none" strike="noStrike" baseline="30000">
                    <a:effectLst/>
                  </a:rPr>
                  <a:t>-</a:t>
                </a:r>
                <a:r>
                  <a:rPr lang="en-US" altLang="ja-JP" sz="1200" b="0" i="0" u="none" strike="noStrike" baseline="30000">
                    <a:effectLst/>
                    <a:latin typeface="Symbol" panose="05050102010706020507" pitchFamily="18" charset="2"/>
                  </a:rPr>
                  <a:t>DD</a:t>
                </a:r>
                <a:r>
                  <a:rPr lang="en-US" altLang="ja-JP" sz="1200" b="0" i="0" u="none" strike="noStrike" baseline="30000">
                    <a:effectLst/>
                  </a:rPr>
                  <a:t>Ct</a:t>
                </a:r>
                <a:r>
                  <a:rPr lang="en-US" sz="1200" b="0" strike="noStrike" spc="-1">
                    <a:solidFill>
                      <a:schemeClr val="tx1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227042381181916E-2"/>
              <c:y val="0.25622715483932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spc="-1" baseline="0">
                  <a:solidFill>
                    <a:schemeClr val="tx1"/>
                  </a:solidFill>
                  <a:uFill>
                    <a:solidFill>
                      <a:srgbClr val="FFFFFF"/>
                    </a:solidFill>
                  </a:uFill>
                  <a:latin typeface="Calibri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48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spc="-1" baseline="0">
                <a:solidFill>
                  <a:schemeClr val="tx1"/>
                </a:solidFill>
                <a:uFill>
                  <a:solidFill>
                    <a:srgbClr val="FFFFFF"/>
                  </a:solidFill>
                </a:uFill>
                <a:latin typeface="Calibri"/>
                <a:ea typeface="+mn-ea"/>
                <a:cs typeface="+mn-cs"/>
              </a:defRPr>
            </a:pPr>
            <a:endParaRPr lang="ja-JP"/>
          </a:p>
        </c:txPr>
        <c:crossAx val="14607156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rgbClr val="FFFFFF"/>
    </a:solidFill>
    <a:ln w="9360" cap="flat" cmpd="sng" algn="ctr">
      <a:noFill/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19829</xdr:colOff>
      <xdr:row>1</xdr:row>
      <xdr:rowOff>10134</xdr:rowOff>
    </xdr:from>
    <xdr:ext cx="3200400" cy="3200400"/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19</xdr:col>
      <xdr:colOff>9525</xdr:colOff>
      <xdr:row>22</xdr:row>
      <xdr:rowOff>190500</xdr:rowOff>
    </xdr:from>
    <xdr:ext cx="3200400" cy="32004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19</xdr:col>
      <xdr:colOff>0</xdr:colOff>
      <xdr:row>45</xdr:row>
      <xdr:rowOff>0</xdr:rowOff>
    </xdr:from>
    <xdr:ext cx="3200400" cy="3200400"/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19</xdr:col>
      <xdr:colOff>17639</xdr:colOff>
      <xdr:row>67</xdr:row>
      <xdr:rowOff>8819</xdr:rowOff>
    </xdr:from>
    <xdr:ext cx="3200400" cy="3200400"/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19</xdr:col>
      <xdr:colOff>0</xdr:colOff>
      <xdr:row>89</xdr:row>
      <xdr:rowOff>0</xdr:rowOff>
    </xdr:from>
    <xdr:ext cx="3200400" cy="3200400"/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19</xdr:col>
      <xdr:colOff>0</xdr:colOff>
      <xdr:row>111</xdr:row>
      <xdr:rowOff>0</xdr:rowOff>
    </xdr:from>
    <xdr:ext cx="3200400" cy="3200400"/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19</xdr:col>
      <xdr:colOff>0</xdr:colOff>
      <xdr:row>133</xdr:row>
      <xdr:rowOff>0</xdr:rowOff>
    </xdr:from>
    <xdr:ext cx="3200400" cy="3200400"/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19</xdr:col>
      <xdr:colOff>0</xdr:colOff>
      <xdr:row>155</xdr:row>
      <xdr:rowOff>0</xdr:rowOff>
    </xdr:from>
    <xdr:ext cx="3200400" cy="3200400"/>
    <xdr:graphicFrame macro="">
      <xdr:nvGraphicFramePr>
        <xdr:cNvPr id="14" name="グラフ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19</xdr:col>
      <xdr:colOff>0</xdr:colOff>
      <xdr:row>177</xdr:row>
      <xdr:rowOff>0</xdr:rowOff>
    </xdr:from>
    <xdr:ext cx="3200400" cy="3200400"/>
    <xdr:graphicFrame macro="">
      <xdr:nvGraphicFramePr>
        <xdr:cNvPr id="15" name="グラフ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19</xdr:col>
      <xdr:colOff>0</xdr:colOff>
      <xdr:row>199</xdr:row>
      <xdr:rowOff>0</xdr:rowOff>
    </xdr:from>
    <xdr:ext cx="3200400" cy="3200400"/>
    <xdr:graphicFrame macro="">
      <xdr:nvGraphicFramePr>
        <xdr:cNvPr id="16" name="グラフ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19</xdr:col>
      <xdr:colOff>0</xdr:colOff>
      <xdr:row>221</xdr:row>
      <xdr:rowOff>0</xdr:rowOff>
    </xdr:from>
    <xdr:ext cx="3200400" cy="3200400"/>
    <xdr:graphicFrame macro="">
      <xdr:nvGraphicFramePr>
        <xdr:cNvPr id="17" name="グラフ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T-PCR%20result%2010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ΔCt"/>
      <sheetName val="10-8-22_1"/>
      <sheetName val="10-8-22_2"/>
      <sheetName val="10-9-22_1"/>
      <sheetName val="10-9-22_2"/>
    </sheetNames>
    <sheetDataSet>
      <sheetData sheetId="0">
        <row r="3">
          <cell r="O3" t="str">
            <v>WT</v>
          </cell>
          <cell r="P3">
            <v>1</v>
          </cell>
          <cell r="Q3">
            <v>8.2602351067394997E-2</v>
          </cell>
          <cell r="R3">
            <v>9.0039854760368243E-2</v>
          </cell>
        </row>
        <row r="4">
          <cell r="O4" t="str">
            <v>BP9KO</v>
          </cell>
          <cell r="P4">
            <v>0.14893028599952132</v>
          </cell>
          <cell r="Q4">
            <v>5.3196511436853958E-2</v>
          </cell>
          <cell r="R4">
            <v>8.2756286364550929E-2</v>
          </cell>
        </row>
        <row r="5">
          <cell r="O5" t="str">
            <v>BP10KO</v>
          </cell>
          <cell r="P5">
            <v>0.95873239323689108</v>
          </cell>
          <cell r="Q5">
            <v>0.11243503782693287</v>
          </cell>
          <cell r="R5">
            <v>0.12737262170372554</v>
          </cell>
        </row>
        <row r="6">
          <cell r="O6" t="str">
            <v>DKO</v>
          </cell>
          <cell r="P6">
            <v>0.1194967540297756</v>
          </cell>
          <cell r="Q6">
            <v>2.3522497600385925E-2</v>
          </cell>
          <cell r="R6">
            <v>2.9287667490159916E-2</v>
          </cell>
        </row>
        <row r="19">
          <cell r="O19" t="str">
            <v>WT</v>
          </cell>
          <cell r="P19">
            <v>0.99999999999999956</v>
          </cell>
          <cell r="Q19">
            <v>2.2913419720827499E-2</v>
          </cell>
          <cell r="R19">
            <v>2.3450756753081947E-2</v>
          </cell>
        </row>
        <row r="20">
          <cell r="O20" t="str">
            <v>BP9KO</v>
          </cell>
          <cell r="P20">
            <v>1.4767955575211302</v>
          </cell>
          <cell r="Q20">
            <v>0.49237393017556419</v>
          </cell>
          <cell r="R20">
            <v>0.73864248054278292</v>
          </cell>
        </row>
        <row r="21">
          <cell r="O21" t="str">
            <v>BP10KO</v>
          </cell>
          <cell r="P21">
            <v>0.26457633962269317</v>
          </cell>
          <cell r="Q21">
            <v>4.8882129851676115E-2</v>
          </cell>
          <cell r="R21">
            <v>5.9960139879728369E-2</v>
          </cell>
        </row>
        <row r="22">
          <cell r="O22" t="str">
            <v>DKO</v>
          </cell>
          <cell r="P22" t="e">
            <v>#VALUE!</v>
          </cell>
          <cell r="Q22" t="e">
            <v>#VALUE!</v>
          </cell>
          <cell r="R22" t="e">
            <v>#VALUE!</v>
          </cell>
        </row>
        <row r="35">
          <cell r="O35" t="str">
            <v>WT</v>
          </cell>
          <cell r="P35">
            <v>0.99999999999999978</v>
          </cell>
          <cell r="Q35">
            <v>0.39237902742233421</v>
          </cell>
          <cell r="R35">
            <v>0.64576281124361712</v>
          </cell>
        </row>
        <row r="36">
          <cell r="O36" t="str">
            <v>BP9KO</v>
          </cell>
          <cell r="P36">
            <v>1.3212636821089294</v>
          </cell>
          <cell r="Q36">
            <v>6.6742625129597721E-2</v>
          </cell>
          <cell r="R36">
            <v>7.0293444770613389E-2</v>
          </cell>
        </row>
        <row r="37">
          <cell r="O37" t="str">
            <v>BP10KO</v>
          </cell>
          <cell r="P37">
            <v>1.2009266827397287</v>
          </cell>
          <cell r="Q37">
            <v>1.912360550491421E-2</v>
          </cell>
          <cell r="R37">
            <v>1.9433058318629515E-2</v>
          </cell>
        </row>
        <row r="38">
          <cell r="O38" t="str">
            <v>DKO</v>
          </cell>
          <cell r="P38">
            <v>1.3222288544564704</v>
          </cell>
          <cell r="Q38">
            <v>0.13485148677258052</v>
          </cell>
          <cell r="R38">
            <v>0.1501666881396464</v>
          </cell>
        </row>
        <row r="51">
          <cell r="O51" t="str">
            <v>WT</v>
          </cell>
          <cell r="P51">
            <v>1.0000000000000002</v>
          </cell>
          <cell r="Q51">
            <v>0.24423166423935316</v>
          </cell>
          <cell r="R51">
            <v>0.32315678321392616</v>
          </cell>
        </row>
        <row r="52">
          <cell r="O52" t="str">
            <v>BP9KO</v>
          </cell>
          <cell r="P52">
            <v>1.294628571627763</v>
          </cell>
          <cell r="Q52">
            <v>9.5247458678787256E-2</v>
          </cell>
          <cell r="R52">
            <v>0.10281142503345264</v>
          </cell>
        </row>
        <row r="53">
          <cell r="O53" t="str">
            <v>BP10KO</v>
          </cell>
          <cell r="P53">
            <v>1.1373672682160847</v>
          </cell>
          <cell r="Q53">
            <v>0.17902766617676136</v>
          </cell>
          <cell r="R53">
            <v>0.21247187028613412</v>
          </cell>
        </row>
        <row r="54">
          <cell r="O54" t="str">
            <v>DKO</v>
          </cell>
          <cell r="P54">
            <v>1.3422198015646203</v>
          </cell>
          <cell r="Q54">
            <v>0.13045791650204475</v>
          </cell>
          <cell r="R54">
            <v>0.14450297616917207</v>
          </cell>
        </row>
        <row r="67">
          <cell r="O67" t="str">
            <v>WT</v>
          </cell>
          <cell r="P67">
            <v>1</v>
          </cell>
          <cell r="Q67">
            <v>0.12491894275555016</v>
          </cell>
          <cell r="R67">
            <v>0.14275128197713305</v>
          </cell>
        </row>
        <row r="68">
          <cell r="O68" t="str">
            <v>BP9KO</v>
          </cell>
          <cell r="P68">
            <v>1.4100931618576757</v>
          </cell>
          <cell r="Q68">
            <v>9.9226099073445262E-2</v>
          </cell>
          <cell r="R68">
            <v>0.10673701991115458</v>
          </cell>
        </row>
        <row r="69">
          <cell r="O69" t="str">
            <v>BP10KO</v>
          </cell>
          <cell r="P69">
            <v>1.4603610016486737</v>
          </cell>
          <cell r="Q69">
            <v>9.4979856815475161E-2</v>
          </cell>
          <cell r="R69">
            <v>0.10158693003808805</v>
          </cell>
        </row>
        <row r="70">
          <cell r="O70" t="str">
            <v>DKO</v>
          </cell>
          <cell r="P70">
            <v>1.0224845620678737</v>
          </cell>
          <cell r="Q70">
            <v>6.977459510442563E-2</v>
          </cell>
          <cell r="R70">
            <v>7.4884748551758085E-2</v>
          </cell>
        </row>
        <row r="83">
          <cell r="O83" t="str">
            <v>WT</v>
          </cell>
          <cell r="P83">
            <v>1</v>
          </cell>
          <cell r="Q83">
            <v>0.14193805556680483</v>
          </cell>
          <cell r="R83">
            <v>0.16541702669329306</v>
          </cell>
        </row>
        <row r="84">
          <cell r="O84" t="str">
            <v>BP9KO</v>
          </cell>
          <cell r="P84">
            <v>0.86295619783632727</v>
          </cell>
          <cell r="Q84">
            <v>0.10332823493667898</v>
          </cell>
          <cell r="R84">
            <v>0.11738343650452843</v>
          </cell>
        </row>
        <row r="85">
          <cell r="O85" t="str">
            <v>BP10KO</v>
          </cell>
          <cell r="P85">
            <v>1.2157390931530707</v>
          </cell>
          <cell r="Q85">
            <v>2.6868719556915943E-2</v>
          </cell>
          <cell r="R85">
            <v>2.7475958248922572E-2</v>
          </cell>
        </row>
        <row r="86">
          <cell r="O86" t="str">
            <v>DKO</v>
          </cell>
          <cell r="P86">
            <v>1.6790587253110689</v>
          </cell>
          <cell r="Q86">
            <v>8.4362287343554554E-2</v>
          </cell>
          <cell r="R86">
            <v>8.8825202890608246E-2</v>
          </cell>
        </row>
        <row r="99">
          <cell r="O99" t="str">
            <v>WT</v>
          </cell>
          <cell r="P99">
            <v>0.99999999999999978</v>
          </cell>
          <cell r="Q99">
            <v>0.11253772312164168</v>
          </cell>
          <cell r="R99">
            <v>0.12680845829018472</v>
          </cell>
        </row>
        <row r="100">
          <cell r="O100" t="str">
            <v>BP9KO</v>
          </cell>
          <cell r="P100">
            <v>0.80137970931799429</v>
          </cell>
          <cell r="Q100">
            <v>7.8382623566180976E-2</v>
          </cell>
          <cell r="R100">
            <v>8.6880355850577295E-2</v>
          </cell>
        </row>
        <row r="101">
          <cell r="O101" t="str">
            <v>BP10KO</v>
          </cell>
          <cell r="P101">
            <v>0.75477644078996109</v>
          </cell>
          <cell r="Q101">
            <v>0.26504339595716542</v>
          </cell>
          <cell r="R101">
            <v>0.40848481262630365</v>
          </cell>
        </row>
        <row r="102">
          <cell r="O102" t="str">
            <v>DKO</v>
          </cell>
          <cell r="P102">
            <v>1.0677015913743855</v>
          </cell>
          <cell r="Q102">
            <v>6.5046633800093678E-2</v>
          </cell>
          <cell r="R102">
            <v>6.9266494816848212E-2</v>
          </cell>
        </row>
        <row r="115">
          <cell r="O115" t="str">
            <v>WT</v>
          </cell>
          <cell r="P115">
            <v>0.99999999999999956</v>
          </cell>
          <cell r="Q115">
            <v>0.15095183687914304</v>
          </cell>
          <cell r="R115">
            <v>0.17778948643418224</v>
          </cell>
        </row>
        <row r="116">
          <cell r="O116" t="str">
            <v>BP9KO</v>
          </cell>
          <cell r="P116">
            <v>1.491795614945187</v>
          </cell>
          <cell r="Q116">
            <v>0.15694847700910342</v>
          </cell>
          <cell r="R116">
            <v>0.17540214390130182</v>
          </cell>
        </row>
        <row r="117">
          <cell r="O117" t="str">
            <v>BP10KO</v>
          </cell>
          <cell r="P117">
            <v>1.179509594644107</v>
          </cell>
          <cell r="Q117">
            <v>0.34355820687493133</v>
          </cell>
          <cell r="R117">
            <v>0.48475330893236013</v>
          </cell>
        </row>
        <row r="118">
          <cell r="O118" t="str">
            <v>DKO</v>
          </cell>
          <cell r="P118">
            <v>1.260568621438197</v>
          </cell>
          <cell r="Q118">
            <v>4.6995688198605778E-2</v>
          </cell>
          <cell r="R118">
            <v>4.8815599181100344E-2</v>
          </cell>
        </row>
        <row r="131">
          <cell r="O131" t="str">
            <v>WT</v>
          </cell>
          <cell r="P131">
            <v>1</v>
          </cell>
          <cell r="Q131">
            <v>0.19509155407847456</v>
          </cell>
          <cell r="R131">
            <v>0.24237732262222411</v>
          </cell>
        </row>
        <row r="132">
          <cell r="O132" t="str">
            <v>BP9KO</v>
          </cell>
          <cell r="P132">
            <v>1.7058633592129677</v>
          </cell>
          <cell r="Q132">
            <v>7.4124919949086543E-2</v>
          </cell>
          <cell r="R132">
            <v>7.7492189865175032E-2</v>
          </cell>
        </row>
        <row r="133">
          <cell r="O133" t="str">
            <v>BP10KO</v>
          </cell>
          <cell r="P133">
            <v>1.0922516981027728</v>
          </cell>
          <cell r="Q133">
            <v>2.0662463070812986E-2</v>
          </cell>
          <cell r="R133">
            <v>2.1060878215530598E-2</v>
          </cell>
        </row>
        <row r="134">
          <cell r="O134" t="str">
            <v>DKO</v>
          </cell>
          <cell r="P134">
            <v>1.3783820505967721</v>
          </cell>
          <cell r="Q134">
            <v>0.10399002527422452</v>
          </cell>
          <cell r="R134">
            <v>0.11247558163495008</v>
          </cell>
        </row>
        <row r="147">
          <cell r="O147" t="str">
            <v>WT</v>
          </cell>
          <cell r="P147">
            <v>1</v>
          </cell>
          <cell r="Q147">
            <v>9.851420450296855E-2</v>
          </cell>
          <cell r="R147">
            <v>0.1092798189334232</v>
          </cell>
        </row>
        <row r="148">
          <cell r="O148" t="str">
            <v>BP9KO</v>
          </cell>
          <cell r="P148">
            <v>1.3822797273757292</v>
          </cell>
          <cell r="Q148">
            <v>0.10511206464431466</v>
          </cell>
          <cell r="R148">
            <v>0.1137628835275315</v>
          </cell>
        </row>
        <row r="149">
          <cell r="O149" t="str">
            <v>BP10KO</v>
          </cell>
          <cell r="P149">
            <v>1.2942985613382718</v>
          </cell>
          <cell r="Q149">
            <v>5.4064105307980226E-2</v>
          </cell>
          <cell r="R149">
            <v>5.6420859281828051E-2</v>
          </cell>
        </row>
        <row r="150">
          <cell r="O150" t="str">
            <v>DKO</v>
          </cell>
          <cell r="P150">
            <v>1.6189265401615671</v>
          </cell>
          <cell r="Q150">
            <v>3.0726585593407352E-2</v>
          </cell>
          <cell r="R150">
            <v>3.1321046674653852E-2</v>
          </cell>
        </row>
        <row r="163">
          <cell r="O163" t="str">
            <v>WT</v>
          </cell>
          <cell r="P163">
            <v>0.99999999999999956</v>
          </cell>
          <cell r="Q163">
            <v>0.21787033104104292</v>
          </cell>
          <cell r="R163">
            <v>0.2785603713653213</v>
          </cell>
        </row>
        <row r="164">
          <cell r="O164" t="str">
            <v>BP9KO</v>
          </cell>
          <cell r="P164">
            <v>0.98906498357713812</v>
          </cell>
          <cell r="Q164">
            <v>5.4707115442280796E-2</v>
          </cell>
          <cell r="R164">
            <v>5.7910244117152621E-2</v>
          </cell>
        </row>
        <row r="165">
          <cell r="O165" t="str">
            <v>BP10KO</v>
          </cell>
          <cell r="P165">
            <v>0.60877217714222354</v>
          </cell>
          <cell r="Q165">
            <v>0.1677746100992204</v>
          </cell>
          <cell r="R165">
            <v>0.23160335179203051</v>
          </cell>
        </row>
        <row r="166">
          <cell r="O166" t="str">
            <v>DKO</v>
          </cell>
          <cell r="P166">
            <v>1.5046214985350066</v>
          </cell>
          <cell r="Q166">
            <v>0.16076642170000666</v>
          </cell>
          <cell r="R166">
            <v>0.17999903300739217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1098-D856-48A0-8D8D-7FD0663ADE47}">
  <sheetPr codeName="Sheet1">
    <pageSetUpPr fitToPage="1"/>
  </sheetPr>
  <dimension ref="B1:R241"/>
  <sheetViews>
    <sheetView tabSelected="1" zoomScale="50" zoomScaleNormal="50" workbookViewId="0">
      <selection activeCell="AF213" sqref="AF213"/>
    </sheetView>
  </sheetViews>
  <sheetFormatPr defaultColWidth="10" defaultRowHeight="17.649999999999999" x14ac:dyDescent="0.7"/>
  <cols>
    <col min="1" max="11" width="10" style="1"/>
    <col min="12" max="13" width="11.5625" style="1" customWidth="1"/>
    <col min="14" max="16384" width="10" style="1"/>
  </cols>
  <sheetData>
    <row r="1" spans="2:18" ht="18" thickBot="1" x14ac:dyDescent="0.75"/>
    <row r="2" spans="2:18" ht="18" thickBot="1" x14ac:dyDescent="0.75">
      <c r="B2" s="69" t="s">
        <v>0</v>
      </c>
      <c r="C2" s="70"/>
      <c r="D2" s="2" t="s">
        <v>1</v>
      </c>
      <c r="E2" s="73" t="s">
        <v>17</v>
      </c>
      <c r="F2" s="73"/>
      <c r="G2" s="73"/>
      <c r="H2" s="73"/>
      <c r="I2" s="73"/>
      <c r="J2" s="74"/>
      <c r="K2" s="75" t="s">
        <v>2</v>
      </c>
      <c r="L2" s="75"/>
      <c r="M2" s="70"/>
      <c r="O2" s="3"/>
      <c r="P2" s="4" t="s">
        <v>13</v>
      </c>
      <c r="Q2" s="5" t="s">
        <v>14</v>
      </c>
      <c r="R2" s="6" t="s">
        <v>15</v>
      </c>
    </row>
    <row r="3" spans="2:18" ht="19.5" thickBot="1" x14ac:dyDescent="0.75">
      <c r="B3" s="71"/>
      <c r="C3" s="72"/>
      <c r="D3" s="7" t="s">
        <v>18</v>
      </c>
      <c r="E3" s="8" t="s">
        <v>18</v>
      </c>
      <c r="F3" s="9" t="s">
        <v>3</v>
      </c>
      <c r="G3" s="9" t="s">
        <v>4</v>
      </c>
      <c r="H3" s="9" t="s">
        <v>5</v>
      </c>
      <c r="I3" s="10" t="s">
        <v>6</v>
      </c>
      <c r="J3" s="7" t="s">
        <v>19</v>
      </c>
      <c r="K3" s="11" t="s">
        <v>7</v>
      </c>
      <c r="L3" s="11" t="s">
        <v>8</v>
      </c>
      <c r="M3" s="7" t="s">
        <v>9</v>
      </c>
      <c r="O3" s="12" t="str">
        <f>B4</f>
        <v>WT-</v>
      </c>
      <c r="P3" s="13">
        <f>J4</f>
        <v>1.0000000000000002</v>
      </c>
      <c r="Q3" s="14">
        <f>ABS(J4-L4)</f>
        <v>7.9121863305992024E-2</v>
      </c>
      <c r="R3" s="15">
        <f>ABS(J4-M4)</f>
        <v>8.5920014987045823E-2</v>
      </c>
    </row>
    <row r="4" spans="2:18" x14ac:dyDescent="0.7">
      <c r="B4" s="16" t="s">
        <v>172</v>
      </c>
      <c r="C4" s="17" t="s">
        <v>10</v>
      </c>
      <c r="D4" s="15">
        <v>19.918952941894531</v>
      </c>
      <c r="E4" s="15">
        <v>27.481607437133789</v>
      </c>
      <c r="F4" s="18">
        <f t="shared" ref="F4:F15" si="0">E4-D4</f>
        <v>7.5626544952392578</v>
      </c>
      <c r="G4" s="14">
        <f>AVERAGE(F4:F6)</f>
        <v>7.4345156351725263</v>
      </c>
      <c r="H4" s="14">
        <f>F4-G4</f>
        <v>0.12813886006673147</v>
      </c>
      <c r="I4" s="14">
        <f>AVERAGE(H4:H6)</f>
        <v>-2.9605947323337506E-16</v>
      </c>
      <c r="J4" s="19">
        <f>2^-(I4)</f>
        <v>1.0000000000000002</v>
      </c>
      <c r="K4" s="18">
        <f>_xlfn.STDEV.S(H4:H6)</f>
        <v>0.1189178432608881</v>
      </c>
      <c r="L4" s="14">
        <f>2^-(I4+K4)</f>
        <v>0.9208781366940082</v>
      </c>
      <c r="M4" s="15">
        <f>2^-(I4-K4)</f>
        <v>1.085920014987046</v>
      </c>
      <c r="O4" s="20" t="str">
        <f>B7</f>
        <v>WT+</v>
      </c>
      <c r="P4" s="21">
        <f>J7</f>
        <v>1.769550986765084</v>
      </c>
      <c r="Q4" s="22">
        <f>ABS(J7-L7)</f>
        <v>0.30091687715252302</v>
      </c>
      <c r="R4" s="23">
        <f>ABS(J7-M7)</f>
        <v>0.36257346429192605</v>
      </c>
    </row>
    <row r="5" spans="2:18" x14ac:dyDescent="0.7">
      <c r="B5" s="24"/>
      <c r="C5" s="25" t="s">
        <v>11</v>
      </c>
      <c r="D5" s="26">
        <v>20.197559356689453</v>
      </c>
      <c r="E5" s="26">
        <v>27.525264739990234</v>
      </c>
      <c r="F5" s="27">
        <f t="shared" si="0"/>
        <v>7.3277053833007813</v>
      </c>
      <c r="G5" s="28"/>
      <c r="H5" s="29">
        <f>F5-G4</f>
        <v>-0.10681025187174509</v>
      </c>
      <c r="I5" s="30"/>
      <c r="J5" s="31"/>
      <c r="K5" s="27"/>
      <c r="L5" s="29"/>
      <c r="M5" s="26"/>
      <c r="O5" s="32" t="str">
        <f>B10</f>
        <v>WT iBP9-</v>
      </c>
      <c r="P5" s="28">
        <f>J10</f>
        <v>1.4322479778410568</v>
      </c>
      <c r="Q5" s="29">
        <f>ABS(J10-L10)</f>
        <v>0.14739670494106738</v>
      </c>
      <c r="R5" s="26">
        <f>ABS(J10-M10)</f>
        <v>0.16430589052987687</v>
      </c>
    </row>
    <row r="6" spans="2:18" ht="18" thickBot="1" x14ac:dyDescent="0.75">
      <c r="B6" s="33"/>
      <c r="C6" s="34" t="s">
        <v>12</v>
      </c>
      <c r="D6" s="35">
        <v>20.14436149597168</v>
      </c>
      <c r="E6" s="35">
        <v>27.557548522949219</v>
      </c>
      <c r="F6" s="36">
        <f t="shared" si="0"/>
        <v>7.4131870269775391</v>
      </c>
      <c r="G6" s="37"/>
      <c r="H6" s="38">
        <f>F6-G4</f>
        <v>-2.1328608194987275E-2</v>
      </c>
      <c r="I6" s="39"/>
      <c r="J6" s="40"/>
      <c r="K6" s="36"/>
      <c r="L6" s="38"/>
      <c r="M6" s="35"/>
      <c r="O6" s="20" t="str">
        <f>B13</f>
        <v>WT iBP9+</v>
      </c>
      <c r="P6" s="21">
        <f>J13</f>
        <v>31.666891167747163</v>
      </c>
      <c r="Q6" s="22">
        <f>ABS(J13-L13)</f>
        <v>2.9379386946224209</v>
      </c>
      <c r="R6" s="23">
        <f>ABS(J13-M13)</f>
        <v>3.2383841696683326</v>
      </c>
    </row>
    <row r="7" spans="2:18" ht="18" thickTop="1" x14ac:dyDescent="0.7">
      <c r="B7" s="16" t="s">
        <v>174</v>
      </c>
      <c r="C7" s="17" t="s">
        <v>10</v>
      </c>
      <c r="D7" s="15">
        <v>20.345621109008789</v>
      </c>
      <c r="E7" s="15">
        <v>27.200950622558594</v>
      </c>
      <c r="F7" s="18">
        <f t="shared" si="0"/>
        <v>6.8553295135498047</v>
      </c>
      <c r="G7" s="14">
        <f>AVERAGE(F7:F9)</f>
        <v>6.6111323038736982</v>
      </c>
      <c r="H7" s="14">
        <f>F7-G4</f>
        <v>-0.57918612162272165</v>
      </c>
      <c r="I7" s="14">
        <f>AVERAGE(H7:H9)</f>
        <v>-0.82338333129882846</v>
      </c>
      <c r="J7" s="19">
        <f>2^-(I7)</f>
        <v>1.769550986765084</v>
      </c>
      <c r="K7" s="18">
        <f>_xlfn.STDEV.S(H7:H9)</f>
        <v>0.26890831865694031</v>
      </c>
      <c r="L7" s="14">
        <f>2^-(I7+K7)</f>
        <v>1.468634109612561</v>
      </c>
      <c r="M7" s="15">
        <f>2^-(I7-K7)</f>
        <v>2.1321244510570101</v>
      </c>
      <c r="O7" s="32" t="str">
        <f>B16</f>
        <v>WT iBP10-</v>
      </c>
      <c r="P7" s="28">
        <f>J16</f>
        <v>1.20040549672028</v>
      </c>
      <c r="Q7" s="29">
        <f>ABS(J16-L16)</f>
        <v>3.4974033023414064E-2</v>
      </c>
      <c r="R7" s="26">
        <f>ABS(J16-M16)</f>
        <v>3.6023586793004991E-2</v>
      </c>
    </row>
    <row r="8" spans="2:18" ht="18" thickBot="1" x14ac:dyDescent="0.75">
      <c r="B8" s="24"/>
      <c r="C8" s="25" t="s">
        <v>11</v>
      </c>
      <c r="D8" s="26">
        <v>20.552886962890625</v>
      </c>
      <c r="E8" s="26">
        <v>27.208015441894531</v>
      </c>
      <c r="F8" s="27">
        <f t="shared" si="0"/>
        <v>6.6551284790039063</v>
      </c>
      <c r="G8" s="28"/>
      <c r="H8" s="29">
        <f>F8-G4</f>
        <v>-0.77938715616862009</v>
      </c>
      <c r="I8" s="30"/>
      <c r="J8" s="31"/>
      <c r="K8" s="24"/>
      <c r="L8" s="29"/>
      <c r="M8" s="26"/>
      <c r="O8" s="41" t="str">
        <f>B19</f>
        <v>WT iBP10+</v>
      </c>
      <c r="P8" s="42">
        <f>J19</f>
        <v>1.348730257797512</v>
      </c>
      <c r="Q8" s="43">
        <f>ABS(J19-L19)</f>
        <v>0.4593746328285504</v>
      </c>
      <c r="R8" s="44">
        <f>ABS(J19-M19)</f>
        <v>0.69665322798415019</v>
      </c>
    </row>
    <row r="9" spans="2:18" ht="18" thickBot="1" x14ac:dyDescent="0.75">
      <c r="B9" s="33"/>
      <c r="C9" s="34" t="s">
        <v>12</v>
      </c>
      <c r="D9" s="35">
        <v>20.280426025390625</v>
      </c>
      <c r="E9" s="35">
        <v>26.603364944458008</v>
      </c>
      <c r="F9" s="36">
        <f t="shared" si="0"/>
        <v>6.3229389190673828</v>
      </c>
      <c r="G9" s="37"/>
      <c r="H9" s="38">
        <f>F9-G4</f>
        <v>-1.1115767161051435</v>
      </c>
      <c r="I9" s="39"/>
      <c r="J9" s="45"/>
      <c r="K9" s="33"/>
      <c r="L9" s="39"/>
      <c r="M9" s="46"/>
    </row>
    <row r="10" spans="2:18" ht="18.399999999999999" thickTop="1" thickBot="1" x14ac:dyDescent="0.75">
      <c r="B10" s="16" t="s">
        <v>175</v>
      </c>
      <c r="C10" s="17" t="s">
        <v>10</v>
      </c>
      <c r="D10" s="15">
        <v>20.342897415161133</v>
      </c>
      <c r="E10" s="15">
        <v>27.099658966064453</v>
      </c>
      <c r="F10" s="18">
        <f t="shared" si="0"/>
        <v>6.7567615509033203</v>
      </c>
      <c r="G10" s="14">
        <f>AVERAGE(F10:F12)</f>
        <v>6.9162343343098955</v>
      </c>
      <c r="H10" s="14">
        <f>F10-G4</f>
        <v>-0.67775408426920603</v>
      </c>
      <c r="I10" s="14">
        <f>AVERAGE(H10:H12)</f>
        <v>-0.51828130086263047</v>
      </c>
      <c r="J10" s="19">
        <f>2^-(I10)</f>
        <v>1.4322479778410568</v>
      </c>
      <c r="K10" s="18">
        <f>_xlfn.STDEV.S(H10:H12)</f>
        <v>0.15667992997867627</v>
      </c>
      <c r="L10" s="14">
        <f>2^-(I10+K10)</f>
        <v>1.2848512728999895</v>
      </c>
      <c r="M10" s="15">
        <f>2^-(I10-K10)</f>
        <v>1.5965538683709337</v>
      </c>
      <c r="O10" s="3"/>
      <c r="P10" s="57" t="s">
        <v>16</v>
      </c>
      <c r="Q10" s="58"/>
      <c r="R10" s="59"/>
    </row>
    <row r="11" spans="2:18" x14ac:dyDescent="0.7">
      <c r="B11" s="24"/>
      <c r="C11" s="25" t="s">
        <v>11</v>
      </c>
      <c r="D11" s="26">
        <v>20.193286895751953</v>
      </c>
      <c r="E11" s="26">
        <v>27.115264892578125</v>
      </c>
      <c r="F11" s="27">
        <f t="shared" si="0"/>
        <v>6.9219779968261719</v>
      </c>
      <c r="G11" s="28"/>
      <c r="H11" s="29">
        <f>F11-G4</f>
        <v>-0.51253763834635446</v>
      </c>
      <c r="I11" s="30"/>
      <c r="J11" s="31"/>
      <c r="K11" s="24"/>
      <c r="L11" s="29"/>
      <c r="M11" s="26"/>
      <c r="O11" s="12" t="str">
        <f>B4</f>
        <v>WT-</v>
      </c>
      <c r="P11" s="60"/>
      <c r="Q11" s="61"/>
      <c r="R11" s="62"/>
    </row>
    <row r="12" spans="2:18" ht="18" thickBot="1" x14ac:dyDescent="0.75">
      <c r="B12" s="33"/>
      <c r="C12" s="34" t="s">
        <v>12</v>
      </c>
      <c r="D12" s="35">
        <v>20.182098388671875</v>
      </c>
      <c r="E12" s="35">
        <v>27.25206184387207</v>
      </c>
      <c r="F12" s="36">
        <f t="shared" si="0"/>
        <v>7.0699634552001953</v>
      </c>
      <c r="G12" s="37"/>
      <c r="H12" s="38">
        <f>F12-G4</f>
        <v>-0.36455217997233103</v>
      </c>
      <c r="I12" s="39"/>
      <c r="J12" s="45"/>
      <c r="K12" s="33"/>
      <c r="L12" s="39"/>
      <c r="M12" s="46"/>
      <c r="O12" s="20" t="str">
        <f>B7</f>
        <v>WT+</v>
      </c>
      <c r="P12" s="63">
        <f>_xlfn.T.TEST(F4:F6,F7:F9,2,3)</f>
        <v>2.0335417491465679E-2</v>
      </c>
      <c r="Q12" s="64"/>
      <c r="R12" s="65"/>
    </row>
    <row r="13" spans="2:18" ht="18" thickTop="1" x14ac:dyDescent="0.7">
      <c r="B13" s="16" t="s">
        <v>176</v>
      </c>
      <c r="C13" s="17" t="s">
        <v>10</v>
      </c>
      <c r="D13" s="15">
        <v>20.400659561157227</v>
      </c>
      <c r="E13" s="15">
        <v>22.882757186889648</v>
      </c>
      <c r="F13" s="18">
        <f t="shared" si="0"/>
        <v>2.4820976257324219</v>
      </c>
      <c r="G13" s="14">
        <f>AVERAGE(F13:F15)</f>
        <v>2.4496122996012368</v>
      </c>
      <c r="H13" s="14">
        <f>F13-G4</f>
        <v>-4.9524180094401045</v>
      </c>
      <c r="I13" s="14">
        <f>AVERAGE(H13:H15)</f>
        <v>-4.9849033355712891</v>
      </c>
      <c r="J13" s="19">
        <f>2^-(I13)</f>
        <v>31.666891167747163</v>
      </c>
      <c r="K13" s="18">
        <f>_xlfn.STDEV.S(H13:H15)</f>
        <v>0.14046985099413439</v>
      </c>
      <c r="L13" s="14">
        <f>2^-(I13+K13)</f>
        <v>28.728952473124743</v>
      </c>
      <c r="M13" s="15">
        <f>2^-(I13-K13)</f>
        <v>34.905275337415496</v>
      </c>
      <c r="O13" s="32" t="str">
        <f>B10</f>
        <v>WT iBP9-</v>
      </c>
      <c r="P13" s="63"/>
      <c r="Q13" s="64"/>
      <c r="R13" s="65"/>
    </row>
    <row r="14" spans="2:18" x14ac:dyDescent="0.7">
      <c r="B14" s="24"/>
      <c r="C14" s="25" t="s">
        <v>11</v>
      </c>
      <c r="D14" s="26">
        <v>20.344934463500977</v>
      </c>
      <c r="E14" s="26">
        <v>22.640680313110352</v>
      </c>
      <c r="F14" s="27">
        <f t="shared" si="0"/>
        <v>2.295745849609375</v>
      </c>
      <c r="G14" s="28"/>
      <c r="H14" s="29">
        <f>F14-G4</f>
        <v>-5.1387697855631513</v>
      </c>
      <c r="I14" s="30"/>
      <c r="J14" s="31"/>
      <c r="K14" s="24"/>
      <c r="L14" s="29"/>
      <c r="M14" s="26"/>
      <c r="O14" s="20" t="str">
        <f>B13</f>
        <v>WT iBP9+</v>
      </c>
      <c r="P14" s="63">
        <f>_xlfn.T.TEST(F10:F12,F13:F15,2,3)</f>
        <v>3.6780705464911509E-6</v>
      </c>
      <c r="Q14" s="64"/>
      <c r="R14" s="65"/>
    </row>
    <row r="15" spans="2:18" ht="18" thickBot="1" x14ac:dyDescent="0.75">
      <c r="B15" s="33"/>
      <c r="C15" s="34" t="s">
        <v>12</v>
      </c>
      <c r="D15" s="35">
        <v>20.180812835693359</v>
      </c>
      <c r="E15" s="35">
        <v>22.751806259155273</v>
      </c>
      <c r="F15" s="36">
        <f t="shared" si="0"/>
        <v>2.5709934234619141</v>
      </c>
      <c r="G15" s="37"/>
      <c r="H15" s="38">
        <f>F15-G4</f>
        <v>-4.8635222117106123</v>
      </c>
      <c r="I15" s="39"/>
      <c r="J15" s="45"/>
      <c r="K15" s="33"/>
      <c r="L15" s="39"/>
      <c r="M15" s="46"/>
      <c r="O15" s="32" t="str">
        <f>B16</f>
        <v>WT iBP10-</v>
      </c>
      <c r="P15" s="63"/>
      <c r="Q15" s="64"/>
      <c r="R15" s="65"/>
    </row>
    <row r="16" spans="2:18" ht="18.399999999999999" thickTop="1" thickBot="1" x14ac:dyDescent="0.75">
      <c r="B16" s="16" t="s">
        <v>177</v>
      </c>
      <c r="C16" s="17" t="s">
        <v>10</v>
      </c>
      <c r="D16" s="15">
        <v>20.191390991210938</v>
      </c>
      <c r="E16" s="15">
        <v>27.315694808959961</v>
      </c>
      <c r="F16" s="18">
        <f t="shared" ref="F16:F21" si="1">E16-D16</f>
        <v>7.1243038177490234</v>
      </c>
      <c r="G16" s="14">
        <f>AVERAGE(F16:F18)</f>
        <v>7.1709938049316406</v>
      </c>
      <c r="H16" s="14">
        <f>F16-G4</f>
        <v>-0.3102118174235029</v>
      </c>
      <c r="I16" s="14">
        <f>AVERAGE(H16:H18)</f>
        <v>-0.26352183024088571</v>
      </c>
      <c r="J16" s="19">
        <f>2^-(I16)</f>
        <v>1.20040549672028</v>
      </c>
      <c r="K16" s="18">
        <f>_xlfn.STDEV.S(H16:H18)</f>
        <v>4.2657664806245131E-2</v>
      </c>
      <c r="L16" s="14">
        <f>2^-(I16+K16)</f>
        <v>1.1654314636968659</v>
      </c>
      <c r="M16" s="15">
        <f>2^-(I16-K16)</f>
        <v>1.236429083513285</v>
      </c>
      <c r="O16" s="41" t="str">
        <f>B19</f>
        <v>WT iBP10+</v>
      </c>
      <c r="P16" s="66">
        <f>_xlfn.T.TEST(F16:F18,F19:F21,2,3)</f>
        <v>0.6761575435301399</v>
      </c>
      <c r="Q16" s="67"/>
      <c r="R16" s="68"/>
    </row>
    <row r="17" spans="2:18" x14ac:dyDescent="0.7">
      <c r="B17" s="24"/>
      <c r="C17" s="25" t="s">
        <v>11</v>
      </c>
      <c r="D17" s="26">
        <v>20.146232604980469</v>
      </c>
      <c r="E17" s="26">
        <v>27.326980590820313</v>
      </c>
      <c r="F17" s="27">
        <f t="shared" si="1"/>
        <v>7.1807479858398438</v>
      </c>
      <c r="G17" s="28"/>
      <c r="H17" s="29">
        <f>F17-G4</f>
        <v>-0.25376764933268259</v>
      </c>
      <c r="I17" s="30"/>
      <c r="J17" s="31"/>
      <c r="K17" s="24"/>
      <c r="L17" s="29"/>
      <c r="M17" s="26"/>
    </row>
    <row r="18" spans="2:18" ht="18" thickBot="1" x14ac:dyDescent="0.75">
      <c r="B18" s="33"/>
      <c r="C18" s="34" t="s">
        <v>12</v>
      </c>
      <c r="D18" s="35">
        <v>20.03607177734375</v>
      </c>
      <c r="E18" s="35">
        <v>27.244001388549805</v>
      </c>
      <c r="F18" s="36">
        <f t="shared" si="1"/>
        <v>7.2079296112060547</v>
      </c>
      <c r="G18" s="37"/>
      <c r="H18" s="38">
        <f>F18-G4</f>
        <v>-0.22658602396647165</v>
      </c>
      <c r="I18" s="39"/>
      <c r="J18" s="45"/>
      <c r="K18" s="33"/>
      <c r="L18" s="39"/>
      <c r="M18" s="46"/>
    </row>
    <row r="19" spans="2:18" ht="18" thickTop="1" x14ac:dyDescent="0.7">
      <c r="B19" s="16" t="s">
        <v>178</v>
      </c>
      <c r="C19" s="17" t="s">
        <v>10</v>
      </c>
      <c r="D19" s="15">
        <v>20.124822616577148</v>
      </c>
      <c r="E19" s="15">
        <v>27.655559539794922</v>
      </c>
      <c r="F19" s="18">
        <f t="shared" si="1"/>
        <v>7.5307369232177734</v>
      </c>
      <c r="G19" s="14">
        <f>AVERAGE(F19:F21)</f>
        <v>7.0029137929280596</v>
      </c>
      <c r="H19" s="14">
        <f>F19-G4</f>
        <v>9.62212880452471E-2</v>
      </c>
      <c r="I19" s="14">
        <f>AVERAGE(H19:H21)</f>
        <v>-0.43160184224446646</v>
      </c>
      <c r="J19" s="19">
        <f>2^-(I19)</f>
        <v>1.348730257797512</v>
      </c>
      <c r="K19" s="18">
        <f>_xlfn.STDEV.S(H19:H21)</f>
        <v>0.60076951494110853</v>
      </c>
      <c r="L19" s="14">
        <f>2^-(I19+K19)</f>
        <v>0.88935562496896159</v>
      </c>
      <c r="M19" s="15">
        <f>2^-(I19-K19)</f>
        <v>2.0453834857816622</v>
      </c>
    </row>
    <row r="20" spans="2:18" x14ac:dyDescent="0.7">
      <c r="B20" s="24"/>
      <c r="C20" s="25" t="s">
        <v>11</v>
      </c>
      <c r="D20" s="26">
        <v>20.125566482543945</v>
      </c>
      <c r="E20" s="26">
        <v>27.254409790039063</v>
      </c>
      <c r="F20" s="27">
        <f t="shared" si="1"/>
        <v>7.1288433074951172</v>
      </c>
      <c r="G20" s="28"/>
      <c r="H20" s="29">
        <f>F20-G4</f>
        <v>-0.30567232767740915</v>
      </c>
      <c r="I20" s="30"/>
      <c r="J20" s="31"/>
      <c r="K20" s="24"/>
      <c r="L20" s="29"/>
      <c r="M20" s="26"/>
    </row>
    <row r="21" spans="2:18" ht="18" thickBot="1" x14ac:dyDescent="0.75">
      <c r="B21" s="47"/>
      <c r="C21" s="7" t="s">
        <v>12</v>
      </c>
      <c r="D21" s="48">
        <v>20.967403411865234</v>
      </c>
      <c r="E21" s="48">
        <v>27.316564559936523</v>
      </c>
      <c r="F21" s="49">
        <f t="shared" si="1"/>
        <v>6.3491611480712891</v>
      </c>
      <c r="G21" s="50"/>
      <c r="H21" s="51">
        <f>F21-G4</f>
        <v>-1.0853544871012373</v>
      </c>
      <c r="I21" s="52"/>
      <c r="J21" s="53"/>
      <c r="K21" s="47"/>
      <c r="L21" s="52"/>
      <c r="M21" s="54"/>
    </row>
    <row r="22" spans="2:18" x14ac:dyDescent="0.7">
      <c r="I22" s="55"/>
    </row>
    <row r="23" spans="2:18" ht="18" thickBot="1" x14ac:dyDescent="0.75"/>
    <row r="24" spans="2:18" ht="18" thickBot="1" x14ac:dyDescent="0.75">
      <c r="B24" s="69" t="s">
        <v>0</v>
      </c>
      <c r="C24" s="70"/>
      <c r="D24" s="2" t="s">
        <v>1</v>
      </c>
      <c r="E24" s="76" t="s">
        <v>20</v>
      </c>
      <c r="F24" s="77"/>
      <c r="G24" s="77"/>
      <c r="H24" s="77"/>
      <c r="I24" s="77"/>
      <c r="J24" s="78"/>
      <c r="K24" s="79" t="s">
        <v>2</v>
      </c>
      <c r="L24" s="80"/>
      <c r="M24" s="81"/>
      <c r="O24" s="3"/>
      <c r="P24" s="4" t="s">
        <v>13</v>
      </c>
      <c r="Q24" s="5" t="s">
        <v>14</v>
      </c>
      <c r="R24" s="6" t="s">
        <v>15</v>
      </c>
    </row>
    <row r="25" spans="2:18" ht="19.5" thickBot="1" x14ac:dyDescent="0.75">
      <c r="B25" s="71"/>
      <c r="C25" s="72"/>
      <c r="D25" s="7" t="s">
        <v>18</v>
      </c>
      <c r="E25" s="8" t="s">
        <v>18</v>
      </c>
      <c r="F25" s="9" t="s">
        <v>3</v>
      </c>
      <c r="G25" s="9" t="s">
        <v>4</v>
      </c>
      <c r="H25" s="9" t="s">
        <v>5</v>
      </c>
      <c r="I25" s="10" t="s">
        <v>6</v>
      </c>
      <c r="J25" s="7" t="s">
        <v>19</v>
      </c>
      <c r="K25" s="11" t="s">
        <v>7</v>
      </c>
      <c r="L25" s="11" t="s">
        <v>8</v>
      </c>
      <c r="M25" s="7" t="s">
        <v>9</v>
      </c>
      <c r="O25" s="12" t="str">
        <f>B26</f>
        <v>WT-</v>
      </c>
      <c r="P25" s="13">
        <f>J26</f>
        <v>1</v>
      </c>
      <c r="Q25" s="14">
        <f>ABS(J26-L26)</f>
        <v>0.11558947815391729</v>
      </c>
      <c r="R25" s="15">
        <f>ABS(J26-M26)</f>
        <v>0.13069663385804198</v>
      </c>
    </row>
    <row r="26" spans="2:18" x14ac:dyDescent="0.7">
      <c r="B26" s="16" t="s">
        <v>172</v>
      </c>
      <c r="C26" s="17" t="s">
        <v>10</v>
      </c>
      <c r="D26" s="15">
        <v>19.918952941894531</v>
      </c>
      <c r="E26" s="15">
        <v>29.98975944519043</v>
      </c>
      <c r="F26" s="18">
        <f t="shared" ref="F26:F42" si="2">E26-D26</f>
        <v>10.070806503295898</v>
      </c>
      <c r="G26" s="14">
        <f>AVERAGE(F26:F28)</f>
        <v>9.8672275543212891</v>
      </c>
      <c r="H26" s="14">
        <f>F26-G26</f>
        <v>0.20357894897460938</v>
      </c>
      <c r="I26" s="14">
        <f>AVERAGE(H26:H28)</f>
        <v>0</v>
      </c>
      <c r="J26" s="19">
        <f>2^-(I26)</f>
        <v>1</v>
      </c>
      <c r="K26" s="18">
        <f>_xlfn.STDEV.S(H26:H28)</f>
        <v>0.17721190586521474</v>
      </c>
      <c r="L26" s="14">
        <f>2^-(I26+K26)</f>
        <v>0.88441052184608271</v>
      </c>
      <c r="M26" s="15">
        <f>2^-(I26-K26)</f>
        <v>1.130696633858042</v>
      </c>
      <c r="O26" s="20" t="str">
        <f>B29</f>
        <v>WT+</v>
      </c>
      <c r="P26" s="21">
        <f>J29</f>
        <v>1.2778420663217713</v>
      </c>
      <c r="Q26" s="22">
        <f>ABS(J29-L29)</f>
        <v>8.7329068526396325E-2</v>
      </c>
      <c r="R26" s="23">
        <f>ABS(J29-M29)</f>
        <v>9.3735018082437227E-2</v>
      </c>
    </row>
    <row r="27" spans="2:18" x14ac:dyDescent="0.7">
      <c r="B27" s="24"/>
      <c r="C27" s="25" t="s">
        <v>11</v>
      </c>
      <c r="D27" s="26">
        <v>20.197559356689453</v>
      </c>
      <c r="E27" s="26">
        <v>29.980907440185547</v>
      </c>
      <c r="F27" s="27">
        <f t="shared" si="2"/>
        <v>9.7833480834960938</v>
      </c>
      <c r="G27" s="28"/>
      <c r="H27" s="29">
        <f>F27-G26</f>
        <v>-8.3879470825195313E-2</v>
      </c>
      <c r="I27" s="30"/>
      <c r="J27" s="31"/>
      <c r="K27" s="27"/>
      <c r="L27" s="29"/>
      <c r="M27" s="26"/>
      <c r="O27" s="32" t="str">
        <f>B32</f>
        <v>WT iBP9-</v>
      </c>
      <c r="P27" s="28">
        <f>J32</f>
        <v>1.4028369843966493</v>
      </c>
      <c r="Q27" s="29">
        <f>ABS(J32-L32)</f>
        <v>8.5400825407184744E-2</v>
      </c>
      <c r="R27" s="26">
        <f>ABS(J32-M32)</f>
        <v>9.093680597858711E-2</v>
      </c>
    </row>
    <row r="28" spans="2:18" ht="18" thickBot="1" x14ac:dyDescent="0.75">
      <c r="B28" s="33"/>
      <c r="C28" s="34" t="s">
        <v>12</v>
      </c>
      <c r="D28" s="35">
        <v>20.14436149597168</v>
      </c>
      <c r="E28" s="35">
        <v>29.891889572143555</v>
      </c>
      <c r="F28" s="36">
        <f t="shared" si="2"/>
        <v>9.747528076171875</v>
      </c>
      <c r="G28" s="37"/>
      <c r="H28" s="38">
        <f>F28-G26</f>
        <v>-0.11969947814941406</v>
      </c>
      <c r="I28" s="39"/>
      <c r="J28" s="40"/>
      <c r="K28" s="36"/>
      <c r="L28" s="38"/>
      <c r="M28" s="35"/>
      <c r="O28" s="20" t="str">
        <f>B35</f>
        <v>WT iBP9+</v>
      </c>
      <c r="P28" s="21">
        <f>J35</f>
        <v>1.5470819960124182</v>
      </c>
      <c r="Q28" s="22">
        <f>ABS(J35-L35)</f>
        <v>0.17016954153766983</v>
      </c>
      <c r="R28" s="23">
        <f>ABS(J35-M35)</f>
        <v>0.1912004159211742</v>
      </c>
    </row>
    <row r="29" spans="2:18" ht="18" thickTop="1" x14ac:dyDescent="0.7">
      <c r="B29" s="16" t="s">
        <v>174</v>
      </c>
      <c r="C29" s="17" t="s">
        <v>10</v>
      </c>
      <c r="D29" s="15">
        <v>20.345621109008789</v>
      </c>
      <c r="E29" s="15">
        <v>29.973760604858398</v>
      </c>
      <c r="F29" s="18">
        <f t="shared" si="2"/>
        <v>9.6281394958496094</v>
      </c>
      <c r="G29" s="14">
        <f>AVERAGE(F29:F31)</f>
        <v>9.5135180155436192</v>
      </c>
      <c r="H29" s="14">
        <f>F29-G26</f>
        <v>-0.23908805847167969</v>
      </c>
      <c r="I29" s="14">
        <f>AVERAGE(H29:H31)</f>
        <v>-0.35370953877766925</v>
      </c>
      <c r="J29" s="19">
        <f>2^-(I29)</f>
        <v>1.2778420663217713</v>
      </c>
      <c r="K29" s="18">
        <f>_xlfn.STDEV.S(H29:H31)</f>
        <v>0.10212616701229078</v>
      </c>
      <c r="L29" s="14">
        <f>2^-(I29+K29)</f>
        <v>1.190512997795375</v>
      </c>
      <c r="M29" s="15">
        <f>2^-(I29-K29)</f>
        <v>1.3715770844042086</v>
      </c>
      <c r="O29" s="32" t="str">
        <f>B38</f>
        <v>WT iBP10-</v>
      </c>
      <c r="P29" s="28">
        <f>J38</f>
        <v>1.3054146480108104</v>
      </c>
      <c r="Q29" s="29">
        <f>ABS(J38-L38)</f>
        <v>0.12444020612056694</v>
      </c>
      <c r="R29" s="26">
        <f>ABS(J38-M38)</f>
        <v>0.13755256854777009</v>
      </c>
    </row>
    <row r="30" spans="2:18" ht="18" thickBot="1" x14ac:dyDescent="0.75">
      <c r="B30" s="24"/>
      <c r="C30" s="25" t="s">
        <v>11</v>
      </c>
      <c r="D30" s="26">
        <v>20.552886962890625</v>
      </c>
      <c r="E30" s="26">
        <v>29.985090255737305</v>
      </c>
      <c r="F30" s="27">
        <f t="shared" si="2"/>
        <v>9.4322032928466797</v>
      </c>
      <c r="G30" s="28"/>
      <c r="H30" s="29">
        <f>F30-G26</f>
        <v>-0.43502426147460938</v>
      </c>
      <c r="I30" s="30"/>
      <c r="J30" s="31"/>
      <c r="K30" s="24"/>
      <c r="L30" s="29"/>
      <c r="M30" s="26"/>
      <c r="O30" s="41" t="str">
        <f>B41</f>
        <v>WT iBP10+</v>
      </c>
      <c r="P30" s="42">
        <f>J41</f>
        <v>61.504603941034418</v>
      </c>
      <c r="Q30" s="43">
        <f>ABS(J41-L41)</f>
        <v>17.328133322306705</v>
      </c>
      <c r="R30" s="44">
        <f>ABS(J41-M41)</f>
        <v>24.125059383401961</v>
      </c>
    </row>
    <row r="31" spans="2:18" ht="18" thickBot="1" x14ac:dyDescent="0.75">
      <c r="B31" s="33"/>
      <c r="C31" s="34" t="s">
        <v>12</v>
      </c>
      <c r="D31" s="35">
        <v>20.280426025390625</v>
      </c>
      <c r="E31" s="35">
        <v>29.760637283325195</v>
      </c>
      <c r="F31" s="36">
        <f t="shared" si="2"/>
        <v>9.4802112579345703</v>
      </c>
      <c r="G31" s="37"/>
      <c r="H31" s="38">
        <f>F31-G26</f>
        <v>-0.38701629638671875</v>
      </c>
      <c r="I31" s="39"/>
      <c r="J31" s="45"/>
      <c r="K31" s="33"/>
      <c r="L31" s="39"/>
      <c r="M31" s="46"/>
    </row>
    <row r="32" spans="2:18" ht="18.399999999999999" thickTop="1" thickBot="1" x14ac:dyDescent="0.75">
      <c r="B32" s="16" t="s">
        <v>175</v>
      </c>
      <c r="C32" s="17" t="s">
        <v>10</v>
      </c>
      <c r="D32" s="15">
        <v>20.342897415161133</v>
      </c>
      <c r="E32" s="15">
        <v>29.618288040161133</v>
      </c>
      <c r="F32" s="18">
        <f t="shared" si="2"/>
        <v>9.275390625</v>
      </c>
      <c r="G32" s="14">
        <f>AVERAGE(F32:F34)</f>
        <v>9.3788801829020176</v>
      </c>
      <c r="H32" s="14">
        <f>F32-G26</f>
        <v>-0.59183692932128906</v>
      </c>
      <c r="I32" s="14">
        <f>AVERAGE(H32:H34)</f>
        <v>-0.48834737141927081</v>
      </c>
      <c r="J32" s="19">
        <f>2^-(I32)</f>
        <v>1.4028369843966493</v>
      </c>
      <c r="K32" s="18">
        <f>_xlfn.STDEV.S(H32:H34)</f>
        <v>9.0614318733903632E-2</v>
      </c>
      <c r="L32" s="14">
        <f>2^-(I32+K32)</f>
        <v>1.3174361589894645</v>
      </c>
      <c r="M32" s="15">
        <f>2^-(I32-K32)</f>
        <v>1.4937737903752364</v>
      </c>
      <c r="O32" s="3"/>
      <c r="P32" s="57" t="s">
        <v>16</v>
      </c>
      <c r="Q32" s="58"/>
      <c r="R32" s="59"/>
    </row>
    <row r="33" spans="2:18" x14ac:dyDescent="0.7">
      <c r="B33" s="24"/>
      <c r="C33" s="25" t="s">
        <v>11</v>
      </c>
      <c r="D33" s="26">
        <v>20.193286895751953</v>
      </c>
      <c r="E33" s="26">
        <v>29.610555648803711</v>
      </c>
      <c r="F33" s="27">
        <f t="shared" si="2"/>
        <v>9.4172687530517578</v>
      </c>
      <c r="G33" s="28"/>
      <c r="H33" s="29">
        <f>F33-G26</f>
        <v>-0.44995880126953125</v>
      </c>
      <c r="I33" s="30"/>
      <c r="J33" s="31"/>
      <c r="K33" s="24"/>
      <c r="L33" s="29"/>
      <c r="M33" s="26"/>
      <c r="O33" s="12" t="str">
        <f>B26</f>
        <v>WT-</v>
      </c>
      <c r="P33" s="60"/>
      <c r="Q33" s="61"/>
      <c r="R33" s="62"/>
    </row>
    <row r="34" spans="2:18" ht="18" thickBot="1" x14ac:dyDescent="0.75">
      <c r="B34" s="33"/>
      <c r="C34" s="34" t="s">
        <v>12</v>
      </c>
      <c r="D34" s="35">
        <v>20.182098388671875</v>
      </c>
      <c r="E34" s="35">
        <v>29.626079559326172</v>
      </c>
      <c r="F34" s="36">
        <f t="shared" si="2"/>
        <v>9.4439811706542969</v>
      </c>
      <c r="G34" s="37"/>
      <c r="H34" s="38">
        <f>F34-G26</f>
        <v>-0.42324638366699219</v>
      </c>
      <c r="I34" s="39"/>
      <c r="J34" s="45"/>
      <c r="K34" s="33"/>
      <c r="L34" s="39"/>
      <c r="M34" s="46"/>
      <c r="O34" s="20" t="str">
        <f>B29</f>
        <v>WT+</v>
      </c>
      <c r="P34" s="63">
        <f>_xlfn.T.TEST(F26:F28,F29:F31,2,3)</f>
        <v>5.3402675167713409E-2</v>
      </c>
      <c r="Q34" s="64"/>
      <c r="R34" s="65"/>
    </row>
    <row r="35" spans="2:18" ht="18" thickTop="1" x14ac:dyDescent="0.7">
      <c r="B35" s="16" t="s">
        <v>176</v>
      </c>
      <c r="C35" s="17" t="s">
        <v>10</v>
      </c>
      <c r="D35" s="15">
        <v>20.400659561157227</v>
      </c>
      <c r="E35" s="15">
        <v>29.80987548828125</v>
      </c>
      <c r="F35" s="18">
        <f t="shared" si="2"/>
        <v>9.4092159271240234</v>
      </c>
      <c r="G35" s="14">
        <f>AVERAGE(F35:F37)</f>
        <v>9.2376778920491542</v>
      </c>
      <c r="H35" s="14">
        <f>F35-G26</f>
        <v>-0.45801162719726563</v>
      </c>
      <c r="I35" s="14">
        <f>AVERAGE(H35:H37)</f>
        <v>-0.62954966227213538</v>
      </c>
      <c r="J35" s="19">
        <f>2^-(I35)</f>
        <v>1.5470819960124182</v>
      </c>
      <c r="K35" s="18">
        <f>_xlfn.STDEV.S(H35:H37)</f>
        <v>0.16811282793378091</v>
      </c>
      <c r="L35" s="14">
        <f>2^-(I35+K35)</f>
        <v>1.3769124544747484</v>
      </c>
      <c r="M35" s="15">
        <f>2^-(I35-K35)</f>
        <v>1.7382824119335925</v>
      </c>
      <c r="O35" s="32" t="str">
        <f>B32</f>
        <v>WT iBP9-</v>
      </c>
      <c r="P35" s="63"/>
      <c r="Q35" s="64"/>
      <c r="R35" s="65"/>
    </row>
    <row r="36" spans="2:18" x14ac:dyDescent="0.7">
      <c r="B36" s="24"/>
      <c r="C36" s="25" t="s">
        <v>11</v>
      </c>
      <c r="D36" s="26">
        <v>20.344934463500977</v>
      </c>
      <c r="E36" s="26">
        <v>29.575538635253906</v>
      </c>
      <c r="F36" s="27">
        <f t="shared" si="2"/>
        <v>9.2306041717529297</v>
      </c>
      <c r="G36" s="28"/>
      <c r="H36" s="29">
        <f>F36-G26</f>
        <v>-0.63662338256835938</v>
      </c>
      <c r="I36" s="30"/>
      <c r="J36" s="31"/>
      <c r="K36" s="24"/>
      <c r="L36" s="29"/>
      <c r="M36" s="26"/>
      <c r="O36" s="20" t="str">
        <f>B35</f>
        <v>WT iBP9+</v>
      </c>
      <c r="P36" s="63">
        <f>_xlfn.T.TEST(F32:F34,F35:F37,2,3)</f>
        <v>0.28846610219248064</v>
      </c>
      <c r="Q36" s="64"/>
      <c r="R36" s="65"/>
    </row>
    <row r="37" spans="2:18" ht="18" thickBot="1" x14ac:dyDescent="0.75">
      <c r="B37" s="33"/>
      <c r="C37" s="34" t="s">
        <v>12</v>
      </c>
      <c r="D37" s="35">
        <v>20.180812835693359</v>
      </c>
      <c r="E37" s="35">
        <v>29.254026412963867</v>
      </c>
      <c r="F37" s="36">
        <f t="shared" si="2"/>
        <v>9.0732135772705078</v>
      </c>
      <c r="G37" s="37"/>
      <c r="H37" s="38">
        <f>F37-G26</f>
        <v>-0.79401397705078125</v>
      </c>
      <c r="I37" s="39"/>
      <c r="J37" s="45"/>
      <c r="K37" s="33"/>
      <c r="L37" s="39"/>
      <c r="M37" s="46"/>
      <c r="O37" s="32" t="str">
        <f>B38</f>
        <v>WT iBP10-</v>
      </c>
      <c r="P37" s="63"/>
      <c r="Q37" s="64"/>
      <c r="R37" s="65"/>
    </row>
    <row r="38" spans="2:18" ht="18.399999999999999" thickTop="1" thickBot="1" x14ac:dyDescent="0.75">
      <c r="B38" s="16" t="s">
        <v>177</v>
      </c>
      <c r="C38" s="17" t="s">
        <v>10</v>
      </c>
      <c r="D38" s="15">
        <v>20.191390991210938</v>
      </c>
      <c r="E38" s="15">
        <v>29.720043182373047</v>
      </c>
      <c r="F38" s="18">
        <f t="shared" si="2"/>
        <v>9.5286521911621094</v>
      </c>
      <c r="G38" s="14">
        <f>AVERAGE(F38:F40)</f>
        <v>9.4827194213867188</v>
      </c>
      <c r="H38" s="14">
        <f>F38-G26</f>
        <v>-0.33857536315917969</v>
      </c>
      <c r="I38" s="14">
        <f>AVERAGE(H38:H40)</f>
        <v>-0.38450813293457031</v>
      </c>
      <c r="J38" s="19">
        <f>2^-(I38)</f>
        <v>1.3054146480108104</v>
      </c>
      <c r="K38" s="18">
        <f>_xlfn.STDEV.S(H38:H40)</f>
        <v>0.14453039000914186</v>
      </c>
      <c r="L38" s="14">
        <f>2^-(I38+K38)</f>
        <v>1.1809744418902435</v>
      </c>
      <c r="M38" s="15">
        <f>2^-(I38-K38)</f>
        <v>1.4429672165585805</v>
      </c>
      <c r="O38" s="41" t="str">
        <f>B41</f>
        <v>WT iBP10+</v>
      </c>
      <c r="P38" s="66">
        <f>_xlfn.T.TEST(F38:F40,F41:F43,2,3)</f>
        <v>1.1773404778899499E-3</v>
      </c>
      <c r="Q38" s="67"/>
      <c r="R38" s="68"/>
    </row>
    <row r="39" spans="2:18" x14ac:dyDescent="0.7">
      <c r="B39" s="24"/>
      <c r="C39" s="25" t="s">
        <v>11</v>
      </c>
      <c r="D39" s="26">
        <v>20.146232604980469</v>
      </c>
      <c r="E39" s="26">
        <v>29.467037200927734</v>
      </c>
      <c r="F39" s="27">
        <f t="shared" si="2"/>
        <v>9.3208045959472656</v>
      </c>
      <c r="G39" s="28"/>
      <c r="H39" s="29">
        <f>F39-G26</f>
        <v>-0.54642295837402344</v>
      </c>
      <c r="I39" s="30"/>
      <c r="J39" s="31"/>
      <c r="K39" s="24"/>
      <c r="L39" s="29"/>
      <c r="M39" s="26"/>
    </row>
    <row r="40" spans="2:18" ht="18" thickBot="1" x14ac:dyDescent="0.75">
      <c r="B40" s="33"/>
      <c r="C40" s="34" t="s">
        <v>12</v>
      </c>
      <c r="D40" s="35">
        <v>20.03607177734375</v>
      </c>
      <c r="E40" s="35">
        <v>29.634773254394531</v>
      </c>
      <c r="F40" s="36">
        <f t="shared" si="2"/>
        <v>9.5987014770507813</v>
      </c>
      <c r="G40" s="37"/>
      <c r="H40" s="38">
        <f>F40-G26</f>
        <v>-0.26852607727050781</v>
      </c>
      <c r="I40" s="39"/>
      <c r="J40" s="45"/>
      <c r="K40" s="33"/>
      <c r="L40" s="39"/>
      <c r="M40" s="46"/>
    </row>
    <row r="41" spans="2:18" ht="18" thickTop="1" x14ac:dyDescent="0.7">
      <c r="B41" s="16" t="s">
        <v>178</v>
      </c>
      <c r="C41" s="17" t="s">
        <v>10</v>
      </c>
      <c r="D41" s="15">
        <v>20.124822616577148</v>
      </c>
      <c r="E41" s="15">
        <v>24.305492401123047</v>
      </c>
      <c r="F41" s="18">
        <f t="shared" si="2"/>
        <v>4.1806697845458984</v>
      </c>
      <c r="G41" s="14">
        <f>AVERAGE(F41:F43)</f>
        <v>3.9246050516764321</v>
      </c>
      <c r="H41" s="14">
        <f>F41-G26</f>
        <v>-5.6865577697753906</v>
      </c>
      <c r="I41" s="14">
        <f>AVERAGE(H41:H43)</f>
        <v>-5.9426225026448565</v>
      </c>
      <c r="J41" s="19">
        <f>2^-(I41)</f>
        <v>61.504603941034418</v>
      </c>
      <c r="K41" s="18">
        <f>_xlfn.STDEV.S(H41:H43)</f>
        <v>0.47741624538511684</v>
      </c>
      <c r="L41" s="14">
        <f>2^-(I41+K41)</f>
        <v>44.176470618727713</v>
      </c>
      <c r="M41" s="15">
        <f>2^-(I41-K41)</f>
        <v>85.629663324436379</v>
      </c>
    </row>
    <row r="42" spans="2:18" x14ac:dyDescent="0.7">
      <c r="B42" s="24"/>
      <c r="C42" s="25" t="s">
        <v>11</v>
      </c>
      <c r="D42" s="26">
        <v>20.125566482543945</v>
      </c>
      <c r="E42" s="26">
        <v>24.344926834106445</v>
      </c>
      <c r="F42" s="27">
        <f t="shared" si="2"/>
        <v>4.2193603515625</v>
      </c>
      <c r="G42" s="28"/>
      <c r="H42" s="29">
        <f>F42-G26</f>
        <v>-5.6478672027587891</v>
      </c>
      <c r="I42" s="30"/>
      <c r="J42" s="31"/>
      <c r="K42" s="24"/>
      <c r="L42" s="29"/>
      <c r="M42" s="26"/>
    </row>
    <row r="43" spans="2:18" ht="18" thickBot="1" x14ac:dyDescent="0.75">
      <c r="B43" s="47"/>
      <c r="C43" s="7" t="s">
        <v>12</v>
      </c>
      <c r="D43" s="48">
        <v>20.967403411865234</v>
      </c>
      <c r="E43" s="48">
        <v>24.341188430786133</v>
      </c>
      <c r="F43" s="49">
        <f>E43-D43</f>
        <v>3.3737850189208984</v>
      </c>
      <c r="G43" s="50"/>
      <c r="H43" s="51">
        <f>F43-G26</f>
        <v>-6.4934425354003906</v>
      </c>
      <c r="I43" s="52"/>
      <c r="J43" s="53"/>
      <c r="K43" s="47"/>
      <c r="L43" s="52"/>
      <c r="M43" s="54"/>
    </row>
    <row r="45" spans="2:18" ht="18" thickBot="1" x14ac:dyDescent="0.75"/>
    <row r="46" spans="2:18" ht="18" thickBot="1" x14ac:dyDescent="0.75">
      <c r="B46" s="69" t="s">
        <v>0</v>
      </c>
      <c r="C46" s="70"/>
      <c r="D46" s="2" t="s">
        <v>1</v>
      </c>
      <c r="E46" s="73" t="s">
        <v>21</v>
      </c>
      <c r="F46" s="73"/>
      <c r="G46" s="73"/>
      <c r="H46" s="73"/>
      <c r="I46" s="73"/>
      <c r="J46" s="74"/>
      <c r="K46" s="75" t="s">
        <v>2</v>
      </c>
      <c r="L46" s="75"/>
      <c r="M46" s="70"/>
      <c r="O46" s="3"/>
      <c r="P46" s="4" t="s">
        <v>13</v>
      </c>
      <c r="Q46" s="5" t="s">
        <v>14</v>
      </c>
      <c r="R46" s="6" t="s">
        <v>15</v>
      </c>
    </row>
    <row r="47" spans="2:18" ht="19.5" thickBot="1" x14ac:dyDescent="0.75">
      <c r="B47" s="71"/>
      <c r="C47" s="72"/>
      <c r="D47" s="7" t="s">
        <v>18</v>
      </c>
      <c r="E47" s="8" t="s">
        <v>18</v>
      </c>
      <c r="F47" s="9" t="s">
        <v>3</v>
      </c>
      <c r="G47" s="9" t="s">
        <v>4</v>
      </c>
      <c r="H47" s="9" t="s">
        <v>5</v>
      </c>
      <c r="I47" s="10" t="s">
        <v>6</v>
      </c>
      <c r="J47" s="7" t="s">
        <v>19</v>
      </c>
      <c r="K47" s="11" t="s">
        <v>7</v>
      </c>
      <c r="L47" s="11" t="s">
        <v>8</v>
      </c>
      <c r="M47" s="7" t="s">
        <v>9</v>
      </c>
      <c r="O47" s="12" t="str">
        <f>B48</f>
        <v>WT-</v>
      </c>
      <c r="P47" s="13">
        <f>J48</f>
        <v>1.0000000000000002</v>
      </c>
      <c r="Q47" s="14">
        <f>ABS(J48-L48)</f>
        <v>0.13202514133570875</v>
      </c>
      <c r="R47" s="15">
        <f>ABS(J48-M48)</f>
        <v>0.15210710312379261</v>
      </c>
    </row>
    <row r="48" spans="2:18" x14ac:dyDescent="0.7">
      <c r="B48" s="16" t="s">
        <v>172</v>
      </c>
      <c r="C48" s="17" t="s">
        <v>10</v>
      </c>
      <c r="D48" s="15">
        <v>19.918952941894531</v>
      </c>
      <c r="E48" s="15">
        <v>27.680252075195313</v>
      </c>
      <c r="F48" s="18">
        <f t="shared" ref="F48:F64" si="3">E48-D48</f>
        <v>7.7612991333007813</v>
      </c>
      <c r="G48" s="14">
        <f>AVERAGE(F48:F50)</f>
        <v>7.5312792460123701</v>
      </c>
      <c r="H48" s="14">
        <f>F48-G48</f>
        <v>0.23001988728841116</v>
      </c>
      <c r="I48" s="14">
        <f>AVERAGE(H48:H50)</f>
        <v>-2.9605947323337506E-16</v>
      </c>
      <c r="J48" s="19">
        <f>2^-(I48)</f>
        <v>1.0000000000000002</v>
      </c>
      <c r="K48" s="18">
        <f>_xlfn.STDEV.S(H48:H50)</f>
        <v>0.20427484001213686</v>
      </c>
      <c r="L48" s="14">
        <f>2^-(I48+K48)</f>
        <v>0.86797485866429147</v>
      </c>
      <c r="M48" s="15">
        <f>2^-(I48-K48)</f>
        <v>1.1521071031237928</v>
      </c>
      <c r="O48" s="20" t="str">
        <f>B51</f>
        <v>WT+</v>
      </c>
      <c r="P48" s="21">
        <f>J51</f>
        <v>1.2627731892291729</v>
      </c>
      <c r="Q48" s="22">
        <f>ABS(J51-L51)</f>
        <v>0.13600473401737867</v>
      </c>
      <c r="R48" s="23">
        <f>ABS(J51-M51)</f>
        <v>0.15242096184979603</v>
      </c>
    </row>
    <row r="49" spans="2:18" x14ac:dyDescent="0.7">
      <c r="B49" s="24"/>
      <c r="C49" s="25" t="s">
        <v>11</v>
      </c>
      <c r="D49" s="26">
        <v>20.197559356689453</v>
      </c>
      <c r="E49" s="26">
        <v>27.659065246582031</v>
      </c>
      <c r="F49" s="27">
        <f t="shared" si="3"/>
        <v>7.4615058898925781</v>
      </c>
      <c r="G49" s="28"/>
      <c r="H49" s="29">
        <f>F49-G48</f>
        <v>-6.9773356119791963E-2</v>
      </c>
      <c r="I49" s="30"/>
      <c r="J49" s="31"/>
      <c r="K49" s="27"/>
      <c r="L49" s="29"/>
      <c r="M49" s="26"/>
      <c r="O49" s="32" t="str">
        <f>B54</f>
        <v>WT iBP9-</v>
      </c>
      <c r="P49" s="28">
        <f>J54</f>
        <v>1.1113274656907322</v>
      </c>
      <c r="Q49" s="29">
        <f>ABS(J54-L54)</f>
        <v>7.7830517216147532E-2</v>
      </c>
      <c r="R49" s="26">
        <f>ABS(J54-M54)</f>
        <v>8.3691772461336189E-2</v>
      </c>
    </row>
    <row r="50" spans="2:18" ht="18" thickBot="1" x14ac:dyDescent="0.75">
      <c r="B50" s="33"/>
      <c r="C50" s="34" t="s">
        <v>12</v>
      </c>
      <c r="D50" s="35">
        <v>20.14436149597168</v>
      </c>
      <c r="E50" s="35">
        <v>27.51539421081543</v>
      </c>
      <c r="F50" s="36">
        <f t="shared" si="3"/>
        <v>7.37103271484375</v>
      </c>
      <c r="G50" s="37"/>
      <c r="H50" s="38">
        <f>F50-G48</f>
        <v>-0.16024653116862009</v>
      </c>
      <c r="I50" s="39"/>
      <c r="J50" s="40"/>
      <c r="K50" s="36"/>
      <c r="L50" s="38"/>
      <c r="M50" s="35"/>
      <c r="O50" s="20" t="str">
        <f>B57</f>
        <v>WT iBP9+</v>
      </c>
      <c r="P50" s="21">
        <f>J57</f>
        <v>1.1256774768860782</v>
      </c>
      <c r="Q50" s="22">
        <f>ABS(J57-L57)</f>
        <v>8.0664319914942162E-2</v>
      </c>
      <c r="R50" s="23">
        <f>ABS(J57-M57)</f>
        <v>8.6890779805838481E-2</v>
      </c>
    </row>
    <row r="51" spans="2:18" ht="18" thickTop="1" x14ac:dyDescent="0.7">
      <c r="B51" s="16" t="s">
        <v>174</v>
      </c>
      <c r="C51" s="17" t="s">
        <v>10</v>
      </c>
      <c r="D51" s="15">
        <v>20.345621109008789</v>
      </c>
      <c r="E51" s="15">
        <v>27.497867584228516</v>
      </c>
      <c r="F51" s="18">
        <f t="shared" si="3"/>
        <v>7.1522464752197266</v>
      </c>
      <c r="G51" s="14">
        <f>AVERAGE(F51:F53)</f>
        <v>7.1946837107340498</v>
      </c>
      <c r="H51" s="14">
        <f>F51-G48</f>
        <v>-0.37903277079264353</v>
      </c>
      <c r="I51" s="14">
        <f>AVERAGE(H51:H53)</f>
        <v>-0.33659553527832059</v>
      </c>
      <c r="J51" s="19">
        <f>2^-(I51)</f>
        <v>1.2627731892291729</v>
      </c>
      <c r="K51" s="18">
        <f>_xlfn.STDEV.S(H51:H53)</f>
        <v>0.1644044552942858</v>
      </c>
      <c r="L51" s="14">
        <f>2^-(I51+K51)</f>
        <v>1.1267684552117943</v>
      </c>
      <c r="M51" s="15">
        <f>2^-(I51-K51)</f>
        <v>1.415194151078969</v>
      </c>
      <c r="O51" s="32" t="str">
        <f>B60</f>
        <v>WT iBP10-</v>
      </c>
      <c r="P51" s="28">
        <f>J60</f>
        <v>0.94284080977038265</v>
      </c>
      <c r="Q51" s="29">
        <f>ABS(J60-L60)</f>
        <v>0.11415901377341275</v>
      </c>
      <c r="R51" s="26">
        <f>ABS(J60-M60)</f>
        <v>0.12988553327543628</v>
      </c>
    </row>
    <row r="52" spans="2:18" ht="18" thickBot="1" x14ac:dyDescent="0.75">
      <c r="B52" s="24"/>
      <c r="C52" s="25" t="s">
        <v>11</v>
      </c>
      <c r="D52" s="26">
        <v>20.552886962890625</v>
      </c>
      <c r="E52" s="26">
        <v>27.608545303344727</v>
      </c>
      <c r="F52" s="27">
        <f t="shared" si="3"/>
        <v>7.0556583404541016</v>
      </c>
      <c r="G52" s="28"/>
      <c r="H52" s="29">
        <f>F52-G48</f>
        <v>-0.47562090555826853</v>
      </c>
      <c r="I52" s="30"/>
      <c r="J52" s="31"/>
      <c r="K52" s="24"/>
      <c r="L52" s="29"/>
      <c r="M52" s="26"/>
      <c r="O52" s="41" t="str">
        <f>B63</f>
        <v>WT iBP10+</v>
      </c>
      <c r="P52" s="42">
        <f>J63</f>
        <v>1.2340813940828346</v>
      </c>
      <c r="Q52" s="43">
        <f>ABS(J63-L63)</f>
        <v>0.39028054230620568</v>
      </c>
      <c r="R52" s="44">
        <f>ABS(J63-M63)</f>
        <v>0.57079576859700309</v>
      </c>
    </row>
    <row r="53" spans="2:18" ht="18" thickBot="1" x14ac:dyDescent="0.75">
      <c r="B53" s="33"/>
      <c r="C53" s="34" t="s">
        <v>12</v>
      </c>
      <c r="D53" s="35">
        <v>20.280426025390625</v>
      </c>
      <c r="E53" s="35">
        <v>27.656572341918945</v>
      </c>
      <c r="F53" s="36">
        <f t="shared" si="3"/>
        <v>7.3761463165283203</v>
      </c>
      <c r="G53" s="37"/>
      <c r="H53" s="38">
        <f>F53-G48</f>
        <v>-0.15513292948404978</v>
      </c>
      <c r="I53" s="39"/>
      <c r="J53" s="45"/>
      <c r="K53" s="33"/>
      <c r="L53" s="39"/>
      <c r="M53" s="46"/>
    </row>
    <row r="54" spans="2:18" ht="18.399999999999999" thickTop="1" thickBot="1" x14ac:dyDescent="0.75">
      <c r="B54" s="16" t="s">
        <v>175</v>
      </c>
      <c r="C54" s="17" t="s">
        <v>10</v>
      </c>
      <c r="D54" s="15">
        <v>20.342897415161133</v>
      </c>
      <c r="E54" s="15">
        <v>27.607198715209961</v>
      </c>
      <c r="F54" s="18">
        <f t="shared" si="3"/>
        <v>7.2643013000488281</v>
      </c>
      <c r="G54" s="14">
        <f>AVERAGE(F54:F56)</f>
        <v>7.3789952596028643</v>
      </c>
      <c r="H54" s="14">
        <f>F54-G48</f>
        <v>-0.26697794596354196</v>
      </c>
      <c r="I54" s="14">
        <f>AVERAGE(H54:H56)</f>
        <v>-0.1522839864095055</v>
      </c>
      <c r="J54" s="19">
        <f>2^-(I54)</f>
        <v>1.1113274656907322</v>
      </c>
      <c r="K54" s="18">
        <f>_xlfn.STDEV.S(H54:H56)</f>
        <v>0.10474985737239868</v>
      </c>
      <c r="L54" s="14">
        <f>2^-(I54+K54)</f>
        <v>1.0334969484745846</v>
      </c>
      <c r="M54" s="15">
        <f>2^-(I54-K54)</f>
        <v>1.1950192381520683</v>
      </c>
      <c r="O54" s="3"/>
      <c r="P54" s="57" t="s">
        <v>16</v>
      </c>
      <c r="Q54" s="58"/>
      <c r="R54" s="59"/>
    </row>
    <row r="55" spans="2:18" x14ac:dyDescent="0.7">
      <c r="B55" s="24"/>
      <c r="C55" s="25" t="s">
        <v>11</v>
      </c>
      <c r="D55" s="26">
        <v>20.193286895751953</v>
      </c>
      <c r="E55" s="26">
        <v>27.662893295288086</v>
      </c>
      <c r="F55" s="27">
        <f t="shared" si="3"/>
        <v>7.4696063995361328</v>
      </c>
      <c r="G55" s="28"/>
      <c r="H55" s="29">
        <f>F55-G48</f>
        <v>-6.1672846476237275E-2</v>
      </c>
      <c r="I55" s="30"/>
      <c r="J55" s="31"/>
      <c r="K55" s="24"/>
      <c r="L55" s="29"/>
      <c r="M55" s="26"/>
      <c r="O55" s="12" t="str">
        <f>B48</f>
        <v>WT-</v>
      </c>
      <c r="P55" s="60"/>
      <c r="Q55" s="61"/>
      <c r="R55" s="62"/>
    </row>
    <row r="56" spans="2:18" ht="18" thickBot="1" x14ac:dyDescent="0.75">
      <c r="B56" s="33"/>
      <c r="C56" s="34" t="s">
        <v>12</v>
      </c>
      <c r="D56" s="35">
        <v>20.182098388671875</v>
      </c>
      <c r="E56" s="35">
        <v>27.585176467895508</v>
      </c>
      <c r="F56" s="36">
        <f t="shared" si="3"/>
        <v>7.4030780792236328</v>
      </c>
      <c r="G56" s="37"/>
      <c r="H56" s="38">
        <f>F56-G48</f>
        <v>-0.12820116678873728</v>
      </c>
      <c r="I56" s="39"/>
      <c r="J56" s="45"/>
      <c r="K56" s="33"/>
      <c r="L56" s="39"/>
      <c r="M56" s="46"/>
      <c r="O56" s="20" t="str">
        <f>B51</f>
        <v>WT+</v>
      </c>
      <c r="P56" s="63">
        <f>_xlfn.T.TEST(F48:F50,F51:F53,2,3)</f>
        <v>9.3356869245380392E-2</v>
      </c>
      <c r="Q56" s="64"/>
      <c r="R56" s="65"/>
    </row>
    <row r="57" spans="2:18" ht="18" thickTop="1" x14ac:dyDescent="0.7">
      <c r="B57" s="16" t="s">
        <v>176</v>
      </c>
      <c r="C57" s="17" t="s">
        <v>10</v>
      </c>
      <c r="D57" s="15">
        <v>20.400659561157227</v>
      </c>
      <c r="E57" s="15">
        <v>27.704242706298828</v>
      </c>
      <c r="F57" s="18">
        <f t="shared" si="3"/>
        <v>7.3035831451416016</v>
      </c>
      <c r="G57" s="14">
        <f>AVERAGE(F57:F59)</f>
        <v>7.3604857126871748</v>
      </c>
      <c r="H57" s="14">
        <f>F57-G48</f>
        <v>-0.22769610087076853</v>
      </c>
      <c r="I57" s="14">
        <f>AVERAGE(H57:H59)</f>
        <v>-0.17079353332519562</v>
      </c>
      <c r="J57" s="19">
        <f>2^-(I57)</f>
        <v>1.1256774768860782</v>
      </c>
      <c r="K57" s="18">
        <f>_xlfn.STDEV.S(H57:H59)</f>
        <v>0.10727242702141085</v>
      </c>
      <c r="L57" s="14">
        <f>2^-(I57+K57)</f>
        <v>1.0450131569711361</v>
      </c>
      <c r="M57" s="15">
        <f>2^-(I57-K57)</f>
        <v>1.2125682566919167</v>
      </c>
      <c r="O57" s="32" t="str">
        <f>B54</f>
        <v>WT iBP9-</v>
      </c>
      <c r="P57" s="63"/>
      <c r="Q57" s="64"/>
      <c r="R57" s="65"/>
    </row>
    <row r="58" spans="2:18" x14ac:dyDescent="0.7">
      <c r="B58" s="24"/>
      <c r="C58" s="25" t="s">
        <v>11</v>
      </c>
      <c r="D58" s="26">
        <v>20.344934463500977</v>
      </c>
      <c r="E58" s="26">
        <v>27.638587951660156</v>
      </c>
      <c r="F58" s="27">
        <f t="shared" si="3"/>
        <v>7.2936534881591797</v>
      </c>
      <c r="G58" s="28"/>
      <c r="H58" s="29">
        <f>F58-G48</f>
        <v>-0.2376257578531904</v>
      </c>
      <c r="I58" s="30"/>
      <c r="J58" s="31"/>
      <c r="K58" s="24"/>
      <c r="L58" s="29"/>
      <c r="M58" s="26"/>
      <c r="O58" s="20" t="str">
        <f>B57</f>
        <v>WT iBP9+</v>
      </c>
      <c r="P58" s="63">
        <f>_xlfn.T.TEST(F54:F56,F57:F59,2,3)</f>
        <v>0.84114607070990355</v>
      </c>
      <c r="Q58" s="64"/>
      <c r="R58" s="65"/>
    </row>
    <row r="59" spans="2:18" ht="18" thickBot="1" x14ac:dyDescent="0.75">
      <c r="B59" s="33"/>
      <c r="C59" s="34" t="s">
        <v>12</v>
      </c>
      <c r="D59" s="35">
        <v>20.180812835693359</v>
      </c>
      <c r="E59" s="35">
        <v>27.665033340454102</v>
      </c>
      <c r="F59" s="36">
        <f t="shared" si="3"/>
        <v>7.4842205047607422</v>
      </c>
      <c r="G59" s="37"/>
      <c r="H59" s="38">
        <f>F59-G48</f>
        <v>-4.70587412516279E-2</v>
      </c>
      <c r="I59" s="39"/>
      <c r="J59" s="45"/>
      <c r="K59" s="33"/>
      <c r="L59" s="39"/>
      <c r="M59" s="46"/>
      <c r="O59" s="32" t="str">
        <f>B60</f>
        <v>WT iBP10-</v>
      </c>
      <c r="P59" s="63"/>
      <c r="Q59" s="64"/>
      <c r="R59" s="65"/>
    </row>
    <row r="60" spans="2:18" ht="18.399999999999999" thickTop="1" thickBot="1" x14ac:dyDescent="0.75">
      <c r="B60" s="16" t="s">
        <v>177</v>
      </c>
      <c r="C60" s="17" t="s">
        <v>10</v>
      </c>
      <c r="D60" s="15">
        <v>20.191390991210938</v>
      </c>
      <c r="E60" s="15">
        <v>27.62004280090332</v>
      </c>
      <c r="F60" s="18">
        <f t="shared" si="3"/>
        <v>7.4286518096923828</v>
      </c>
      <c r="G60" s="14">
        <f>AVERAGE(F60:F62)</f>
        <v>7.6161931355794268</v>
      </c>
      <c r="H60" s="14">
        <f>F60-G48</f>
        <v>-0.10262743631998728</v>
      </c>
      <c r="I60" s="14">
        <f>AVERAGE(H60:H62)</f>
        <v>8.4913889567056991E-2</v>
      </c>
      <c r="J60" s="19">
        <f>2^-(I60)</f>
        <v>0.94284080977038265</v>
      </c>
      <c r="K60" s="18">
        <f>_xlfn.STDEV.S(H60:H62)</f>
        <v>0.18619597508886182</v>
      </c>
      <c r="L60" s="14">
        <f>2^-(I60+K60)</f>
        <v>0.82868179599696989</v>
      </c>
      <c r="M60" s="15">
        <f>2^-(I60-K60)</f>
        <v>1.0727263430458189</v>
      </c>
      <c r="O60" s="41" t="str">
        <f>B63</f>
        <v>WT iBP10+</v>
      </c>
      <c r="P60" s="66">
        <f>_xlfn.T.TEST(F60:F62,F63:F65,2,3)</f>
        <v>0.34591982500284818</v>
      </c>
      <c r="Q60" s="67"/>
      <c r="R60" s="68"/>
    </row>
    <row r="61" spans="2:18" x14ac:dyDescent="0.7">
      <c r="B61" s="24"/>
      <c r="C61" s="25" t="s">
        <v>11</v>
      </c>
      <c r="D61" s="26">
        <v>20.146232604980469</v>
      </c>
      <c r="E61" s="26">
        <v>27.765146255493164</v>
      </c>
      <c r="F61" s="27">
        <f t="shared" si="3"/>
        <v>7.6189136505126953</v>
      </c>
      <c r="G61" s="28"/>
      <c r="H61" s="29">
        <f>F61-G48</f>
        <v>8.7634404500325225E-2</v>
      </c>
      <c r="I61" s="30"/>
      <c r="J61" s="31"/>
      <c r="K61" s="24"/>
      <c r="L61" s="29"/>
      <c r="M61" s="26"/>
    </row>
    <row r="62" spans="2:18" ht="18" thickBot="1" x14ac:dyDescent="0.75">
      <c r="B62" s="33"/>
      <c r="C62" s="34" t="s">
        <v>12</v>
      </c>
      <c r="D62" s="35">
        <v>20.03607177734375</v>
      </c>
      <c r="E62" s="35">
        <v>27.837085723876953</v>
      </c>
      <c r="F62" s="36">
        <f t="shared" si="3"/>
        <v>7.8010139465332031</v>
      </c>
      <c r="G62" s="37"/>
      <c r="H62" s="38">
        <f>F62-G48</f>
        <v>0.26973470052083304</v>
      </c>
      <c r="I62" s="39"/>
      <c r="J62" s="45"/>
      <c r="K62" s="33"/>
      <c r="L62" s="39"/>
      <c r="M62" s="46"/>
    </row>
    <row r="63" spans="2:18" ht="18" thickTop="1" x14ac:dyDescent="0.7">
      <c r="B63" s="16" t="s">
        <v>178</v>
      </c>
      <c r="C63" s="17" t="s">
        <v>10</v>
      </c>
      <c r="D63" s="15">
        <v>20.124822616577148</v>
      </c>
      <c r="E63" s="15">
        <v>27.681612014770501</v>
      </c>
      <c r="F63" s="18">
        <f t="shared" si="3"/>
        <v>7.5567893981933523</v>
      </c>
      <c r="G63" s="14">
        <f>AVERAGE(F63:F65)</f>
        <v>7.2278416951497375</v>
      </c>
      <c r="H63" s="14">
        <f>F63-G48</f>
        <v>2.5510152180982182E-2</v>
      </c>
      <c r="I63" s="14">
        <f>AVERAGE(H63:H65)</f>
        <v>-0.30343755086263285</v>
      </c>
      <c r="J63" s="19">
        <f>2^-(I63)</f>
        <v>1.2340813940828346</v>
      </c>
      <c r="K63" s="18">
        <f>_xlfn.STDEV.S(H63:H65)</f>
        <v>0.54846310186030856</v>
      </c>
      <c r="L63" s="14">
        <f>2^-(I63+K63)</f>
        <v>0.84380085177662889</v>
      </c>
      <c r="M63" s="15">
        <f>2^-(I63-K63)</f>
        <v>1.8048771626798377</v>
      </c>
    </row>
    <row r="64" spans="2:18" x14ac:dyDescent="0.7">
      <c r="B64" s="24"/>
      <c r="C64" s="25" t="s">
        <v>11</v>
      </c>
      <c r="D64" s="26">
        <v>20.125566482543945</v>
      </c>
      <c r="E64" s="26">
        <v>27.657609939575195</v>
      </c>
      <c r="F64" s="27">
        <f t="shared" si="3"/>
        <v>7.53204345703125</v>
      </c>
      <c r="G64" s="28"/>
      <c r="H64" s="29">
        <f>F64-G48</f>
        <v>7.6421101887991227E-4</v>
      </c>
      <c r="I64" s="30"/>
      <c r="J64" s="31"/>
      <c r="K64" s="24"/>
      <c r="L64" s="29"/>
      <c r="M64" s="26"/>
    </row>
    <row r="65" spans="2:18" ht="18" thickBot="1" x14ac:dyDescent="0.75">
      <c r="B65" s="47"/>
      <c r="C65" s="7" t="s">
        <v>12</v>
      </c>
      <c r="D65" s="48">
        <v>20.967403411865234</v>
      </c>
      <c r="E65" s="48">
        <v>27.562095642089844</v>
      </c>
      <c r="F65" s="49">
        <f>E65-D65</f>
        <v>6.5946922302246094</v>
      </c>
      <c r="G65" s="50"/>
      <c r="H65" s="51">
        <f>F65-G48</f>
        <v>-0.93658701578776071</v>
      </c>
      <c r="I65" s="52"/>
      <c r="J65" s="53"/>
      <c r="K65" s="47"/>
      <c r="L65" s="52"/>
      <c r="M65" s="54"/>
    </row>
    <row r="67" spans="2:18" ht="18" thickBot="1" x14ac:dyDescent="0.75"/>
    <row r="68" spans="2:18" ht="18" thickBot="1" x14ac:dyDescent="0.75">
      <c r="B68" s="69" t="s">
        <v>0</v>
      </c>
      <c r="C68" s="70"/>
      <c r="D68" s="2" t="s">
        <v>1</v>
      </c>
      <c r="E68" s="73" t="s">
        <v>22</v>
      </c>
      <c r="F68" s="73"/>
      <c r="G68" s="73"/>
      <c r="H68" s="73"/>
      <c r="I68" s="73"/>
      <c r="J68" s="74"/>
      <c r="K68" s="75" t="s">
        <v>2</v>
      </c>
      <c r="L68" s="75"/>
      <c r="M68" s="70"/>
      <c r="O68" s="3"/>
      <c r="P68" s="4" t="s">
        <v>13</v>
      </c>
      <c r="Q68" s="5" t="s">
        <v>14</v>
      </c>
      <c r="R68" s="6" t="s">
        <v>15</v>
      </c>
    </row>
    <row r="69" spans="2:18" ht="19.5" thickBot="1" x14ac:dyDescent="0.75">
      <c r="B69" s="71"/>
      <c r="C69" s="72"/>
      <c r="D69" s="7" t="s">
        <v>18</v>
      </c>
      <c r="E69" s="8" t="s">
        <v>18</v>
      </c>
      <c r="F69" s="9" t="s">
        <v>3</v>
      </c>
      <c r="G69" s="9" t="s">
        <v>4</v>
      </c>
      <c r="H69" s="9" t="s">
        <v>5</v>
      </c>
      <c r="I69" s="10" t="s">
        <v>6</v>
      </c>
      <c r="J69" s="7" t="s">
        <v>19</v>
      </c>
      <c r="K69" s="11" t="s">
        <v>7</v>
      </c>
      <c r="L69" s="11" t="s">
        <v>8</v>
      </c>
      <c r="M69" s="7" t="s">
        <v>9</v>
      </c>
      <c r="O69" s="12" t="str">
        <f>B70</f>
        <v>WT-</v>
      </c>
      <c r="P69" s="13">
        <f>J70</f>
        <v>0.99999999999999978</v>
      </c>
      <c r="Q69" s="14">
        <f>ABS(J70-L70)</f>
        <v>0.14523547374908641</v>
      </c>
      <c r="R69" s="15">
        <f>ABS(J70-M70)</f>
        <v>0.16991284650768579</v>
      </c>
    </row>
    <row r="70" spans="2:18" x14ac:dyDescent="0.7">
      <c r="B70" s="16" t="s">
        <v>172</v>
      </c>
      <c r="C70" s="17" t="s">
        <v>10</v>
      </c>
      <c r="D70" s="15">
        <v>19.885807037353516</v>
      </c>
      <c r="E70" s="15">
        <v>28.072994232177734</v>
      </c>
      <c r="F70" s="18">
        <f t="shared" ref="F70:F86" si="4">E70-D70</f>
        <v>8.1871871948242188</v>
      </c>
      <c r="G70" s="14">
        <f>AVERAGE(F70:F72)</f>
        <v>7.9334672292073565</v>
      </c>
      <c r="H70" s="14">
        <f>F70-G70</f>
        <v>0.25371996561686228</v>
      </c>
      <c r="I70" s="14">
        <f>AVERAGE(H70:H72)</f>
        <v>2.9605947323337506E-16</v>
      </c>
      <c r="J70" s="19">
        <f>2^-(I70)</f>
        <v>0.99999999999999978</v>
      </c>
      <c r="K70" s="18">
        <f>_xlfn.STDEV.S(H70:H72)</f>
        <v>0.22640105921514597</v>
      </c>
      <c r="L70" s="14">
        <f>2^-(I70+K70)</f>
        <v>0.85476452625091337</v>
      </c>
      <c r="M70" s="15">
        <f>2^-(I70-K70)</f>
        <v>1.1699128465076856</v>
      </c>
      <c r="O70" s="20" t="str">
        <f>B73</f>
        <v>WT+</v>
      </c>
      <c r="P70" s="21">
        <f>J73</f>
        <v>1.4523910006801266</v>
      </c>
      <c r="Q70" s="22">
        <f>ABS(J73-L73)</f>
        <v>0.27579595145335056</v>
      </c>
      <c r="R70" s="23">
        <f>ABS(J73-M73)</f>
        <v>0.34044300813444539</v>
      </c>
    </row>
    <row r="71" spans="2:18" x14ac:dyDescent="0.7">
      <c r="B71" s="24"/>
      <c r="C71" s="25" t="s">
        <v>11</v>
      </c>
      <c r="D71" s="26">
        <v>20.144439697265625</v>
      </c>
      <c r="E71" s="26">
        <v>27.896484375</v>
      </c>
      <c r="F71" s="27">
        <f t="shared" si="4"/>
        <v>7.752044677734375</v>
      </c>
      <c r="G71" s="28"/>
      <c r="H71" s="29">
        <f>F71-G70</f>
        <v>-0.18142255147298147</v>
      </c>
      <c r="I71" s="30"/>
      <c r="J71" s="31"/>
      <c r="K71" s="27"/>
      <c r="L71" s="29"/>
      <c r="M71" s="26"/>
      <c r="O71" s="32" t="str">
        <f>B76</f>
        <v>WT iBP9-</v>
      </c>
      <c r="P71" s="28">
        <f>J76</f>
        <v>1.2984464803165718</v>
      </c>
      <c r="Q71" s="29">
        <f>ABS(J76-L76)</f>
        <v>0.12762668334300509</v>
      </c>
      <c r="R71" s="26">
        <f>ABS(J76-M76)</f>
        <v>0.14153879034977046</v>
      </c>
    </row>
    <row r="72" spans="2:18" ht="18" thickBot="1" x14ac:dyDescent="0.75">
      <c r="B72" s="33"/>
      <c r="C72" s="34" t="s">
        <v>12</v>
      </c>
      <c r="D72" s="35">
        <v>20.114046096801758</v>
      </c>
      <c r="E72" s="35">
        <v>27.975215911865234</v>
      </c>
      <c r="F72" s="36">
        <f t="shared" si="4"/>
        <v>7.8611698150634766</v>
      </c>
      <c r="G72" s="37"/>
      <c r="H72" s="38">
        <f>F72-G70</f>
        <v>-7.2297414143879912E-2</v>
      </c>
      <c r="I72" s="39"/>
      <c r="J72" s="40"/>
      <c r="K72" s="36"/>
      <c r="L72" s="38"/>
      <c r="M72" s="35"/>
      <c r="O72" s="20" t="str">
        <f>B79</f>
        <v>WT iBP9+</v>
      </c>
      <c r="P72" s="21">
        <f>J79</f>
        <v>1.2614049584363249</v>
      </c>
      <c r="Q72" s="22">
        <f>ABS(J79-L79)</f>
        <v>0.21832233550494196</v>
      </c>
      <c r="R72" s="23">
        <f>ABS(J79-M79)</f>
        <v>0.26401827668204625</v>
      </c>
    </row>
    <row r="73" spans="2:18" ht="18" thickTop="1" x14ac:dyDescent="0.7">
      <c r="B73" s="16" t="s">
        <v>174</v>
      </c>
      <c r="C73" s="17" t="s">
        <v>10</v>
      </c>
      <c r="D73" s="15">
        <v>20.393131256103516</v>
      </c>
      <c r="E73" s="15">
        <v>28.10786247253418</v>
      </c>
      <c r="F73" s="18">
        <f t="shared" si="4"/>
        <v>7.7147312164306641</v>
      </c>
      <c r="G73" s="14">
        <f>AVERAGE(F73:F75)</f>
        <v>7.3950373331705732</v>
      </c>
      <c r="H73" s="14">
        <f>F73-G70</f>
        <v>-0.21873601277669241</v>
      </c>
      <c r="I73" s="14">
        <f>AVERAGE(H73:H75)</f>
        <v>-0.5384298960367836</v>
      </c>
      <c r="J73" s="19">
        <f>2^-(I73)</f>
        <v>1.4523910006801266</v>
      </c>
      <c r="K73" s="18">
        <f>_xlfn.STDEV.S(H73:H75)</f>
        <v>0.30381202510553496</v>
      </c>
      <c r="L73" s="14">
        <f>2^-(I73+K73)</f>
        <v>1.176595049226776</v>
      </c>
      <c r="M73" s="15">
        <f>2^-(I73-K73)</f>
        <v>1.792834008814572</v>
      </c>
      <c r="O73" s="32" t="str">
        <f>B82</f>
        <v>WT iBP10-</v>
      </c>
      <c r="P73" s="28">
        <f>J82</f>
        <v>1.0607842992722747</v>
      </c>
      <c r="Q73" s="29">
        <f>ABS(J82-L82)</f>
        <v>2.2176108583953802E-2</v>
      </c>
      <c r="R73" s="26">
        <f>ABS(J82-M82)</f>
        <v>2.2649607441690867E-2</v>
      </c>
    </row>
    <row r="74" spans="2:18" ht="18" thickBot="1" x14ac:dyDescent="0.75">
      <c r="B74" s="24"/>
      <c r="C74" s="25" t="s">
        <v>11</v>
      </c>
      <c r="D74" s="26">
        <v>20.623788833618164</v>
      </c>
      <c r="E74" s="26">
        <v>27.984073638916016</v>
      </c>
      <c r="F74" s="27">
        <f t="shared" si="4"/>
        <v>7.3602848052978516</v>
      </c>
      <c r="G74" s="28"/>
      <c r="H74" s="29">
        <f>F74-G70</f>
        <v>-0.57318242390950491</v>
      </c>
      <c r="I74" s="30"/>
      <c r="J74" s="31"/>
      <c r="K74" s="24"/>
      <c r="L74" s="29"/>
      <c r="M74" s="26"/>
      <c r="O74" s="41" t="str">
        <f>B85</f>
        <v>WT iBP10+</v>
      </c>
      <c r="P74" s="42">
        <f>J85</f>
        <v>1.1368591369266752</v>
      </c>
      <c r="Q74" s="43">
        <f>ABS(J85-L85)</f>
        <v>0.4553862029850857</v>
      </c>
      <c r="R74" s="44">
        <f>ABS(J85-M85)</f>
        <v>0.75969263034342971</v>
      </c>
    </row>
    <row r="75" spans="2:18" ht="18" thickBot="1" x14ac:dyDescent="0.75">
      <c r="B75" s="33"/>
      <c r="C75" s="34" t="s">
        <v>12</v>
      </c>
      <c r="D75" s="35">
        <v>20.347955703735352</v>
      </c>
      <c r="E75" s="35">
        <v>27.458051681518555</v>
      </c>
      <c r="F75" s="36">
        <f t="shared" si="4"/>
        <v>7.1100959777832031</v>
      </c>
      <c r="G75" s="37"/>
      <c r="H75" s="38">
        <f>F75-G70</f>
        <v>-0.82337125142415335</v>
      </c>
      <c r="I75" s="39"/>
      <c r="J75" s="45"/>
      <c r="K75" s="33"/>
      <c r="L75" s="39"/>
      <c r="M75" s="46"/>
    </row>
    <row r="76" spans="2:18" ht="18.399999999999999" thickTop="1" thickBot="1" x14ac:dyDescent="0.75">
      <c r="B76" s="16" t="s">
        <v>175</v>
      </c>
      <c r="C76" s="17" t="s">
        <v>10</v>
      </c>
      <c r="D76" s="15">
        <v>20.419384002685547</v>
      </c>
      <c r="E76" s="15">
        <v>27.84535026550293</v>
      </c>
      <c r="F76" s="18">
        <f t="shared" si="4"/>
        <v>7.4259662628173828</v>
      </c>
      <c r="G76" s="14">
        <f>AVERAGE(F76:F78)</f>
        <v>7.5566806793212891</v>
      </c>
      <c r="H76" s="14">
        <f>F76-G70</f>
        <v>-0.50750096638997366</v>
      </c>
      <c r="I76" s="14">
        <f>AVERAGE(H76:H78)</f>
        <v>-0.37678654988606741</v>
      </c>
      <c r="J76" s="19">
        <f>2^-(I76)</f>
        <v>1.2984464803165718</v>
      </c>
      <c r="K76" s="18">
        <f>_xlfn.STDEV.S(H76:H78)</f>
        <v>0.14926750480561465</v>
      </c>
      <c r="L76" s="14">
        <f>2^-(I76+K76)</f>
        <v>1.1708197969735668</v>
      </c>
      <c r="M76" s="15">
        <f>2^-(I76-K76)</f>
        <v>1.4399852706663423</v>
      </c>
      <c r="O76" s="3"/>
      <c r="P76" s="57" t="s">
        <v>16</v>
      </c>
      <c r="Q76" s="58"/>
      <c r="R76" s="59"/>
    </row>
    <row r="77" spans="2:18" x14ac:dyDescent="0.7">
      <c r="B77" s="24"/>
      <c r="C77" s="25" t="s">
        <v>11</v>
      </c>
      <c r="D77" s="26">
        <v>20.228395462036133</v>
      </c>
      <c r="E77" s="26">
        <v>27.947727203369141</v>
      </c>
      <c r="F77" s="27">
        <f t="shared" si="4"/>
        <v>7.7193317413330078</v>
      </c>
      <c r="G77" s="28"/>
      <c r="H77" s="29">
        <f>F77-G70</f>
        <v>-0.21413548787434866</v>
      </c>
      <c r="I77" s="30"/>
      <c r="J77" s="31"/>
      <c r="K77" s="24"/>
      <c r="L77" s="29"/>
      <c r="M77" s="26"/>
      <c r="O77" s="12" t="str">
        <f>B70</f>
        <v>WT-</v>
      </c>
      <c r="P77" s="60"/>
      <c r="Q77" s="61"/>
      <c r="R77" s="62"/>
    </row>
    <row r="78" spans="2:18" ht="18" thickBot="1" x14ac:dyDescent="0.75">
      <c r="B78" s="33"/>
      <c r="C78" s="34" t="s">
        <v>12</v>
      </c>
      <c r="D78" s="35">
        <v>20.255516052246094</v>
      </c>
      <c r="E78" s="35">
        <v>27.78026008605957</v>
      </c>
      <c r="F78" s="36">
        <f t="shared" si="4"/>
        <v>7.5247440338134766</v>
      </c>
      <c r="G78" s="37"/>
      <c r="H78" s="38">
        <f>F78-G70</f>
        <v>-0.40872319539387991</v>
      </c>
      <c r="I78" s="39"/>
      <c r="J78" s="45"/>
      <c r="K78" s="33"/>
      <c r="L78" s="39"/>
      <c r="M78" s="46"/>
      <c r="O78" s="20" t="str">
        <f>B73</f>
        <v>WT+</v>
      </c>
      <c r="P78" s="63">
        <f>_xlfn.T.TEST(F70:F72,F73:F75,2,3)</f>
        <v>7.4750319210549976E-2</v>
      </c>
      <c r="Q78" s="64"/>
      <c r="R78" s="65"/>
    </row>
    <row r="79" spans="2:18" ht="18" thickTop="1" x14ac:dyDescent="0.7">
      <c r="B79" s="16" t="s">
        <v>176</v>
      </c>
      <c r="C79" s="17" t="s">
        <v>10</v>
      </c>
      <c r="D79" s="15">
        <v>20.42170524597168</v>
      </c>
      <c r="E79" s="15">
        <v>28.026691436767578</v>
      </c>
      <c r="F79" s="18">
        <f t="shared" si="4"/>
        <v>7.6049861907958984</v>
      </c>
      <c r="G79" s="14">
        <f>AVERAGE(F79:F81)</f>
        <v>7.5984357198079424</v>
      </c>
      <c r="H79" s="14">
        <f>F79-G70</f>
        <v>-0.32848103841145804</v>
      </c>
      <c r="I79" s="14">
        <f>AVERAGE(H79:H81)</f>
        <v>-0.33503150939941378</v>
      </c>
      <c r="J79" s="19">
        <f>2^-(I79)</f>
        <v>1.2614049584363249</v>
      </c>
      <c r="K79" s="18">
        <f>_xlfn.STDEV.S(H79:H81)</f>
        <v>0.27417807064785105</v>
      </c>
      <c r="L79" s="14">
        <f>2^-(I79+K79)</f>
        <v>1.043082622931383</v>
      </c>
      <c r="M79" s="15">
        <f>2^-(I79-K79)</f>
        <v>1.5254232351183712</v>
      </c>
      <c r="O79" s="32" t="str">
        <f>B76</f>
        <v>WT iBP9-</v>
      </c>
      <c r="P79" s="63"/>
      <c r="Q79" s="64"/>
      <c r="R79" s="65"/>
    </row>
    <row r="80" spans="2:18" x14ac:dyDescent="0.7">
      <c r="B80" s="24"/>
      <c r="C80" s="25" t="s">
        <v>11</v>
      </c>
      <c r="D80" s="26">
        <v>20.339813232421875</v>
      </c>
      <c r="E80" s="26">
        <v>27.660854339599609</v>
      </c>
      <c r="F80" s="27">
        <f t="shared" si="4"/>
        <v>7.3210411071777344</v>
      </c>
      <c r="G80" s="28"/>
      <c r="H80" s="29">
        <f>F80-G70</f>
        <v>-0.6124261220296221</v>
      </c>
      <c r="I80" s="30"/>
      <c r="J80" s="31"/>
      <c r="K80" s="24"/>
      <c r="L80" s="29"/>
      <c r="M80" s="26"/>
      <c r="O80" s="20" t="str">
        <f>B79</f>
        <v>WT iBP9+</v>
      </c>
      <c r="P80" s="63">
        <f>_xlfn.T.TEST(F76:F78,F79:F81,2,3)</f>
        <v>0.83129384891687697</v>
      </c>
      <c r="Q80" s="64"/>
      <c r="R80" s="65"/>
    </row>
    <row r="81" spans="2:18" ht="18" thickBot="1" x14ac:dyDescent="0.75">
      <c r="B81" s="33"/>
      <c r="C81" s="34" t="s">
        <v>12</v>
      </c>
      <c r="D81" s="35">
        <v>20.053188323974609</v>
      </c>
      <c r="E81" s="35">
        <v>27.922468185424805</v>
      </c>
      <c r="F81" s="36">
        <f t="shared" si="4"/>
        <v>7.8692798614501953</v>
      </c>
      <c r="G81" s="37"/>
      <c r="H81" s="38">
        <f>F81-G70</f>
        <v>-6.4187367757161162E-2</v>
      </c>
      <c r="I81" s="39"/>
      <c r="J81" s="45"/>
      <c r="K81" s="33"/>
      <c r="L81" s="39"/>
      <c r="M81" s="46"/>
      <c r="O81" s="32" t="str">
        <f>B82</f>
        <v>WT iBP10-</v>
      </c>
      <c r="P81" s="63"/>
      <c r="Q81" s="64"/>
      <c r="R81" s="65"/>
    </row>
    <row r="82" spans="2:18" ht="18.399999999999999" thickTop="1" thickBot="1" x14ac:dyDescent="0.75">
      <c r="B82" s="16" t="s">
        <v>177</v>
      </c>
      <c r="C82" s="17" t="s">
        <v>10</v>
      </c>
      <c r="D82" s="15">
        <v>20.262502670288086</v>
      </c>
      <c r="E82" s="15">
        <v>28.135931015014648</v>
      </c>
      <c r="F82" s="18">
        <f t="shared" si="4"/>
        <v>7.8734283447265625</v>
      </c>
      <c r="G82" s="14">
        <f>AVERAGE(F82:F84)</f>
        <v>7.8483359018961592</v>
      </c>
      <c r="H82" s="14">
        <f>F82-G70</f>
        <v>-6.0038884480793975E-2</v>
      </c>
      <c r="I82" s="14">
        <f>AVERAGE(H82:H84)</f>
        <v>-8.5131327311197616E-2</v>
      </c>
      <c r="J82" s="19">
        <f>2^-(I82)</f>
        <v>1.0607842992722747</v>
      </c>
      <c r="K82" s="18">
        <f>_xlfn.STDEV.S(H82:H84)</f>
        <v>3.0479819323566932E-2</v>
      </c>
      <c r="L82" s="14">
        <f>2^-(I82+K82)</f>
        <v>1.0386081906883209</v>
      </c>
      <c r="M82" s="15">
        <f>2^-(I82-K82)</f>
        <v>1.0834339067139656</v>
      </c>
      <c r="O82" s="41" t="str">
        <f>B85</f>
        <v>WT iBP10+</v>
      </c>
      <c r="P82" s="66">
        <f>_xlfn.T.TEST(F82:F84,F85:F87,2,3)</f>
        <v>0.83654854474588136</v>
      </c>
      <c r="Q82" s="67"/>
      <c r="R82" s="68"/>
    </row>
    <row r="83" spans="2:18" x14ac:dyDescent="0.7">
      <c r="B83" s="24"/>
      <c r="C83" s="25" t="s">
        <v>11</v>
      </c>
      <c r="D83" s="26">
        <v>20.169868469238281</v>
      </c>
      <c r="E83" s="26">
        <v>28.027030944824219</v>
      </c>
      <c r="F83" s="27">
        <f t="shared" si="4"/>
        <v>7.8571624755859375</v>
      </c>
      <c r="G83" s="28"/>
      <c r="H83" s="29">
        <f>F83-G70</f>
        <v>-7.6304753621418975E-2</v>
      </c>
      <c r="I83" s="30"/>
      <c r="J83" s="31"/>
      <c r="K83" s="24"/>
      <c r="L83" s="29"/>
      <c r="M83" s="26"/>
    </row>
    <row r="84" spans="2:18" ht="18" thickBot="1" x14ac:dyDescent="0.75">
      <c r="B84" s="33"/>
      <c r="C84" s="34" t="s">
        <v>12</v>
      </c>
      <c r="D84" s="35">
        <v>20.131305694580078</v>
      </c>
      <c r="E84" s="35">
        <v>27.945722579956055</v>
      </c>
      <c r="F84" s="36">
        <f t="shared" si="4"/>
        <v>7.8144168853759766</v>
      </c>
      <c r="G84" s="37"/>
      <c r="H84" s="38">
        <f>F84-G70</f>
        <v>-0.11905034383137991</v>
      </c>
      <c r="I84" s="39"/>
      <c r="J84" s="45"/>
      <c r="K84" s="33"/>
      <c r="L84" s="39"/>
      <c r="M84" s="46"/>
    </row>
    <row r="85" spans="2:18" ht="18" thickTop="1" x14ac:dyDescent="0.7">
      <c r="B85" s="16" t="s">
        <v>178</v>
      </c>
      <c r="C85" s="17" t="s">
        <v>10</v>
      </c>
      <c r="D85" s="15">
        <v>20.172142028808594</v>
      </c>
      <c r="E85" s="15">
        <v>28.584756851196289</v>
      </c>
      <c r="F85" s="18">
        <f t="shared" si="4"/>
        <v>8.4126148223876953</v>
      </c>
      <c r="G85" s="14">
        <f>AVERAGE(F85:F87)</f>
        <v>7.7484137217203779</v>
      </c>
      <c r="H85" s="14">
        <f>F85-G70</f>
        <v>0.47914759318033884</v>
      </c>
      <c r="I85" s="14">
        <f>AVERAGE(H85:H87)</f>
        <v>-0.18505350748697888</v>
      </c>
      <c r="J85" s="19">
        <f>2^-(I85)</f>
        <v>1.1368591369266752</v>
      </c>
      <c r="K85" s="18">
        <f>_xlfn.STDEV.S(H85:H87)</f>
        <v>0.73832524372048314</v>
      </c>
      <c r="L85" s="14">
        <f>2^-(I85+K85)</f>
        <v>0.68147293394158948</v>
      </c>
      <c r="M85" s="15">
        <f>2^-(I85-K85)</f>
        <v>1.8965517672701049</v>
      </c>
    </row>
    <row r="86" spans="2:18" x14ac:dyDescent="0.7">
      <c r="B86" s="24"/>
      <c r="C86" s="25" t="s">
        <v>11</v>
      </c>
      <c r="D86" s="26">
        <v>20.133840560913086</v>
      </c>
      <c r="E86" s="26">
        <v>28.013027191162109</v>
      </c>
      <c r="F86" s="27">
        <f t="shared" si="4"/>
        <v>7.8791866302490234</v>
      </c>
      <c r="G86" s="28"/>
      <c r="H86" s="29">
        <f>F86-G70</f>
        <v>-5.4280598958333037E-2</v>
      </c>
      <c r="I86" s="30"/>
      <c r="J86" s="31"/>
      <c r="K86" s="24"/>
      <c r="L86" s="29"/>
      <c r="M86" s="26"/>
    </row>
    <row r="87" spans="2:18" ht="18" thickBot="1" x14ac:dyDescent="0.75">
      <c r="B87" s="47"/>
      <c r="C87" s="7" t="s">
        <v>12</v>
      </c>
      <c r="D87" s="48">
        <v>21.037302017211914</v>
      </c>
      <c r="E87" s="48">
        <v>27.990741729736328</v>
      </c>
      <c r="F87" s="49">
        <f>E87-D87</f>
        <v>6.9534397125244141</v>
      </c>
      <c r="G87" s="50"/>
      <c r="H87" s="51">
        <f>F87-G70</f>
        <v>-0.98002751668294241</v>
      </c>
      <c r="I87" s="52"/>
      <c r="J87" s="53"/>
      <c r="K87" s="47"/>
      <c r="L87" s="52"/>
      <c r="M87" s="54"/>
    </row>
    <row r="89" spans="2:18" ht="18" thickBot="1" x14ac:dyDescent="0.75"/>
    <row r="90" spans="2:18" ht="18" thickBot="1" x14ac:dyDescent="0.75">
      <c r="B90" s="69" t="s">
        <v>0</v>
      </c>
      <c r="C90" s="70"/>
      <c r="D90" s="2" t="s">
        <v>1</v>
      </c>
      <c r="E90" s="73" t="s">
        <v>23</v>
      </c>
      <c r="F90" s="73"/>
      <c r="G90" s="73"/>
      <c r="H90" s="73"/>
      <c r="I90" s="73"/>
      <c r="J90" s="74"/>
      <c r="K90" s="75" t="s">
        <v>2</v>
      </c>
      <c r="L90" s="75"/>
      <c r="M90" s="70"/>
      <c r="O90" s="3"/>
      <c r="P90" s="4" t="s">
        <v>13</v>
      </c>
      <c r="Q90" s="5" t="s">
        <v>14</v>
      </c>
      <c r="R90" s="6" t="s">
        <v>15</v>
      </c>
    </row>
    <row r="91" spans="2:18" ht="19.5" thickBot="1" x14ac:dyDescent="0.75">
      <c r="B91" s="71"/>
      <c r="C91" s="72"/>
      <c r="D91" s="7" t="s">
        <v>18</v>
      </c>
      <c r="E91" s="8" t="s">
        <v>18</v>
      </c>
      <c r="F91" s="9" t="s">
        <v>3</v>
      </c>
      <c r="G91" s="9" t="s">
        <v>4</v>
      </c>
      <c r="H91" s="9" t="s">
        <v>5</v>
      </c>
      <c r="I91" s="10" t="s">
        <v>6</v>
      </c>
      <c r="J91" s="7" t="s">
        <v>19</v>
      </c>
      <c r="K91" s="11" t="s">
        <v>7</v>
      </c>
      <c r="L91" s="11" t="s">
        <v>8</v>
      </c>
      <c r="M91" s="7" t="s">
        <v>9</v>
      </c>
      <c r="O91" s="12" t="str">
        <f>B92</f>
        <v>WT-</v>
      </c>
      <c r="P91" s="13">
        <f>J92</f>
        <v>1</v>
      </c>
      <c r="Q91" s="14">
        <f>ABS(J92-L92)</f>
        <v>7.8753166363864868E-2</v>
      </c>
      <c r="R91" s="15">
        <f>ABS(J92-M92)</f>
        <v>8.5485413342511363E-2</v>
      </c>
    </row>
    <row r="92" spans="2:18" x14ac:dyDescent="0.7">
      <c r="B92" s="16" t="s">
        <v>172</v>
      </c>
      <c r="C92" s="17" t="s">
        <v>10</v>
      </c>
      <c r="D92" s="15">
        <v>19.885807037353516</v>
      </c>
      <c r="E92" s="15">
        <v>27.731666564941406</v>
      </c>
      <c r="F92" s="18">
        <f t="shared" ref="F92:F108" si="5">E92-D92</f>
        <v>7.8458595275878906</v>
      </c>
      <c r="G92" s="14">
        <f>AVERAGE(F92:F94)</f>
        <v>7.7131004333496094</v>
      </c>
      <c r="H92" s="14">
        <f>F92-G92</f>
        <v>0.13275909423828125</v>
      </c>
      <c r="I92" s="14">
        <f>AVERAGE(H92:H94)</f>
        <v>0</v>
      </c>
      <c r="J92" s="19">
        <f>2^-(I92)</f>
        <v>1</v>
      </c>
      <c r="K92" s="18">
        <f>_xlfn.STDEV.S(H92:H94)</f>
        <v>0.11834033927427716</v>
      </c>
      <c r="L92" s="14">
        <f>2^-(I92+K92)</f>
        <v>0.92124683363613513</v>
      </c>
      <c r="M92" s="15">
        <f>2^-(I92-K92)</f>
        <v>1.0854854133425114</v>
      </c>
      <c r="O92" s="20" t="str">
        <f>B95</f>
        <v>WT+</v>
      </c>
      <c r="P92" s="21">
        <f>J95</f>
        <v>1.8812633740938136</v>
      </c>
      <c r="Q92" s="22">
        <f>ABS(J95-L95)</f>
        <v>0.18991822096140654</v>
      </c>
      <c r="R92" s="23">
        <f>ABS(J95-M95)</f>
        <v>0.21124380940581422</v>
      </c>
    </row>
    <row r="93" spans="2:18" x14ac:dyDescent="0.7">
      <c r="B93" s="24"/>
      <c r="C93" s="25" t="s">
        <v>11</v>
      </c>
      <c r="D93" s="26">
        <v>20.144439697265625</v>
      </c>
      <c r="E93" s="26">
        <v>27.763130187988281</v>
      </c>
      <c r="F93" s="27">
        <f t="shared" si="5"/>
        <v>7.6186904907226563</v>
      </c>
      <c r="G93" s="28"/>
      <c r="H93" s="29">
        <f>F93-G92</f>
        <v>-9.4409942626953125E-2</v>
      </c>
      <c r="I93" s="30"/>
      <c r="J93" s="31"/>
      <c r="K93" s="27"/>
      <c r="L93" s="29"/>
      <c r="M93" s="26"/>
      <c r="O93" s="32" t="str">
        <f>B98</f>
        <v>WT iBP9-</v>
      </c>
      <c r="P93" s="28">
        <f>J98</f>
        <v>1.4128767401419646</v>
      </c>
      <c r="Q93" s="29">
        <f>ABS(J98-L98)</f>
        <v>0.18813988809768412</v>
      </c>
      <c r="R93" s="26">
        <f>ABS(J98-M98)</f>
        <v>0.21704129449721088</v>
      </c>
    </row>
    <row r="94" spans="2:18" ht="18" thickBot="1" x14ac:dyDescent="0.75">
      <c r="B94" s="33"/>
      <c r="C94" s="34" t="s">
        <v>12</v>
      </c>
      <c r="D94" s="35">
        <v>20.114046096801758</v>
      </c>
      <c r="E94" s="35">
        <v>27.788797378540039</v>
      </c>
      <c r="F94" s="36">
        <f t="shared" si="5"/>
        <v>7.6747512817382813</v>
      </c>
      <c r="G94" s="37"/>
      <c r="H94" s="38">
        <f>F94-G92</f>
        <v>-3.8349151611328125E-2</v>
      </c>
      <c r="I94" s="39"/>
      <c r="J94" s="40"/>
      <c r="K94" s="36"/>
      <c r="L94" s="38"/>
      <c r="M94" s="35"/>
      <c r="O94" s="20" t="str">
        <f>B101</f>
        <v>WT iBP9+</v>
      </c>
      <c r="P94" s="21">
        <f>J101</f>
        <v>1.4098999148741784</v>
      </c>
      <c r="Q94" s="22">
        <f>ABS(J101-L101)</f>
        <v>5.7560832032612419E-2</v>
      </c>
      <c r="R94" s="23">
        <f>ABS(J101-M101)</f>
        <v>6.0010845809722824E-2</v>
      </c>
    </row>
    <row r="95" spans="2:18" ht="18" thickTop="1" x14ac:dyDescent="0.7">
      <c r="B95" s="16" t="s">
        <v>174</v>
      </c>
      <c r="C95" s="17" t="s">
        <v>10</v>
      </c>
      <c r="D95" s="15">
        <v>20.393131256103516</v>
      </c>
      <c r="E95" s="15">
        <v>27.341428756713867</v>
      </c>
      <c r="F95" s="18">
        <f t="shared" si="5"/>
        <v>6.9482975006103516</v>
      </c>
      <c r="G95" s="14">
        <f>AVERAGE(F95:F97)</f>
        <v>6.8013985951741533</v>
      </c>
      <c r="H95" s="14">
        <f>F95-G92</f>
        <v>-0.76480293273925781</v>
      </c>
      <c r="I95" s="14">
        <f>AVERAGE(H95:H97)</f>
        <v>-0.91170183817545569</v>
      </c>
      <c r="J95" s="19">
        <f>2^-(I95)</f>
        <v>1.8812633740938136</v>
      </c>
      <c r="K95" s="18">
        <f>_xlfn.STDEV.S(H95:H97)</f>
        <v>0.15353073732728412</v>
      </c>
      <c r="L95" s="14">
        <f>2^-(I95+K95)</f>
        <v>1.6913451531324071</v>
      </c>
      <c r="M95" s="15">
        <f>2^-(I95-K95)</f>
        <v>2.0925071834996278</v>
      </c>
      <c r="O95" s="32" t="str">
        <f>B104</f>
        <v>WT iBP10-</v>
      </c>
      <c r="P95" s="28">
        <f>J104</f>
        <v>1.3422446449765171</v>
      </c>
      <c r="Q95" s="29">
        <f>ABS(J104-L104)</f>
        <v>0.10535710581737501</v>
      </c>
      <c r="R95" s="26">
        <f>ABS(J104-M104)</f>
        <v>0.1143313410609117</v>
      </c>
    </row>
    <row r="96" spans="2:18" ht="18" thickBot="1" x14ac:dyDescent="0.75">
      <c r="B96" s="24"/>
      <c r="C96" s="25" t="s">
        <v>11</v>
      </c>
      <c r="D96" s="26">
        <v>20.623788833618164</v>
      </c>
      <c r="E96" s="26">
        <v>27.265789031982422</v>
      </c>
      <c r="F96" s="27">
        <f t="shared" si="5"/>
        <v>6.6420001983642578</v>
      </c>
      <c r="G96" s="28"/>
      <c r="H96" s="29">
        <f>F96-G92</f>
        <v>-1.0711002349853516</v>
      </c>
      <c r="I96" s="30"/>
      <c r="J96" s="31"/>
      <c r="K96" s="24"/>
      <c r="L96" s="29"/>
      <c r="M96" s="26"/>
      <c r="O96" s="41" t="str">
        <f>B107</f>
        <v>WT iBP10+</v>
      </c>
      <c r="P96" s="42">
        <f>J107</f>
        <v>1.6192815187234781</v>
      </c>
      <c r="Q96" s="43">
        <f>ABS(J107-L107)</f>
        <v>0.49845678986550479</v>
      </c>
      <c r="R96" s="44">
        <f>ABS(J107-M107)</f>
        <v>0.72013210177282017</v>
      </c>
    </row>
    <row r="97" spans="2:18" ht="18" thickBot="1" x14ac:dyDescent="0.75">
      <c r="B97" s="33"/>
      <c r="C97" s="34" t="s">
        <v>12</v>
      </c>
      <c r="D97" s="35">
        <v>20.347955703735352</v>
      </c>
      <c r="E97" s="35">
        <v>27.161853790283203</v>
      </c>
      <c r="F97" s="36">
        <f t="shared" si="5"/>
        <v>6.8138980865478516</v>
      </c>
      <c r="G97" s="37"/>
      <c r="H97" s="38">
        <f>F97-G92</f>
        <v>-0.89920234680175781</v>
      </c>
      <c r="I97" s="39"/>
      <c r="J97" s="45"/>
      <c r="K97" s="33"/>
      <c r="L97" s="39"/>
      <c r="M97" s="46"/>
    </row>
    <row r="98" spans="2:18" ht="18.399999999999999" thickTop="1" thickBot="1" x14ac:dyDescent="0.75">
      <c r="B98" s="16" t="s">
        <v>175</v>
      </c>
      <c r="C98" s="17" t="s">
        <v>10</v>
      </c>
      <c r="D98" s="15">
        <v>20.419384002685547</v>
      </c>
      <c r="E98" s="15">
        <v>27.399984359741211</v>
      </c>
      <c r="F98" s="18">
        <f t="shared" si="5"/>
        <v>6.9806003570556641</v>
      </c>
      <c r="G98" s="14">
        <f>AVERAGE(F98:F100)</f>
        <v>7.2144648234049482</v>
      </c>
      <c r="H98" s="14">
        <f>F98-G92</f>
        <v>-0.73250007629394531</v>
      </c>
      <c r="I98" s="14">
        <f>AVERAGE(H98:H100)</f>
        <v>-0.49863560994466144</v>
      </c>
      <c r="J98" s="19">
        <f>2^-(I98)</f>
        <v>1.4128767401419646</v>
      </c>
      <c r="K98" s="18">
        <f>_xlfn.STDEV.S(H98:H100)</f>
        <v>0.2061638060498254</v>
      </c>
      <c r="L98" s="14">
        <f>2^-(I98+K98)</f>
        <v>1.2247368520442805</v>
      </c>
      <c r="M98" s="15">
        <f>2^-(I98-K98)</f>
        <v>1.6299180346391755</v>
      </c>
      <c r="O98" s="3"/>
      <c r="P98" s="57" t="s">
        <v>16</v>
      </c>
      <c r="Q98" s="58"/>
      <c r="R98" s="59"/>
    </row>
    <row r="99" spans="2:18" x14ac:dyDescent="0.7">
      <c r="B99" s="24"/>
      <c r="C99" s="25" t="s">
        <v>11</v>
      </c>
      <c r="D99" s="26">
        <v>20.228395462036133</v>
      </c>
      <c r="E99" s="26">
        <v>27.598316192626953</v>
      </c>
      <c r="F99" s="27">
        <f t="shared" si="5"/>
        <v>7.3699207305908203</v>
      </c>
      <c r="G99" s="28"/>
      <c r="H99" s="29">
        <f>F99-G92</f>
        <v>-0.34317970275878906</v>
      </c>
      <c r="I99" s="30"/>
      <c r="J99" s="31"/>
      <c r="K99" s="24"/>
      <c r="L99" s="29"/>
      <c r="M99" s="26"/>
      <c r="O99" s="12" t="str">
        <f>B92</f>
        <v>WT-</v>
      </c>
      <c r="P99" s="60"/>
      <c r="Q99" s="61"/>
      <c r="R99" s="62"/>
    </row>
    <row r="100" spans="2:18" ht="18" thickBot="1" x14ac:dyDescent="0.75">
      <c r="B100" s="33"/>
      <c r="C100" s="34" t="s">
        <v>12</v>
      </c>
      <c r="D100" s="35">
        <v>20.255516052246094</v>
      </c>
      <c r="E100" s="35">
        <v>27.548389434814453</v>
      </c>
      <c r="F100" s="36">
        <f t="shared" si="5"/>
        <v>7.2928733825683594</v>
      </c>
      <c r="G100" s="37"/>
      <c r="H100" s="38">
        <f>F100-G92</f>
        <v>-0.42022705078125</v>
      </c>
      <c r="I100" s="39"/>
      <c r="J100" s="45"/>
      <c r="K100" s="33"/>
      <c r="L100" s="39"/>
      <c r="M100" s="46"/>
      <c r="O100" s="20" t="str">
        <f>B95</f>
        <v>WT+</v>
      </c>
      <c r="P100" s="63">
        <f>_xlfn.T.TEST(F92:F94,F95:F97,2,3)</f>
        <v>1.6083765955278316E-3</v>
      </c>
      <c r="Q100" s="64"/>
      <c r="R100" s="65"/>
    </row>
    <row r="101" spans="2:18" ht="18" thickTop="1" x14ac:dyDescent="0.7">
      <c r="B101" s="16" t="s">
        <v>176</v>
      </c>
      <c r="C101" s="17" t="s">
        <v>10</v>
      </c>
      <c r="D101" s="15">
        <v>20.42170524597168</v>
      </c>
      <c r="E101" s="15">
        <v>27.607744216918945</v>
      </c>
      <c r="F101" s="18">
        <f t="shared" si="5"/>
        <v>7.1860389709472656</v>
      </c>
      <c r="G101" s="14">
        <f>AVERAGE(F101:F103)</f>
        <v>7.2175076802571612</v>
      </c>
      <c r="H101" s="14">
        <f>F101-G92</f>
        <v>-0.52706146240234375</v>
      </c>
      <c r="I101" s="14">
        <f>AVERAGE(H101:H103)</f>
        <v>-0.49559275309244794</v>
      </c>
      <c r="J101" s="19">
        <f>2^-(I101)</f>
        <v>1.4098999148741784</v>
      </c>
      <c r="K101" s="18">
        <f>_xlfn.STDEV.S(H101:H103)</f>
        <v>6.0135817597210685E-2</v>
      </c>
      <c r="L101" s="14">
        <f>2^-(I101+K101)</f>
        <v>1.352339082841566</v>
      </c>
      <c r="M101" s="15">
        <f>2^-(I101-K101)</f>
        <v>1.4699107606839013</v>
      </c>
      <c r="O101" s="32" t="str">
        <f>B98</f>
        <v>WT iBP9-</v>
      </c>
      <c r="P101" s="63"/>
      <c r="Q101" s="64"/>
      <c r="R101" s="65"/>
    </row>
    <row r="102" spans="2:18" x14ac:dyDescent="0.7">
      <c r="B102" s="24"/>
      <c r="C102" s="25" t="s">
        <v>11</v>
      </c>
      <c r="D102" s="26">
        <v>20.339813232421875</v>
      </c>
      <c r="E102" s="26">
        <v>27.519449234008789</v>
      </c>
      <c r="F102" s="27">
        <f t="shared" si="5"/>
        <v>7.1796360015869141</v>
      </c>
      <c r="G102" s="28"/>
      <c r="H102" s="29">
        <f>F102-G92</f>
        <v>-0.53346443176269531</v>
      </c>
      <c r="I102" s="30"/>
      <c r="J102" s="31"/>
      <c r="K102" s="24"/>
      <c r="L102" s="29"/>
      <c r="M102" s="26"/>
      <c r="O102" s="20" t="str">
        <f>B101</f>
        <v>WT iBP9+</v>
      </c>
      <c r="P102" s="63">
        <f>_xlfn.T.TEST(F98:F100,F101:F103,2,3)</f>
        <v>0.98235849913531292</v>
      </c>
      <c r="Q102" s="64"/>
      <c r="R102" s="65"/>
    </row>
    <row r="103" spans="2:18" ht="18" thickBot="1" x14ac:dyDescent="0.75">
      <c r="B103" s="33"/>
      <c r="C103" s="34" t="s">
        <v>12</v>
      </c>
      <c r="D103" s="35">
        <v>20.053188323974609</v>
      </c>
      <c r="E103" s="35">
        <v>27.340036392211914</v>
      </c>
      <c r="F103" s="36">
        <f t="shared" si="5"/>
        <v>7.2868480682373047</v>
      </c>
      <c r="G103" s="37"/>
      <c r="H103" s="38">
        <f>F103-G92</f>
        <v>-0.42625236511230469</v>
      </c>
      <c r="I103" s="39"/>
      <c r="J103" s="45"/>
      <c r="K103" s="33"/>
      <c r="L103" s="39"/>
      <c r="M103" s="46"/>
      <c r="O103" s="32" t="str">
        <f>B104</f>
        <v>WT iBP10-</v>
      </c>
      <c r="P103" s="63"/>
      <c r="Q103" s="64"/>
      <c r="R103" s="65"/>
    </row>
    <row r="104" spans="2:18" ht="18.399999999999999" thickTop="1" thickBot="1" x14ac:dyDescent="0.75">
      <c r="B104" s="16" t="s">
        <v>177</v>
      </c>
      <c r="C104" s="17" t="s">
        <v>10</v>
      </c>
      <c r="D104" s="15">
        <v>20.262502670288086</v>
      </c>
      <c r="E104" s="15">
        <v>27.507162094116211</v>
      </c>
      <c r="F104" s="18">
        <f t="shared" si="5"/>
        <v>7.244659423828125</v>
      </c>
      <c r="G104" s="14">
        <f>AVERAGE(F104:F106)</f>
        <v>7.2884527842203779</v>
      </c>
      <c r="H104" s="14">
        <f>F104-G92</f>
        <v>-0.46844100952148438</v>
      </c>
      <c r="I104" s="14">
        <f>AVERAGE(H104:H106)</f>
        <v>-0.42464764912923175</v>
      </c>
      <c r="J104" s="19">
        <f>2^-(I104)</f>
        <v>1.3422446449765171</v>
      </c>
      <c r="K104" s="18">
        <f>_xlfn.STDEV.S(H104:H106)</f>
        <v>0.11793331621439102</v>
      </c>
      <c r="L104" s="14">
        <f>2^-(I104+K104)</f>
        <v>1.2368875391591421</v>
      </c>
      <c r="M104" s="15">
        <f>2^-(I104-K104)</f>
        <v>1.4565759860374288</v>
      </c>
      <c r="O104" s="41" t="str">
        <f>B107</f>
        <v>WT iBP10+</v>
      </c>
      <c r="P104" s="66">
        <f>_xlfn.T.TEST(F104:F106,F107:F109,2,3)</f>
        <v>0.47227636944973589</v>
      </c>
      <c r="Q104" s="67"/>
      <c r="R104" s="68"/>
    </row>
    <row r="105" spans="2:18" x14ac:dyDescent="0.7">
      <c r="B105" s="24"/>
      <c r="C105" s="25" t="s">
        <v>11</v>
      </c>
      <c r="D105" s="26">
        <v>20.169868469238281</v>
      </c>
      <c r="E105" s="26">
        <v>27.368549346923828</v>
      </c>
      <c r="F105" s="27">
        <f t="shared" si="5"/>
        <v>7.1986808776855469</v>
      </c>
      <c r="G105" s="28"/>
      <c r="H105" s="29">
        <f>F105-G92</f>
        <v>-0.5144195556640625</v>
      </c>
      <c r="I105" s="30"/>
      <c r="J105" s="31"/>
      <c r="K105" s="24"/>
      <c r="L105" s="29"/>
      <c r="M105" s="26"/>
    </row>
    <row r="106" spans="2:18" ht="18" thickBot="1" x14ac:dyDescent="0.75">
      <c r="B106" s="33"/>
      <c r="C106" s="34" t="s">
        <v>12</v>
      </c>
      <c r="D106" s="35">
        <v>20.131305694580078</v>
      </c>
      <c r="E106" s="35">
        <v>27.553323745727539</v>
      </c>
      <c r="F106" s="36">
        <f t="shared" si="5"/>
        <v>7.4220180511474609</v>
      </c>
      <c r="G106" s="37"/>
      <c r="H106" s="38">
        <f>F106-G92</f>
        <v>-0.29108238220214844</v>
      </c>
      <c r="I106" s="39"/>
      <c r="J106" s="45"/>
      <c r="K106" s="33"/>
      <c r="L106" s="39"/>
      <c r="M106" s="46"/>
    </row>
    <row r="107" spans="2:18" ht="18" thickTop="1" x14ac:dyDescent="0.7">
      <c r="B107" s="16" t="s">
        <v>178</v>
      </c>
      <c r="C107" s="17" t="s">
        <v>10</v>
      </c>
      <c r="D107" s="15">
        <v>20.172142028808594</v>
      </c>
      <c r="E107" s="15">
        <v>27.503627777099609</v>
      </c>
      <c r="F107" s="18">
        <f t="shared" si="5"/>
        <v>7.3314857482910156</v>
      </c>
      <c r="G107" s="14">
        <f>AVERAGE(F107:F109)</f>
        <v>7.0177466074625654</v>
      </c>
      <c r="H107" s="14">
        <f>F107-G92</f>
        <v>-0.38161468505859375</v>
      </c>
      <c r="I107" s="14">
        <f>AVERAGE(H107:H109)</f>
        <v>-0.69535382588704431</v>
      </c>
      <c r="J107" s="19">
        <f>2^-(I107)</f>
        <v>1.6192815187234781</v>
      </c>
      <c r="K107" s="18">
        <f>_xlfn.STDEV.S(H107:H109)</f>
        <v>0.53079313434257913</v>
      </c>
      <c r="L107" s="14">
        <f>2^-(I107+K107)</f>
        <v>1.1208247288579734</v>
      </c>
      <c r="M107" s="15">
        <f>2^-(I107-K107)</f>
        <v>2.3394136204962983</v>
      </c>
    </row>
    <row r="108" spans="2:18" x14ac:dyDescent="0.7">
      <c r="B108" s="24"/>
      <c r="C108" s="25" t="s">
        <v>11</v>
      </c>
      <c r="D108" s="26">
        <v>20.133840560913086</v>
      </c>
      <c r="E108" s="26">
        <v>27.45069694519043</v>
      </c>
      <c r="F108" s="27">
        <f t="shared" si="5"/>
        <v>7.3168563842773438</v>
      </c>
      <c r="G108" s="28"/>
      <c r="H108" s="29">
        <f>F108-G92</f>
        <v>-0.39624404907226563</v>
      </c>
      <c r="I108" s="30"/>
      <c r="J108" s="31"/>
      <c r="K108" s="24"/>
      <c r="L108" s="29"/>
      <c r="M108" s="26"/>
    </row>
    <row r="109" spans="2:18" ht="18" thickBot="1" x14ac:dyDescent="0.75">
      <c r="B109" s="47"/>
      <c r="C109" s="7" t="s">
        <v>12</v>
      </c>
      <c r="D109" s="48">
        <v>21.037302017211914</v>
      </c>
      <c r="E109" s="48">
        <v>27.44219970703125</v>
      </c>
      <c r="F109" s="49">
        <f>E109-D109</f>
        <v>6.4048976898193359</v>
      </c>
      <c r="G109" s="50"/>
      <c r="H109" s="51">
        <f>F109-G92</f>
        <v>-1.3082027435302734</v>
      </c>
      <c r="I109" s="52"/>
      <c r="J109" s="53"/>
      <c r="K109" s="47"/>
      <c r="L109" s="52"/>
      <c r="M109" s="54"/>
    </row>
    <row r="111" spans="2:18" ht="18" thickBot="1" x14ac:dyDescent="0.75"/>
    <row r="112" spans="2:18" ht="18" thickBot="1" x14ac:dyDescent="0.75">
      <c r="B112" s="69" t="s">
        <v>0</v>
      </c>
      <c r="C112" s="70"/>
      <c r="D112" s="2" t="s">
        <v>1</v>
      </c>
      <c r="E112" s="73" t="s">
        <v>24</v>
      </c>
      <c r="F112" s="73"/>
      <c r="G112" s="73"/>
      <c r="H112" s="73"/>
      <c r="I112" s="73"/>
      <c r="J112" s="74"/>
      <c r="K112" s="75" t="s">
        <v>2</v>
      </c>
      <c r="L112" s="75"/>
      <c r="M112" s="70"/>
      <c r="O112" s="3"/>
      <c r="P112" s="4" t="s">
        <v>13</v>
      </c>
      <c r="Q112" s="5" t="s">
        <v>14</v>
      </c>
      <c r="R112" s="6" t="s">
        <v>15</v>
      </c>
    </row>
    <row r="113" spans="2:18" ht="19.5" thickBot="1" x14ac:dyDescent="0.75">
      <c r="B113" s="71"/>
      <c r="C113" s="72"/>
      <c r="D113" s="7" t="s">
        <v>18</v>
      </c>
      <c r="E113" s="8" t="s">
        <v>18</v>
      </c>
      <c r="F113" s="9" t="s">
        <v>3</v>
      </c>
      <c r="G113" s="9" t="s">
        <v>4</v>
      </c>
      <c r="H113" s="9" t="s">
        <v>5</v>
      </c>
      <c r="I113" s="10" t="s">
        <v>6</v>
      </c>
      <c r="J113" s="7" t="s">
        <v>19</v>
      </c>
      <c r="K113" s="11" t="s">
        <v>7</v>
      </c>
      <c r="L113" s="11" t="s">
        <v>8</v>
      </c>
      <c r="M113" s="7" t="s">
        <v>9</v>
      </c>
      <c r="O113" s="12" t="str">
        <f>B114</f>
        <v>WT-</v>
      </c>
      <c r="P113" s="13">
        <f>J114</f>
        <v>1</v>
      </c>
      <c r="Q113" s="14">
        <f>ABS(J114-L114)</f>
        <v>0.24844054674335347</v>
      </c>
      <c r="R113" s="15">
        <f>ABS(J114-M114)</f>
        <v>0.33056672451768709</v>
      </c>
    </row>
    <row r="114" spans="2:18" x14ac:dyDescent="0.7">
      <c r="B114" s="16" t="s">
        <v>172</v>
      </c>
      <c r="C114" s="17" t="s">
        <v>10</v>
      </c>
      <c r="D114" s="15">
        <v>19.885807037353516</v>
      </c>
      <c r="E114" s="15">
        <v>29.638431549072266</v>
      </c>
      <c r="F114" s="18">
        <f t="shared" ref="F114:F130" si="6">E114-D114</f>
        <v>9.75262451171875</v>
      </c>
      <c r="G114" s="14">
        <f>AVERAGE(F114:F116)</f>
        <v>9.3119220733642578</v>
      </c>
      <c r="H114" s="14">
        <f>F114-G114</f>
        <v>0.44070243835449219</v>
      </c>
      <c r="I114" s="14">
        <f>AVERAGE(H114:H116)</f>
        <v>0</v>
      </c>
      <c r="J114" s="19">
        <f>2^-(I114)</f>
        <v>1</v>
      </c>
      <c r="K114" s="18">
        <f>_xlfn.STDEV.S(H114:H116)</f>
        <v>0.41204085964014625</v>
      </c>
      <c r="L114" s="14">
        <f>2^-(I114+K114)</f>
        <v>0.75155945325664653</v>
      </c>
      <c r="M114" s="15">
        <f>2^-(I114-K114)</f>
        <v>1.3305667245176871</v>
      </c>
      <c r="O114" s="20" t="str">
        <f>B117</f>
        <v>WT+</v>
      </c>
      <c r="P114" s="21">
        <f>J117</f>
        <v>1.5108999412354143</v>
      </c>
      <c r="Q114" s="22">
        <f>ABS(J117-L117)</f>
        <v>0.40383523998423532</v>
      </c>
      <c r="R114" s="23">
        <f>ABS(J117-M117)</f>
        <v>0.55114632385206352</v>
      </c>
    </row>
    <row r="115" spans="2:18" x14ac:dyDescent="0.7">
      <c r="B115" s="24"/>
      <c r="C115" s="25" t="s">
        <v>11</v>
      </c>
      <c r="D115" s="26">
        <v>20.144439697265625</v>
      </c>
      <c r="E115" s="26">
        <v>29.39129638671875</v>
      </c>
      <c r="F115" s="27">
        <f t="shared" si="6"/>
        <v>9.246856689453125</v>
      </c>
      <c r="G115" s="28"/>
      <c r="H115" s="29">
        <f>F115-G114</f>
        <v>-6.5065383911132813E-2</v>
      </c>
      <c r="I115" s="30"/>
      <c r="J115" s="31"/>
      <c r="K115" s="27"/>
      <c r="L115" s="29"/>
      <c r="M115" s="26"/>
      <c r="O115" s="32" t="str">
        <f>B120</f>
        <v>WT iBP9-</v>
      </c>
      <c r="P115" s="28">
        <f>J120</f>
        <v>1.260730844119605</v>
      </c>
      <c r="Q115" s="29">
        <f>ABS(J120-L120)</f>
        <v>7.0705868482418444E-2</v>
      </c>
      <c r="R115" s="26">
        <f>ABS(J120-M120)</f>
        <v>7.4906889419122935E-2</v>
      </c>
    </row>
    <row r="116" spans="2:18" ht="18" thickBot="1" x14ac:dyDescent="0.75">
      <c r="B116" s="33"/>
      <c r="C116" s="34" t="s">
        <v>12</v>
      </c>
      <c r="D116" s="35">
        <v>20.114046096801758</v>
      </c>
      <c r="E116" s="35">
        <v>29.050331115722656</v>
      </c>
      <c r="F116" s="36">
        <f t="shared" si="6"/>
        <v>8.9362850189208984</v>
      </c>
      <c r="G116" s="37"/>
      <c r="H116" s="38">
        <f>F116-G114</f>
        <v>-0.37563705444335938</v>
      </c>
      <c r="I116" s="39"/>
      <c r="J116" s="40"/>
      <c r="K116" s="36"/>
      <c r="L116" s="38"/>
      <c r="M116" s="35"/>
      <c r="O116" s="20" t="str">
        <f>B123</f>
        <v>WT iBP9+</v>
      </c>
      <c r="P116" s="21">
        <f>J123</f>
        <v>1.1804575696757005</v>
      </c>
      <c r="Q116" s="22">
        <f>ABS(J123-L123)</f>
        <v>0.11112206872525499</v>
      </c>
      <c r="R116" s="23">
        <f>ABS(J123-M123)</f>
        <v>0.12266953361986044</v>
      </c>
    </row>
    <row r="117" spans="2:18" ht="18" thickTop="1" x14ac:dyDescent="0.7">
      <c r="B117" s="16" t="s">
        <v>174</v>
      </c>
      <c r="C117" s="17" t="s">
        <v>10</v>
      </c>
      <c r="D117" s="15">
        <v>20.393131256103516</v>
      </c>
      <c r="E117" s="15">
        <v>29.56256103515625</v>
      </c>
      <c r="F117" s="18">
        <f t="shared" si="6"/>
        <v>9.1694297790527344</v>
      </c>
      <c r="G117" s="14">
        <f>AVERAGE(F117:F119)</f>
        <v>8.7165139516194667</v>
      </c>
      <c r="H117" s="14">
        <f>F117-G114</f>
        <v>-0.14249229431152344</v>
      </c>
      <c r="I117" s="14">
        <f>AVERAGE(H117:H119)</f>
        <v>-0.59540812174479163</v>
      </c>
      <c r="J117" s="19">
        <f>2^-(I117)</f>
        <v>1.5108999412354143</v>
      </c>
      <c r="K117" s="18">
        <f>_xlfn.STDEV.S(H117:H119)</f>
        <v>0.44866858034216461</v>
      </c>
      <c r="L117" s="14">
        <f>2^-(I117+K117)</f>
        <v>1.107064701251179</v>
      </c>
      <c r="M117" s="15">
        <f>2^-(I117-K117)</f>
        <v>2.0620462650874778</v>
      </c>
      <c r="O117" s="32" t="str">
        <f>B126</f>
        <v>WT iBP10-</v>
      </c>
      <c r="P117" s="28">
        <f>J126</f>
        <v>1.0817309014183474</v>
      </c>
      <c r="Q117" s="29">
        <f>ABS(J126-L126)</f>
        <v>9.3779341841342401E-3</v>
      </c>
      <c r="R117" s="26">
        <f>ABS(J126-M126)</f>
        <v>9.4599460330768714E-3</v>
      </c>
    </row>
    <row r="118" spans="2:18" ht="18" thickBot="1" x14ac:dyDescent="0.75">
      <c r="B118" s="24"/>
      <c r="C118" s="25" t="s">
        <v>11</v>
      </c>
      <c r="D118" s="26">
        <v>20.623788833618164</v>
      </c>
      <c r="E118" s="26">
        <v>29.331684112548828</v>
      </c>
      <c r="F118" s="27">
        <f t="shared" si="6"/>
        <v>8.7078952789306641</v>
      </c>
      <c r="G118" s="28"/>
      <c r="H118" s="29">
        <f>F118-G114</f>
        <v>-0.60402679443359375</v>
      </c>
      <c r="I118" s="30"/>
      <c r="J118" s="31"/>
      <c r="K118" s="24"/>
      <c r="L118" s="29"/>
      <c r="M118" s="26"/>
      <c r="O118" s="41" t="str">
        <f>B129</f>
        <v>WT iBP10+</v>
      </c>
      <c r="P118" s="42">
        <f>J129</f>
        <v>1.2061733297726034</v>
      </c>
      <c r="Q118" s="43">
        <f>ABS(J129-L129)</f>
        <v>0.36443986093241376</v>
      </c>
      <c r="R118" s="44">
        <f>ABS(J129-M129)</f>
        <v>0.5222290152824749</v>
      </c>
    </row>
    <row r="119" spans="2:18" ht="18" thickBot="1" x14ac:dyDescent="0.75">
      <c r="B119" s="33"/>
      <c r="C119" s="34" t="s">
        <v>12</v>
      </c>
      <c r="D119" s="35">
        <v>20.347955703735352</v>
      </c>
      <c r="E119" s="35">
        <v>28.620172500610352</v>
      </c>
      <c r="F119" s="36">
        <f t="shared" si="6"/>
        <v>8.272216796875</v>
      </c>
      <c r="G119" s="37"/>
      <c r="H119" s="38">
        <f>F119-G114</f>
        <v>-1.0397052764892578</v>
      </c>
      <c r="I119" s="39"/>
      <c r="J119" s="45"/>
      <c r="K119" s="33"/>
      <c r="L119" s="39"/>
      <c r="M119" s="46"/>
    </row>
    <row r="120" spans="2:18" ht="18.399999999999999" thickTop="1" thickBot="1" x14ac:dyDescent="0.75">
      <c r="B120" s="16" t="s">
        <v>175</v>
      </c>
      <c r="C120" s="17" t="s">
        <v>10</v>
      </c>
      <c r="D120" s="15">
        <v>20.419384002685547</v>
      </c>
      <c r="E120" s="15">
        <v>29.4844970703125</v>
      </c>
      <c r="F120" s="18">
        <f t="shared" si="6"/>
        <v>9.0651130676269531</v>
      </c>
      <c r="G120" s="14">
        <f>AVERAGE(F120:F122)</f>
        <v>8.977661768595377</v>
      </c>
      <c r="H120" s="14">
        <f>F120-G114</f>
        <v>-0.24680900573730469</v>
      </c>
      <c r="I120" s="14">
        <f>AVERAGE(H120:H122)</f>
        <v>-0.33426030476888019</v>
      </c>
      <c r="J120" s="19">
        <f>2^-(I120)</f>
        <v>1.260730844119605</v>
      </c>
      <c r="K120" s="18">
        <f>_xlfn.STDEV.S(H120:H122)</f>
        <v>8.3268452370286322E-2</v>
      </c>
      <c r="L120" s="14">
        <f>2^-(I120+K120)</f>
        <v>1.1900249756371866</v>
      </c>
      <c r="M120" s="15">
        <f>2^-(I120-K120)</f>
        <v>1.3356377335387279</v>
      </c>
      <c r="O120" s="3"/>
      <c r="P120" s="57" t="s">
        <v>16</v>
      </c>
      <c r="Q120" s="58"/>
      <c r="R120" s="59"/>
    </row>
    <row r="121" spans="2:18" x14ac:dyDescent="0.7">
      <c r="B121" s="24"/>
      <c r="C121" s="25" t="s">
        <v>11</v>
      </c>
      <c r="D121" s="26">
        <v>20.228395462036133</v>
      </c>
      <c r="E121" s="26">
        <v>29.196941375732422</v>
      </c>
      <c r="F121" s="27">
        <f t="shared" si="6"/>
        <v>8.9685459136962891</v>
      </c>
      <c r="G121" s="28"/>
      <c r="H121" s="29">
        <f>F121-G114</f>
        <v>-0.34337615966796875</v>
      </c>
      <c r="I121" s="30"/>
      <c r="J121" s="31"/>
      <c r="K121" s="24"/>
      <c r="L121" s="29"/>
      <c r="M121" s="26"/>
      <c r="O121" s="12" t="str">
        <f>B114</f>
        <v>WT-</v>
      </c>
      <c r="P121" s="60"/>
      <c r="Q121" s="61"/>
      <c r="R121" s="62"/>
    </row>
    <row r="122" spans="2:18" ht="18" thickBot="1" x14ac:dyDescent="0.75">
      <c r="B122" s="33"/>
      <c r="C122" s="34" t="s">
        <v>12</v>
      </c>
      <c r="D122" s="35">
        <v>20.255516052246094</v>
      </c>
      <c r="E122" s="35">
        <v>29.154842376708984</v>
      </c>
      <c r="F122" s="36">
        <f t="shared" si="6"/>
        <v>8.8993263244628906</v>
      </c>
      <c r="G122" s="37"/>
      <c r="H122" s="38">
        <f>F122-G114</f>
        <v>-0.41259574890136719</v>
      </c>
      <c r="I122" s="39"/>
      <c r="J122" s="45"/>
      <c r="K122" s="33"/>
      <c r="L122" s="39"/>
      <c r="M122" s="46"/>
      <c r="O122" s="20" t="str">
        <f>B117</f>
        <v>WT+</v>
      </c>
      <c r="P122" s="63">
        <f>_xlfn.T.TEST(F114:F116,F117:F119,2,3)</f>
        <v>0.16623690137343602</v>
      </c>
      <c r="Q122" s="64"/>
      <c r="R122" s="65"/>
    </row>
    <row r="123" spans="2:18" ht="18" thickTop="1" x14ac:dyDescent="0.7">
      <c r="B123" s="16" t="s">
        <v>176</v>
      </c>
      <c r="C123" s="17" t="s">
        <v>10</v>
      </c>
      <c r="D123" s="15">
        <v>20.42170524597168</v>
      </c>
      <c r="E123" s="15">
        <v>29.551246643066406</v>
      </c>
      <c r="F123" s="18">
        <f t="shared" si="6"/>
        <v>9.1295413970947266</v>
      </c>
      <c r="G123" s="14">
        <f>AVERAGE(F123:F125)</f>
        <v>9.0725758870442714</v>
      </c>
      <c r="H123" s="14">
        <f>F123-G114</f>
        <v>-0.18238067626953125</v>
      </c>
      <c r="I123" s="14">
        <f>AVERAGE(H123:H125)</f>
        <v>-0.23934618631998697</v>
      </c>
      <c r="J123" s="19">
        <f>2^-(I123)</f>
        <v>1.1804575696757005</v>
      </c>
      <c r="K123" s="18">
        <f>_xlfn.STDEV.S(H123:H125)</f>
        <v>0.14263162080259115</v>
      </c>
      <c r="L123" s="14">
        <f>2^-(I123+K123)</f>
        <v>1.0693355009504455</v>
      </c>
      <c r="M123" s="15">
        <f>2^-(I123-K123)</f>
        <v>1.3031271032955609</v>
      </c>
      <c r="O123" s="32" t="str">
        <f>B120</f>
        <v>WT iBP9-</v>
      </c>
      <c r="P123" s="63"/>
      <c r="Q123" s="64"/>
      <c r="R123" s="65"/>
    </row>
    <row r="124" spans="2:18" x14ac:dyDescent="0.7">
      <c r="B124" s="24"/>
      <c r="C124" s="25" t="s">
        <v>11</v>
      </c>
      <c r="D124" s="26">
        <v>20.339813232421875</v>
      </c>
      <c r="E124" s="26">
        <v>29.250078201293945</v>
      </c>
      <c r="F124" s="27">
        <f t="shared" si="6"/>
        <v>8.9102649688720703</v>
      </c>
      <c r="G124" s="28"/>
      <c r="H124" s="29">
        <f>F124-G114</f>
        <v>-0.4016571044921875</v>
      </c>
      <c r="I124" s="30"/>
      <c r="J124" s="31"/>
      <c r="K124" s="24"/>
      <c r="L124" s="29"/>
      <c r="M124" s="26"/>
      <c r="O124" s="20" t="str">
        <f>B123</f>
        <v>WT iBP9+</v>
      </c>
      <c r="P124" s="63">
        <f>_xlfn.T.TEST(F120:F122,F123:F125,2,3)</f>
        <v>0.38832118203217791</v>
      </c>
      <c r="Q124" s="64"/>
      <c r="R124" s="65"/>
    </row>
    <row r="125" spans="2:18" ht="18" thickBot="1" x14ac:dyDescent="0.75">
      <c r="B125" s="33"/>
      <c r="C125" s="34" t="s">
        <v>12</v>
      </c>
      <c r="D125" s="35">
        <v>20.053188323974609</v>
      </c>
      <c r="E125" s="35">
        <v>29.231109619140625</v>
      </c>
      <c r="F125" s="36">
        <f t="shared" si="6"/>
        <v>9.1779212951660156</v>
      </c>
      <c r="G125" s="37"/>
      <c r="H125" s="38">
        <f>F125-G114</f>
        <v>-0.13400077819824219</v>
      </c>
      <c r="I125" s="39"/>
      <c r="J125" s="45"/>
      <c r="K125" s="33"/>
      <c r="L125" s="39"/>
      <c r="M125" s="46"/>
      <c r="O125" s="32" t="str">
        <f>B126</f>
        <v>WT iBP10-</v>
      </c>
      <c r="P125" s="63"/>
      <c r="Q125" s="64"/>
      <c r="R125" s="65"/>
    </row>
    <row r="126" spans="2:18" ht="18.399999999999999" thickTop="1" thickBot="1" x14ac:dyDescent="0.75">
      <c r="B126" s="16" t="s">
        <v>177</v>
      </c>
      <c r="C126" s="17" t="s">
        <v>10</v>
      </c>
      <c r="D126" s="15">
        <v>20.262502670288086</v>
      </c>
      <c r="E126" s="15">
        <v>29.469810485839844</v>
      </c>
      <c r="F126" s="18">
        <f t="shared" si="6"/>
        <v>9.2073078155517578</v>
      </c>
      <c r="G126" s="14">
        <f>AVERAGE(F126:F128)</f>
        <v>9.1985804239908848</v>
      </c>
      <c r="H126" s="14">
        <f>F126-G114</f>
        <v>-0.1046142578125</v>
      </c>
      <c r="I126" s="14">
        <f>AVERAGE(H126:H128)</f>
        <v>-0.11334164937337239</v>
      </c>
      <c r="J126" s="19">
        <f>2^-(I126)</f>
        <v>1.0817309014183474</v>
      </c>
      <c r="K126" s="18">
        <f>_xlfn.STDEV.S(H126:H128)</f>
        <v>1.2561799302396958E-2</v>
      </c>
      <c r="L126" s="14">
        <f>2^-(I126+K126)</f>
        <v>1.0723529672342131</v>
      </c>
      <c r="M126" s="15">
        <f>2^-(I126-K126)</f>
        <v>1.0911908474514243</v>
      </c>
      <c r="O126" s="41" t="str">
        <f>B129</f>
        <v>WT iBP10+</v>
      </c>
      <c r="P126" s="66">
        <f>_xlfn.T.TEST(F126:F128,F129:F131,2,3)</f>
        <v>0.65243677937154432</v>
      </c>
      <c r="Q126" s="67"/>
      <c r="R126" s="68"/>
    </row>
    <row r="127" spans="2:18" x14ac:dyDescent="0.7">
      <c r="B127" s="24"/>
      <c r="C127" s="25" t="s">
        <v>11</v>
      </c>
      <c r="D127" s="26">
        <v>20.169868469238281</v>
      </c>
      <c r="E127" s="26">
        <v>29.35405158996582</v>
      </c>
      <c r="F127" s="27">
        <f t="shared" si="6"/>
        <v>9.1841831207275391</v>
      </c>
      <c r="G127" s="28"/>
      <c r="H127" s="29">
        <f>F127-G114</f>
        <v>-0.12773895263671875</v>
      </c>
      <c r="I127" s="30"/>
      <c r="J127" s="31"/>
      <c r="K127" s="24"/>
      <c r="L127" s="29"/>
      <c r="M127" s="26"/>
    </row>
    <row r="128" spans="2:18" ht="18" thickBot="1" x14ac:dyDescent="0.75">
      <c r="B128" s="33"/>
      <c r="C128" s="34" t="s">
        <v>12</v>
      </c>
      <c r="D128" s="35">
        <v>20.131305694580078</v>
      </c>
      <c r="E128" s="35">
        <v>29.335556030273438</v>
      </c>
      <c r="F128" s="36">
        <f t="shared" si="6"/>
        <v>9.2042503356933594</v>
      </c>
      <c r="G128" s="37"/>
      <c r="H128" s="38">
        <f>F128-G114</f>
        <v>-0.10767173767089844</v>
      </c>
      <c r="I128" s="39"/>
      <c r="J128" s="45"/>
      <c r="K128" s="33"/>
      <c r="L128" s="39"/>
      <c r="M128" s="46"/>
    </row>
    <row r="129" spans="2:18" ht="18" thickTop="1" x14ac:dyDescent="0.7">
      <c r="B129" s="16" t="s">
        <v>178</v>
      </c>
      <c r="C129" s="17" t="s">
        <v>10</v>
      </c>
      <c r="D129" s="15">
        <v>20.172142028808594</v>
      </c>
      <c r="E129" s="15">
        <v>29.450889587402344</v>
      </c>
      <c r="F129" s="18">
        <f t="shared" si="6"/>
        <v>9.27874755859375</v>
      </c>
      <c r="G129" s="14">
        <f>AVERAGE(F129:F131)</f>
        <v>9.0414848327636719</v>
      </c>
      <c r="H129" s="14">
        <f>F129-G114</f>
        <v>-3.3174514770507813E-2</v>
      </c>
      <c r="I129" s="14">
        <f>AVERAGE(H129:H131)</f>
        <v>-0.27043724060058594</v>
      </c>
      <c r="J129" s="19">
        <f>2^-(I129)</f>
        <v>1.2061733297726034</v>
      </c>
      <c r="K129" s="18">
        <f>_xlfn.STDEV.S(H129:H131)</f>
        <v>0.51900185285524847</v>
      </c>
      <c r="L129" s="14">
        <f>2^-(I129+K129)</f>
        <v>0.84173346884018962</v>
      </c>
      <c r="M129" s="15">
        <f>2^-(I129-K129)</f>
        <v>1.7284023450550783</v>
      </c>
    </row>
    <row r="130" spans="2:18" x14ac:dyDescent="0.7">
      <c r="B130" s="24"/>
      <c r="C130" s="25" t="s">
        <v>11</v>
      </c>
      <c r="D130" s="26">
        <v>20.133840560913086</v>
      </c>
      <c r="E130" s="26">
        <v>29.533288955688477</v>
      </c>
      <c r="F130" s="27">
        <f t="shared" si="6"/>
        <v>9.3994483947753906</v>
      </c>
      <c r="G130" s="28"/>
      <c r="H130" s="29">
        <f>F130-G114</f>
        <v>8.7526321411132813E-2</v>
      </c>
      <c r="I130" s="30"/>
      <c r="J130" s="31"/>
      <c r="K130" s="24"/>
      <c r="L130" s="29"/>
      <c r="M130" s="26"/>
    </row>
    <row r="131" spans="2:18" ht="18" thickBot="1" x14ac:dyDescent="0.75">
      <c r="B131" s="47"/>
      <c r="C131" s="7" t="s">
        <v>12</v>
      </c>
      <c r="D131" s="48">
        <v>21.037302017211914</v>
      </c>
      <c r="E131" s="48">
        <v>29.483560562133789</v>
      </c>
      <c r="F131" s="49">
        <f>E131-D131</f>
        <v>8.446258544921875</v>
      </c>
      <c r="G131" s="50"/>
      <c r="H131" s="51">
        <f>F131-G114</f>
        <v>-0.86566352844238281</v>
      </c>
      <c r="I131" s="52"/>
      <c r="J131" s="53"/>
      <c r="K131" s="47"/>
      <c r="L131" s="52"/>
      <c r="M131" s="54"/>
    </row>
    <row r="133" spans="2:18" ht="18" thickBot="1" x14ac:dyDescent="0.75"/>
    <row r="134" spans="2:18" ht="18" thickBot="1" x14ac:dyDescent="0.75">
      <c r="B134" s="69" t="s">
        <v>0</v>
      </c>
      <c r="C134" s="70"/>
      <c r="D134" s="2" t="s">
        <v>1</v>
      </c>
      <c r="E134" s="73" t="s">
        <v>25</v>
      </c>
      <c r="F134" s="73"/>
      <c r="G134" s="73"/>
      <c r="H134" s="73"/>
      <c r="I134" s="73"/>
      <c r="J134" s="74"/>
      <c r="K134" s="75" t="s">
        <v>2</v>
      </c>
      <c r="L134" s="75"/>
      <c r="M134" s="70"/>
      <c r="O134" s="3"/>
      <c r="P134" s="4" t="s">
        <v>13</v>
      </c>
      <c r="Q134" s="5" t="s">
        <v>14</v>
      </c>
      <c r="R134" s="6" t="s">
        <v>15</v>
      </c>
    </row>
    <row r="135" spans="2:18" ht="19.5" thickBot="1" x14ac:dyDescent="0.75">
      <c r="B135" s="71"/>
      <c r="C135" s="72"/>
      <c r="D135" s="7" t="s">
        <v>18</v>
      </c>
      <c r="E135" s="8" t="s">
        <v>18</v>
      </c>
      <c r="F135" s="9" t="s">
        <v>3</v>
      </c>
      <c r="G135" s="9" t="s">
        <v>4</v>
      </c>
      <c r="H135" s="9" t="s">
        <v>5</v>
      </c>
      <c r="I135" s="10" t="s">
        <v>6</v>
      </c>
      <c r="J135" s="7" t="s">
        <v>19</v>
      </c>
      <c r="K135" s="11" t="s">
        <v>7</v>
      </c>
      <c r="L135" s="11" t="s">
        <v>8</v>
      </c>
      <c r="M135" s="7" t="s">
        <v>9</v>
      </c>
      <c r="O135" s="12" t="str">
        <f>B136</f>
        <v>WT-</v>
      </c>
      <c r="P135" s="13">
        <f>J136</f>
        <v>0.99999999999999978</v>
      </c>
      <c r="Q135" s="14">
        <f>ABS(J136-L136)</f>
        <v>0.13851000642149991</v>
      </c>
      <c r="R135" s="15">
        <f>ABS(J136-M136)</f>
        <v>0.16077958821802474</v>
      </c>
    </row>
    <row r="136" spans="2:18" x14ac:dyDescent="0.7">
      <c r="B136" s="16" t="s">
        <v>172</v>
      </c>
      <c r="C136" s="17" t="s">
        <v>10</v>
      </c>
      <c r="D136" s="15">
        <v>20.187259674072266</v>
      </c>
      <c r="E136" s="15">
        <v>27.337751388549805</v>
      </c>
      <c r="F136" s="18">
        <f t="shared" ref="F136:F152" si="7">E136-D136</f>
        <v>7.1504917144775391</v>
      </c>
      <c r="G136" s="14">
        <f>AVERAGE(F136:F138)</f>
        <v>7.192851384480794</v>
      </c>
      <c r="H136" s="14">
        <f>F136-G136</f>
        <v>-4.2359670003254912E-2</v>
      </c>
      <c r="I136" s="14">
        <f>AVERAGE(H136:H138)</f>
        <v>2.9605947323337506E-16</v>
      </c>
      <c r="J136" s="19">
        <f>2^-(I136)</f>
        <v>0.99999999999999978</v>
      </c>
      <c r="K136" s="18">
        <f>_xlfn.STDEV.S(H136:H138)</f>
        <v>0.21509405560314573</v>
      </c>
      <c r="L136" s="14">
        <f>2^-(I136+K136)</f>
        <v>0.86148999357849987</v>
      </c>
      <c r="M136" s="15">
        <f>2^-(I136-K136)</f>
        <v>1.1607795882180245</v>
      </c>
      <c r="O136" s="20" t="str">
        <f>B139</f>
        <v>WT+</v>
      </c>
      <c r="P136" s="21">
        <f>J139</f>
        <v>1.3646402368889057</v>
      </c>
      <c r="Q136" s="22">
        <f>ABS(J139-L139)</f>
        <v>9.5904855759062935E-2</v>
      </c>
      <c r="R136" s="23">
        <f>ABS(J139-M139)</f>
        <v>0.10315439060688592</v>
      </c>
    </row>
    <row r="137" spans="2:18" x14ac:dyDescent="0.7">
      <c r="B137" s="24"/>
      <c r="C137" s="25" t="s">
        <v>11</v>
      </c>
      <c r="D137" s="26">
        <v>20.274024963378906</v>
      </c>
      <c r="E137" s="26">
        <v>27.276113510131836</v>
      </c>
      <c r="F137" s="27">
        <f t="shared" si="7"/>
        <v>7.0020885467529297</v>
      </c>
      <c r="G137" s="28"/>
      <c r="H137" s="29">
        <f>F137-G136</f>
        <v>-0.19076283772786429</v>
      </c>
      <c r="I137" s="30"/>
      <c r="J137" s="31"/>
      <c r="K137" s="27"/>
      <c r="L137" s="29"/>
      <c r="M137" s="26"/>
      <c r="O137" s="32" t="str">
        <f>B142</f>
        <v>WT iBP9-</v>
      </c>
      <c r="P137" s="28">
        <f>J142</f>
        <v>0.90595953227062187</v>
      </c>
      <c r="Q137" s="29">
        <f>ABS(J142-L142)</f>
        <v>0.14237647459210256</v>
      </c>
      <c r="R137" s="26">
        <f>ABS(J142-M142)</f>
        <v>0.16892376412849519</v>
      </c>
    </row>
    <row r="138" spans="2:18" ht="18" thickBot="1" x14ac:dyDescent="0.75">
      <c r="B138" s="33"/>
      <c r="C138" s="34" t="s">
        <v>12</v>
      </c>
      <c r="D138" s="35">
        <v>19.869915008544922</v>
      </c>
      <c r="E138" s="35">
        <v>27.295888900756836</v>
      </c>
      <c r="F138" s="36">
        <f t="shared" si="7"/>
        <v>7.4259738922119141</v>
      </c>
      <c r="G138" s="37"/>
      <c r="H138" s="38">
        <f>F138-G136</f>
        <v>0.23312250773112009</v>
      </c>
      <c r="I138" s="39"/>
      <c r="J138" s="40"/>
      <c r="K138" s="36"/>
      <c r="L138" s="38"/>
      <c r="M138" s="35"/>
      <c r="O138" s="20" t="str">
        <f>B145</f>
        <v>WT iBP9+</v>
      </c>
      <c r="P138" s="21">
        <f>J145</f>
        <v>1.0785858646347404</v>
      </c>
      <c r="Q138" s="22">
        <f>ABS(J145-L145)</f>
        <v>0.11426512036253189</v>
      </c>
      <c r="R138" s="23">
        <f>ABS(J145-M145)</f>
        <v>0.12780472096639284</v>
      </c>
    </row>
    <row r="139" spans="2:18" ht="18" thickTop="1" x14ac:dyDescent="0.7">
      <c r="B139" s="16" t="s">
        <v>174</v>
      </c>
      <c r="C139" s="17" t="s">
        <v>10</v>
      </c>
      <c r="D139" s="15">
        <v>20.392852783203125</v>
      </c>
      <c r="E139" s="15">
        <v>27.258567810058594</v>
      </c>
      <c r="F139" s="18">
        <f t="shared" si="7"/>
        <v>6.8657150268554688</v>
      </c>
      <c r="G139" s="14">
        <f>AVERAGE(F139:F141)</f>
        <v>6.7443307240804033</v>
      </c>
      <c r="H139" s="14">
        <f>F139-G136</f>
        <v>-0.32713635762532522</v>
      </c>
      <c r="I139" s="14">
        <f>AVERAGE(H139:H141)</f>
        <v>-0.44852066040039035</v>
      </c>
      <c r="J139" s="19">
        <f>2^-(I139)</f>
        <v>1.3646402368889057</v>
      </c>
      <c r="K139" s="18">
        <f>_xlfn.STDEV.S(H139:H141)</f>
        <v>0.10512946130887074</v>
      </c>
      <c r="L139" s="14">
        <f>2^-(I139+K139)</f>
        <v>1.2687353811298427</v>
      </c>
      <c r="M139" s="15">
        <f>2^-(I139-K139)</f>
        <v>1.4677946274957916</v>
      </c>
      <c r="O139" s="32" t="str">
        <f>B148</f>
        <v>WT iBP10-</v>
      </c>
      <c r="P139" s="28">
        <f>J148</f>
        <v>0.89047048233691561</v>
      </c>
      <c r="Q139" s="29">
        <f>ABS(J148-L148)</f>
        <v>2.1238767170720929E-2</v>
      </c>
      <c r="R139" s="26">
        <f>ABS(J148-M148)</f>
        <v>2.1757714216786517E-2</v>
      </c>
    </row>
    <row r="140" spans="2:18" ht="18" thickBot="1" x14ac:dyDescent="0.75">
      <c r="B140" s="24"/>
      <c r="C140" s="25" t="s">
        <v>11</v>
      </c>
      <c r="D140" s="26">
        <v>20.632619857788086</v>
      </c>
      <c r="E140" s="26">
        <v>27.314996719360352</v>
      </c>
      <c r="F140" s="27">
        <f t="shared" si="7"/>
        <v>6.6823768615722656</v>
      </c>
      <c r="G140" s="28"/>
      <c r="H140" s="29">
        <f>F140-G136</f>
        <v>-0.51047452290852835</v>
      </c>
      <c r="I140" s="30"/>
      <c r="J140" s="31"/>
      <c r="K140" s="24"/>
      <c r="L140" s="29"/>
      <c r="M140" s="26"/>
      <c r="O140" s="41" t="str">
        <f>B151</f>
        <v>WT iBP10+</v>
      </c>
      <c r="P140" s="42">
        <f>J151</f>
        <v>1.0239816485110411</v>
      </c>
      <c r="Q140" s="43">
        <f>ABS(J151-L151)</f>
        <v>0.42542368869219105</v>
      </c>
      <c r="R140" s="44">
        <f>ABS(J151-M151)</f>
        <v>0.7277925937105858</v>
      </c>
    </row>
    <row r="141" spans="2:18" ht="18" thickBot="1" x14ac:dyDescent="0.75">
      <c r="B141" s="33"/>
      <c r="C141" s="34" t="s">
        <v>12</v>
      </c>
      <c r="D141" s="35">
        <v>20.134994506835938</v>
      </c>
      <c r="E141" s="35">
        <v>26.819894790649414</v>
      </c>
      <c r="F141" s="36">
        <f t="shared" si="7"/>
        <v>6.6849002838134766</v>
      </c>
      <c r="G141" s="37"/>
      <c r="H141" s="38">
        <f>F141-G136</f>
        <v>-0.50795110066731741</v>
      </c>
      <c r="I141" s="39"/>
      <c r="J141" s="45"/>
      <c r="K141" s="33"/>
      <c r="L141" s="39"/>
      <c r="M141" s="46"/>
    </row>
    <row r="142" spans="2:18" ht="18.399999999999999" thickTop="1" thickBot="1" x14ac:dyDescent="0.75">
      <c r="B142" s="16" t="s">
        <v>175</v>
      </c>
      <c r="C142" s="17" t="s">
        <v>10</v>
      </c>
      <c r="D142" s="15">
        <v>20.325582504272461</v>
      </c>
      <c r="E142" s="15">
        <v>27.388954162597656</v>
      </c>
      <c r="F142" s="18">
        <f t="shared" si="7"/>
        <v>7.0633716583251953</v>
      </c>
      <c r="G142" s="14">
        <f>AVERAGE(F142:F144)</f>
        <v>7.3353328704833984</v>
      </c>
      <c r="H142" s="14">
        <f>F142-G136</f>
        <v>-0.12947972615559866</v>
      </c>
      <c r="I142" s="14">
        <f>AVERAGE(H142:H144)</f>
        <v>0.14248148600260446</v>
      </c>
      <c r="J142" s="19">
        <f>2^-(I142)</f>
        <v>0.90595953227062187</v>
      </c>
      <c r="K142" s="18">
        <f>_xlfn.STDEV.S(H142:H144)</f>
        <v>0.24666151619312282</v>
      </c>
      <c r="L142" s="14">
        <f>2^-(I142+K142)</f>
        <v>0.76358305767851931</v>
      </c>
      <c r="M142" s="15">
        <f>2^-(I142-K142)</f>
        <v>1.0748832963991171</v>
      </c>
      <c r="O142" s="3"/>
      <c r="P142" s="57" t="s">
        <v>16</v>
      </c>
      <c r="Q142" s="58"/>
      <c r="R142" s="59"/>
    </row>
    <row r="143" spans="2:18" x14ac:dyDescent="0.7">
      <c r="B143" s="24"/>
      <c r="C143" s="25" t="s">
        <v>11</v>
      </c>
      <c r="D143" s="26">
        <v>20.124156951904297</v>
      </c>
      <c r="E143" s="26">
        <v>27.522192001342773</v>
      </c>
      <c r="F143" s="27">
        <f t="shared" si="7"/>
        <v>7.3980350494384766</v>
      </c>
      <c r="G143" s="28"/>
      <c r="H143" s="29">
        <f>F143-G136</f>
        <v>0.20518366495768259</v>
      </c>
      <c r="I143" s="30"/>
      <c r="J143" s="31"/>
      <c r="K143" s="24"/>
      <c r="L143" s="29"/>
      <c r="M143" s="26"/>
      <c r="O143" s="12" t="str">
        <f>B136</f>
        <v>WT-</v>
      </c>
      <c r="P143" s="60"/>
      <c r="Q143" s="61"/>
      <c r="R143" s="62"/>
    </row>
    <row r="144" spans="2:18" ht="18" thickBot="1" x14ac:dyDescent="0.75">
      <c r="B144" s="33"/>
      <c r="C144" s="34" t="s">
        <v>12</v>
      </c>
      <c r="D144" s="35">
        <v>20.103816986083984</v>
      </c>
      <c r="E144" s="35">
        <v>27.648408889770508</v>
      </c>
      <c r="F144" s="36">
        <f t="shared" si="7"/>
        <v>7.5445919036865234</v>
      </c>
      <c r="G144" s="37"/>
      <c r="H144" s="38">
        <f>F144-G136</f>
        <v>0.35174051920572946</v>
      </c>
      <c r="I144" s="39"/>
      <c r="J144" s="45"/>
      <c r="K144" s="33"/>
      <c r="L144" s="39"/>
      <c r="M144" s="46"/>
      <c r="O144" s="20" t="str">
        <f>B139</f>
        <v>WT+</v>
      </c>
      <c r="P144" s="63">
        <f>_xlfn.T.TEST(F136:F138,F139:F141,2,3)</f>
        <v>4.9924061334394698E-2</v>
      </c>
      <c r="Q144" s="64"/>
      <c r="R144" s="65"/>
    </row>
    <row r="145" spans="2:18" ht="18" thickTop="1" x14ac:dyDescent="0.7">
      <c r="B145" s="16" t="s">
        <v>176</v>
      </c>
      <c r="C145" s="17" t="s">
        <v>10</v>
      </c>
      <c r="D145" s="15">
        <v>20.434776306152344</v>
      </c>
      <c r="E145" s="15">
        <v>27.520156860351563</v>
      </c>
      <c r="F145" s="18">
        <f t="shared" si="7"/>
        <v>7.0853805541992188</v>
      </c>
      <c r="G145" s="14">
        <f>AVERAGE(F145:F147)</f>
        <v>7.0837103525797529</v>
      </c>
      <c r="H145" s="14">
        <f>F145-G136</f>
        <v>-0.10747083028157522</v>
      </c>
      <c r="I145" s="14">
        <f>AVERAGE(H145:H147)</f>
        <v>-0.10914103190104137</v>
      </c>
      <c r="J145" s="19">
        <f>2^-(I145)</f>
        <v>1.0785858646347404</v>
      </c>
      <c r="K145" s="18">
        <f>_xlfn.STDEV.S(H145:H147)</f>
        <v>0.1615560433967928</v>
      </c>
      <c r="L145" s="14">
        <f>2^-(I145+K145)</f>
        <v>0.96432074427220849</v>
      </c>
      <c r="M145" s="15">
        <f>2^-(I145-K145)</f>
        <v>1.2063905856011332</v>
      </c>
      <c r="O145" s="32" t="str">
        <f>B142</f>
        <v>WT iBP9-</v>
      </c>
      <c r="P145" s="63"/>
      <c r="Q145" s="64"/>
      <c r="R145" s="65"/>
    </row>
    <row r="146" spans="2:18" x14ac:dyDescent="0.7">
      <c r="B146" s="24"/>
      <c r="C146" s="25" t="s">
        <v>11</v>
      </c>
      <c r="D146" s="26">
        <v>20.334615707397461</v>
      </c>
      <c r="E146" s="26">
        <v>27.255941390991211</v>
      </c>
      <c r="F146" s="27">
        <f t="shared" si="7"/>
        <v>6.92132568359375</v>
      </c>
      <c r="G146" s="28"/>
      <c r="H146" s="29">
        <f>F146-G136</f>
        <v>-0.27152570088704397</v>
      </c>
      <c r="I146" s="30"/>
      <c r="J146" s="31"/>
      <c r="K146" s="24"/>
      <c r="L146" s="29"/>
      <c r="M146" s="26"/>
      <c r="O146" s="20" t="str">
        <f>B145</f>
        <v>WT iBP9+</v>
      </c>
      <c r="P146" s="63">
        <f>_xlfn.T.TEST(F142:F144,F145:F147,2,3)</f>
        <v>0.22435952873198534</v>
      </c>
      <c r="Q146" s="64"/>
      <c r="R146" s="65"/>
    </row>
    <row r="147" spans="2:18" ht="18" thickBot="1" x14ac:dyDescent="0.75">
      <c r="B147" s="33"/>
      <c r="C147" s="34" t="s">
        <v>12</v>
      </c>
      <c r="D147" s="35">
        <v>20.181324005126953</v>
      </c>
      <c r="E147" s="35">
        <v>27.425748825073242</v>
      </c>
      <c r="F147" s="36">
        <f t="shared" si="7"/>
        <v>7.2444248199462891</v>
      </c>
      <c r="G147" s="37"/>
      <c r="H147" s="38">
        <f>F147-G136</f>
        <v>5.1573435465495088E-2</v>
      </c>
      <c r="I147" s="39"/>
      <c r="J147" s="45"/>
      <c r="K147" s="33"/>
      <c r="L147" s="39"/>
      <c r="M147" s="46"/>
      <c r="O147" s="32" t="str">
        <f>B148</f>
        <v>WT iBP10-</v>
      </c>
      <c r="P147" s="63"/>
      <c r="Q147" s="64"/>
      <c r="R147" s="65"/>
    </row>
    <row r="148" spans="2:18" ht="18.399999999999999" thickTop="1" thickBot="1" x14ac:dyDescent="0.75">
      <c r="B148" s="16" t="s">
        <v>177</v>
      </c>
      <c r="C148" s="17" t="s">
        <v>10</v>
      </c>
      <c r="D148" s="15">
        <v>20.065532684326172</v>
      </c>
      <c r="E148" s="15">
        <v>27.451126098632813</v>
      </c>
      <c r="F148" s="18">
        <f t="shared" si="7"/>
        <v>7.3855934143066406</v>
      </c>
      <c r="G148" s="14">
        <f>AVERAGE(F148:F150)</f>
        <v>7.3602116902669268</v>
      </c>
      <c r="H148" s="14">
        <f>F148-G136</f>
        <v>0.19274202982584665</v>
      </c>
      <c r="I148" s="14">
        <f>AVERAGE(H148:H150)</f>
        <v>0.16736030578613312</v>
      </c>
      <c r="J148" s="19">
        <f>2^-(I148)</f>
        <v>0.89047048233691561</v>
      </c>
      <c r="K148" s="18">
        <f>_xlfn.STDEV.S(H148:H150)</f>
        <v>3.4826974823340594E-2</v>
      </c>
      <c r="L148" s="14">
        <f>2^-(I148+K148)</f>
        <v>0.86923171516619469</v>
      </c>
      <c r="M148" s="15">
        <f>2^-(I148-K148)</f>
        <v>0.91222819655370213</v>
      </c>
      <c r="O148" s="41" t="str">
        <f>B151</f>
        <v>WT iBP10+</v>
      </c>
      <c r="P148" s="66">
        <f>_xlfn.T.TEST(F148:F150,F151:F153,2,3)</f>
        <v>0.69649876586819437</v>
      </c>
      <c r="Q148" s="67"/>
      <c r="R148" s="68"/>
    </row>
    <row r="149" spans="2:18" x14ac:dyDescent="0.7">
      <c r="B149" s="24"/>
      <c r="C149" s="25" t="s">
        <v>11</v>
      </c>
      <c r="D149" s="26">
        <v>20.038061141967773</v>
      </c>
      <c r="E149" s="26">
        <v>27.412595748901367</v>
      </c>
      <c r="F149" s="27">
        <f t="shared" si="7"/>
        <v>7.3745346069335938</v>
      </c>
      <c r="G149" s="28"/>
      <c r="H149" s="29">
        <f>F149-G136</f>
        <v>0.18168322245279978</v>
      </c>
      <c r="I149" s="30"/>
      <c r="J149" s="31"/>
      <c r="K149" s="24"/>
      <c r="L149" s="29"/>
      <c r="M149" s="26"/>
    </row>
    <row r="150" spans="2:18" ht="18" thickBot="1" x14ac:dyDescent="0.75">
      <c r="B150" s="33"/>
      <c r="C150" s="34" t="s">
        <v>12</v>
      </c>
      <c r="D150" s="35">
        <v>19.99608039855957</v>
      </c>
      <c r="E150" s="35">
        <v>27.316587448120117</v>
      </c>
      <c r="F150" s="36">
        <f t="shared" si="7"/>
        <v>7.3205070495605469</v>
      </c>
      <c r="G150" s="37"/>
      <c r="H150" s="38">
        <f>F150-G136</f>
        <v>0.1276556650797529</v>
      </c>
      <c r="I150" s="39"/>
      <c r="J150" s="45"/>
      <c r="K150" s="33"/>
      <c r="L150" s="39"/>
      <c r="M150" s="46"/>
    </row>
    <row r="151" spans="2:18" ht="18" thickTop="1" x14ac:dyDescent="0.7">
      <c r="B151" s="16" t="s">
        <v>178</v>
      </c>
      <c r="C151" s="17" t="s">
        <v>10</v>
      </c>
      <c r="D151" s="15">
        <v>20.046110153198242</v>
      </c>
      <c r="E151" s="15">
        <v>27.886699676513672</v>
      </c>
      <c r="F151" s="18">
        <f t="shared" si="7"/>
        <v>7.8405895233154297</v>
      </c>
      <c r="G151" s="14">
        <f>AVERAGE(F151:F153)</f>
        <v>7.1586615244547529</v>
      </c>
      <c r="H151" s="14">
        <f>F151-G136</f>
        <v>0.64773813883463571</v>
      </c>
      <c r="I151" s="14">
        <f>AVERAGE(H151:H153)</f>
        <v>-3.4189860026041373E-2</v>
      </c>
      <c r="J151" s="19">
        <f>2^-(I151)</f>
        <v>1.0239816485110411</v>
      </c>
      <c r="K151" s="18">
        <f>_xlfn.STDEV.S(H151:H153)</f>
        <v>0.77462700132088103</v>
      </c>
      <c r="L151" s="14">
        <f>2^-(I151+K151)</f>
        <v>0.59855795981885007</v>
      </c>
      <c r="M151" s="15">
        <f>2^-(I151-K151)</f>
        <v>1.7517742422216269</v>
      </c>
    </row>
    <row r="152" spans="2:18" x14ac:dyDescent="0.7">
      <c r="B152" s="24"/>
      <c r="C152" s="25" t="s">
        <v>11</v>
      </c>
      <c r="D152" s="26">
        <v>20.028373718261719</v>
      </c>
      <c r="E152" s="26">
        <v>27.347347259521484</v>
      </c>
      <c r="F152" s="27">
        <f t="shared" si="7"/>
        <v>7.3189735412597656</v>
      </c>
      <c r="G152" s="28"/>
      <c r="H152" s="29">
        <f>F152-G136</f>
        <v>0.12612215677897165</v>
      </c>
      <c r="I152" s="30"/>
      <c r="J152" s="31"/>
      <c r="K152" s="24"/>
      <c r="L152" s="29"/>
      <c r="M152" s="26"/>
    </row>
    <row r="153" spans="2:18" ht="18" thickBot="1" x14ac:dyDescent="0.75">
      <c r="B153" s="47"/>
      <c r="C153" s="7" t="s">
        <v>12</v>
      </c>
      <c r="D153" s="48">
        <v>20.94721794128418</v>
      </c>
      <c r="E153" s="48">
        <v>27.263639450073242</v>
      </c>
      <c r="F153" s="49">
        <f>E153-D153</f>
        <v>6.3164215087890625</v>
      </c>
      <c r="G153" s="50"/>
      <c r="H153" s="51">
        <f>F153-G136</f>
        <v>-0.87642987569173147</v>
      </c>
      <c r="I153" s="52"/>
      <c r="J153" s="53"/>
      <c r="K153" s="47"/>
      <c r="L153" s="52"/>
      <c r="M153" s="54"/>
    </row>
    <row r="155" spans="2:18" ht="18" thickBot="1" x14ac:dyDescent="0.75"/>
    <row r="156" spans="2:18" ht="18" thickBot="1" x14ac:dyDescent="0.75">
      <c r="B156" s="69" t="s">
        <v>0</v>
      </c>
      <c r="C156" s="70"/>
      <c r="D156" s="2" t="s">
        <v>1</v>
      </c>
      <c r="E156" s="73" t="s">
        <v>26</v>
      </c>
      <c r="F156" s="73"/>
      <c r="G156" s="73"/>
      <c r="H156" s="73"/>
      <c r="I156" s="73"/>
      <c r="J156" s="74"/>
      <c r="K156" s="75" t="s">
        <v>2</v>
      </c>
      <c r="L156" s="75"/>
      <c r="M156" s="70"/>
      <c r="O156" s="3"/>
      <c r="P156" s="4" t="s">
        <v>13</v>
      </c>
      <c r="Q156" s="5" t="s">
        <v>14</v>
      </c>
      <c r="R156" s="6" t="s">
        <v>15</v>
      </c>
    </row>
    <row r="157" spans="2:18" ht="19.5" thickBot="1" x14ac:dyDescent="0.75">
      <c r="B157" s="71"/>
      <c r="C157" s="72"/>
      <c r="D157" s="7" t="s">
        <v>18</v>
      </c>
      <c r="E157" s="8" t="s">
        <v>18</v>
      </c>
      <c r="F157" s="9" t="s">
        <v>3</v>
      </c>
      <c r="G157" s="9" t="s">
        <v>4</v>
      </c>
      <c r="H157" s="9" t="s">
        <v>5</v>
      </c>
      <c r="I157" s="10" t="s">
        <v>6</v>
      </c>
      <c r="J157" s="7" t="s">
        <v>19</v>
      </c>
      <c r="K157" s="11" t="s">
        <v>7</v>
      </c>
      <c r="L157" s="11" t="s">
        <v>8</v>
      </c>
      <c r="M157" s="7" t="s">
        <v>9</v>
      </c>
      <c r="O157" s="12" t="str">
        <f>B158</f>
        <v>WT-</v>
      </c>
      <c r="P157" s="13">
        <f>J158</f>
        <v>0.99999999999999956</v>
      </c>
      <c r="Q157" s="14">
        <f>ABS(J158-L158)</f>
        <v>0.1821984733691967</v>
      </c>
      <c r="R157" s="15">
        <f>ABS(J158-M158)</f>
        <v>0.22279057624142884</v>
      </c>
    </row>
    <row r="158" spans="2:18" x14ac:dyDescent="0.7">
      <c r="B158" s="16" t="s">
        <v>172</v>
      </c>
      <c r="C158" s="17" t="s">
        <v>10</v>
      </c>
      <c r="D158" s="15">
        <v>19.918952941894531</v>
      </c>
      <c r="E158" s="15">
        <v>29.999868392944336</v>
      </c>
      <c r="F158" s="18">
        <f t="shared" ref="F158:F174" si="8">E158-D158</f>
        <v>10.080915451049805</v>
      </c>
      <c r="G158" s="14">
        <f>AVERAGE(F158:F160)</f>
        <v>9.7512880961100254</v>
      </c>
      <c r="H158" s="14">
        <f>F158-G158</f>
        <v>0.32962735493977924</v>
      </c>
      <c r="I158" s="14">
        <f>AVERAGE(H158:H160)</f>
        <v>5.9211894646675012E-16</v>
      </c>
      <c r="J158" s="19">
        <f>2^-(I158)</f>
        <v>0.99999999999999956</v>
      </c>
      <c r="K158" s="18">
        <f>_xlfn.STDEV.S(H158:H160)</f>
        <v>0.29017733886994945</v>
      </c>
      <c r="L158" s="14">
        <f>2^-(I158+K158)</f>
        <v>0.81780152663080286</v>
      </c>
      <c r="M158" s="15">
        <f>2^-(I158-K158)</f>
        <v>1.2227905762414284</v>
      </c>
      <c r="O158" s="20" t="str">
        <f>B161</f>
        <v>WT+</v>
      </c>
      <c r="P158" s="21">
        <f>J161</f>
        <v>1.6857307227214648</v>
      </c>
      <c r="Q158" s="22">
        <f>ABS(J161-L161)</f>
        <v>0.21622826385084415</v>
      </c>
      <c r="R158" s="23">
        <f>ABS(J161-M161)</f>
        <v>0.24804492520157329</v>
      </c>
    </row>
    <row r="159" spans="2:18" x14ac:dyDescent="0.7">
      <c r="B159" s="24"/>
      <c r="C159" s="25" t="s">
        <v>11</v>
      </c>
      <c r="D159" s="26">
        <v>20.197559356689453</v>
      </c>
      <c r="E159" s="26">
        <v>29.836112976074219</v>
      </c>
      <c r="F159" s="27">
        <f t="shared" si="8"/>
        <v>9.6385536193847656</v>
      </c>
      <c r="G159" s="28"/>
      <c r="H159" s="29">
        <f>F159-G158</f>
        <v>-0.11273447672525982</v>
      </c>
      <c r="I159" s="30"/>
      <c r="J159" s="31"/>
      <c r="K159" s="27"/>
      <c r="L159" s="29"/>
      <c r="M159" s="26"/>
      <c r="O159" s="32" t="str">
        <f>B164</f>
        <v>WT iBP9-</v>
      </c>
      <c r="P159" s="28">
        <f>J164</f>
        <v>1.3079581549236556</v>
      </c>
      <c r="Q159" s="29">
        <f>ABS(J164-L164)</f>
        <v>5.1474437108827376E-2</v>
      </c>
      <c r="R159" s="26">
        <f>ABS(J164-M164)</f>
        <v>5.3583193185888778E-2</v>
      </c>
    </row>
    <row r="160" spans="2:18" ht="18" thickBot="1" x14ac:dyDescent="0.75">
      <c r="B160" s="33"/>
      <c r="C160" s="34" t="s">
        <v>12</v>
      </c>
      <c r="D160" s="35">
        <v>20.14436149597168</v>
      </c>
      <c r="E160" s="35">
        <v>29.678756713867188</v>
      </c>
      <c r="F160" s="36">
        <f t="shared" si="8"/>
        <v>9.5343952178955078</v>
      </c>
      <c r="G160" s="37"/>
      <c r="H160" s="38">
        <f>F160-G158</f>
        <v>-0.21689287821451764</v>
      </c>
      <c r="I160" s="39"/>
      <c r="J160" s="40"/>
      <c r="K160" s="36"/>
      <c r="L160" s="38"/>
      <c r="M160" s="35"/>
      <c r="O160" s="20" t="str">
        <f>B167</f>
        <v>WT iBP9+</v>
      </c>
      <c r="P160" s="21">
        <f>J167</f>
        <v>1.310132432565273</v>
      </c>
      <c r="Q160" s="22">
        <f>ABS(J167-L167)</f>
        <v>0.15898550395071886</v>
      </c>
      <c r="R160" s="23">
        <f>ABS(J167-M167)</f>
        <v>0.18094307499413498</v>
      </c>
    </row>
    <row r="161" spans="2:18" ht="18" thickTop="1" x14ac:dyDescent="0.7">
      <c r="B161" s="16" t="s">
        <v>174</v>
      </c>
      <c r="C161" s="17" t="s">
        <v>10</v>
      </c>
      <c r="D161" s="15">
        <v>20.345621109008789</v>
      </c>
      <c r="E161" s="15">
        <v>29.531309127807617</v>
      </c>
      <c r="F161" s="18">
        <f t="shared" si="8"/>
        <v>9.1856880187988281</v>
      </c>
      <c r="G161" s="14">
        <f>AVERAGE(F161:F163)</f>
        <v>8.9979139963785801</v>
      </c>
      <c r="H161" s="14">
        <f>F161-G158</f>
        <v>-0.56560007731119732</v>
      </c>
      <c r="I161" s="14">
        <f>AVERAGE(H161:H163)</f>
        <v>-0.75337409973144476</v>
      </c>
      <c r="J161" s="19">
        <f>2^-(I161)</f>
        <v>1.6857307227214648</v>
      </c>
      <c r="K161" s="18">
        <f>_xlfn.STDEV.S(H161:H163)</f>
        <v>0.19804632672553873</v>
      </c>
      <c r="L161" s="14">
        <f>2^-(I161+K161)</f>
        <v>1.4695024588706207</v>
      </c>
      <c r="M161" s="15">
        <f>2^-(I161-K161)</f>
        <v>1.9337756479230381</v>
      </c>
      <c r="O161" s="32" t="str">
        <f>B170</f>
        <v>WT iBP10-</v>
      </c>
      <c r="P161" s="28">
        <f>J170</f>
        <v>1.1703408090442349</v>
      </c>
      <c r="Q161" s="29">
        <f>ABS(J170-L170)</f>
        <v>0.19338068471560721</v>
      </c>
      <c r="R161" s="26">
        <f>ABS(J170-M170)</f>
        <v>0.2316586945236081</v>
      </c>
    </row>
    <row r="162" spans="2:18" ht="18" thickBot="1" x14ac:dyDescent="0.75">
      <c r="B162" s="24"/>
      <c r="C162" s="25" t="s">
        <v>11</v>
      </c>
      <c r="D162" s="26">
        <v>20.552886962890625</v>
      </c>
      <c r="E162" s="26">
        <v>29.343873977661133</v>
      </c>
      <c r="F162" s="27">
        <f t="shared" si="8"/>
        <v>8.7909870147705078</v>
      </c>
      <c r="G162" s="28"/>
      <c r="H162" s="29">
        <f>F162-G158</f>
        <v>-0.96030108133951764</v>
      </c>
      <c r="I162" s="30"/>
      <c r="J162" s="31"/>
      <c r="K162" s="24"/>
      <c r="L162" s="29"/>
      <c r="M162" s="26"/>
      <c r="O162" s="41" t="str">
        <f>B173</f>
        <v>WT iBP10+</v>
      </c>
      <c r="P162" s="42">
        <f>J173</f>
        <v>1.4877009096805263</v>
      </c>
      <c r="Q162" s="43">
        <f>ABS(J173-L173)</f>
        <v>0.52113576894054026</v>
      </c>
      <c r="R162" s="44">
        <f>ABS(J173-M173)</f>
        <v>0.80211268215854536</v>
      </c>
    </row>
    <row r="163" spans="2:18" ht="18" thickBot="1" x14ac:dyDescent="0.75">
      <c r="B163" s="33"/>
      <c r="C163" s="34" t="s">
        <v>12</v>
      </c>
      <c r="D163" s="35">
        <v>20.280426025390625</v>
      </c>
      <c r="E163" s="35">
        <v>29.297492980957031</v>
      </c>
      <c r="F163" s="36">
        <f t="shared" si="8"/>
        <v>9.0170669555664063</v>
      </c>
      <c r="G163" s="37"/>
      <c r="H163" s="38">
        <f>F163-G158</f>
        <v>-0.7342211405436192</v>
      </c>
      <c r="I163" s="39"/>
      <c r="J163" s="45"/>
      <c r="K163" s="33"/>
      <c r="L163" s="39"/>
      <c r="M163" s="46"/>
    </row>
    <row r="164" spans="2:18" ht="18.399999999999999" thickTop="1" thickBot="1" x14ac:dyDescent="0.75">
      <c r="B164" s="16" t="s">
        <v>175</v>
      </c>
      <c r="C164" s="17" t="s">
        <v>10</v>
      </c>
      <c r="D164" s="15">
        <v>20.342897415161133</v>
      </c>
      <c r="E164" s="15">
        <v>29.66035270690918</v>
      </c>
      <c r="F164" s="18">
        <f t="shared" si="8"/>
        <v>9.3174552917480469</v>
      </c>
      <c r="G164" s="14">
        <f>AVERAGE(F164:F166)</f>
        <v>9.3639717102050781</v>
      </c>
      <c r="H164" s="14">
        <f>F164-G158</f>
        <v>-0.43383280436197857</v>
      </c>
      <c r="I164" s="14">
        <f>AVERAGE(H164:H166)</f>
        <v>-0.38731638590494732</v>
      </c>
      <c r="J164" s="19">
        <f>2^-(I164)</f>
        <v>1.3079581549236556</v>
      </c>
      <c r="K164" s="18">
        <f>_xlfn.STDEV.S(H164:H166)</f>
        <v>5.7924409775913975E-2</v>
      </c>
      <c r="L164" s="14">
        <f>2^-(I164+K164)</f>
        <v>1.2564837178148283</v>
      </c>
      <c r="M164" s="15">
        <f>2^-(I164-K164)</f>
        <v>1.3615413481095444</v>
      </c>
      <c r="O164" s="3"/>
      <c r="P164" s="57" t="s">
        <v>16</v>
      </c>
      <c r="Q164" s="58"/>
      <c r="R164" s="59"/>
    </row>
    <row r="165" spans="2:18" x14ac:dyDescent="0.7">
      <c r="B165" s="24"/>
      <c r="C165" s="25" t="s">
        <v>11</v>
      </c>
      <c r="D165" s="26">
        <v>20.193286895751953</v>
      </c>
      <c r="E165" s="26">
        <v>29.622138977050781</v>
      </c>
      <c r="F165" s="27">
        <f t="shared" si="8"/>
        <v>9.4288520812988281</v>
      </c>
      <c r="G165" s="28"/>
      <c r="H165" s="29">
        <f>F165-G158</f>
        <v>-0.32243601481119732</v>
      </c>
      <c r="I165" s="30"/>
      <c r="J165" s="31"/>
      <c r="K165" s="24"/>
      <c r="L165" s="29"/>
      <c r="M165" s="26"/>
      <c r="O165" s="12" t="str">
        <f>B158</f>
        <v>WT-</v>
      </c>
      <c r="P165" s="60"/>
      <c r="Q165" s="61"/>
      <c r="R165" s="62"/>
    </row>
    <row r="166" spans="2:18" ht="18" thickBot="1" x14ac:dyDescent="0.75">
      <c r="B166" s="33"/>
      <c r="C166" s="34" t="s">
        <v>12</v>
      </c>
      <c r="D166" s="35">
        <v>20.182098388671875</v>
      </c>
      <c r="E166" s="35">
        <v>29.527706146240234</v>
      </c>
      <c r="F166" s="36">
        <f t="shared" si="8"/>
        <v>9.3456077575683594</v>
      </c>
      <c r="G166" s="37"/>
      <c r="H166" s="38">
        <f>F166-G158</f>
        <v>-0.40568033854166607</v>
      </c>
      <c r="I166" s="39"/>
      <c r="J166" s="45"/>
      <c r="K166" s="33"/>
      <c r="L166" s="39"/>
      <c r="M166" s="46"/>
      <c r="O166" s="20" t="str">
        <f>B161</f>
        <v>WT+</v>
      </c>
      <c r="P166" s="63">
        <f>_xlfn.T.TEST(F158:F160,F161:F163,2,3)</f>
        <v>2.5632166403953278E-2</v>
      </c>
      <c r="Q166" s="64"/>
      <c r="R166" s="65"/>
    </row>
    <row r="167" spans="2:18" ht="18" thickTop="1" x14ac:dyDescent="0.7">
      <c r="B167" s="16" t="s">
        <v>176</v>
      </c>
      <c r="C167" s="17" t="s">
        <v>10</v>
      </c>
      <c r="D167" s="15">
        <v>20.400659561157227</v>
      </c>
      <c r="E167" s="15">
        <v>29.788293838500977</v>
      </c>
      <c r="F167" s="18">
        <f t="shared" si="8"/>
        <v>9.38763427734375</v>
      </c>
      <c r="G167" s="14">
        <f>AVERAGE(F167:F169)</f>
        <v>9.3615754445393886</v>
      </c>
      <c r="H167" s="14">
        <f>F167-G158</f>
        <v>-0.36365381876627545</v>
      </c>
      <c r="I167" s="14">
        <f>AVERAGE(H167:H169)</f>
        <v>-0.38971265157063745</v>
      </c>
      <c r="J167" s="19">
        <f>2^-(I167)</f>
        <v>1.310132432565273</v>
      </c>
      <c r="K167" s="18">
        <f>_xlfn.STDEV.S(H167:H169)</f>
        <v>0.18664066548952468</v>
      </c>
      <c r="L167" s="14">
        <f>2^-(I167+K167)</f>
        <v>1.1511469286145541</v>
      </c>
      <c r="M167" s="15">
        <f>2^-(I167-K167)</f>
        <v>1.491075507559408</v>
      </c>
      <c r="O167" s="32" t="str">
        <f>B164</f>
        <v>WT iBP9-</v>
      </c>
      <c r="P167" s="63"/>
      <c r="Q167" s="64"/>
      <c r="R167" s="65"/>
    </row>
    <row r="168" spans="2:18" x14ac:dyDescent="0.7">
      <c r="B168" s="24"/>
      <c r="C168" s="25" t="s">
        <v>11</v>
      </c>
      <c r="D168" s="26">
        <v>20.344934463500977</v>
      </c>
      <c r="E168" s="26">
        <v>29.508209228515625</v>
      </c>
      <c r="F168" s="27">
        <f t="shared" si="8"/>
        <v>9.1632747650146484</v>
      </c>
      <c r="G168" s="28"/>
      <c r="H168" s="29">
        <f>F168-G158</f>
        <v>-0.58801333109537701</v>
      </c>
      <c r="I168" s="30"/>
      <c r="J168" s="31"/>
      <c r="K168" s="24"/>
      <c r="L168" s="29"/>
      <c r="M168" s="26"/>
      <c r="O168" s="20" t="str">
        <f>B167</f>
        <v>WT iBP9+</v>
      </c>
      <c r="P168" s="63">
        <f>_xlfn.T.TEST(F164:F166,F167:F169,2,3)</f>
        <v>0.98470429710981133</v>
      </c>
      <c r="Q168" s="64"/>
      <c r="R168" s="65"/>
    </row>
    <row r="169" spans="2:18" ht="18" thickBot="1" x14ac:dyDescent="0.75">
      <c r="B169" s="33"/>
      <c r="C169" s="34" t="s">
        <v>12</v>
      </c>
      <c r="D169" s="35">
        <v>20.180812835693359</v>
      </c>
      <c r="E169" s="35">
        <v>29.714630126953125</v>
      </c>
      <c r="F169" s="36">
        <f t="shared" si="8"/>
        <v>9.5338172912597656</v>
      </c>
      <c r="G169" s="37"/>
      <c r="H169" s="38">
        <f>F169-G158</f>
        <v>-0.21747080485025982</v>
      </c>
      <c r="I169" s="39"/>
      <c r="J169" s="45"/>
      <c r="K169" s="33"/>
      <c r="L169" s="39"/>
      <c r="M169" s="46"/>
      <c r="O169" s="32" t="str">
        <f>B170</f>
        <v>WT iBP10-</v>
      </c>
      <c r="P169" s="63"/>
      <c r="Q169" s="64"/>
      <c r="R169" s="65"/>
    </row>
    <row r="170" spans="2:18" ht="18.399999999999999" thickTop="1" thickBot="1" x14ac:dyDescent="0.75">
      <c r="B170" s="16" t="s">
        <v>177</v>
      </c>
      <c r="C170" s="17" t="s">
        <v>10</v>
      </c>
      <c r="D170" s="15">
        <v>20.191390991210938</v>
      </c>
      <c r="E170" s="15">
        <v>30.00828742980957</v>
      </c>
      <c r="F170" s="18">
        <f t="shared" si="8"/>
        <v>9.8168964385986328</v>
      </c>
      <c r="G170" s="14">
        <f>AVERAGE(F170:F172)</f>
        <v>9.5243593851725254</v>
      </c>
      <c r="H170" s="14">
        <f>F170-G158</f>
        <v>6.5608342488607363E-2</v>
      </c>
      <c r="I170" s="14">
        <f>AVERAGE(H170:H172)</f>
        <v>-0.22692871093749942</v>
      </c>
      <c r="J170" s="19">
        <f>2^-(I170)</f>
        <v>1.1703408090442349</v>
      </c>
      <c r="K170" s="18">
        <f>_xlfn.STDEV.S(H170:H172)</f>
        <v>0.2605571275691409</v>
      </c>
      <c r="L170" s="14">
        <f>2^-(I170+K170)</f>
        <v>0.97696012432862767</v>
      </c>
      <c r="M170" s="15">
        <f>2^-(I170-K170)</f>
        <v>1.401999503567843</v>
      </c>
      <c r="O170" s="41" t="str">
        <f>B173</f>
        <v>WT iBP10+</v>
      </c>
      <c r="P170" s="66">
        <f>_xlfn.T.TEST(F170:F172,F173:F175,2,3)</f>
        <v>0.44654817141562841</v>
      </c>
      <c r="Q170" s="67"/>
      <c r="R170" s="68"/>
    </row>
    <row r="171" spans="2:18" x14ac:dyDescent="0.7">
      <c r="B171" s="24"/>
      <c r="C171" s="25" t="s">
        <v>11</v>
      </c>
      <c r="D171" s="26">
        <v>20.146232604980469</v>
      </c>
      <c r="E171" s="26">
        <v>29.585205078125</v>
      </c>
      <c r="F171" s="27">
        <f t="shared" si="8"/>
        <v>9.4389724731445313</v>
      </c>
      <c r="G171" s="28"/>
      <c r="H171" s="29">
        <f>F171-G158</f>
        <v>-0.3123156229654942</v>
      </c>
      <c r="I171" s="30"/>
      <c r="J171" s="31"/>
      <c r="K171" s="24"/>
      <c r="L171" s="29"/>
      <c r="M171" s="26"/>
    </row>
    <row r="172" spans="2:18" ht="18" thickBot="1" x14ac:dyDescent="0.75">
      <c r="B172" s="33"/>
      <c r="C172" s="34" t="s">
        <v>12</v>
      </c>
      <c r="D172" s="35">
        <v>20.03607177734375</v>
      </c>
      <c r="E172" s="35">
        <v>29.353281021118164</v>
      </c>
      <c r="F172" s="36">
        <f t="shared" si="8"/>
        <v>9.3172092437744141</v>
      </c>
      <c r="G172" s="37"/>
      <c r="H172" s="38">
        <f>F172-G158</f>
        <v>-0.43407885233561139</v>
      </c>
      <c r="I172" s="39"/>
      <c r="J172" s="45"/>
      <c r="K172" s="33"/>
      <c r="L172" s="39"/>
      <c r="M172" s="46"/>
    </row>
    <row r="173" spans="2:18" ht="18" thickTop="1" x14ac:dyDescent="0.7">
      <c r="B173" s="16" t="s">
        <v>178</v>
      </c>
      <c r="C173" s="17" t="s">
        <v>10</v>
      </c>
      <c r="D173" s="15">
        <v>20.124822616577148</v>
      </c>
      <c r="E173" s="15">
        <v>29.707075119018555</v>
      </c>
      <c r="F173" s="18">
        <f t="shared" si="8"/>
        <v>9.5822525024414063</v>
      </c>
      <c r="G173" s="14">
        <f>AVERAGE(F173:F175)</f>
        <v>9.1782035827636719</v>
      </c>
      <c r="H173" s="14">
        <f>F173-G158</f>
        <v>-0.1690355936686192</v>
      </c>
      <c r="I173" s="14">
        <f>AVERAGE(H173:H175)</f>
        <v>-0.57308451334635357</v>
      </c>
      <c r="J173" s="19">
        <f>2^-(I173)</f>
        <v>1.4877009096805263</v>
      </c>
      <c r="K173" s="18">
        <f>_xlfn.STDEV.S(H173:H175)</f>
        <v>0.62214564345816714</v>
      </c>
      <c r="L173" s="14">
        <f>2^-(I173+K173)</f>
        <v>0.96656514073998601</v>
      </c>
      <c r="M173" s="15">
        <f>2^-(I173-K173)</f>
        <v>2.2898135918390716</v>
      </c>
    </row>
    <row r="174" spans="2:18" x14ac:dyDescent="0.7">
      <c r="B174" s="24"/>
      <c r="C174" s="25" t="s">
        <v>11</v>
      </c>
      <c r="D174" s="26">
        <v>20.125566482543945</v>
      </c>
      <c r="E174" s="26">
        <v>29.616161346435547</v>
      </c>
      <c r="F174" s="27">
        <f t="shared" si="8"/>
        <v>9.4905948638916016</v>
      </c>
      <c r="G174" s="28"/>
      <c r="H174" s="29">
        <f>F174-G158</f>
        <v>-0.26069323221842389</v>
      </c>
      <c r="I174" s="30"/>
      <c r="J174" s="31"/>
      <c r="K174" s="24"/>
      <c r="L174" s="29"/>
      <c r="M174" s="26"/>
    </row>
    <row r="175" spans="2:18" ht="18" thickBot="1" x14ac:dyDescent="0.75">
      <c r="B175" s="47"/>
      <c r="C175" s="7" t="s">
        <v>12</v>
      </c>
      <c r="D175" s="48">
        <v>20.967403411865234</v>
      </c>
      <c r="E175" s="48">
        <v>29.429166793823242</v>
      </c>
      <c r="F175" s="49">
        <f>E175-D175</f>
        <v>8.4617633819580078</v>
      </c>
      <c r="G175" s="50"/>
      <c r="H175" s="51">
        <f>F175-G158</f>
        <v>-1.2895247141520176</v>
      </c>
      <c r="I175" s="52"/>
      <c r="J175" s="53"/>
      <c r="K175" s="47"/>
      <c r="L175" s="52"/>
      <c r="M175" s="54"/>
    </row>
    <row r="177" spans="2:18" ht="18" thickBot="1" x14ac:dyDescent="0.75"/>
    <row r="178" spans="2:18" ht="18" thickBot="1" x14ac:dyDescent="0.75">
      <c r="B178" s="69" t="s">
        <v>0</v>
      </c>
      <c r="C178" s="70"/>
      <c r="D178" s="2" t="s">
        <v>1</v>
      </c>
      <c r="E178" s="73" t="s">
        <v>27</v>
      </c>
      <c r="F178" s="73"/>
      <c r="G178" s="73"/>
      <c r="H178" s="73"/>
      <c r="I178" s="73"/>
      <c r="J178" s="74"/>
      <c r="K178" s="75" t="s">
        <v>2</v>
      </c>
      <c r="L178" s="75"/>
      <c r="M178" s="70"/>
      <c r="O178" s="3"/>
      <c r="P178" s="4" t="s">
        <v>13</v>
      </c>
      <c r="Q178" s="5" t="s">
        <v>14</v>
      </c>
      <c r="R178" s="6" t="s">
        <v>15</v>
      </c>
    </row>
    <row r="179" spans="2:18" ht="19.5" thickBot="1" x14ac:dyDescent="0.75">
      <c r="B179" s="71"/>
      <c r="C179" s="72"/>
      <c r="D179" s="7" t="s">
        <v>18</v>
      </c>
      <c r="E179" s="8" t="s">
        <v>18</v>
      </c>
      <c r="F179" s="9" t="s">
        <v>3</v>
      </c>
      <c r="G179" s="9" t="s">
        <v>4</v>
      </c>
      <c r="H179" s="9" t="s">
        <v>5</v>
      </c>
      <c r="I179" s="10" t="s">
        <v>6</v>
      </c>
      <c r="J179" s="7" t="s">
        <v>19</v>
      </c>
      <c r="K179" s="11" t="s">
        <v>7</v>
      </c>
      <c r="L179" s="11" t="s">
        <v>8</v>
      </c>
      <c r="M179" s="7" t="s">
        <v>9</v>
      </c>
      <c r="O179" s="12" t="str">
        <f>B180</f>
        <v>WT-</v>
      </c>
      <c r="P179" s="13">
        <f>J180</f>
        <v>0.99999999999999956</v>
      </c>
      <c r="Q179" s="14">
        <f>ABS(J180-L180)</f>
        <v>9.0311374869599836E-2</v>
      </c>
      <c r="R179" s="15">
        <f>ABS(J180-M180)</f>
        <v>9.9277238798774814E-2</v>
      </c>
    </row>
    <row r="180" spans="2:18" x14ac:dyDescent="0.7">
      <c r="B180" s="16" t="s">
        <v>172</v>
      </c>
      <c r="C180" s="17" t="s">
        <v>10</v>
      </c>
      <c r="D180" s="15">
        <v>19.885807037353516</v>
      </c>
      <c r="E180" s="15">
        <v>29.385831832885742</v>
      </c>
      <c r="F180" s="18">
        <f t="shared" ref="F180:F196" si="9">E180-D180</f>
        <v>9.5000247955322266</v>
      </c>
      <c r="G180" s="14">
        <f>AVERAGE(F180:F182)</f>
        <v>9.3426787058512364</v>
      </c>
      <c r="H180" s="14">
        <f>F180-G180</f>
        <v>0.15734608968099018</v>
      </c>
      <c r="I180" s="14">
        <f>AVERAGE(H180:H182)</f>
        <v>5.9211894646675012E-16</v>
      </c>
      <c r="J180" s="19">
        <f>2^-(I180)</f>
        <v>0.99999999999999956</v>
      </c>
      <c r="K180" s="18">
        <f>_xlfn.STDEV.S(H180:H182)</f>
        <v>0.13655528128200239</v>
      </c>
      <c r="L180" s="14">
        <f>2^-(I180+K180)</f>
        <v>0.90968862513039972</v>
      </c>
      <c r="M180" s="15">
        <f>2^-(I180-K180)</f>
        <v>1.0992772387987744</v>
      </c>
      <c r="O180" s="20" t="str">
        <f>B183</f>
        <v>WT+</v>
      </c>
      <c r="P180" s="21">
        <f>J183</f>
        <v>1.3944414628396227</v>
      </c>
      <c r="Q180" s="22">
        <f>ABS(J183-L183)</f>
        <v>0.15305697969246546</v>
      </c>
      <c r="R180" s="23">
        <f>ABS(J183-M183)</f>
        <v>0.17192819916605595</v>
      </c>
    </row>
    <row r="181" spans="2:18" x14ac:dyDescent="0.7">
      <c r="B181" s="24"/>
      <c r="C181" s="25" t="s">
        <v>11</v>
      </c>
      <c r="D181" s="26">
        <v>20.144439697265625</v>
      </c>
      <c r="E181" s="26">
        <v>29.417333602905273</v>
      </c>
      <c r="F181" s="27">
        <f t="shared" si="9"/>
        <v>9.2728939056396484</v>
      </c>
      <c r="G181" s="28"/>
      <c r="H181" s="29">
        <f>F181-G180</f>
        <v>-6.978480021158795E-2</v>
      </c>
      <c r="I181" s="30"/>
      <c r="J181" s="31"/>
      <c r="K181" s="27"/>
      <c r="L181" s="29"/>
      <c r="M181" s="26"/>
      <c r="O181" s="32" t="str">
        <f>B186</f>
        <v>WT iBP9-</v>
      </c>
      <c r="P181" s="28">
        <f>J186</f>
        <v>1.5726700745645719</v>
      </c>
      <c r="Q181" s="29">
        <f>ABS(J186-L186)</f>
        <v>5.8539533832822732E-2</v>
      </c>
      <c r="R181" s="26">
        <f>ABS(J186-M186)</f>
        <v>6.0802797751736914E-2</v>
      </c>
    </row>
    <row r="182" spans="2:18" ht="18" thickBot="1" x14ac:dyDescent="0.75">
      <c r="B182" s="33"/>
      <c r="C182" s="34" t="s">
        <v>12</v>
      </c>
      <c r="D182" s="35">
        <v>20.114046096801758</v>
      </c>
      <c r="E182" s="35">
        <v>29.369163513183594</v>
      </c>
      <c r="F182" s="36">
        <f t="shared" si="9"/>
        <v>9.2551174163818359</v>
      </c>
      <c r="G182" s="37"/>
      <c r="H182" s="38">
        <f>F182-G180</f>
        <v>-8.756128946940045E-2</v>
      </c>
      <c r="I182" s="39"/>
      <c r="J182" s="40"/>
      <c r="K182" s="36"/>
      <c r="L182" s="38"/>
      <c r="M182" s="35"/>
      <c r="O182" s="20" t="str">
        <f>B189</f>
        <v>WT iBP9+</v>
      </c>
      <c r="P182" s="21">
        <f>J189</f>
        <v>1.4949236120779004</v>
      </c>
      <c r="Q182" s="22">
        <f>ABS(J189-L189)</f>
        <v>0.16417538148052291</v>
      </c>
      <c r="R182" s="23">
        <f>ABS(J189-M189)</f>
        <v>0.18442981824364835</v>
      </c>
    </row>
    <row r="183" spans="2:18" ht="18" thickTop="1" x14ac:dyDescent="0.7">
      <c r="B183" s="16" t="s">
        <v>174</v>
      </c>
      <c r="C183" s="17" t="s">
        <v>10</v>
      </c>
      <c r="D183" s="15">
        <v>20.393131256103516</v>
      </c>
      <c r="E183" s="15">
        <v>29.339323043823242</v>
      </c>
      <c r="F183" s="18">
        <f t="shared" si="9"/>
        <v>8.9461917877197266</v>
      </c>
      <c r="G183" s="14">
        <f>AVERAGE(F183:F185)</f>
        <v>8.8629913330078125</v>
      </c>
      <c r="H183" s="14">
        <f>F183-G180</f>
        <v>-0.39648691813150982</v>
      </c>
      <c r="I183" s="14">
        <f>AVERAGE(H183:H185)</f>
        <v>-0.47968737284342389</v>
      </c>
      <c r="J183" s="19">
        <f>2^-(I183)</f>
        <v>1.3944414628396227</v>
      </c>
      <c r="K183" s="18">
        <f>_xlfn.STDEV.S(H183:H185)</f>
        <v>0.1677373548603259</v>
      </c>
      <c r="L183" s="14">
        <f>2^-(I183+K183)</f>
        <v>1.2413844831471572</v>
      </c>
      <c r="M183" s="15">
        <f>2^-(I183-K183)</f>
        <v>1.5663696620056786</v>
      </c>
      <c r="O183" s="32" t="str">
        <f>B192</f>
        <v>WT iBP10-</v>
      </c>
      <c r="P183" s="28">
        <f>J192</f>
        <v>1.309749119143808</v>
      </c>
      <c r="Q183" s="29">
        <f>ABS(J192-L192)</f>
        <v>0.21209791091393471</v>
      </c>
      <c r="R183" s="26">
        <f>ABS(J192-M192)</f>
        <v>0.25308135217174654</v>
      </c>
    </row>
    <row r="184" spans="2:18" ht="18" thickBot="1" x14ac:dyDescent="0.75">
      <c r="B184" s="24"/>
      <c r="C184" s="25" t="s">
        <v>11</v>
      </c>
      <c r="D184" s="26">
        <v>20.623788833618164</v>
      </c>
      <c r="E184" s="26">
        <v>29.293706893920898</v>
      </c>
      <c r="F184" s="27">
        <f t="shared" si="9"/>
        <v>8.6699180603027344</v>
      </c>
      <c r="G184" s="28"/>
      <c r="H184" s="29">
        <f>F184-G180</f>
        <v>-0.67276064554850201</v>
      </c>
      <c r="I184" s="30"/>
      <c r="J184" s="31"/>
      <c r="K184" s="24"/>
      <c r="L184" s="29"/>
      <c r="M184" s="26"/>
      <c r="O184" s="41" t="str">
        <f>B195</f>
        <v>WT iBP10+</v>
      </c>
      <c r="P184" s="42">
        <f>J195</f>
        <v>1.4206555751098153</v>
      </c>
      <c r="Q184" s="43">
        <f>ABS(J195-L195)</f>
        <v>0.41204353408861105</v>
      </c>
      <c r="R184" s="44">
        <f>ABS(J195-M195)</f>
        <v>0.58037374142217901</v>
      </c>
    </row>
    <row r="185" spans="2:18" ht="18" thickBot="1" x14ac:dyDescent="0.75">
      <c r="B185" s="33"/>
      <c r="C185" s="34" t="s">
        <v>12</v>
      </c>
      <c r="D185" s="35">
        <v>20.347955703735352</v>
      </c>
      <c r="E185" s="35">
        <v>29.320819854736328</v>
      </c>
      <c r="F185" s="36">
        <f t="shared" si="9"/>
        <v>8.9728641510009766</v>
      </c>
      <c r="G185" s="37"/>
      <c r="H185" s="38">
        <f>F185-G180</f>
        <v>-0.36981455485025982</v>
      </c>
      <c r="I185" s="39"/>
      <c r="J185" s="45"/>
      <c r="K185" s="33"/>
      <c r="L185" s="39"/>
      <c r="M185" s="46"/>
    </row>
    <row r="186" spans="2:18" ht="18.399999999999999" thickTop="1" thickBot="1" x14ac:dyDescent="0.75">
      <c r="B186" s="16" t="s">
        <v>175</v>
      </c>
      <c r="C186" s="17" t="s">
        <v>10</v>
      </c>
      <c r="D186" s="15">
        <v>20.419384002685547</v>
      </c>
      <c r="E186" s="15">
        <v>29.056098937988281</v>
      </c>
      <c r="F186" s="18">
        <f t="shared" si="9"/>
        <v>8.6367149353027344</v>
      </c>
      <c r="G186" s="14">
        <f>AVERAGE(F186:F188)</f>
        <v>8.6894626617431641</v>
      </c>
      <c r="H186" s="14">
        <f>F186-G180</f>
        <v>-0.70596377054850201</v>
      </c>
      <c r="I186" s="14">
        <f>AVERAGE(H186:H188)</f>
        <v>-0.65321604410807232</v>
      </c>
      <c r="J186" s="19">
        <f>2^-(I186)</f>
        <v>1.5726700745645719</v>
      </c>
      <c r="K186" s="18">
        <f>_xlfn.STDEV.S(H186:H188)</f>
        <v>5.4726451500648442E-2</v>
      </c>
      <c r="L186" s="14">
        <f>2^-(I186+K186)</f>
        <v>1.5141305407317491</v>
      </c>
      <c r="M186" s="15">
        <f>2^-(I186-K186)</f>
        <v>1.6334728723163088</v>
      </c>
      <c r="O186" s="3"/>
      <c r="P186" s="57" t="s">
        <v>16</v>
      </c>
      <c r="Q186" s="58"/>
      <c r="R186" s="59"/>
    </row>
    <row r="187" spans="2:18" x14ac:dyDescent="0.7">
      <c r="B187" s="24"/>
      <c r="C187" s="25" t="s">
        <v>11</v>
      </c>
      <c r="D187" s="26">
        <v>20.228395462036133</v>
      </c>
      <c r="E187" s="26">
        <v>28.974369049072266</v>
      </c>
      <c r="F187" s="27">
        <f t="shared" si="9"/>
        <v>8.7459735870361328</v>
      </c>
      <c r="G187" s="28"/>
      <c r="H187" s="29">
        <f>F187-G180</f>
        <v>-0.59670511881510357</v>
      </c>
      <c r="I187" s="30"/>
      <c r="J187" s="31"/>
      <c r="K187" s="24"/>
      <c r="L187" s="29"/>
      <c r="M187" s="26"/>
      <c r="O187" s="12" t="str">
        <f>B180</f>
        <v>WT-</v>
      </c>
      <c r="P187" s="60"/>
      <c r="Q187" s="61"/>
      <c r="R187" s="62"/>
    </row>
    <row r="188" spans="2:18" ht="18" thickBot="1" x14ac:dyDescent="0.75">
      <c r="B188" s="33"/>
      <c r="C188" s="34" t="s">
        <v>12</v>
      </c>
      <c r="D188" s="35">
        <v>20.255516052246094</v>
      </c>
      <c r="E188" s="35">
        <v>28.941215515136719</v>
      </c>
      <c r="F188" s="36">
        <f t="shared" si="9"/>
        <v>8.685699462890625</v>
      </c>
      <c r="G188" s="37"/>
      <c r="H188" s="38">
        <f>F188-G180</f>
        <v>-0.65697924296061139</v>
      </c>
      <c r="I188" s="39"/>
      <c r="J188" s="45"/>
      <c r="K188" s="33"/>
      <c r="L188" s="39"/>
      <c r="M188" s="46"/>
      <c r="O188" s="20" t="str">
        <f>B183</f>
        <v>WT+</v>
      </c>
      <c r="P188" s="63">
        <f>_xlfn.T.TEST(F180:F182,F183:F185,2,3)</f>
        <v>1.9872868018265724E-2</v>
      </c>
      <c r="Q188" s="64"/>
      <c r="R188" s="65"/>
    </row>
    <row r="189" spans="2:18" ht="18" thickTop="1" x14ac:dyDescent="0.7">
      <c r="B189" s="16" t="s">
        <v>176</v>
      </c>
      <c r="C189" s="17" t="s">
        <v>10</v>
      </c>
      <c r="D189" s="15">
        <v>20.42170524597168</v>
      </c>
      <c r="E189" s="15">
        <v>29.086441040039063</v>
      </c>
      <c r="F189" s="18">
        <f t="shared" si="9"/>
        <v>8.6647357940673828</v>
      </c>
      <c r="G189" s="14">
        <f>AVERAGE(F189:F191)</f>
        <v>8.7626069386800136</v>
      </c>
      <c r="H189" s="14">
        <f>F189-G180</f>
        <v>-0.67794291178385357</v>
      </c>
      <c r="I189" s="14">
        <f>AVERAGE(H189:H191)</f>
        <v>-0.58007176717122333</v>
      </c>
      <c r="J189" s="19">
        <f>2^-(I189)</f>
        <v>1.4949236120779004</v>
      </c>
      <c r="K189" s="18">
        <f>_xlfn.STDEV.S(H189:H191)</f>
        <v>0.16783411915699678</v>
      </c>
      <c r="L189" s="14">
        <f>2^-(I189+K189)</f>
        <v>1.3307482305973775</v>
      </c>
      <c r="M189" s="15">
        <f>2^-(I189-K189)</f>
        <v>1.6793534303215487</v>
      </c>
      <c r="O189" s="32" t="str">
        <f>B186</f>
        <v>WT iBP9-</v>
      </c>
      <c r="P189" s="63"/>
      <c r="Q189" s="64"/>
      <c r="R189" s="65"/>
    </row>
    <row r="190" spans="2:18" x14ac:dyDescent="0.7">
      <c r="B190" s="24"/>
      <c r="C190" s="25" t="s">
        <v>11</v>
      </c>
      <c r="D190" s="26">
        <v>20.339813232421875</v>
      </c>
      <c r="E190" s="26">
        <v>29.006496429443359</v>
      </c>
      <c r="F190" s="27">
        <f t="shared" si="9"/>
        <v>8.6666831970214844</v>
      </c>
      <c r="G190" s="28"/>
      <c r="H190" s="29">
        <f>F190-G180</f>
        <v>-0.67599550882975201</v>
      </c>
      <c r="I190" s="30"/>
      <c r="J190" s="31"/>
      <c r="K190" s="24"/>
      <c r="L190" s="29"/>
      <c r="M190" s="26"/>
      <c r="O190" s="20" t="str">
        <f>B189</f>
        <v>WT iBP9+</v>
      </c>
      <c r="P190" s="63">
        <f>_xlfn.T.TEST(F186:F188,F189:F191,2,3)</f>
        <v>0.53592515788527828</v>
      </c>
      <c r="Q190" s="64"/>
      <c r="R190" s="65"/>
    </row>
    <row r="191" spans="2:18" ht="18" thickBot="1" x14ac:dyDescent="0.75">
      <c r="B191" s="33"/>
      <c r="C191" s="34" t="s">
        <v>12</v>
      </c>
      <c r="D191" s="35">
        <v>20.053188323974609</v>
      </c>
      <c r="E191" s="35">
        <v>29.009590148925781</v>
      </c>
      <c r="F191" s="36">
        <f t="shared" si="9"/>
        <v>8.9564018249511719</v>
      </c>
      <c r="G191" s="37"/>
      <c r="H191" s="38">
        <f>F191-G180</f>
        <v>-0.38627688090006451</v>
      </c>
      <c r="I191" s="39"/>
      <c r="J191" s="45"/>
      <c r="K191" s="33"/>
      <c r="L191" s="39"/>
      <c r="M191" s="46"/>
      <c r="O191" s="32" t="str">
        <f>B192</f>
        <v>WT iBP10-</v>
      </c>
      <c r="P191" s="63"/>
      <c r="Q191" s="64"/>
      <c r="R191" s="65"/>
    </row>
    <row r="192" spans="2:18" ht="18.399999999999999" thickTop="1" thickBot="1" x14ac:dyDescent="0.75">
      <c r="B192" s="16" t="s">
        <v>177</v>
      </c>
      <c r="C192" s="17" t="s">
        <v>10</v>
      </c>
      <c r="D192" s="15">
        <v>20.262502670288086</v>
      </c>
      <c r="E192" s="15">
        <v>29.004953384399414</v>
      </c>
      <c r="F192" s="18">
        <f t="shared" si="9"/>
        <v>8.7424507141113281</v>
      </c>
      <c r="G192" s="14">
        <f>AVERAGE(F192:F194)</f>
        <v>8.9533882141113281</v>
      </c>
      <c r="H192" s="14">
        <f>F192-G180</f>
        <v>-0.60022799173990826</v>
      </c>
      <c r="I192" s="14">
        <f>AVERAGE(H192:H194)</f>
        <v>-0.38929049173990826</v>
      </c>
      <c r="J192" s="19">
        <f>2^-(I192)</f>
        <v>1.309749119143808</v>
      </c>
      <c r="K192" s="18">
        <f>_xlfn.STDEV.S(H192:H194)</f>
        <v>0.25487079814135516</v>
      </c>
      <c r="L192" s="14">
        <f>2^-(I192+K192)</f>
        <v>1.0976512082298733</v>
      </c>
      <c r="M192" s="15">
        <f>2^-(I192-K192)</f>
        <v>1.5628304713155545</v>
      </c>
      <c r="O192" s="41" t="str">
        <f>B195</f>
        <v>WT iBP10+</v>
      </c>
      <c r="P192" s="66">
        <f>_xlfn.T.TEST(F192:F194,F195:F197,2,3)</f>
        <v>0.73918259875607517</v>
      </c>
      <c r="Q192" s="67"/>
      <c r="R192" s="68"/>
    </row>
    <row r="193" spans="2:18" x14ac:dyDescent="0.7">
      <c r="B193" s="24"/>
      <c r="C193" s="25" t="s">
        <v>11</v>
      </c>
      <c r="D193" s="26">
        <v>20.169868469238281</v>
      </c>
      <c r="E193" s="26">
        <v>29.406455993652344</v>
      </c>
      <c r="F193" s="27">
        <f t="shared" si="9"/>
        <v>9.2365875244140625</v>
      </c>
      <c r="G193" s="28"/>
      <c r="H193" s="29">
        <f>F193-G180</f>
        <v>-0.10609118143717389</v>
      </c>
      <c r="I193" s="30"/>
      <c r="J193" s="31"/>
      <c r="K193" s="24"/>
      <c r="L193" s="29"/>
      <c r="M193" s="26"/>
    </row>
    <row r="194" spans="2:18" ht="18" thickBot="1" x14ac:dyDescent="0.75">
      <c r="B194" s="33"/>
      <c r="C194" s="34" t="s">
        <v>12</v>
      </c>
      <c r="D194" s="35">
        <v>20.131305694580078</v>
      </c>
      <c r="E194" s="35">
        <v>29.012432098388672</v>
      </c>
      <c r="F194" s="36">
        <f t="shared" si="9"/>
        <v>8.8811264038085938</v>
      </c>
      <c r="G194" s="37"/>
      <c r="H194" s="38">
        <f>F194-G180</f>
        <v>-0.46155230204264264</v>
      </c>
      <c r="I194" s="39"/>
      <c r="J194" s="45"/>
      <c r="K194" s="33"/>
      <c r="L194" s="39"/>
      <c r="M194" s="46"/>
    </row>
    <row r="195" spans="2:18" ht="18" thickTop="1" x14ac:dyDescent="0.7">
      <c r="B195" s="16" t="s">
        <v>178</v>
      </c>
      <c r="C195" s="17" t="s">
        <v>10</v>
      </c>
      <c r="D195" s="15">
        <v>20.172142028808594</v>
      </c>
      <c r="E195" s="15">
        <v>29.32073974609375</v>
      </c>
      <c r="F195" s="18">
        <f t="shared" si="9"/>
        <v>9.1485977172851563</v>
      </c>
      <c r="G195" s="14">
        <f>AVERAGE(F195:F197)</f>
        <v>8.8361218770345058</v>
      </c>
      <c r="H195" s="14">
        <f>F195-G180</f>
        <v>-0.19408098856608014</v>
      </c>
      <c r="I195" s="14">
        <f>AVERAGE(H195:H197)</f>
        <v>-0.50655682881673114</v>
      </c>
      <c r="J195" s="19">
        <f>2^-(I195)</f>
        <v>1.4206555751098153</v>
      </c>
      <c r="K195" s="18">
        <f>_xlfn.STDEV.S(H195:H197)</f>
        <v>0.49418547511132976</v>
      </c>
      <c r="L195" s="14">
        <f>2^-(I195+K195)</f>
        <v>1.0086120410212043</v>
      </c>
      <c r="M195" s="15">
        <f>2^-(I195-K195)</f>
        <v>2.0010293165319943</v>
      </c>
    </row>
    <row r="196" spans="2:18" x14ac:dyDescent="0.7">
      <c r="B196" s="24"/>
      <c r="C196" s="25" t="s">
        <v>11</v>
      </c>
      <c r="D196" s="26">
        <v>20.133840560913086</v>
      </c>
      <c r="E196" s="26">
        <v>29.227231979370117</v>
      </c>
      <c r="F196" s="27">
        <f t="shared" si="9"/>
        <v>9.0933914184570313</v>
      </c>
      <c r="G196" s="28"/>
      <c r="H196" s="29">
        <f>F196-G180</f>
        <v>-0.24928728739420514</v>
      </c>
      <c r="I196" s="30"/>
      <c r="J196" s="31"/>
      <c r="K196" s="24"/>
      <c r="L196" s="29"/>
      <c r="M196" s="26"/>
    </row>
    <row r="197" spans="2:18" ht="18" thickBot="1" x14ac:dyDescent="0.75">
      <c r="B197" s="47"/>
      <c r="C197" s="7" t="s">
        <v>12</v>
      </c>
      <c r="D197" s="48">
        <v>21.037302017211914</v>
      </c>
      <c r="E197" s="48">
        <v>29.303678512573242</v>
      </c>
      <c r="F197" s="49">
        <f>E197-D197</f>
        <v>8.2663764953613281</v>
      </c>
      <c r="G197" s="50"/>
      <c r="H197" s="51">
        <f>F197-G180</f>
        <v>-1.0763022104899083</v>
      </c>
      <c r="I197" s="52"/>
      <c r="J197" s="53"/>
      <c r="K197" s="47"/>
      <c r="L197" s="52"/>
      <c r="M197" s="54"/>
    </row>
    <row r="199" spans="2:18" ht="18" thickBot="1" x14ac:dyDescent="0.75"/>
    <row r="200" spans="2:18" ht="18" thickBot="1" x14ac:dyDescent="0.75">
      <c r="B200" s="69" t="s">
        <v>0</v>
      </c>
      <c r="C200" s="70"/>
      <c r="D200" s="2" t="s">
        <v>1</v>
      </c>
      <c r="E200" s="73" t="s">
        <v>28</v>
      </c>
      <c r="F200" s="73"/>
      <c r="G200" s="73"/>
      <c r="H200" s="73"/>
      <c r="I200" s="73"/>
      <c r="J200" s="74"/>
      <c r="K200" s="75" t="s">
        <v>2</v>
      </c>
      <c r="L200" s="75"/>
      <c r="M200" s="70"/>
      <c r="O200" s="3"/>
      <c r="P200" s="4" t="s">
        <v>13</v>
      </c>
      <c r="Q200" s="5" t="s">
        <v>14</v>
      </c>
      <c r="R200" s="6" t="s">
        <v>15</v>
      </c>
    </row>
    <row r="201" spans="2:18" ht="19.5" thickBot="1" x14ac:dyDescent="0.75">
      <c r="B201" s="71"/>
      <c r="C201" s="72"/>
      <c r="D201" s="7" t="s">
        <v>18</v>
      </c>
      <c r="E201" s="8" t="s">
        <v>18</v>
      </c>
      <c r="F201" s="9" t="s">
        <v>3</v>
      </c>
      <c r="G201" s="9" t="s">
        <v>4</v>
      </c>
      <c r="H201" s="9" t="s">
        <v>5</v>
      </c>
      <c r="I201" s="10" t="s">
        <v>6</v>
      </c>
      <c r="J201" s="7" t="s">
        <v>19</v>
      </c>
      <c r="K201" s="11" t="s">
        <v>7</v>
      </c>
      <c r="L201" s="11" t="s">
        <v>8</v>
      </c>
      <c r="M201" s="7" t="s">
        <v>9</v>
      </c>
      <c r="O201" s="12" t="str">
        <f>B202</f>
        <v>WT-</v>
      </c>
      <c r="P201" s="13">
        <f>J202</f>
        <v>0.99999999999999978</v>
      </c>
      <c r="Q201" s="14">
        <f>ABS(J202-L202)</f>
        <v>0.15947468067255166</v>
      </c>
      <c r="R201" s="15">
        <f>ABS(J202-M202)</f>
        <v>0.18973215560021006</v>
      </c>
    </row>
    <row r="202" spans="2:18" x14ac:dyDescent="0.7">
      <c r="B202" s="16" t="s">
        <v>172</v>
      </c>
      <c r="C202" s="17" t="s">
        <v>10</v>
      </c>
      <c r="D202" s="15">
        <v>20.187259674072266</v>
      </c>
      <c r="E202" s="15">
        <v>27.893270492553711</v>
      </c>
      <c r="F202" s="18">
        <f t="shared" ref="F202:F218" si="10">E202-D202</f>
        <v>7.7060108184814453</v>
      </c>
      <c r="G202" s="14">
        <f>AVERAGE(F202:F204)</f>
        <v>7.7708218892415362</v>
      </c>
      <c r="H202" s="14">
        <f>F202-G202</f>
        <v>-6.481107076009085E-2</v>
      </c>
      <c r="I202" s="14">
        <f>AVERAGE(H202:H204)</f>
        <v>2.9605947323337506E-16</v>
      </c>
      <c r="J202" s="19">
        <f>2^-(I202)</f>
        <v>0.99999999999999978</v>
      </c>
      <c r="K202" s="18">
        <f>_xlfn.STDEV.S(H202:H204)</f>
        <v>0.25063681615409178</v>
      </c>
      <c r="L202" s="14">
        <f>2^-(I202+K202)</f>
        <v>0.84052531932744812</v>
      </c>
      <c r="M202" s="15">
        <f>2^-(I202-K202)</f>
        <v>1.1897321556002098</v>
      </c>
      <c r="O202" s="20" t="str">
        <f>B205</f>
        <v>WT+</v>
      </c>
      <c r="P202" s="21">
        <f>J205</f>
        <v>1.6332121138482911</v>
      </c>
      <c r="Q202" s="22">
        <f>ABS(J205-L205)</f>
        <v>0.24324987149503641</v>
      </c>
      <c r="R202" s="23">
        <f>ABS(J205-M205)</f>
        <v>0.28581973287643181</v>
      </c>
    </row>
    <row r="203" spans="2:18" x14ac:dyDescent="0.7">
      <c r="B203" s="24"/>
      <c r="C203" s="25" t="s">
        <v>11</v>
      </c>
      <c r="D203" s="26">
        <v>20.274024963378906</v>
      </c>
      <c r="E203" s="26">
        <v>27.832981109619141</v>
      </c>
      <c r="F203" s="27">
        <f t="shared" si="10"/>
        <v>7.5589561462402344</v>
      </c>
      <c r="G203" s="28"/>
      <c r="H203" s="29">
        <f>F203-G202</f>
        <v>-0.21186574300130179</v>
      </c>
      <c r="I203" s="30"/>
      <c r="J203" s="31"/>
      <c r="K203" s="27"/>
      <c r="L203" s="29"/>
      <c r="M203" s="26"/>
      <c r="O203" s="32" t="str">
        <f>B208</f>
        <v>WT iBP9-</v>
      </c>
      <c r="P203" s="28">
        <f>J208</f>
        <v>1.1970546842392078</v>
      </c>
      <c r="Q203" s="29">
        <f>ABS(J208-L208)</f>
        <v>0.1289971639464158</v>
      </c>
      <c r="R203" s="26">
        <f>ABS(J208-M208)</f>
        <v>0.14457710041056493</v>
      </c>
    </row>
    <row r="204" spans="2:18" ht="18" thickBot="1" x14ac:dyDescent="0.75">
      <c r="B204" s="33"/>
      <c r="C204" s="34" t="s">
        <v>12</v>
      </c>
      <c r="D204" s="35">
        <v>19.869915008544922</v>
      </c>
      <c r="E204" s="35">
        <v>27.917413711547852</v>
      </c>
      <c r="F204" s="36">
        <f t="shared" si="10"/>
        <v>8.0474987030029297</v>
      </c>
      <c r="G204" s="37"/>
      <c r="H204" s="38">
        <f>F204-G202</f>
        <v>0.27667681376139353</v>
      </c>
      <c r="I204" s="39"/>
      <c r="J204" s="40"/>
      <c r="K204" s="36"/>
      <c r="L204" s="38"/>
      <c r="M204" s="35"/>
      <c r="O204" s="20" t="str">
        <f>B211</f>
        <v>WT iBP9+</v>
      </c>
      <c r="P204" s="21">
        <f>J211</f>
        <v>1.3564798860597251</v>
      </c>
      <c r="Q204" s="22">
        <f>ABS(J211-L211)</f>
        <v>2.9155805715749938E-2</v>
      </c>
      <c r="R204" s="23">
        <f>ABS(J211-M211)</f>
        <v>2.9796237860034269E-2</v>
      </c>
    </row>
    <row r="205" spans="2:18" ht="18" thickTop="1" x14ac:dyDescent="0.7">
      <c r="B205" s="16" t="s">
        <v>174</v>
      </c>
      <c r="C205" s="17" t="s">
        <v>10</v>
      </c>
      <c r="D205" s="15">
        <v>20.392852783203125</v>
      </c>
      <c r="E205" s="15">
        <v>27.535520553588867</v>
      </c>
      <c r="F205" s="18">
        <f t="shared" si="10"/>
        <v>7.1426677703857422</v>
      </c>
      <c r="G205" s="14">
        <f>AVERAGE(F205:F207)</f>
        <v>7.0631097157796221</v>
      </c>
      <c r="H205" s="14">
        <f>F205-G202</f>
        <v>-0.62815411885579397</v>
      </c>
      <c r="I205" s="14">
        <f>AVERAGE(H205:H207)</f>
        <v>-0.70771217346191373</v>
      </c>
      <c r="J205" s="19">
        <f>2^-(I205)</f>
        <v>1.6332121138482911</v>
      </c>
      <c r="K205" s="18">
        <f>_xlfn.STDEV.S(H205:H207)</f>
        <v>0.23266648008836227</v>
      </c>
      <c r="L205" s="14">
        <f>2^-(I205+K205)</f>
        <v>1.3899622423532547</v>
      </c>
      <c r="M205" s="15">
        <f>2^-(I205-K205)</f>
        <v>1.9190318467247229</v>
      </c>
      <c r="O205" s="32" t="str">
        <f>B214</f>
        <v>WT iBP10-</v>
      </c>
      <c r="P205" s="28">
        <f>J214</f>
        <v>1.0590714410531472</v>
      </c>
      <c r="Q205" s="29">
        <f>ABS(J214-L214)</f>
        <v>4.7604654539413094E-2</v>
      </c>
      <c r="R205" s="26">
        <f>ABS(J214-M214)</f>
        <v>4.9845166204287361E-2</v>
      </c>
    </row>
    <row r="206" spans="2:18" ht="18" thickBot="1" x14ac:dyDescent="0.75">
      <c r="B206" s="24"/>
      <c r="C206" s="25" t="s">
        <v>11</v>
      </c>
      <c r="D206" s="26">
        <v>20.632619857788086</v>
      </c>
      <c r="E206" s="26">
        <v>27.433719635009766</v>
      </c>
      <c r="F206" s="27">
        <f t="shared" si="10"/>
        <v>6.8010997772216797</v>
      </c>
      <c r="G206" s="28"/>
      <c r="H206" s="29">
        <f>F206-G202</f>
        <v>-0.96972211201985647</v>
      </c>
      <c r="I206" s="30"/>
      <c r="J206" s="31"/>
      <c r="K206" s="24"/>
      <c r="L206" s="29"/>
      <c r="M206" s="26"/>
      <c r="O206" s="41" t="str">
        <f>B217</f>
        <v>WT iBP10+</v>
      </c>
      <c r="P206" s="42">
        <f>J217</f>
        <v>1.3350416398754386</v>
      </c>
      <c r="Q206" s="43">
        <f>ABS(J217-L217)</f>
        <v>0.40451204613305569</v>
      </c>
      <c r="R206" s="44">
        <f>ABS(J217-M217)</f>
        <v>0.58035814126762086</v>
      </c>
    </row>
    <row r="207" spans="2:18" ht="18" thickBot="1" x14ac:dyDescent="0.75">
      <c r="B207" s="33"/>
      <c r="C207" s="34" t="s">
        <v>12</v>
      </c>
      <c r="D207" s="35">
        <v>20.134994506835938</v>
      </c>
      <c r="E207" s="35">
        <v>27.380556106567383</v>
      </c>
      <c r="F207" s="36">
        <f t="shared" si="10"/>
        <v>7.2455615997314453</v>
      </c>
      <c r="G207" s="37"/>
      <c r="H207" s="38">
        <f>F207-G202</f>
        <v>-0.52526028951009085</v>
      </c>
      <c r="I207" s="39"/>
      <c r="J207" s="45"/>
      <c r="K207" s="33"/>
      <c r="L207" s="39"/>
      <c r="M207" s="46"/>
    </row>
    <row r="208" spans="2:18" ht="18.399999999999999" thickTop="1" thickBot="1" x14ac:dyDescent="0.75">
      <c r="B208" s="16" t="s">
        <v>175</v>
      </c>
      <c r="C208" s="17" t="s">
        <v>10</v>
      </c>
      <c r="D208" s="15">
        <v>20.325582504272461</v>
      </c>
      <c r="E208" s="15">
        <v>27.649803161621094</v>
      </c>
      <c r="F208" s="18">
        <f t="shared" si="10"/>
        <v>7.3242206573486328</v>
      </c>
      <c r="G208" s="14">
        <f>AVERAGE(F208:F210)</f>
        <v>7.511332829793294</v>
      </c>
      <c r="H208" s="14">
        <f>F208-G202</f>
        <v>-0.44660123189290335</v>
      </c>
      <c r="I208" s="14">
        <f>AVERAGE(H208:H210)</f>
        <v>-0.25948905944824191</v>
      </c>
      <c r="J208" s="19">
        <f>2^-(I208)</f>
        <v>1.1970546842392078</v>
      </c>
      <c r="K208" s="18">
        <f>_xlfn.STDEV.S(H208:H210)</f>
        <v>0.16449971391475893</v>
      </c>
      <c r="L208" s="14">
        <f>2^-(I208+K208)</f>
        <v>1.068057520292792</v>
      </c>
      <c r="M208" s="15">
        <f>2^-(I208-K208)</f>
        <v>1.3416317846497727</v>
      </c>
      <c r="O208" s="3"/>
      <c r="P208" s="57" t="s">
        <v>16</v>
      </c>
      <c r="Q208" s="58"/>
      <c r="R208" s="59"/>
    </row>
    <row r="209" spans="2:18" x14ac:dyDescent="0.7">
      <c r="B209" s="24"/>
      <c r="C209" s="25" t="s">
        <v>11</v>
      </c>
      <c r="D209" s="26">
        <v>20.124156951904297</v>
      </c>
      <c r="E209" s="26">
        <v>27.757364273071289</v>
      </c>
      <c r="F209" s="27">
        <f t="shared" si="10"/>
        <v>7.6332073211669922</v>
      </c>
      <c r="G209" s="28"/>
      <c r="H209" s="29">
        <f>F209-G202</f>
        <v>-0.13761456807454397</v>
      </c>
      <c r="I209" s="30"/>
      <c r="J209" s="31"/>
      <c r="K209" s="24"/>
      <c r="L209" s="29"/>
      <c r="M209" s="26"/>
      <c r="O209" s="12" t="str">
        <f>B202</f>
        <v>WT-</v>
      </c>
      <c r="P209" s="60"/>
      <c r="Q209" s="61"/>
      <c r="R209" s="62"/>
    </row>
    <row r="210" spans="2:18" ht="18" thickBot="1" x14ac:dyDescent="0.75">
      <c r="B210" s="33"/>
      <c r="C210" s="34" t="s">
        <v>12</v>
      </c>
      <c r="D210" s="35">
        <v>20.103816986083984</v>
      </c>
      <c r="E210" s="35">
        <v>27.680387496948242</v>
      </c>
      <c r="F210" s="36">
        <f t="shared" si="10"/>
        <v>7.5765705108642578</v>
      </c>
      <c r="G210" s="37"/>
      <c r="H210" s="38">
        <f>F210-G202</f>
        <v>-0.19425137837727835</v>
      </c>
      <c r="I210" s="39"/>
      <c r="J210" s="45"/>
      <c r="K210" s="33"/>
      <c r="L210" s="39"/>
      <c r="M210" s="46"/>
      <c r="O210" s="20" t="str">
        <f>B205</f>
        <v>WT+</v>
      </c>
      <c r="P210" s="63">
        <f>_xlfn.T.TEST(F202:F204,F205:F207,2,3)</f>
        <v>2.329232804024628E-2</v>
      </c>
      <c r="Q210" s="64"/>
      <c r="R210" s="65"/>
    </row>
    <row r="211" spans="2:18" ht="18" thickTop="1" x14ac:dyDescent="0.7">
      <c r="B211" s="16" t="s">
        <v>176</v>
      </c>
      <c r="C211" s="17" t="s">
        <v>10</v>
      </c>
      <c r="D211" s="15">
        <v>20.434776306152344</v>
      </c>
      <c r="E211" s="15">
        <v>27.785617828369141</v>
      </c>
      <c r="F211" s="18">
        <f t="shared" si="10"/>
        <v>7.3508415222167969</v>
      </c>
      <c r="G211" s="14">
        <f>AVERAGE(F211:F213)</f>
        <v>7.3309542338053388</v>
      </c>
      <c r="H211" s="14">
        <f>F211-G202</f>
        <v>-0.41998036702473929</v>
      </c>
      <c r="I211" s="14">
        <f>AVERAGE(H211:H213)</f>
        <v>-0.4398676554361976</v>
      </c>
      <c r="J211" s="19">
        <f>2^-(I211)</f>
        <v>1.3564798860597251</v>
      </c>
      <c r="K211" s="18">
        <f>_xlfn.STDEV.S(H211:H213)</f>
        <v>3.1346992322737979E-2</v>
      </c>
      <c r="L211" s="14">
        <f>2^-(I211+K211)</f>
        <v>1.3273240803439752</v>
      </c>
      <c r="M211" s="15">
        <f>2^-(I211-K211)</f>
        <v>1.3862761239197594</v>
      </c>
      <c r="O211" s="32" t="str">
        <f>B208</f>
        <v>WT iBP9-</v>
      </c>
      <c r="P211" s="63"/>
      <c r="Q211" s="64"/>
      <c r="R211" s="65"/>
    </row>
    <row r="212" spans="2:18" x14ac:dyDescent="0.7">
      <c r="B212" s="24"/>
      <c r="C212" s="25" t="s">
        <v>11</v>
      </c>
      <c r="D212" s="26">
        <v>20.334615707397461</v>
      </c>
      <c r="E212" s="26">
        <v>27.629434585571289</v>
      </c>
      <c r="F212" s="27">
        <f t="shared" si="10"/>
        <v>7.2948188781738281</v>
      </c>
      <c r="G212" s="28"/>
      <c r="H212" s="29">
        <f>F212-G202</f>
        <v>-0.47600301106770804</v>
      </c>
      <c r="I212" s="30"/>
      <c r="J212" s="31"/>
      <c r="K212" s="24"/>
      <c r="L212" s="29"/>
      <c r="M212" s="26"/>
      <c r="O212" s="20" t="str">
        <f>B211</f>
        <v>WT iBP9+</v>
      </c>
      <c r="P212" s="63">
        <f>_xlfn.T.TEST(F208:F210,F211:F213,2,3)</f>
        <v>0.194430198558904</v>
      </c>
      <c r="Q212" s="64"/>
      <c r="R212" s="65"/>
    </row>
    <row r="213" spans="2:18" ht="18" thickBot="1" x14ac:dyDescent="0.75">
      <c r="B213" s="33"/>
      <c r="C213" s="34" t="s">
        <v>12</v>
      </c>
      <c r="D213" s="35">
        <v>20.181324005126953</v>
      </c>
      <c r="E213" s="35">
        <v>27.528526306152344</v>
      </c>
      <c r="F213" s="36">
        <f t="shared" si="10"/>
        <v>7.3472023010253906</v>
      </c>
      <c r="G213" s="37"/>
      <c r="H213" s="38">
        <f>F213-G202</f>
        <v>-0.42361958821614554</v>
      </c>
      <c r="I213" s="39"/>
      <c r="J213" s="45"/>
      <c r="K213" s="33"/>
      <c r="L213" s="39"/>
      <c r="M213" s="46"/>
      <c r="O213" s="32" t="str">
        <f>B214</f>
        <v>WT iBP10-</v>
      </c>
      <c r="P213" s="63"/>
      <c r="Q213" s="64"/>
      <c r="R213" s="65"/>
    </row>
    <row r="214" spans="2:18" ht="18.399999999999999" thickTop="1" thickBot="1" x14ac:dyDescent="0.75">
      <c r="B214" s="16" t="s">
        <v>177</v>
      </c>
      <c r="C214" s="17" t="s">
        <v>10</v>
      </c>
      <c r="D214" s="15">
        <v>20.065532684326172</v>
      </c>
      <c r="E214" s="15">
        <v>27.729944229125977</v>
      </c>
      <c r="F214" s="18">
        <f t="shared" si="10"/>
        <v>7.6644115447998047</v>
      </c>
      <c r="G214" s="14">
        <f>AVERAGE(F214:F216)</f>
        <v>7.6880219777425127</v>
      </c>
      <c r="H214" s="14">
        <f>F214-G202</f>
        <v>-0.10641034444173147</v>
      </c>
      <c r="I214" s="14">
        <f>AVERAGE(H214:H216)</f>
        <v>-8.2799911499023146E-2</v>
      </c>
      <c r="J214" s="19">
        <f>2^-(I214)</f>
        <v>1.0590714410531472</v>
      </c>
      <c r="K214" s="18">
        <f>_xlfn.STDEV.S(H214:H216)</f>
        <v>6.635096453277381E-2</v>
      </c>
      <c r="L214" s="14">
        <f>2^-(I214+K214)</f>
        <v>1.0114667865137341</v>
      </c>
      <c r="M214" s="15">
        <f>2^-(I214-K214)</f>
        <v>1.1089166072574346</v>
      </c>
      <c r="O214" s="41" t="str">
        <f>B217</f>
        <v>WT iBP10+</v>
      </c>
      <c r="P214" s="66">
        <f>_xlfn.T.TEST(F214:F216,F217:F219,2,3)</f>
        <v>0.38216627208058024</v>
      </c>
      <c r="Q214" s="67"/>
      <c r="R214" s="68"/>
    </row>
    <row r="215" spans="2:18" x14ac:dyDescent="0.7">
      <c r="B215" s="24"/>
      <c r="C215" s="25" t="s">
        <v>11</v>
      </c>
      <c r="D215" s="26">
        <v>20.038061141967773</v>
      </c>
      <c r="E215" s="26">
        <v>27.674766540527344</v>
      </c>
      <c r="F215" s="27">
        <f t="shared" si="10"/>
        <v>7.6367053985595703</v>
      </c>
      <c r="G215" s="28"/>
      <c r="H215" s="29">
        <f>F215-G202</f>
        <v>-0.13411649068196585</v>
      </c>
      <c r="I215" s="30"/>
      <c r="J215" s="31"/>
      <c r="K215" s="24"/>
      <c r="L215" s="29"/>
      <c r="M215" s="26"/>
    </row>
    <row r="216" spans="2:18" ht="18" thickBot="1" x14ac:dyDescent="0.75">
      <c r="B216" s="33"/>
      <c r="C216" s="34" t="s">
        <v>12</v>
      </c>
      <c r="D216" s="35">
        <v>19.99608039855957</v>
      </c>
      <c r="E216" s="35">
        <v>27.759029388427734</v>
      </c>
      <c r="F216" s="36">
        <f t="shared" si="10"/>
        <v>7.7629489898681641</v>
      </c>
      <c r="G216" s="37"/>
      <c r="H216" s="38">
        <f>F216-G202</f>
        <v>-7.8728993733720998E-3</v>
      </c>
      <c r="I216" s="39"/>
      <c r="J216" s="45"/>
      <c r="K216" s="33"/>
      <c r="L216" s="39"/>
      <c r="M216" s="46"/>
    </row>
    <row r="217" spans="2:18" ht="18" thickTop="1" x14ac:dyDescent="0.7">
      <c r="B217" s="16" t="s">
        <v>178</v>
      </c>
      <c r="C217" s="17" t="s">
        <v>10</v>
      </c>
      <c r="D217" s="15">
        <v>20.046110153198242</v>
      </c>
      <c r="E217" s="15">
        <v>27.713356018066406</v>
      </c>
      <c r="F217" s="18">
        <f t="shared" si="10"/>
        <v>7.6672458648681641</v>
      </c>
      <c r="G217" s="14">
        <f>AVERAGE(F217:F219)</f>
        <v>7.3539371490478516</v>
      </c>
      <c r="H217" s="14">
        <f>F217-G202</f>
        <v>-0.1035760243733721</v>
      </c>
      <c r="I217" s="14">
        <f>AVERAGE(H217:H219)</f>
        <v>-0.4168847401936846</v>
      </c>
      <c r="J217" s="19">
        <f>2^-(I217)</f>
        <v>1.3350416398754386</v>
      </c>
      <c r="K217" s="18">
        <f>_xlfn.STDEV.S(H217:H219)</f>
        <v>0.52076080186652129</v>
      </c>
      <c r="L217" s="14">
        <f>2^-(I217+K217)</f>
        <v>0.93052959374238287</v>
      </c>
      <c r="M217" s="15">
        <f>2^-(I217-K217)</f>
        <v>1.9153997811430594</v>
      </c>
    </row>
    <row r="218" spans="2:18" x14ac:dyDescent="0.7">
      <c r="B218" s="24"/>
      <c r="C218" s="25" t="s">
        <v>11</v>
      </c>
      <c r="D218" s="26">
        <v>20.028373718261719</v>
      </c>
      <c r="E218" s="26">
        <v>27.670145034790039</v>
      </c>
      <c r="F218" s="27">
        <f t="shared" si="10"/>
        <v>7.6417713165283203</v>
      </c>
      <c r="G218" s="28"/>
      <c r="H218" s="29">
        <f>F218-G202</f>
        <v>-0.12905057271321585</v>
      </c>
      <c r="I218" s="30"/>
      <c r="J218" s="31"/>
      <c r="K218" s="24"/>
      <c r="L218" s="29"/>
      <c r="M218" s="26"/>
    </row>
    <row r="219" spans="2:18" ht="18" thickBot="1" x14ac:dyDescent="0.75">
      <c r="B219" s="47"/>
      <c r="C219" s="7" t="s">
        <v>12</v>
      </c>
      <c r="D219" s="48">
        <v>20.94721794128418</v>
      </c>
      <c r="E219" s="48">
        <v>27.70001220703125</v>
      </c>
      <c r="F219" s="49">
        <f>E219-D219</f>
        <v>6.7527942657470703</v>
      </c>
      <c r="G219" s="50"/>
      <c r="H219" s="51">
        <f>F219-G202</f>
        <v>-1.0180276234944658</v>
      </c>
      <c r="I219" s="52"/>
      <c r="J219" s="53"/>
      <c r="K219" s="47"/>
      <c r="L219" s="52"/>
      <c r="M219" s="54"/>
    </row>
    <row r="221" spans="2:18" ht="18" thickBot="1" x14ac:dyDescent="0.75"/>
    <row r="222" spans="2:18" ht="18" thickBot="1" x14ac:dyDescent="0.75">
      <c r="B222" s="69" t="s">
        <v>0</v>
      </c>
      <c r="C222" s="70"/>
      <c r="D222" s="2" t="s">
        <v>1</v>
      </c>
      <c r="E222" s="73" t="s">
        <v>29</v>
      </c>
      <c r="F222" s="73"/>
      <c r="G222" s="73"/>
      <c r="H222" s="73"/>
      <c r="I222" s="73"/>
      <c r="J222" s="74"/>
      <c r="K222" s="75" t="s">
        <v>2</v>
      </c>
      <c r="L222" s="75"/>
      <c r="M222" s="70"/>
      <c r="O222" s="3"/>
      <c r="P222" s="4" t="s">
        <v>13</v>
      </c>
      <c r="Q222" s="5" t="s">
        <v>14</v>
      </c>
      <c r="R222" s="6" t="s">
        <v>15</v>
      </c>
    </row>
    <row r="223" spans="2:18" ht="19.5" thickBot="1" x14ac:dyDescent="0.75">
      <c r="B223" s="71"/>
      <c r="C223" s="72"/>
      <c r="D223" s="7" t="s">
        <v>18</v>
      </c>
      <c r="E223" s="8" t="s">
        <v>18</v>
      </c>
      <c r="F223" s="9" t="s">
        <v>3</v>
      </c>
      <c r="G223" s="9" t="s">
        <v>4</v>
      </c>
      <c r="H223" s="9" t="s">
        <v>5</v>
      </c>
      <c r="I223" s="10" t="s">
        <v>6</v>
      </c>
      <c r="J223" s="7" t="s">
        <v>19</v>
      </c>
      <c r="K223" s="11" t="s">
        <v>7</v>
      </c>
      <c r="L223" s="11" t="s">
        <v>8</v>
      </c>
      <c r="M223" s="7" t="s">
        <v>9</v>
      </c>
      <c r="O223" s="12" t="str">
        <f>B224</f>
        <v>WT-</v>
      </c>
      <c r="P223" s="13">
        <f>J224</f>
        <v>1.0000000000000004</v>
      </c>
      <c r="Q223" s="14">
        <f>ABS(J224-L224)</f>
        <v>0.2026615302452911</v>
      </c>
      <c r="R223" s="15">
        <f>ABS(J224-M224)</f>
        <v>0.25417252262723178</v>
      </c>
    </row>
    <row r="224" spans="2:18" x14ac:dyDescent="0.7">
      <c r="B224" s="16" t="s">
        <v>172</v>
      </c>
      <c r="C224" s="17" t="s">
        <v>10</v>
      </c>
      <c r="D224" s="15">
        <v>20.187259674072266</v>
      </c>
      <c r="E224" s="15">
        <v>34.724765777587891</v>
      </c>
      <c r="F224" s="18">
        <f t="shared" ref="F224:F240" si="11">E224-D224</f>
        <v>14.537506103515625</v>
      </c>
      <c r="G224" s="14">
        <f>AVERAGE(F224:F226)</f>
        <v>14.787530263264975</v>
      </c>
      <c r="H224" s="14">
        <f>F224-G224</f>
        <v>-0.25002415974934955</v>
      </c>
      <c r="I224" s="14">
        <f>AVERAGE(H224:H226)</f>
        <v>-5.9211894646675012E-16</v>
      </c>
      <c r="J224" s="19">
        <f>2^-(I224)</f>
        <v>1.0000000000000004</v>
      </c>
      <c r="K224" s="18">
        <f>_xlfn.STDEV.S(H224:H226)</f>
        <v>0.32673581737354351</v>
      </c>
      <c r="L224" s="14">
        <f>2^-(I224+K224)</f>
        <v>0.79733846975470934</v>
      </c>
      <c r="M224" s="15">
        <f>2^-(I224-K224)</f>
        <v>1.2541725226272322</v>
      </c>
      <c r="O224" s="20" t="str">
        <f>B227</f>
        <v>WT+</v>
      </c>
      <c r="P224" s="21">
        <f>J227</f>
        <v>1.3081685598636701</v>
      </c>
      <c r="Q224" s="22">
        <f>ABS(J227-L227)</f>
        <v>0.34517363145156166</v>
      </c>
      <c r="R224" s="23">
        <f>ABS(J227-M227)</f>
        <v>0.46889685400883652</v>
      </c>
    </row>
    <row r="225" spans="2:18" x14ac:dyDescent="0.7">
      <c r="B225" s="24"/>
      <c r="C225" s="25" t="s">
        <v>11</v>
      </c>
      <c r="D225" s="26">
        <v>20.274024963378906</v>
      </c>
      <c r="E225" s="26">
        <v>34.941879272460938</v>
      </c>
      <c r="F225" s="27">
        <f t="shared" si="11"/>
        <v>14.667854309082031</v>
      </c>
      <c r="G225" s="28"/>
      <c r="H225" s="29">
        <f>F225-G224</f>
        <v>-0.1196759541829433</v>
      </c>
      <c r="I225" s="30"/>
      <c r="J225" s="31"/>
      <c r="K225" s="27"/>
      <c r="L225" s="29"/>
      <c r="M225" s="26"/>
      <c r="O225" s="32" t="str">
        <f>B230</f>
        <v>WT iBP9-</v>
      </c>
      <c r="P225" s="28">
        <f>J230</f>
        <v>0.76224091996087795</v>
      </c>
      <c r="Q225" s="29">
        <f>ABS(J230-L230)</f>
        <v>9.526172781438913E-2</v>
      </c>
      <c r="R225" s="26">
        <f>ABS(J230-M230)</f>
        <v>0.10886754474696525</v>
      </c>
    </row>
    <row r="226" spans="2:18" ht="18" thickBot="1" x14ac:dyDescent="0.75">
      <c r="B226" s="33"/>
      <c r="C226" s="34" t="s">
        <v>12</v>
      </c>
      <c r="D226" s="35">
        <v>19.869915008544922</v>
      </c>
      <c r="E226" s="35">
        <v>35.027145385742188</v>
      </c>
      <c r="F226" s="36">
        <f t="shared" si="11"/>
        <v>15.157230377197266</v>
      </c>
      <c r="G226" s="37"/>
      <c r="H226" s="38">
        <f>F226-G224</f>
        <v>0.36970011393229107</v>
      </c>
      <c r="I226" s="39"/>
      <c r="J226" s="40"/>
      <c r="K226" s="36"/>
      <c r="L226" s="38"/>
      <c r="M226" s="35"/>
      <c r="O226" s="20" t="str">
        <f>B233</f>
        <v>WT iBP9+</v>
      </c>
      <c r="P226" s="21">
        <f>J233</f>
        <v>0.76978837965684688</v>
      </c>
      <c r="Q226" s="22">
        <f>ABS(J233-L233)</f>
        <v>7.5448964772108607E-2</v>
      </c>
      <c r="R226" s="23">
        <f>ABS(J233-M233)</f>
        <v>8.3647471385949412E-2</v>
      </c>
    </row>
    <row r="227" spans="2:18" ht="18" thickTop="1" x14ac:dyDescent="0.7">
      <c r="B227" s="16" t="s">
        <v>174</v>
      </c>
      <c r="C227" s="17" t="s">
        <v>10</v>
      </c>
      <c r="D227" s="15">
        <v>20.392852783203125</v>
      </c>
      <c r="E227" s="15">
        <v>35.087268829345703</v>
      </c>
      <c r="F227" s="18">
        <f t="shared" si="11"/>
        <v>14.694416046142578</v>
      </c>
      <c r="G227" s="14">
        <f>AVERAGE(F227:F229)</f>
        <v>14.399981816609701</v>
      </c>
      <c r="H227" s="14">
        <f>F227-G224</f>
        <v>-9.3114217122396425E-2</v>
      </c>
      <c r="I227" s="14">
        <f>AVERAGE(H227:H229)</f>
        <v>-0.38754844665527405</v>
      </c>
      <c r="J227" s="19">
        <f>2^-(I227)</f>
        <v>1.3081685598636701</v>
      </c>
      <c r="K227" s="18">
        <f>_xlfn.STDEV.S(H227:H229)</f>
        <v>0.44194834137002564</v>
      </c>
      <c r="L227" s="14">
        <f>2^-(I227+K227)</f>
        <v>0.96299492841210843</v>
      </c>
      <c r="M227" s="15">
        <f>2^-(I227-K227)</f>
        <v>1.7770654138725066</v>
      </c>
      <c r="O227" s="32" t="str">
        <f>B236</f>
        <v>WT iBP10-</v>
      </c>
      <c r="P227" s="28">
        <f>J236</f>
        <v>0.68191550647470711</v>
      </c>
      <c r="Q227" s="29">
        <f>ABS(J236-L236)</f>
        <v>0.1235629788539585</v>
      </c>
      <c r="R227" s="26">
        <f>ABS(J236-M236)</f>
        <v>0.1509073696966452</v>
      </c>
    </row>
    <row r="228" spans="2:18" ht="18" thickBot="1" x14ac:dyDescent="0.75">
      <c r="B228" s="24"/>
      <c r="C228" s="25" t="s">
        <v>11</v>
      </c>
      <c r="D228" s="26">
        <v>20.632619857788086</v>
      </c>
      <c r="E228" s="26">
        <v>34.5244140625</v>
      </c>
      <c r="F228" s="27">
        <f t="shared" si="11"/>
        <v>13.891794204711914</v>
      </c>
      <c r="G228" s="28"/>
      <c r="H228" s="29">
        <f>F228-G224</f>
        <v>-0.89573605855306049</v>
      </c>
      <c r="I228" s="30"/>
      <c r="J228" s="31"/>
      <c r="K228" s="24"/>
      <c r="L228" s="29"/>
      <c r="M228" s="26"/>
      <c r="O228" s="41" t="str">
        <f>B239</f>
        <v>WT iBP10+</v>
      </c>
      <c r="P228" s="42">
        <f>J239</f>
        <v>1.0811480431624578</v>
      </c>
      <c r="Q228" s="43">
        <f>ABS(J239-L239)</f>
        <v>0.34824845994874554</v>
      </c>
      <c r="R228" s="44">
        <f>ABS(J239-M239)</f>
        <v>0.51372404846645536</v>
      </c>
    </row>
    <row r="229" spans="2:18" ht="18" thickBot="1" x14ac:dyDescent="0.75">
      <c r="B229" s="33"/>
      <c r="C229" s="34" t="s">
        <v>12</v>
      </c>
      <c r="D229" s="35">
        <v>20.134994506835938</v>
      </c>
      <c r="E229" s="35">
        <v>34.748729705810547</v>
      </c>
      <c r="F229" s="36">
        <f t="shared" si="11"/>
        <v>14.613735198974609</v>
      </c>
      <c r="G229" s="37"/>
      <c r="H229" s="38">
        <f>F229-G224</f>
        <v>-0.17379506429036518</v>
      </c>
      <c r="I229" s="39"/>
      <c r="J229" s="45"/>
      <c r="K229" s="33"/>
      <c r="L229" s="39"/>
      <c r="M229" s="46"/>
    </row>
    <row r="230" spans="2:18" ht="18.399999999999999" thickTop="1" thickBot="1" x14ac:dyDescent="0.75">
      <c r="B230" s="16" t="s">
        <v>175</v>
      </c>
      <c r="C230" s="17" t="s">
        <v>10</v>
      </c>
      <c r="D230" s="15">
        <v>20.325582504272461</v>
      </c>
      <c r="E230" s="15">
        <v>35.343124389648438</v>
      </c>
      <c r="F230" s="18">
        <f t="shared" si="11"/>
        <v>15.017541885375977</v>
      </c>
      <c r="G230" s="14">
        <f>AVERAGE(F230:F232)</f>
        <v>15.179211298624674</v>
      </c>
      <c r="H230" s="14">
        <f>F230-G224</f>
        <v>0.23001162211100201</v>
      </c>
      <c r="I230" s="14">
        <f>AVERAGE(H230:H232)</f>
        <v>0.39168103535969995</v>
      </c>
      <c r="J230" s="19">
        <f>2^-(I230)</f>
        <v>0.76224091996087795</v>
      </c>
      <c r="K230" s="18">
        <f>_xlfn.STDEV.S(H230:H232)</f>
        <v>0.19260530539715287</v>
      </c>
      <c r="L230" s="14">
        <f>2^-(I230+K230)</f>
        <v>0.66697919214648882</v>
      </c>
      <c r="M230" s="15">
        <f>2^-(I230-K230)</f>
        <v>0.8711084647078432</v>
      </c>
      <c r="O230" s="3"/>
      <c r="P230" s="57" t="s">
        <v>16</v>
      </c>
      <c r="Q230" s="58"/>
      <c r="R230" s="59"/>
    </row>
    <row r="231" spans="2:18" x14ac:dyDescent="0.7">
      <c r="B231" s="24"/>
      <c r="C231" s="25" t="s">
        <v>11</v>
      </c>
      <c r="D231" s="26">
        <v>20.124156951904297</v>
      </c>
      <c r="E231" s="26">
        <v>35.251937866210938</v>
      </c>
      <c r="F231" s="27">
        <f t="shared" si="11"/>
        <v>15.127780914306641</v>
      </c>
      <c r="G231" s="28"/>
      <c r="H231" s="29">
        <f>F231-G224</f>
        <v>0.34025065104166607</v>
      </c>
      <c r="I231" s="30"/>
      <c r="J231" s="31"/>
      <c r="K231" s="24"/>
      <c r="L231" s="29"/>
      <c r="M231" s="26"/>
      <c r="O231" s="12" t="str">
        <f>B224</f>
        <v>WT-</v>
      </c>
      <c r="P231" s="60"/>
      <c r="Q231" s="61"/>
      <c r="R231" s="62"/>
    </row>
    <row r="232" spans="2:18" ht="18" thickBot="1" x14ac:dyDescent="0.75">
      <c r="B232" s="33"/>
      <c r="C232" s="34" t="s">
        <v>12</v>
      </c>
      <c r="D232" s="35">
        <v>20.103816986083984</v>
      </c>
      <c r="E232" s="35">
        <v>35.496128082275391</v>
      </c>
      <c r="F232" s="36">
        <f t="shared" si="11"/>
        <v>15.392311096191406</v>
      </c>
      <c r="G232" s="37"/>
      <c r="H232" s="38">
        <f>F232-G224</f>
        <v>0.6047808329264317</v>
      </c>
      <c r="I232" s="39"/>
      <c r="J232" s="45"/>
      <c r="K232" s="33"/>
      <c r="L232" s="39"/>
      <c r="M232" s="46"/>
      <c r="O232" s="20" t="str">
        <f>B227</f>
        <v>WT+</v>
      </c>
      <c r="P232" s="63">
        <f>_xlfn.T.TEST(F224:F226,F227:F229,2,3)</f>
        <v>0.29432761428136667</v>
      </c>
      <c r="Q232" s="64"/>
      <c r="R232" s="65"/>
    </row>
    <row r="233" spans="2:18" ht="18" thickTop="1" x14ac:dyDescent="0.7">
      <c r="B233" s="16" t="s">
        <v>176</v>
      </c>
      <c r="C233" s="17" t="s">
        <v>10</v>
      </c>
      <c r="D233" s="15">
        <v>20.434776306152344</v>
      </c>
      <c r="E233" s="15">
        <v>35.630584716796875</v>
      </c>
      <c r="F233" s="18">
        <f t="shared" si="11"/>
        <v>15.195808410644531</v>
      </c>
      <c r="G233" s="14">
        <f>AVERAGE(F233:F235)</f>
        <v>15.164996465047201</v>
      </c>
      <c r="H233" s="14">
        <f>F233-G224</f>
        <v>0.4082781473795567</v>
      </c>
      <c r="I233" s="14">
        <f>AVERAGE(H233:H235)</f>
        <v>0.37746620178222595</v>
      </c>
      <c r="J233" s="19">
        <f>2^-(I233)</f>
        <v>0.76978837965684688</v>
      </c>
      <c r="K233" s="18">
        <f>_xlfn.STDEV.S(H233:H235)</f>
        <v>0.14882082328726146</v>
      </c>
      <c r="L233" s="14">
        <f>2^-(I233+K233)</f>
        <v>0.69433941488473827</v>
      </c>
      <c r="M233" s="15">
        <f>2^-(I233-K233)</f>
        <v>0.85343585104279629</v>
      </c>
      <c r="O233" s="32" t="str">
        <f>B230</f>
        <v>WT iBP9-</v>
      </c>
      <c r="P233" s="63"/>
      <c r="Q233" s="64"/>
      <c r="R233" s="65"/>
    </row>
    <row r="234" spans="2:18" x14ac:dyDescent="0.7">
      <c r="B234" s="24"/>
      <c r="C234" s="25" t="s">
        <v>11</v>
      </c>
      <c r="D234" s="26">
        <v>20.334615707397461</v>
      </c>
      <c r="E234" s="26">
        <v>35.630615234375</v>
      </c>
      <c r="F234" s="27">
        <f t="shared" si="11"/>
        <v>15.295999526977539</v>
      </c>
      <c r="G234" s="28"/>
      <c r="H234" s="29">
        <f>F234-G224</f>
        <v>0.50846926371256451</v>
      </c>
      <c r="I234" s="30"/>
      <c r="J234" s="31"/>
      <c r="K234" s="24"/>
      <c r="L234" s="29"/>
      <c r="M234" s="26"/>
      <c r="O234" s="20" t="str">
        <f>B233</f>
        <v>WT iBP9+</v>
      </c>
      <c r="P234" s="63">
        <f>_xlfn.T.TEST(F230:F232,F233:F235,2,3)</f>
        <v>0.92459033170938554</v>
      </c>
      <c r="Q234" s="64"/>
      <c r="R234" s="65"/>
    </row>
    <row r="235" spans="2:18" ht="18" thickBot="1" x14ac:dyDescent="0.75">
      <c r="B235" s="33"/>
      <c r="C235" s="34" t="s">
        <v>12</v>
      </c>
      <c r="D235" s="35">
        <v>20.181324005126953</v>
      </c>
      <c r="E235" s="35">
        <v>35.184505462646484</v>
      </c>
      <c r="F235" s="36">
        <f t="shared" si="11"/>
        <v>15.003181457519531</v>
      </c>
      <c r="G235" s="37"/>
      <c r="H235" s="38">
        <f>F235-G224</f>
        <v>0.2156511942545567</v>
      </c>
      <c r="I235" s="39"/>
      <c r="J235" s="45"/>
      <c r="K235" s="33"/>
      <c r="L235" s="39"/>
      <c r="M235" s="46"/>
      <c r="O235" s="32" t="str">
        <f>B236</f>
        <v>WT iBP10-</v>
      </c>
      <c r="P235" s="63"/>
      <c r="Q235" s="64"/>
      <c r="R235" s="65"/>
    </row>
    <row r="236" spans="2:18" ht="18.399999999999999" thickTop="1" thickBot="1" x14ac:dyDescent="0.75">
      <c r="B236" s="16" t="s">
        <v>177</v>
      </c>
      <c r="C236" s="17" t="s">
        <v>10</v>
      </c>
      <c r="D236" s="15">
        <v>20.065532684326172</v>
      </c>
      <c r="E236" s="15">
        <v>35.088066101074219</v>
      </c>
      <c r="F236" s="18">
        <f t="shared" si="11"/>
        <v>15.022533416748047</v>
      </c>
      <c r="G236" s="14">
        <f>AVERAGE(F236:F238)</f>
        <v>15.339865366617838</v>
      </c>
      <c r="H236" s="14">
        <f>F236-G224</f>
        <v>0.23500315348307232</v>
      </c>
      <c r="I236" s="14">
        <f>AVERAGE(H236:H238)</f>
        <v>0.55233510335286395</v>
      </c>
      <c r="J236" s="19">
        <f>2^-(I236)</f>
        <v>0.68191550647470711</v>
      </c>
      <c r="K236" s="18">
        <f>_xlfn.STDEV.S(H236:H238)</f>
        <v>0.28841670592810625</v>
      </c>
      <c r="L236" s="14">
        <f>2^-(I236+K236)</f>
        <v>0.55835252762074861</v>
      </c>
      <c r="M236" s="15">
        <f>2^-(I236-K236)</f>
        <v>0.83282287617135231</v>
      </c>
      <c r="O236" s="41" t="str">
        <f>B239</f>
        <v>WT iBP10+</v>
      </c>
      <c r="P236" s="66">
        <f>_xlfn.T.TEST(F236:F238,F239:F241,2,3)</f>
        <v>0.16567804903260699</v>
      </c>
      <c r="Q236" s="67"/>
      <c r="R236" s="68"/>
    </row>
    <row r="237" spans="2:18" x14ac:dyDescent="0.7">
      <c r="B237" s="24"/>
      <c r="C237" s="25" t="s">
        <v>11</v>
      </c>
      <c r="D237" s="26">
        <v>20.038061141967773</v>
      </c>
      <c r="E237" s="26">
        <v>35.449073791503906</v>
      </c>
      <c r="F237" s="27">
        <f t="shared" si="11"/>
        <v>15.411012649536133</v>
      </c>
      <c r="G237" s="28"/>
      <c r="H237" s="29">
        <f>F237-G224</f>
        <v>0.62348238627115826</v>
      </c>
      <c r="I237" s="30"/>
      <c r="J237" s="31"/>
      <c r="K237" s="24"/>
      <c r="L237" s="29"/>
      <c r="M237" s="26"/>
    </row>
    <row r="238" spans="2:18" ht="18" thickBot="1" x14ac:dyDescent="0.75">
      <c r="B238" s="33"/>
      <c r="C238" s="34" t="s">
        <v>12</v>
      </c>
      <c r="D238" s="35">
        <v>19.99608039855957</v>
      </c>
      <c r="E238" s="35">
        <v>35.582130432128906</v>
      </c>
      <c r="F238" s="36">
        <f t="shared" si="11"/>
        <v>15.586050033569336</v>
      </c>
      <c r="G238" s="37"/>
      <c r="H238" s="38">
        <f>F238-G224</f>
        <v>0.79851977030436139</v>
      </c>
      <c r="I238" s="39"/>
      <c r="J238" s="45"/>
      <c r="K238" s="33"/>
      <c r="L238" s="39"/>
      <c r="M238" s="46"/>
    </row>
    <row r="239" spans="2:18" ht="18" thickTop="1" x14ac:dyDescent="0.7">
      <c r="B239" s="16" t="s">
        <v>178</v>
      </c>
      <c r="C239" s="17" t="s">
        <v>10</v>
      </c>
      <c r="D239" s="15">
        <v>20.046110153198242</v>
      </c>
      <c r="E239" s="15">
        <v>34.858856201171875</v>
      </c>
      <c r="F239" s="18">
        <f t="shared" si="11"/>
        <v>14.812746047973633</v>
      </c>
      <c r="G239" s="14">
        <f>AVERAGE(F239:F241)</f>
        <v>14.674966176350912</v>
      </c>
      <c r="H239" s="14">
        <f>F239-G224</f>
        <v>2.5215784708658262E-2</v>
      </c>
      <c r="I239" s="14">
        <f>AVERAGE(H239:H241)</f>
        <v>-0.1125640869140631</v>
      </c>
      <c r="J239" s="19">
        <f>2^-(I239)</f>
        <v>1.0811480431624578</v>
      </c>
      <c r="K239" s="18">
        <f>_xlfn.STDEV.S(H239:H241)</f>
        <v>0.56087663790855802</v>
      </c>
      <c r="L239" s="14">
        <f>2^-(I239+K239)</f>
        <v>0.73289958321371229</v>
      </c>
      <c r="M239" s="15">
        <f>2^-(I239-K239)</f>
        <v>1.5948720916289132</v>
      </c>
    </row>
    <row r="240" spans="2:18" x14ac:dyDescent="0.7">
      <c r="B240" s="24"/>
      <c r="C240" s="25" t="s">
        <v>11</v>
      </c>
      <c r="D240" s="26">
        <v>20.028373718261719</v>
      </c>
      <c r="E240" s="26">
        <v>35.182487487792969</v>
      </c>
      <c r="F240" s="27">
        <f t="shared" si="11"/>
        <v>15.15411376953125</v>
      </c>
      <c r="G240" s="28"/>
      <c r="H240" s="29">
        <f>F240-G224</f>
        <v>0.36658350626627545</v>
      </c>
      <c r="I240" s="30"/>
      <c r="J240" s="31"/>
      <c r="K240" s="24"/>
      <c r="L240" s="29"/>
      <c r="M240" s="26"/>
    </row>
    <row r="241" spans="2:13" ht="18" thickBot="1" x14ac:dyDescent="0.75">
      <c r="B241" s="47"/>
      <c r="C241" s="7" t="s">
        <v>12</v>
      </c>
      <c r="D241" s="48">
        <v>20.94721794128418</v>
      </c>
      <c r="E241" s="48">
        <v>35.005256652832031</v>
      </c>
      <c r="F241" s="49">
        <f>E241-D241</f>
        <v>14.058038711547852</v>
      </c>
      <c r="G241" s="50"/>
      <c r="H241" s="51">
        <f>F241-G224</f>
        <v>-0.72949155171712299</v>
      </c>
      <c r="I241" s="52"/>
      <c r="J241" s="53"/>
      <c r="K241" s="47"/>
      <c r="L241" s="52"/>
      <c r="M241" s="54"/>
    </row>
  </sheetData>
  <mergeCells count="110">
    <mergeCell ref="B2:C3"/>
    <mergeCell ref="E2:J2"/>
    <mergeCell ref="K2:M2"/>
    <mergeCell ref="B24:C25"/>
    <mergeCell ref="E24:J24"/>
    <mergeCell ref="K24:M24"/>
    <mergeCell ref="P32:R32"/>
    <mergeCell ref="P33:R33"/>
    <mergeCell ref="P36:R36"/>
    <mergeCell ref="P37:R37"/>
    <mergeCell ref="P38:R38"/>
    <mergeCell ref="P34:R34"/>
    <mergeCell ref="P35:R35"/>
    <mergeCell ref="P10:R10"/>
    <mergeCell ref="P11:R11"/>
    <mergeCell ref="P14:R14"/>
    <mergeCell ref="P15:R15"/>
    <mergeCell ref="P16:R16"/>
    <mergeCell ref="P12:R12"/>
    <mergeCell ref="P13:R13"/>
    <mergeCell ref="P58:R58"/>
    <mergeCell ref="P59:R59"/>
    <mergeCell ref="P60:R60"/>
    <mergeCell ref="B68:C69"/>
    <mergeCell ref="E68:J68"/>
    <mergeCell ref="K68:M68"/>
    <mergeCell ref="B46:C47"/>
    <mergeCell ref="E46:J46"/>
    <mergeCell ref="K46:M46"/>
    <mergeCell ref="P54:R54"/>
    <mergeCell ref="P55:R55"/>
    <mergeCell ref="P56:R56"/>
    <mergeCell ref="P57:R57"/>
    <mergeCell ref="B112:C113"/>
    <mergeCell ref="E112:J112"/>
    <mergeCell ref="K112:M112"/>
    <mergeCell ref="B90:C91"/>
    <mergeCell ref="E90:J90"/>
    <mergeCell ref="K90:M90"/>
    <mergeCell ref="P98:R98"/>
    <mergeCell ref="P99:R99"/>
    <mergeCell ref="P76:R76"/>
    <mergeCell ref="P77:R77"/>
    <mergeCell ref="P80:R80"/>
    <mergeCell ref="P81:R81"/>
    <mergeCell ref="P82:R82"/>
    <mergeCell ref="P78:R78"/>
    <mergeCell ref="P79:R79"/>
    <mergeCell ref="P100:R100"/>
    <mergeCell ref="P101:R101"/>
    <mergeCell ref="P102:R102"/>
    <mergeCell ref="P103:R103"/>
    <mergeCell ref="P104:R104"/>
    <mergeCell ref="P120:R120"/>
    <mergeCell ref="P121:R121"/>
    <mergeCell ref="P124:R124"/>
    <mergeCell ref="P125:R125"/>
    <mergeCell ref="P126:R126"/>
    <mergeCell ref="P122:R122"/>
    <mergeCell ref="P123:R123"/>
    <mergeCell ref="P144:R144"/>
    <mergeCell ref="P145:R145"/>
    <mergeCell ref="P188:R188"/>
    <mergeCell ref="P189:R189"/>
    <mergeCell ref="B156:C157"/>
    <mergeCell ref="E156:J156"/>
    <mergeCell ref="K156:M156"/>
    <mergeCell ref="B134:C135"/>
    <mergeCell ref="E134:J134"/>
    <mergeCell ref="K134:M134"/>
    <mergeCell ref="P142:R142"/>
    <mergeCell ref="P143:R143"/>
    <mergeCell ref="P146:R146"/>
    <mergeCell ref="P147:R147"/>
    <mergeCell ref="P148:R148"/>
    <mergeCell ref="B178:C179"/>
    <mergeCell ref="E178:J178"/>
    <mergeCell ref="K178:M178"/>
    <mergeCell ref="P186:R186"/>
    <mergeCell ref="P187:R187"/>
    <mergeCell ref="P164:R164"/>
    <mergeCell ref="P165:R165"/>
    <mergeCell ref="P168:R168"/>
    <mergeCell ref="P169:R169"/>
    <mergeCell ref="P170:R170"/>
    <mergeCell ref="P166:R166"/>
    <mergeCell ref="P167:R167"/>
    <mergeCell ref="P234:R234"/>
    <mergeCell ref="P235:R235"/>
    <mergeCell ref="P236:R236"/>
    <mergeCell ref="B222:C223"/>
    <mergeCell ref="E222:J222"/>
    <mergeCell ref="K222:M222"/>
    <mergeCell ref="P230:R230"/>
    <mergeCell ref="P231:R231"/>
    <mergeCell ref="P233:R233"/>
    <mergeCell ref="P232:R232"/>
    <mergeCell ref="P208:R208"/>
    <mergeCell ref="P209:R209"/>
    <mergeCell ref="P212:R212"/>
    <mergeCell ref="P213:R213"/>
    <mergeCell ref="P214:R214"/>
    <mergeCell ref="P190:R190"/>
    <mergeCell ref="P191:R191"/>
    <mergeCell ref="P192:R192"/>
    <mergeCell ref="B200:C201"/>
    <mergeCell ref="E200:J200"/>
    <mergeCell ref="P210:R210"/>
    <mergeCell ref="P211:R211"/>
    <mergeCell ref="K200:M200"/>
  </mergeCells>
  <phoneticPr fontId="2"/>
  <pageMargins left="0.7" right="0.7" top="0.75" bottom="0.75" header="0.3" footer="0.3"/>
  <pageSetup paperSize="13"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5CCC-C7E1-4A7C-ABF6-68DD9080D167}">
  <dimension ref="A1:S104"/>
  <sheetViews>
    <sheetView workbookViewId="0">
      <selection activeCell="J110" sqref="J110"/>
    </sheetView>
  </sheetViews>
  <sheetFormatPr defaultRowHeight="12.75" x14ac:dyDescent="0.35"/>
  <cols>
    <col min="1" max="16384" width="9" style="56"/>
  </cols>
  <sheetData>
    <row r="1" spans="1:19" x14ac:dyDescent="0.35">
      <c r="A1" s="56" t="s">
        <v>30</v>
      </c>
      <c r="B1" s="56" t="s">
        <v>31</v>
      </c>
    </row>
    <row r="2" spans="1:19" x14ac:dyDescent="0.35">
      <c r="A2" s="56" t="s">
        <v>32</v>
      </c>
      <c r="B2" s="56" t="s">
        <v>33</v>
      </c>
    </row>
    <row r="3" spans="1:19" x14ac:dyDescent="0.35">
      <c r="A3" s="56" t="s">
        <v>34</v>
      </c>
      <c r="B3" s="56" t="s">
        <v>185</v>
      </c>
    </row>
    <row r="4" spans="1:19" x14ac:dyDescent="0.35">
      <c r="A4" s="56" t="s">
        <v>35</v>
      </c>
      <c r="B4" s="56" t="s">
        <v>186</v>
      </c>
    </row>
    <row r="5" spans="1:19" x14ac:dyDescent="0.35">
      <c r="A5" s="56" t="s">
        <v>36</v>
      </c>
      <c r="B5" s="56" t="s">
        <v>37</v>
      </c>
    </row>
    <row r="6" spans="1:19" x14ac:dyDescent="0.35">
      <c r="A6" s="56" t="s">
        <v>38</v>
      </c>
      <c r="B6" s="56" t="s">
        <v>39</v>
      </c>
    </row>
    <row r="8" spans="1:19" x14ac:dyDescent="0.35">
      <c r="A8" s="56" t="s">
        <v>40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56" t="s">
        <v>46</v>
      </c>
      <c r="H8" s="56" t="s">
        <v>47</v>
      </c>
      <c r="I8" s="56" t="s">
        <v>48</v>
      </c>
      <c r="J8" s="56" t="s">
        <v>49</v>
      </c>
      <c r="K8" s="56" t="s">
        <v>50</v>
      </c>
      <c r="L8" s="56" t="s">
        <v>51</v>
      </c>
      <c r="M8" s="56" t="s">
        <v>52</v>
      </c>
      <c r="N8" s="56" t="s">
        <v>53</v>
      </c>
      <c r="O8" s="56" t="s">
        <v>54</v>
      </c>
      <c r="P8" s="56" t="s">
        <v>55</v>
      </c>
      <c r="Q8" s="56" t="s">
        <v>56</v>
      </c>
      <c r="R8" s="56" t="s">
        <v>57</v>
      </c>
      <c r="S8" s="56" t="s">
        <v>59</v>
      </c>
    </row>
    <row r="9" spans="1:19" x14ac:dyDescent="0.35">
      <c r="A9" s="56" t="s">
        <v>60</v>
      </c>
      <c r="B9" s="56" t="s">
        <v>61</v>
      </c>
      <c r="C9" s="56" t="s">
        <v>61</v>
      </c>
      <c r="D9" s="56" t="s">
        <v>61</v>
      </c>
      <c r="E9" s="56" t="s">
        <v>61</v>
      </c>
      <c r="F9" s="56" t="s">
        <v>61</v>
      </c>
      <c r="G9" s="56" t="s">
        <v>61</v>
      </c>
      <c r="H9" s="56" t="s">
        <v>61</v>
      </c>
      <c r="I9" s="56" t="s">
        <v>61</v>
      </c>
      <c r="J9" s="56" t="s">
        <v>61</v>
      </c>
      <c r="K9" s="56" t="s">
        <v>61</v>
      </c>
      <c r="L9" s="56" t="s">
        <v>61</v>
      </c>
      <c r="M9" s="56" t="s">
        <v>61</v>
      </c>
      <c r="N9" s="56" t="s">
        <v>61</v>
      </c>
      <c r="O9" s="56" t="s">
        <v>61</v>
      </c>
      <c r="P9" s="56" t="s">
        <v>61</v>
      </c>
      <c r="Q9" s="56" t="s">
        <v>61</v>
      </c>
      <c r="R9" s="56" t="s">
        <v>61</v>
      </c>
      <c r="S9" s="56" t="s">
        <v>62</v>
      </c>
    </row>
    <row r="10" spans="1:19" x14ac:dyDescent="0.35">
      <c r="A10" s="56" t="s">
        <v>63</v>
      </c>
      <c r="B10" s="56" t="s">
        <v>61</v>
      </c>
      <c r="C10" s="56" t="s">
        <v>61</v>
      </c>
      <c r="D10" s="56" t="s">
        <v>61</v>
      </c>
      <c r="E10" s="56" t="s">
        <v>61</v>
      </c>
      <c r="F10" s="56" t="s">
        <v>61</v>
      </c>
      <c r="G10" s="56" t="s">
        <v>61</v>
      </c>
      <c r="H10" s="56" t="s">
        <v>61</v>
      </c>
      <c r="I10" s="56" t="s">
        <v>61</v>
      </c>
      <c r="J10" s="56" t="s">
        <v>61</v>
      </c>
      <c r="K10" s="56" t="s">
        <v>61</v>
      </c>
      <c r="L10" s="56" t="s">
        <v>61</v>
      </c>
      <c r="M10" s="56" t="s">
        <v>61</v>
      </c>
      <c r="N10" s="56" t="s">
        <v>61</v>
      </c>
      <c r="O10" s="56" t="s">
        <v>61</v>
      </c>
      <c r="P10" s="56" t="s">
        <v>61</v>
      </c>
      <c r="Q10" s="56" t="s">
        <v>61</v>
      </c>
      <c r="R10" s="56" t="s">
        <v>61</v>
      </c>
      <c r="S10" s="56" t="s">
        <v>62</v>
      </c>
    </row>
    <row r="11" spans="1:19" x14ac:dyDescent="0.35">
      <c r="A11" s="56" t="s">
        <v>64</v>
      </c>
      <c r="B11" s="56" t="s">
        <v>61</v>
      </c>
      <c r="C11" s="56" t="s">
        <v>61</v>
      </c>
      <c r="D11" s="56" t="s">
        <v>61</v>
      </c>
      <c r="E11" s="56" t="s">
        <v>61</v>
      </c>
      <c r="F11" s="56" t="s">
        <v>61</v>
      </c>
      <c r="G11" s="56" t="s">
        <v>61</v>
      </c>
      <c r="H11" s="56" t="s">
        <v>61</v>
      </c>
      <c r="I11" s="56" t="s">
        <v>61</v>
      </c>
      <c r="J11" s="56" t="s">
        <v>61</v>
      </c>
      <c r="K11" s="56" t="s">
        <v>61</v>
      </c>
      <c r="L11" s="56" t="s">
        <v>61</v>
      </c>
      <c r="M11" s="56" t="s">
        <v>61</v>
      </c>
      <c r="N11" s="56" t="s">
        <v>61</v>
      </c>
      <c r="O11" s="56" t="s">
        <v>61</v>
      </c>
      <c r="P11" s="56" t="s">
        <v>61</v>
      </c>
      <c r="Q11" s="56" t="s">
        <v>61</v>
      </c>
      <c r="R11" s="56" t="s">
        <v>61</v>
      </c>
      <c r="S11" s="56" t="s">
        <v>62</v>
      </c>
    </row>
    <row r="12" spans="1:19" x14ac:dyDescent="0.35">
      <c r="A12" s="56" t="s">
        <v>65</v>
      </c>
      <c r="B12" s="56" t="s">
        <v>171</v>
      </c>
      <c r="C12" s="56" t="s">
        <v>163</v>
      </c>
      <c r="D12" s="56" t="s">
        <v>76</v>
      </c>
      <c r="E12" s="56" t="s">
        <v>77</v>
      </c>
      <c r="F12" s="56" t="s">
        <v>78</v>
      </c>
      <c r="G12" s="56">
        <v>29.999868392944336</v>
      </c>
      <c r="H12" s="56">
        <v>29.838247299194336</v>
      </c>
      <c r="I12" s="56">
        <v>0.16056646406650543</v>
      </c>
      <c r="J12" s="56" t="s">
        <v>61</v>
      </c>
      <c r="K12" s="56" t="s">
        <v>61</v>
      </c>
      <c r="L12" s="56" t="s">
        <v>61</v>
      </c>
      <c r="M12" s="56" t="b">
        <v>0</v>
      </c>
      <c r="N12" s="56">
        <v>0.30672222423247836</v>
      </c>
      <c r="O12" s="56" t="b">
        <v>1</v>
      </c>
      <c r="P12" s="56">
        <v>3</v>
      </c>
      <c r="Q12" s="56">
        <v>24</v>
      </c>
      <c r="R12" s="56" t="s">
        <v>61</v>
      </c>
      <c r="S12" s="56" t="s">
        <v>62</v>
      </c>
    </row>
    <row r="13" spans="1:19" x14ac:dyDescent="0.35">
      <c r="A13" s="56" t="s">
        <v>66</v>
      </c>
      <c r="B13" s="56" t="s">
        <v>171</v>
      </c>
      <c r="C13" s="56" t="s">
        <v>163</v>
      </c>
      <c r="D13" s="56" t="s">
        <v>76</v>
      </c>
      <c r="E13" s="56" t="s">
        <v>77</v>
      </c>
      <c r="F13" s="56" t="s">
        <v>78</v>
      </c>
      <c r="G13" s="56">
        <v>29.836112976074219</v>
      </c>
      <c r="H13" s="56">
        <v>29.838247299194336</v>
      </c>
      <c r="I13" s="56">
        <v>0.16056646406650543</v>
      </c>
      <c r="J13" s="56" t="s">
        <v>61</v>
      </c>
      <c r="K13" s="56" t="s">
        <v>61</v>
      </c>
      <c r="L13" s="56" t="s">
        <v>61</v>
      </c>
      <c r="M13" s="56" t="b">
        <v>0</v>
      </c>
      <c r="N13" s="56">
        <v>0.30672222423247836</v>
      </c>
      <c r="O13" s="56" t="b">
        <v>1</v>
      </c>
      <c r="P13" s="56">
        <v>3</v>
      </c>
      <c r="Q13" s="56">
        <v>24</v>
      </c>
      <c r="R13" s="56" t="s">
        <v>61</v>
      </c>
      <c r="S13" s="56" t="s">
        <v>62</v>
      </c>
    </row>
    <row r="14" spans="1:19" x14ac:dyDescent="0.35">
      <c r="A14" s="56" t="s">
        <v>67</v>
      </c>
      <c r="B14" s="56" t="s">
        <v>171</v>
      </c>
      <c r="C14" s="56" t="s">
        <v>163</v>
      </c>
      <c r="D14" s="56" t="s">
        <v>76</v>
      </c>
      <c r="E14" s="56" t="s">
        <v>77</v>
      </c>
      <c r="F14" s="56" t="s">
        <v>78</v>
      </c>
      <c r="G14" s="56">
        <v>29.678756713867188</v>
      </c>
      <c r="H14" s="56">
        <v>29.838247299194336</v>
      </c>
      <c r="I14" s="56">
        <v>0.16056646406650543</v>
      </c>
      <c r="J14" s="56" t="s">
        <v>61</v>
      </c>
      <c r="K14" s="56" t="s">
        <v>61</v>
      </c>
      <c r="L14" s="56" t="s">
        <v>61</v>
      </c>
      <c r="M14" s="56" t="b">
        <v>0</v>
      </c>
      <c r="N14" s="56">
        <v>0.30672222423247836</v>
      </c>
      <c r="O14" s="56" t="b">
        <v>1</v>
      </c>
      <c r="P14" s="56">
        <v>3</v>
      </c>
      <c r="Q14" s="56">
        <v>23</v>
      </c>
      <c r="R14" s="56" t="s">
        <v>61</v>
      </c>
      <c r="S14" s="56" t="s">
        <v>62</v>
      </c>
    </row>
    <row r="15" spans="1:19" x14ac:dyDescent="0.35">
      <c r="A15" s="56" t="s">
        <v>68</v>
      </c>
      <c r="B15" s="56" t="s">
        <v>181</v>
      </c>
      <c r="C15" s="56" t="s">
        <v>163</v>
      </c>
      <c r="D15" s="56" t="s">
        <v>76</v>
      </c>
      <c r="E15" s="56" t="s">
        <v>77</v>
      </c>
      <c r="F15" s="56" t="s">
        <v>78</v>
      </c>
      <c r="G15" s="56">
        <v>29.66035270690918</v>
      </c>
      <c r="H15" s="56">
        <v>29.603399276733398</v>
      </c>
      <c r="I15" s="56">
        <v>6.8280011415481567E-2</v>
      </c>
      <c r="J15" s="56" t="s">
        <v>61</v>
      </c>
      <c r="K15" s="56" t="s">
        <v>61</v>
      </c>
      <c r="L15" s="56" t="s">
        <v>61</v>
      </c>
      <c r="M15" s="56" t="b">
        <v>0</v>
      </c>
      <c r="N15" s="56">
        <v>0.30672222423247836</v>
      </c>
      <c r="O15" s="56" t="b">
        <v>1</v>
      </c>
      <c r="P15" s="56">
        <v>3</v>
      </c>
      <c r="Q15" s="56">
        <v>24</v>
      </c>
      <c r="R15" s="56" t="s">
        <v>61</v>
      </c>
      <c r="S15" s="56" t="s">
        <v>62</v>
      </c>
    </row>
    <row r="16" spans="1:19" x14ac:dyDescent="0.35">
      <c r="A16" s="56" t="s">
        <v>69</v>
      </c>
      <c r="B16" s="56" t="s">
        <v>181</v>
      </c>
      <c r="C16" s="56" t="s">
        <v>163</v>
      </c>
      <c r="D16" s="56" t="s">
        <v>76</v>
      </c>
      <c r="E16" s="56" t="s">
        <v>77</v>
      </c>
      <c r="F16" s="56" t="s">
        <v>78</v>
      </c>
      <c r="G16" s="56">
        <v>29.622138977050781</v>
      </c>
      <c r="H16" s="56">
        <v>29.603399276733398</v>
      </c>
      <c r="I16" s="56">
        <v>6.8280011415481567E-2</v>
      </c>
      <c r="J16" s="56" t="s">
        <v>61</v>
      </c>
      <c r="K16" s="56" t="s">
        <v>61</v>
      </c>
      <c r="L16" s="56" t="s">
        <v>61</v>
      </c>
      <c r="M16" s="56" t="b">
        <v>0</v>
      </c>
      <c r="N16" s="56">
        <v>0.30672222423247836</v>
      </c>
      <c r="O16" s="56" t="b">
        <v>1</v>
      </c>
      <c r="P16" s="56">
        <v>3</v>
      </c>
      <c r="Q16" s="56">
        <v>24</v>
      </c>
      <c r="R16" s="56" t="s">
        <v>61</v>
      </c>
      <c r="S16" s="56" t="s">
        <v>62</v>
      </c>
    </row>
    <row r="17" spans="1:19" x14ac:dyDescent="0.35">
      <c r="A17" s="56" t="s">
        <v>70</v>
      </c>
      <c r="B17" s="56" t="s">
        <v>181</v>
      </c>
      <c r="C17" s="56" t="s">
        <v>163</v>
      </c>
      <c r="D17" s="56" t="s">
        <v>76</v>
      </c>
      <c r="E17" s="56" t="s">
        <v>77</v>
      </c>
      <c r="F17" s="56" t="s">
        <v>78</v>
      </c>
      <c r="G17" s="56">
        <v>29.527706146240234</v>
      </c>
      <c r="H17" s="56">
        <v>29.603399276733398</v>
      </c>
      <c r="I17" s="56">
        <v>6.8280011415481567E-2</v>
      </c>
      <c r="J17" s="56" t="s">
        <v>61</v>
      </c>
      <c r="K17" s="56" t="s">
        <v>61</v>
      </c>
      <c r="L17" s="56" t="s">
        <v>61</v>
      </c>
      <c r="M17" s="56" t="b">
        <v>0</v>
      </c>
      <c r="N17" s="56">
        <v>0.30672222423247836</v>
      </c>
      <c r="O17" s="56" t="b">
        <v>1</v>
      </c>
      <c r="P17" s="56">
        <v>3</v>
      </c>
      <c r="Q17" s="56">
        <v>24</v>
      </c>
      <c r="R17" s="56" t="s">
        <v>61</v>
      </c>
      <c r="S17" s="56" t="s">
        <v>62</v>
      </c>
    </row>
    <row r="18" spans="1:19" x14ac:dyDescent="0.35">
      <c r="A18" s="56" t="s">
        <v>71</v>
      </c>
      <c r="B18" s="56" t="s">
        <v>182</v>
      </c>
      <c r="C18" s="56" t="s">
        <v>163</v>
      </c>
      <c r="D18" s="56" t="s">
        <v>76</v>
      </c>
      <c r="E18" s="56" t="s">
        <v>77</v>
      </c>
      <c r="F18" s="56" t="s">
        <v>78</v>
      </c>
      <c r="G18" s="56">
        <v>30.00828742980957</v>
      </c>
      <c r="H18" s="56">
        <v>29.648923873901367</v>
      </c>
      <c r="I18" s="56">
        <v>0.33211967349052429</v>
      </c>
      <c r="J18" s="56" t="s">
        <v>61</v>
      </c>
      <c r="K18" s="56" t="s">
        <v>61</v>
      </c>
      <c r="L18" s="56" t="s">
        <v>61</v>
      </c>
      <c r="M18" s="56" t="b">
        <v>0</v>
      </c>
      <c r="N18" s="56">
        <v>0.30672222423247836</v>
      </c>
      <c r="O18" s="56" t="b">
        <v>1</v>
      </c>
      <c r="P18" s="56">
        <v>3</v>
      </c>
      <c r="Q18" s="56">
        <v>24</v>
      </c>
      <c r="R18" s="56" t="s">
        <v>61</v>
      </c>
      <c r="S18" s="56" t="s">
        <v>62</v>
      </c>
    </row>
    <row r="19" spans="1:19" x14ac:dyDescent="0.35">
      <c r="A19" s="56" t="s">
        <v>72</v>
      </c>
      <c r="B19" s="56" t="s">
        <v>182</v>
      </c>
      <c r="C19" s="56" t="s">
        <v>163</v>
      </c>
      <c r="D19" s="56" t="s">
        <v>76</v>
      </c>
      <c r="E19" s="56" t="s">
        <v>77</v>
      </c>
      <c r="F19" s="56" t="s">
        <v>78</v>
      </c>
      <c r="G19" s="56">
        <v>29.585205078125</v>
      </c>
      <c r="H19" s="56">
        <v>29.648923873901367</v>
      </c>
      <c r="I19" s="56">
        <v>0.33211967349052429</v>
      </c>
      <c r="J19" s="56" t="s">
        <v>61</v>
      </c>
      <c r="K19" s="56" t="s">
        <v>61</v>
      </c>
      <c r="L19" s="56" t="s">
        <v>61</v>
      </c>
      <c r="M19" s="56" t="b">
        <v>0</v>
      </c>
      <c r="N19" s="56">
        <v>0.30672222423247836</v>
      </c>
      <c r="O19" s="56" t="b">
        <v>1</v>
      </c>
      <c r="P19" s="56">
        <v>3</v>
      </c>
      <c r="Q19" s="56">
        <v>24</v>
      </c>
      <c r="R19" s="56" t="s">
        <v>61</v>
      </c>
      <c r="S19" s="56" t="s">
        <v>62</v>
      </c>
    </row>
    <row r="20" spans="1:19" x14ac:dyDescent="0.35">
      <c r="A20" s="56" t="s">
        <v>73</v>
      </c>
      <c r="B20" s="56" t="s">
        <v>182</v>
      </c>
      <c r="C20" s="56" t="s">
        <v>163</v>
      </c>
      <c r="D20" s="56" t="s">
        <v>76</v>
      </c>
      <c r="E20" s="56" t="s">
        <v>77</v>
      </c>
      <c r="F20" s="56" t="s">
        <v>78</v>
      </c>
      <c r="G20" s="56">
        <v>29.353281021118164</v>
      </c>
      <c r="H20" s="56">
        <v>29.648923873901367</v>
      </c>
      <c r="I20" s="56">
        <v>0.33211967349052429</v>
      </c>
      <c r="J20" s="56" t="s">
        <v>61</v>
      </c>
      <c r="K20" s="56" t="s">
        <v>61</v>
      </c>
      <c r="L20" s="56" t="s">
        <v>61</v>
      </c>
      <c r="M20" s="56" t="b">
        <v>0</v>
      </c>
      <c r="N20" s="56">
        <v>0.30672222423247836</v>
      </c>
      <c r="O20" s="56" t="b">
        <v>1</v>
      </c>
      <c r="P20" s="56">
        <v>3</v>
      </c>
      <c r="Q20" s="56">
        <v>24</v>
      </c>
      <c r="R20" s="56" t="s">
        <v>61</v>
      </c>
      <c r="S20" s="56" t="s">
        <v>62</v>
      </c>
    </row>
    <row r="21" spans="1:19" x14ac:dyDescent="0.35">
      <c r="A21" s="56" t="s">
        <v>74</v>
      </c>
      <c r="B21" s="56" t="s">
        <v>171</v>
      </c>
      <c r="C21" s="56" t="s">
        <v>75</v>
      </c>
      <c r="D21" s="56" t="s">
        <v>76</v>
      </c>
      <c r="E21" s="56" t="s">
        <v>77</v>
      </c>
      <c r="F21" s="56" t="s">
        <v>78</v>
      </c>
      <c r="G21" s="56">
        <v>19.918952941894531</v>
      </c>
      <c r="H21" s="56">
        <v>20.086957931518555</v>
      </c>
      <c r="I21" s="56">
        <v>0.14790794253349304</v>
      </c>
      <c r="J21" s="56" t="s">
        <v>61</v>
      </c>
      <c r="K21" s="56" t="s">
        <v>61</v>
      </c>
      <c r="L21" s="56" t="s">
        <v>61</v>
      </c>
      <c r="M21" s="56" t="b">
        <v>0</v>
      </c>
      <c r="N21" s="56">
        <v>0.19528481839864481</v>
      </c>
      <c r="O21" s="56" t="b">
        <v>1</v>
      </c>
      <c r="P21" s="56">
        <v>3</v>
      </c>
      <c r="Q21" s="56">
        <v>14</v>
      </c>
      <c r="R21" s="56" t="s">
        <v>61</v>
      </c>
      <c r="S21" s="56" t="s">
        <v>62</v>
      </c>
    </row>
    <row r="22" spans="1:19" x14ac:dyDescent="0.35">
      <c r="A22" s="56" t="s">
        <v>79</v>
      </c>
      <c r="B22" s="56" t="s">
        <v>171</v>
      </c>
      <c r="C22" s="56" t="s">
        <v>75</v>
      </c>
      <c r="D22" s="56" t="s">
        <v>76</v>
      </c>
      <c r="E22" s="56" t="s">
        <v>77</v>
      </c>
      <c r="F22" s="56" t="s">
        <v>78</v>
      </c>
      <c r="G22" s="56">
        <v>20.197559356689453</v>
      </c>
      <c r="H22" s="56">
        <v>20.086957931518555</v>
      </c>
      <c r="I22" s="56">
        <v>0.14790794253349304</v>
      </c>
      <c r="J22" s="56" t="s">
        <v>61</v>
      </c>
      <c r="K22" s="56" t="s">
        <v>61</v>
      </c>
      <c r="L22" s="56" t="s">
        <v>61</v>
      </c>
      <c r="M22" s="56" t="b">
        <v>0</v>
      </c>
      <c r="N22" s="56">
        <v>0.19528481839864481</v>
      </c>
      <c r="O22" s="56" t="b">
        <v>1</v>
      </c>
      <c r="P22" s="56">
        <v>3</v>
      </c>
      <c r="Q22" s="56">
        <v>15</v>
      </c>
      <c r="R22" s="56" t="s">
        <v>61</v>
      </c>
      <c r="S22" s="56" t="s">
        <v>62</v>
      </c>
    </row>
    <row r="23" spans="1:19" x14ac:dyDescent="0.35">
      <c r="A23" s="56" t="s">
        <v>80</v>
      </c>
      <c r="B23" s="56" t="s">
        <v>171</v>
      </c>
      <c r="C23" s="56" t="s">
        <v>75</v>
      </c>
      <c r="D23" s="56" t="s">
        <v>76</v>
      </c>
      <c r="E23" s="56" t="s">
        <v>77</v>
      </c>
      <c r="F23" s="56" t="s">
        <v>78</v>
      </c>
      <c r="G23" s="56">
        <v>20.14436149597168</v>
      </c>
      <c r="H23" s="56">
        <v>20.086957931518555</v>
      </c>
      <c r="I23" s="56">
        <v>0.14790794253349304</v>
      </c>
      <c r="J23" s="56" t="s">
        <v>61</v>
      </c>
      <c r="K23" s="56" t="s">
        <v>61</v>
      </c>
      <c r="L23" s="56" t="s">
        <v>61</v>
      </c>
      <c r="M23" s="56" t="b">
        <v>0</v>
      </c>
      <c r="N23" s="56">
        <v>0.19528481839864481</v>
      </c>
      <c r="O23" s="56" t="b">
        <v>1</v>
      </c>
      <c r="P23" s="56">
        <v>3</v>
      </c>
      <c r="Q23" s="56">
        <v>15</v>
      </c>
      <c r="R23" s="56" t="s">
        <v>61</v>
      </c>
      <c r="S23" s="56" t="s">
        <v>62</v>
      </c>
    </row>
    <row r="24" spans="1:19" x14ac:dyDescent="0.35">
      <c r="A24" s="56" t="s">
        <v>81</v>
      </c>
      <c r="B24" s="56" t="s">
        <v>181</v>
      </c>
      <c r="C24" s="56" t="s">
        <v>75</v>
      </c>
      <c r="D24" s="56" t="s">
        <v>76</v>
      </c>
      <c r="E24" s="56" t="s">
        <v>77</v>
      </c>
      <c r="F24" s="56" t="s">
        <v>78</v>
      </c>
      <c r="G24" s="56">
        <v>20.342897415161133</v>
      </c>
      <c r="H24" s="56">
        <v>20.23942756652832</v>
      </c>
      <c r="I24" s="56">
        <v>8.9781977236270905E-2</v>
      </c>
      <c r="J24" s="56" t="s">
        <v>61</v>
      </c>
      <c r="K24" s="56" t="s">
        <v>61</v>
      </c>
      <c r="L24" s="56" t="s">
        <v>61</v>
      </c>
      <c r="M24" s="56" t="b">
        <v>0</v>
      </c>
      <c r="N24" s="56">
        <v>0.19528481839864481</v>
      </c>
      <c r="O24" s="56" t="b">
        <v>1</v>
      </c>
      <c r="P24" s="56">
        <v>3</v>
      </c>
      <c r="Q24" s="56">
        <v>15</v>
      </c>
      <c r="R24" s="56" t="s">
        <v>61</v>
      </c>
      <c r="S24" s="56" t="s">
        <v>62</v>
      </c>
    </row>
    <row r="25" spans="1:19" x14ac:dyDescent="0.35">
      <c r="A25" s="56" t="s">
        <v>82</v>
      </c>
      <c r="B25" s="56" t="s">
        <v>181</v>
      </c>
      <c r="C25" s="56" t="s">
        <v>75</v>
      </c>
      <c r="D25" s="56" t="s">
        <v>76</v>
      </c>
      <c r="E25" s="56" t="s">
        <v>77</v>
      </c>
      <c r="F25" s="56" t="s">
        <v>78</v>
      </c>
      <c r="G25" s="56">
        <v>20.193286895751953</v>
      </c>
      <c r="H25" s="56">
        <v>20.23942756652832</v>
      </c>
      <c r="I25" s="56">
        <v>8.9781977236270905E-2</v>
      </c>
      <c r="J25" s="56" t="s">
        <v>61</v>
      </c>
      <c r="K25" s="56" t="s">
        <v>61</v>
      </c>
      <c r="L25" s="56" t="s">
        <v>61</v>
      </c>
      <c r="M25" s="56" t="b">
        <v>0</v>
      </c>
      <c r="N25" s="56">
        <v>0.19528481839864481</v>
      </c>
      <c r="O25" s="56" t="b">
        <v>1</v>
      </c>
      <c r="P25" s="56">
        <v>3</v>
      </c>
      <c r="Q25" s="56">
        <v>15</v>
      </c>
      <c r="R25" s="56" t="s">
        <v>61</v>
      </c>
      <c r="S25" s="56" t="s">
        <v>62</v>
      </c>
    </row>
    <row r="26" spans="1:19" x14ac:dyDescent="0.35">
      <c r="A26" s="56" t="s">
        <v>83</v>
      </c>
      <c r="B26" s="56" t="s">
        <v>181</v>
      </c>
      <c r="C26" s="56" t="s">
        <v>75</v>
      </c>
      <c r="D26" s="56" t="s">
        <v>76</v>
      </c>
      <c r="E26" s="56" t="s">
        <v>77</v>
      </c>
      <c r="F26" s="56" t="s">
        <v>78</v>
      </c>
      <c r="G26" s="56">
        <v>20.182098388671875</v>
      </c>
      <c r="H26" s="56">
        <v>20.23942756652832</v>
      </c>
      <c r="I26" s="56">
        <v>8.9781977236270905E-2</v>
      </c>
      <c r="J26" s="56" t="s">
        <v>61</v>
      </c>
      <c r="K26" s="56" t="s">
        <v>61</v>
      </c>
      <c r="L26" s="56" t="s">
        <v>61</v>
      </c>
      <c r="M26" s="56" t="b">
        <v>0</v>
      </c>
      <c r="N26" s="56">
        <v>0.19528481839864481</v>
      </c>
      <c r="O26" s="56" t="b">
        <v>1</v>
      </c>
      <c r="P26" s="56">
        <v>3</v>
      </c>
      <c r="Q26" s="56">
        <v>15</v>
      </c>
      <c r="R26" s="56" t="s">
        <v>61</v>
      </c>
      <c r="S26" s="56" t="s">
        <v>62</v>
      </c>
    </row>
    <row r="27" spans="1:19" x14ac:dyDescent="0.35">
      <c r="A27" s="56" t="s">
        <v>84</v>
      </c>
      <c r="B27" s="56" t="s">
        <v>182</v>
      </c>
      <c r="C27" s="56" t="s">
        <v>75</v>
      </c>
      <c r="D27" s="56" t="s">
        <v>76</v>
      </c>
      <c r="E27" s="56" t="s">
        <v>77</v>
      </c>
      <c r="F27" s="56" t="s">
        <v>78</v>
      </c>
      <c r="G27" s="56">
        <v>20.191390991210938</v>
      </c>
      <c r="H27" s="56">
        <v>20.124565124511719</v>
      </c>
      <c r="I27" s="56">
        <v>7.9894460737705231E-2</v>
      </c>
      <c r="J27" s="56" t="s">
        <v>61</v>
      </c>
      <c r="K27" s="56" t="s">
        <v>61</v>
      </c>
      <c r="L27" s="56" t="s">
        <v>61</v>
      </c>
      <c r="M27" s="56" t="b">
        <v>0</v>
      </c>
      <c r="N27" s="56">
        <v>0.19528481839864481</v>
      </c>
      <c r="O27" s="56" t="b">
        <v>1</v>
      </c>
      <c r="P27" s="56">
        <v>3</v>
      </c>
      <c r="Q27" s="56">
        <v>15</v>
      </c>
      <c r="R27" s="56" t="s">
        <v>61</v>
      </c>
      <c r="S27" s="56" t="s">
        <v>62</v>
      </c>
    </row>
    <row r="28" spans="1:19" x14ac:dyDescent="0.35">
      <c r="A28" s="56" t="s">
        <v>85</v>
      </c>
      <c r="B28" s="56" t="s">
        <v>182</v>
      </c>
      <c r="C28" s="56" t="s">
        <v>75</v>
      </c>
      <c r="D28" s="56" t="s">
        <v>76</v>
      </c>
      <c r="E28" s="56" t="s">
        <v>77</v>
      </c>
      <c r="F28" s="56" t="s">
        <v>78</v>
      </c>
      <c r="G28" s="56">
        <v>20.146232604980469</v>
      </c>
      <c r="H28" s="56">
        <v>20.124565124511719</v>
      </c>
      <c r="I28" s="56">
        <v>7.9894460737705231E-2</v>
      </c>
      <c r="J28" s="56" t="s">
        <v>61</v>
      </c>
      <c r="K28" s="56" t="s">
        <v>61</v>
      </c>
      <c r="L28" s="56" t="s">
        <v>61</v>
      </c>
      <c r="M28" s="56" t="b">
        <v>0</v>
      </c>
      <c r="N28" s="56">
        <v>0.19528481839864481</v>
      </c>
      <c r="O28" s="56" t="b">
        <v>1</v>
      </c>
      <c r="P28" s="56">
        <v>3</v>
      </c>
      <c r="Q28" s="56">
        <v>15</v>
      </c>
      <c r="R28" s="56" t="s">
        <v>61</v>
      </c>
      <c r="S28" s="56" t="s">
        <v>62</v>
      </c>
    </row>
    <row r="29" spans="1:19" x14ac:dyDescent="0.35">
      <c r="A29" s="56" t="s">
        <v>86</v>
      </c>
      <c r="B29" s="56" t="s">
        <v>182</v>
      </c>
      <c r="C29" s="56" t="s">
        <v>75</v>
      </c>
      <c r="D29" s="56" t="s">
        <v>76</v>
      </c>
      <c r="E29" s="56" t="s">
        <v>77</v>
      </c>
      <c r="F29" s="56" t="s">
        <v>78</v>
      </c>
      <c r="G29" s="56">
        <v>20.03607177734375</v>
      </c>
      <c r="H29" s="56">
        <v>20.124565124511719</v>
      </c>
      <c r="I29" s="56">
        <v>7.9894460737705231E-2</v>
      </c>
      <c r="J29" s="56" t="s">
        <v>61</v>
      </c>
      <c r="K29" s="56" t="s">
        <v>61</v>
      </c>
      <c r="L29" s="56" t="s">
        <v>61</v>
      </c>
      <c r="M29" s="56" t="b">
        <v>0</v>
      </c>
      <c r="N29" s="56">
        <v>0.19528481839864481</v>
      </c>
      <c r="O29" s="56" t="b">
        <v>1</v>
      </c>
      <c r="P29" s="56">
        <v>3</v>
      </c>
      <c r="Q29" s="56">
        <v>16</v>
      </c>
      <c r="R29" s="56" t="s">
        <v>61</v>
      </c>
      <c r="S29" s="56" t="s">
        <v>62</v>
      </c>
    </row>
    <row r="30" spans="1:19" x14ac:dyDescent="0.35">
      <c r="A30" s="56" t="s">
        <v>87</v>
      </c>
      <c r="B30" s="56" t="s">
        <v>171</v>
      </c>
      <c r="C30" s="56" t="s">
        <v>168</v>
      </c>
      <c r="D30" s="56" t="s">
        <v>76</v>
      </c>
      <c r="E30" s="56" t="s">
        <v>77</v>
      </c>
      <c r="F30" s="56" t="s">
        <v>78</v>
      </c>
      <c r="G30" s="56">
        <v>27.680252075195313</v>
      </c>
      <c r="H30" s="56">
        <v>27.61823844909668</v>
      </c>
      <c r="I30" s="56">
        <v>8.9692406356334686E-2</v>
      </c>
      <c r="J30" s="56" t="s">
        <v>61</v>
      </c>
      <c r="K30" s="56" t="s">
        <v>61</v>
      </c>
      <c r="L30" s="56" t="s">
        <v>61</v>
      </c>
      <c r="M30" s="56" t="b">
        <v>0</v>
      </c>
      <c r="N30" s="56">
        <v>0.18573004981973718</v>
      </c>
      <c r="O30" s="56" t="b">
        <v>1</v>
      </c>
      <c r="P30" s="56">
        <v>3</v>
      </c>
      <c r="Q30" s="56">
        <v>22</v>
      </c>
      <c r="R30" s="56" t="s">
        <v>61</v>
      </c>
      <c r="S30" s="56" t="s">
        <v>62</v>
      </c>
    </row>
    <row r="31" spans="1:19" x14ac:dyDescent="0.35">
      <c r="A31" s="56" t="s">
        <v>88</v>
      </c>
      <c r="B31" s="56" t="s">
        <v>171</v>
      </c>
      <c r="C31" s="56" t="s">
        <v>168</v>
      </c>
      <c r="D31" s="56" t="s">
        <v>76</v>
      </c>
      <c r="E31" s="56" t="s">
        <v>77</v>
      </c>
      <c r="F31" s="56" t="s">
        <v>78</v>
      </c>
      <c r="G31" s="56">
        <v>27.659065246582031</v>
      </c>
      <c r="H31" s="56">
        <v>27.61823844909668</v>
      </c>
      <c r="I31" s="56">
        <v>8.9692406356334686E-2</v>
      </c>
      <c r="J31" s="56" t="s">
        <v>61</v>
      </c>
      <c r="K31" s="56" t="s">
        <v>61</v>
      </c>
      <c r="L31" s="56" t="s">
        <v>61</v>
      </c>
      <c r="M31" s="56" t="b">
        <v>0</v>
      </c>
      <c r="N31" s="56">
        <v>0.18573004981973718</v>
      </c>
      <c r="O31" s="56" t="b">
        <v>1</v>
      </c>
      <c r="P31" s="56">
        <v>3</v>
      </c>
      <c r="Q31" s="56">
        <v>23</v>
      </c>
      <c r="R31" s="56" t="s">
        <v>61</v>
      </c>
      <c r="S31" s="56" t="s">
        <v>62</v>
      </c>
    </row>
    <row r="32" spans="1:19" x14ac:dyDescent="0.35">
      <c r="A32" s="56" t="s">
        <v>89</v>
      </c>
      <c r="B32" s="56" t="s">
        <v>171</v>
      </c>
      <c r="C32" s="56" t="s">
        <v>168</v>
      </c>
      <c r="D32" s="56" t="s">
        <v>76</v>
      </c>
      <c r="E32" s="56" t="s">
        <v>77</v>
      </c>
      <c r="F32" s="56" t="s">
        <v>78</v>
      </c>
      <c r="G32" s="56">
        <v>27.51539421081543</v>
      </c>
      <c r="H32" s="56">
        <v>27.61823844909668</v>
      </c>
      <c r="I32" s="56">
        <v>8.9692406356334686E-2</v>
      </c>
      <c r="J32" s="56" t="s">
        <v>61</v>
      </c>
      <c r="K32" s="56" t="s">
        <v>61</v>
      </c>
      <c r="L32" s="56" t="s">
        <v>61</v>
      </c>
      <c r="M32" s="56" t="b">
        <v>0</v>
      </c>
      <c r="N32" s="56">
        <v>0.18573004981973718</v>
      </c>
      <c r="O32" s="56" t="b">
        <v>1</v>
      </c>
      <c r="P32" s="56">
        <v>3</v>
      </c>
      <c r="Q32" s="56">
        <v>22</v>
      </c>
      <c r="R32" s="56" t="s">
        <v>61</v>
      </c>
      <c r="S32" s="56" t="s">
        <v>62</v>
      </c>
    </row>
    <row r="33" spans="1:19" x14ac:dyDescent="0.35">
      <c r="A33" s="56" t="s">
        <v>90</v>
      </c>
      <c r="B33" s="56" t="s">
        <v>173</v>
      </c>
      <c r="C33" s="56" t="s">
        <v>75</v>
      </c>
      <c r="D33" s="56" t="s">
        <v>76</v>
      </c>
      <c r="E33" s="56" t="s">
        <v>77</v>
      </c>
      <c r="F33" s="56" t="s">
        <v>78</v>
      </c>
      <c r="G33" s="56">
        <v>20.345621109008789</v>
      </c>
      <c r="H33" s="56">
        <v>20.392976760864258</v>
      </c>
      <c r="I33" s="56">
        <v>0.14226998388767242</v>
      </c>
      <c r="J33" s="56" t="s">
        <v>61</v>
      </c>
      <c r="K33" s="56" t="s">
        <v>61</v>
      </c>
      <c r="L33" s="56" t="s">
        <v>61</v>
      </c>
      <c r="M33" s="56" t="b">
        <v>0</v>
      </c>
      <c r="N33" s="56">
        <v>0.19528481839864481</v>
      </c>
      <c r="O33" s="56" t="b">
        <v>1</v>
      </c>
      <c r="P33" s="56">
        <v>3</v>
      </c>
      <c r="Q33" s="56">
        <v>15</v>
      </c>
      <c r="R33" s="56" t="s">
        <v>61</v>
      </c>
      <c r="S33" s="56" t="s">
        <v>62</v>
      </c>
    </row>
    <row r="34" spans="1:19" x14ac:dyDescent="0.35">
      <c r="A34" s="56" t="s">
        <v>91</v>
      </c>
      <c r="B34" s="56" t="s">
        <v>173</v>
      </c>
      <c r="C34" s="56" t="s">
        <v>75</v>
      </c>
      <c r="D34" s="56" t="s">
        <v>76</v>
      </c>
      <c r="E34" s="56" t="s">
        <v>77</v>
      </c>
      <c r="F34" s="56" t="s">
        <v>78</v>
      </c>
      <c r="G34" s="56">
        <v>20.552886962890625</v>
      </c>
      <c r="H34" s="56">
        <v>20.392976760864258</v>
      </c>
      <c r="I34" s="56">
        <v>0.14226998388767242</v>
      </c>
      <c r="J34" s="56" t="s">
        <v>61</v>
      </c>
      <c r="K34" s="56" t="s">
        <v>61</v>
      </c>
      <c r="L34" s="56" t="s">
        <v>61</v>
      </c>
      <c r="M34" s="56" t="b">
        <v>0</v>
      </c>
      <c r="N34" s="56">
        <v>0.19528481839864481</v>
      </c>
      <c r="O34" s="56" t="b">
        <v>1</v>
      </c>
      <c r="P34" s="56">
        <v>3</v>
      </c>
      <c r="Q34" s="56">
        <v>15</v>
      </c>
      <c r="R34" s="56" t="s">
        <v>61</v>
      </c>
      <c r="S34" s="56" t="s">
        <v>62</v>
      </c>
    </row>
    <row r="35" spans="1:19" x14ac:dyDescent="0.35">
      <c r="A35" s="56" t="s">
        <v>92</v>
      </c>
      <c r="B35" s="56" t="s">
        <v>173</v>
      </c>
      <c r="C35" s="56" t="s">
        <v>75</v>
      </c>
      <c r="D35" s="56" t="s">
        <v>76</v>
      </c>
      <c r="E35" s="56" t="s">
        <v>77</v>
      </c>
      <c r="F35" s="56" t="s">
        <v>78</v>
      </c>
      <c r="G35" s="56">
        <v>20.280426025390625</v>
      </c>
      <c r="H35" s="56">
        <v>20.392976760864258</v>
      </c>
      <c r="I35" s="56">
        <v>0.14226998388767242</v>
      </c>
      <c r="J35" s="56" t="s">
        <v>61</v>
      </c>
      <c r="K35" s="56" t="s">
        <v>61</v>
      </c>
      <c r="L35" s="56" t="s">
        <v>61</v>
      </c>
      <c r="M35" s="56" t="b">
        <v>0</v>
      </c>
      <c r="N35" s="56">
        <v>0.19528481839864481</v>
      </c>
      <c r="O35" s="56" t="b">
        <v>1</v>
      </c>
      <c r="P35" s="56">
        <v>3</v>
      </c>
      <c r="Q35" s="56">
        <v>16</v>
      </c>
      <c r="R35" s="56" t="s">
        <v>61</v>
      </c>
      <c r="S35" s="56" t="s">
        <v>62</v>
      </c>
    </row>
    <row r="36" spans="1:19" x14ac:dyDescent="0.35">
      <c r="A36" s="56" t="s">
        <v>93</v>
      </c>
      <c r="B36" s="56" t="s">
        <v>183</v>
      </c>
      <c r="C36" s="56" t="s">
        <v>75</v>
      </c>
      <c r="D36" s="56" t="s">
        <v>76</v>
      </c>
      <c r="E36" s="56" t="s">
        <v>77</v>
      </c>
      <c r="F36" s="56" t="s">
        <v>78</v>
      </c>
      <c r="G36" s="56">
        <v>20.400659561157227</v>
      </c>
      <c r="H36" s="56">
        <v>20.308801651000977</v>
      </c>
      <c r="I36" s="56">
        <v>0.11429040133953094</v>
      </c>
      <c r="J36" s="56" t="s">
        <v>61</v>
      </c>
      <c r="K36" s="56" t="s">
        <v>61</v>
      </c>
      <c r="L36" s="56" t="s">
        <v>61</v>
      </c>
      <c r="M36" s="56" t="b">
        <v>0</v>
      </c>
      <c r="N36" s="56">
        <v>0.19528481839864481</v>
      </c>
      <c r="O36" s="56" t="b">
        <v>1</v>
      </c>
      <c r="P36" s="56">
        <v>3</v>
      </c>
      <c r="Q36" s="56">
        <v>15</v>
      </c>
      <c r="R36" s="56" t="s">
        <v>61</v>
      </c>
      <c r="S36" s="56" t="s">
        <v>62</v>
      </c>
    </row>
    <row r="37" spans="1:19" x14ac:dyDescent="0.35">
      <c r="A37" s="56" t="s">
        <v>94</v>
      </c>
      <c r="B37" s="56" t="s">
        <v>183</v>
      </c>
      <c r="C37" s="56" t="s">
        <v>75</v>
      </c>
      <c r="D37" s="56" t="s">
        <v>76</v>
      </c>
      <c r="E37" s="56" t="s">
        <v>77</v>
      </c>
      <c r="F37" s="56" t="s">
        <v>78</v>
      </c>
      <c r="G37" s="56">
        <v>20.344934463500977</v>
      </c>
      <c r="H37" s="56">
        <v>20.308801651000977</v>
      </c>
      <c r="I37" s="56">
        <v>0.11429040133953094</v>
      </c>
      <c r="J37" s="56" t="s">
        <v>61</v>
      </c>
      <c r="K37" s="56" t="s">
        <v>61</v>
      </c>
      <c r="L37" s="56" t="s">
        <v>61</v>
      </c>
      <c r="M37" s="56" t="b">
        <v>0</v>
      </c>
      <c r="N37" s="56">
        <v>0.19528481839864481</v>
      </c>
      <c r="O37" s="56" t="b">
        <v>1</v>
      </c>
      <c r="P37" s="56">
        <v>3</v>
      </c>
      <c r="Q37" s="56">
        <v>15</v>
      </c>
      <c r="R37" s="56" t="s">
        <v>61</v>
      </c>
      <c r="S37" s="56" t="s">
        <v>62</v>
      </c>
    </row>
    <row r="38" spans="1:19" x14ac:dyDescent="0.35">
      <c r="A38" s="56" t="s">
        <v>95</v>
      </c>
      <c r="B38" s="56" t="s">
        <v>183</v>
      </c>
      <c r="C38" s="56" t="s">
        <v>75</v>
      </c>
      <c r="D38" s="56" t="s">
        <v>76</v>
      </c>
      <c r="E38" s="56" t="s">
        <v>77</v>
      </c>
      <c r="F38" s="56" t="s">
        <v>78</v>
      </c>
      <c r="G38" s="56">
        <v>20.180812835693359</v>
      </c>
      <c r="H38" s="56">
        <v>20.308801651000977</v>
      </c>
      <c r="I38" s="56">
        <v>0.11429040133953094</v>
      </c>
      <c r="J38" s="56" t="s">
        <v>61</v>
      </c>
      <c r="K38" s="56" t="s">
        <v>61</v>
      </c>
      <c r="L38" s="56" t="s">
        <v>61</v>
      </c>
      <c r="M38" s="56" t="b">
        <v>0</v>
      </c>
      <c r="N38" s="56">
        <v>0.19528481839864481</v>
      </c>
      <c r="O38" s="56" t="b">
        <v>1</v>
      </c>
      <c r="P38" s="56">
        <v>3</v>
      </c>
      <c r="Q38" s="56">
        <v>15</v>
      </c>
      <c r="R38" s="56" t="s">
        <v>61</v>
      </c>
      <c r="S38" s="56" t="s">
        <v>62</v>
      </c>
    </row>
    <row r="39" spans="1:19" x14ac:dyDescent="0.35">
      <c r="A39" s="56" t="s">
        <v>96</v>
      </c>
      <c r="B39" s="56" t="s">
        <v>184</v>
      </c>
      <c r="C39" s="56" t="s">
        <v>75</v>
      </c>
      <c r="D39" s="56" t="s">
        <v>76</v>
      </c>
      <c r="E39" s="56" t="s">
        <v>77</v>
      </c>
      <c r="F39" s="56" t="s">
        <v>78</v>
      </c>
      <c r="G39" s="56">
        <v>20.124822616577148</v>
      </c>
      <c r="H39" s="56">
        <v>20.40593147277832</v>
      </c>
      <c r="I39" s="56">
        <v>0.4862496554851532</v>
      </c>
      <c r="J39" s="56" t="s">
        <v>61</v>
      </c>
      <c r="K39" s="56" t="s">
        <v>61</v>
      </c>
      <c r="L39" s="56" t="s">
        <v>61</v>
      </c>
      <c r="M39" s="56" t="b">
        <v>0</v>
      </c>
      <c r="N39" s="56">
        <v>0.19528481839864481</v>
      </c>
      <c r="O39" s="56" t="b">
        <v>1</v>
      </c>
      <c r="P39" s="56">
        <v>3</v>
      </c>
      <c r="Q39" s="56">
        <v>15</v>
      </c>
      <c r="R39" s="56" t="s">
        <v>61</v>
      </c>
      <c r="S39" s="56" t="s">
        <v>62</v>
      </c>
    </row>
    <row r="40" spans="1:19" x14ac:dyDescent="0.35">
      <c r="A40" s="56" t="s">
        <v>98</v>
      </c>
      <c r="B40" s="56" t="s">
        <v>184</v>
      </c>
      <c r="C40" s="56" t="s">
        <v>75</v>
      </c>
      <c r="D40" s="56" t="s">
        <v>76</v>
      </c>
      <c r="E40" s="56" t="s">
        <v>77</v>
      </c>
      <c r="F40" s="56" t="s">
        <v>78</v>
      </c>
      <c r="G40" s="56">
        <v>20.125566482543945</v>
      </c>
      <c r="H40" s="56">
        <v>20.40593147277832</v>
      </c>
      <c r="I40" s="56">
        <v>0.4862496554851532</v>
      </c>
      <c r="J40" s="56" t="s">
        <v>61</v>
      </c>
      <c r="K40" s="56" t="s">
        <v>61</v>
      </c>
      <c r="L40" s="56" t="s">
        <v>61</v>
      </c>
      <c r="M40" s="56" t="b">
        <v>0</v>
      </c>
      <c r="N40" s="56">
        <v>0.19528481839864481</v>
      </c>
      <c r="O40" s="56" t="b">
        <v>1</v>
      </c>
      <c r="P40" s="56">
        <v>3</v>
      </c>
      <c r="Q40" s="56">
        <v>14</v>
      </c>
      <c r="R40" s="56" t="s">
        <v>61</v>
      </c>
      <c r="S40" s="56" t="s">
        <v>62</v>
      </c>
    </row>
    <row r="41" spans="1:19" x14ac:dyDescent="0.35">
      <c r="A41" s="56" t="s">
        <v>99</v>
      </c>
      <c r="B41" s="56" t="s">
        <v>184</v>
      </c>
      <c r="C41" s="56" t="s">
        <v>75</v>
      </c>
      <c r="D41" s="56" t="s">
        <v>76</v>
      </c>
      <c r="E41" s="56" t="s">
        <v>77</v>
      </c>
      <c r="F41" s="56" t="s">
        <v>78</v>
      </c>
      <c r="G41" s="56">
        <v>20.967403411865234</v>
      </c>
      <c r="H41" s="56">
        <v>20.40593147277832</v>
      </c>
      <c r="I41" s="56">
        <v>0.4862496554851532</v>
      </c>
      <c r="J41" s="56" t="s">
        <v>61</v>
      </c>
      <c r="K41" s="56" t="s">
        <v>61</v>
      </c>
      <c r="L41" s="56" t="s">
        <v>61</v>
      </c>
      <c r="M41" s="56" t="b">
        <v>0</v>
      </c>
      <c r="N41" s="56">
        <v>0.19528481839864481</v>
      </c>
      <c r="O41" s="56" t="b">
        <v>1</v>
      </c>
      <c r="P41" s="56">
        <v>3</v>
      </c>
      <c r="Q41" s="56">
        <v>16</v>
      </c>
      <c r="R41" s="56" t="s">
        <v>61</v>
      </c>
      <c r="S41" s="56" t="s">
        <v>97</v>
      </c>
    </row>
    <row r="42" spans="1:19" x14ac:dyDescent="0.35">
      <c r="A42" s="56" t="s">
        <v>100</v>
      </c>
      <c r="B42" s="56" t="s">
        <v>173</v>
      </c>
      <c r="C42" s="56" t="s">
        <v>168</v>
      </c>
      <c r="D42" s="56" t="s">
        <v>76</v>
      </c>
      <c r="E42" s="56" t="s">
        <v>77</v>
      </c>
      <c r="F42" s="56" t="s">
        <v>78</v>
      </c>
      <c r="G42" s="56">
        <v>27.497867584228516</v>
      </c>
      <c r="H42" s="56">
        <v>27.587661743164063</v>
      </c>
      <c r="I42" s="56">
        <v>8.1387296319007874E-2</v>
      </c>
      <c r="J42" s="56" t="s">
        <v>61</v>
      </c>
      <c r="K42" s="56" t="s">
        <v>61</v>
      </c>
      <c r="L42" s="56" t="s">
        <v>61</v>
      </c>
      <c r="M42" s="56" t="b">
        <v>0</v>
      </c>
      <c r="N42" s="56">
        <v>0.18573004981973718</v>
      </c>
      <c r="O42" s="56" t="b">
        <v>1</v>
      </c>
      <c r="P42" s="56">
        <v>3</v>
      </c>
      <c r="Q42" s="56">
        <v>22</v>
      </c>
      <c r="R42" s="56" t="s">
        <v>61</v>
      </c>
      <c r="S42" s="56" t="s">
        <v>62</v>
      </c>
    </row>
    <row r="43" spans="1:19" x14ac:dyDescent="0.35">
      <c r="A43" s="56" t="s">
        <v>101</v>
      </c>
      <c r="B43" s="56" t="s">
        <v>173</v>
      </c>
      <c r="C43" s="56" t="s">
        <v>168</v>
      </c>
      <c r="D43" s="56" t="s">
        <v>76</v>
      </c>
      <c r="E43" s="56" t="s">
        <v>77</v>
      </c>
      <c r="F43" s="56" t="s">
        <v>78</v>
      </c>
      <c r="G43" s="56">
        <v>27.608545303344727</v>
      </c>
      <c r="H43" s="56">
        <v>27.587661743164063</v>
      </c>
      <c r="I43" s="56">
        <v>8.1387296319007874E-2</v>
      </c>
      <c r="J43" s="56" t="s">
        <v>61</v>
      </c>
      <c r="K43" s="56" t="s">
        <v>61</v>
      </c>
      <c r="L43" s="56" t="s">
        <v>61</v>
      </c>
      <c r="M43" s="56" t="b">
        <v>0</v>
      </c>
      <c r="N43" s="56">
        <v>0.18573004981973718</v>
      </c>
      <c r="O43" s="56" t="b">
        <v>1</v>
      </c>
      <c r="P43" s="56">
        <v>3</v>
      </c>
      <c r="Q43" s="56">
        <v>23</v>
      </c>
      <c r="R43" s="56" t="s">
        <v>61</v>
      </c>
      <c r="S43" s="56" t="s">
        <v>62</v>
      </c>
    </row>
    <row r="44" spans="1:19" x14ac:dyDescent="0.35">
      <c r="A44" s="56" t="s">
        <v>102</v>
      </c>
      <c r="B44" s="56" t="s">
        <v>173</v>
      </c>
      <c r="C44" s="56" t="s">
        <v>168</v>
      </c>
      <c r="D44" s="56" t="s">
        <v>76</v>
      </c>
      <c r="E44" s="56" t="s">
        <v>77</v>
      </c>
      <c r="F44" s="56" t="s">
        <v>78</v>
      </c>
      <c r="G44" s="56">
        <v>27.656572341918945</v>
      </c>
      <c r="H44" s="56">
        <v>27.587661743164063</v>
      </c>
      <c r="I44" s="56">
        <v>8.1387296319007874E-2</v>
      </c>
      <c r="J44" s="56" t="s">
        <v>61</v>
      </c>
      <c r="K44" s="56" t="s">
        <v>61</v>
      </c>
      <c r="L44" s="56" t="s">
        <v>61</v>
      </c>
      <c r="M44" s="56" t="b">
        <v>0</v>
      </c>
      <c r="N44" s="56">
        <v>0.18573004981973718</v>
      </c>
      <c r="O44" s="56" t="b">
        <v>1</v>
      </c>
      <c r="P44" s="56">
        <v>3</v>
      </c>
      <c r="Q44" s="56">
        <v>23</v>
      </c>
      <c r="R44" s="56" t="s">
        <v>61</v>
      </c>
      <c r="S44" s="56" t="s">
        <v>62</v>
      </c>
    </row>
    <row r="45" spans="1:19" x14ac:dyDescent="0.35">
      <c r="A45" s="56" t="s">
        <v>103</v>
      </c>
      <c r="B45" s="56" t="s">
        <v>171</v>
      </c>
      <c r="C45" s="56" t="s">
        <v>169</v>
      </c>
      <c r="D45" s="56" t="s">
        <v>76</v>
      </c>
      <c r="E45" s="56" t="s">
        <v>77</v>
      </c>
      <c r="F45" s="56" t="s">
        <v>78</v>
      </c>
      <c r="G45" s="56">
        <v>27.481607437133789</v>
      </c>
      <c r="H45" s="56">
        <v>27.521474838256836</v>
      </c>
      <c r="I45" s="56">
        <v>3.8112226873636246E-2</v>
      </c>
      <c r="J45" s="56" t="s">
        <v>61</v>
      </c>
      <c r="K45" s="56" t="s">
        <v>61</v>
      </c>
      <c r="L45" s="56" t="s">
        <v>61</v>
      </c>
      <c r="M45" s="56" t="b">
        <v>0</v>
      </c>
      <c r="N45" s="56">
        <v>0.18573004981973718</v>
      </c>
      <c r="O45" s="56" t="b">
        <v>1</v>
      </c>
      <c r="P45" s="56">
        <v>3</v>
      </c>
      <c r="Q45" s="56">
        <v>23</v>
      </c>
      <c r="R45" s="56" t="s">
        <v>61</v>
      </c>
      <c r="S45" s="56" t="s">
        <v>62</v>
      </c>
    </row>
    <row r="46" spans="1:19" x14ac:dyDescent="0.35">
      <c r="A46" s="56" t="s">
        <v>104</v>
      </c>
      <c r="B46" s="56" t="s">
        <v>171</v>
      </c>
      <c r="C46" s="56" t="s">
        <v>169</v>
      </c>
      <c r="D46" s="56" t="s">
        <v>76</v>
      </c>
      <c r="E46" s="56" t="s">
        <v>77</v>
      </c>
      <c r="F46" s="56" t="s">
        <v>78</v>
      </c>
      <c r="G46" s="56">
        <v>27.525264739990234</v>
      </c>
      <c r="H46" s="56">
        <v>27.521474838256836</v>
      </c>
      <c r="I46" s="56">
        <v>3.8112226873636246E-2</v>
      </c>
      <c r="J46" s="56" t="s">
        <v>61</v>
      </c>
      <c r="K46" s="56" t="s">
        <v>61</v>
      </c>
      <c r="L46" s="56" t="s">
        <v>61</v>
      </c>
      <c r="M46" s="56" t="b">
        <v>0</v>
      </c>
      <c r="N46" s="56">
        <v>0.18573004981973718</v>
      </c>
      <c r="O46" s="56" t="b">
        <v>1</v>
      </c>
      <c r="P46" s="56">
        <v>3</v>
      </c>
      <c r="Q46" s="56">
        <v>22</v>
      </c>
      <c r="R46" s="56" t="s">
        <v>61</v>
      </c>
      <c r="S46" s="56" t="s">
        <v>62</v>
      </c>
    </row>
    <row r="47" spans="1:19" x14ac:dyDescent="0.35">
      <c r="A47" s="56" t="s">
        <v>105</v>
      </c>
      <c r="B47" s="56" t="s">
        <v>171</v>
      </c>
      <c r="C47" s="56" t="s">
        <v>169</v>
      </c>
      <c r="D47" s="56" t="s">
        <v>76</v>
      </c>
      <c r="E47" s="56" t="s">
        <v>77</v>
      </c>
      <c r="F47" s="56" t="s">
        <v>78</v>
      </c>
      <c r="G47" s="56">
        <v>27.557548522949219</v>
      </c>
      <c r="H47" s="56">
        <v>27.521474838256836</v>
      </c>
      <c r="I47" s="56">
        <v>3.8112226873636246E-2</v>
      </c>
      <c r="J47" s="56" t="s">
        <v>61</v>
      </c>
      <c r="K47" s="56" t="s">
        <v>61</v>
      </c>
      <c r="L47" s="56" t="s">
        <v>61</v>
      </c>
      <c r="M47" s="56" t="b">
        <v>0</v>
      </c>
      <c r="N47" s="56">
        <v>0.18573004981973718</v>
      </c>
      <c r="O47" s="56" t="b">
        <v>1</v>
      </c>
      <c r="P47" s="56">
        <v>3</v>
      </c>
      <c r="Q47" s="56">
        <v>23</v>
      </c>
      <c r="R47" s="56" t="s">
        <v>61</v>
      </c>
      <c r="S47" s="56" t="s">
        <v>62</v>
      </c>
    </row>
    <row r="48" spans="1:19" x14ac:dyDescent="0.35">
      <c r="A48" s="56" t="s">
        <v>106</v>
      </c>
      <c r="B48" s="56" t="s">
        <v>181</v>
      </c>
      <c r="C48" s="56" t="s">
        <v>169</v>
      </c>
      <c r="D48" s="56" t="s">
        <v>76</v>
      </c>
      <c r="E48" s="56" t="s">
        <v>77</v>
      </c>
      <c r="F48" s="56" t="s">
        <v>78</v>
      </c>
      <c r="G48" s="56">
        <v>27.099658966064453</v>
      </c>
      <c r="H48" s="56">
        <v>27.155660629272461</v>
      </c>
      <c r="I48" s="56">
        <v>8.3848662674427032E-2</v>
      </c>
      <c r="J48" s="56" t="s">
        <v>61</v>
      </c>
      <c r="K48" s="56" t="s">
        <v>61</v>
      </c>
      <c r="L48" s="56" t="s">
        <v>61</v>
      </c>
      <c r="M48" s="56" t="b">
        <v>0</v>
      </c>
      <c r="N48" s="56">
        <v>0.18573004981973718</v>
      </c>
      <c r="O48" s="56" t="b">
        <v>1</v>
      </c>
      <c r="P48" s="56">
        <v>3</v>
      </c>
      <c r="Q48" s="56">
        <v>22</v>
      </c>
      <c r="R48" s="56" t="s">
        <v>61</v>
      </c>
      <c r="S48" s="56" t="s">
        <v>62</v>
      </c>
    </row>
    <row r="49" spans="1:19" x14ac:dyDescent="0.35">
      <c r="A49" s="56" t="s">
        <v>107</v>
      </c>
      <c r="B49" s="56" t="s">
        <v>181</v>
      </c>
      <c r="C49" s="56" t="s">
        <v>169</v>
      </c>
      <c r="D49" s="56" t="s">
        <v>76</v>
      </c>
      <c r="E49" s="56" t="s">
        <v>77</v>
      </c>
      <c r="F49" s="56" t="s">
        <v>78</v>
      </c>
      <c r="G49" s="56">
        <v>27.115264892578125</v>
      </c>
      <c r="H49" s="56">
        <v>27.155660629272461</v>
      </c>
      <c r="I49" s="56">
        <v>8.3848662674427032E-2</v>
      </c>
      <c r="J49" s="56" t="s">
        <v>61</v>
      </c>
      <c r="K49" s="56" t="s">
        <v>61</v>
      </c>
      <c r="L49" s="56" t="s">
        <v>61</v>
      </c>
      <c r="M49" s="56" t="b">
        <v>0</v>
      </c>
      <c r="N49" s="56">
        <v>0.18573004981973718</v>
      </c>
      <c r="O49" s="56" t="b">
        <v>1</v>
      </c>
      <c r="P49" s="56">
        <v>3</v>
      </c>
      <c r="Q49" s="56">
        <v>22</v>
      </c>
      <c r="R49" s="56" t="s">
        <v>61</v>
      </c>
      <c r="S49" s="56" t="s">
        <v>62</v>
      </c>
    </row>
    <row r="50" spans="1:19" x14ac:dyDescent="0.35">
      <c r="A50" s="56" t="s">
        <v>108</v>
      </c>
      <c r="B50" s="56" t="s">
        <v>181</v>
      </c>
      <c r="C50" s="56" t="s">
        <v>169</v>
      </c>
      <c r="D50" s="56" t="s">
        <v>76</v>
      </c>
      <c r="E50" s="56" t="s">
        <v>77</v>
      </c>
      <c r="F50" s="56" t="s">
        <v>78</v>
      </c>
      <c r="G50" s="56">
        <v>27.25206184387207</v>
      </c>
      <c r="H50" s="56">
        <v>27.155660629272461</v>
      </c>
      <c r="I50" s="56">
        <v>8.3848662674427032E-2</v>
      </c>
      <c r="J50" s="56" t="s">
        <v>61</v>
      </c>
      <c r="K50" s="56" t="s">
        <v>61</v>
      </c>
      <c r="L50" s="56" t="s">
        <v>61</v>
      </c>
      <c r="M50" s="56" t="b">
        <v>0</v>
      </c>
      <c r="N50" s="56">
        <v>0.18573004981973718</v>
      </c>
      <c r="O50" s="56" t="b">
        <v>1</v>
      </c>
      <c r="P50" s="56">
        <v>3</v>
      </c>
      <c r="Q50" s="56">
        <v>23</v>
      </c>
      <c r="R50" s="56" t="s">
        <v>61</v>
      </c>
      <c r="S50" s="56" t="s">
        <v>62</v>
      </c>
    </row>
    <row r="51" spans="1:19" x14ac:dyDescent="0.35">
      <c r="A51" s="56" t="s">
        <v>109</v>
      </c>
      <c r="B51" s="56" t="s">
        <v>182</v>
      </c>
      <c r="C51" s="56" t="s">
        <v>169</v>
      </c>
      <c r="D51" s="56" t="s">
        <v>76</v>
      </c>
      <c r="E51" s="56" t="s">
        <v>77</v>
      </c>
      <c r="F51" s="56" t="s">
        <v>78</v>
      </c>
      <c r="G51" s="56">
        <v>27.315694808959961</v>
      </c>
      <c r="H51" s="56">
        <v>27.295560836791992</v>
      </c>
      <c r="I51" s="56">
        <v>4.5005302876234055E-2</v>
      </c>
      <c r="J51" s="56" t="s">
        <v>61</v>
      </c>
      <c r="K51" s="56" t="s">
        <v>61</v>
      </c>
      <c r="L51" s="56" t="s">
        <v>61</v>
      </c>
      <c r="M51" s="56" t="b">
        <v>0</v>
      </c>
      <c r="N51" s="56">
        <v>0.18573004981973718</v>
      </c>
      <c r="O51" s="56" t="b">
        <v>1</v>
      </c>
      <c r="P51" s="56">
        <v>3</v>
      </c>
      <c r="Q51" s="56">
        <v>22</v>
      </c>
      <c r="R51" s="56" t="s">
        <v>61</v>
      </c>
      <c r="S51" s="56" t="s">
        <v>62</v>
      </c>
    </row>
    <row r="52" spans="1:19" x14ac:dyDescent="0.35">
      <c r="A52" s="56" t="s">
        <v>110</v>
      </c>
      <c r="B52" s="56" t="s">
        <v>182</v>
      </c>
      <c r="C52" s="56" t="s">
        <v>169</v>
      </c>
      <c r="D52" s="56" t="s">
        <v>76</v>
      </c>
      <c r="E52" s="56" t="s">
        <v>77</v>
      </c>
      <c r="F52" s="56" t="s">
        <v>78</v>
      </c>
      <c r="G52" s="56">
        <v>27.326980590820313</v>
      </c>
      <c r="H52" s="56">
        <v>27.295560836791992</v>
      </c>
      <c r="I52" s="56">
        <v>4.5005302876234055E-2</v>
      </c>
      <c r="J52" s="56" t="s">
        <v>61</v>
      </c>
      <c r="K52" s="56" t="s">
        <v>61</v>
      </c>
      <c r="L52" s="56" t="s">
        <v>61</v>
      </c>
      <c r="M52" s="56" t="b">
        <v>0</v>
      </c>
      <c r="N52" s="56">
        <v>0.18573004981973718</v>
      </c>
      <c r="O52" s="56" t="b">
        <v>1</v>
      </c>
      <c r="P52" s="56">
        <v>3</v>
      </c>
      <c r="Q52" s="56">
        <v>22</v>
      </c>
      <c r="R52" s="56" t="s">
        <v>61</v>
      </c>
      <c r="S52" s="56" t="s">
        <v>62</v>
      </c>
    </row>
    <row r="53" spans="1:19" x14ac:dyDescent="0.35">
      <c r="A53" s="56" t="s">
        <v>111</v>
      </c>
      <c r="B53" s="56" t="s">
        <v>182</v>
      </c>
      <c r="C53" s="56" t="s">
        <v>169</v>
      </c>
      <c r="D53" s="56" t="s">
        <v>76</v>
      </c>
      <c r="E53" s="56" t="s">
        <v>77</v>
      </c>
      <c r="F53" s="56" t="s">
        <v>78</v>
      </c>
      <c r="G53" s="56">
        <v>27.244001388549805</v>
      </c>
      <c r="H53" s="56">
        <v>27.295560836791992</v>
      </c>
      <c r="I53" s="56">
        <v>4.5005302876234055E-2</v>
      </c>
      <c r="J53" s="56" t="s">
        <v>61</v>
      </c>
      <c r="K53" s="56" t="s">
        <v>61</v>
      </c>
      <c r="L53" s="56" t="s">
        <v>61</v>
      </c>
      <c r="M53" s="56" t="b">
        <v>0</v>
      </c>
      <c r="N53" s="56">
        <v>0.18573004981973718</v>
      </c>
      <c r="O53" s="56" t="b">
        <v>1</v>
      </c>
      <c r="P53" s="56">
        <v>3</v>
      </c>
      <c r="Q53" s="56">
        <v>22</v>
      </c>
      <c r="R53" s="56" t="s">
        <v>61</v>
      </c>
      <c r="S53" s="56" t="s">
        <v>62</v>
      </c>
    </row>
    <row r="54" spans="1:19" x14ac:dyDescent="0.35">
      <c r="A54" s="56" t="s">
        <v>112</v>
      </c>
      <c r="B54" s="56" t="s">
        <v>181</v>
      </c>
      <c r="C54" s="56" t="s">
        <v>168</v>
      </c>
      <c r="D54" s="56" t="s">
        <v>76</v>
      </c>
      <c r="E54" s="56" t="s">
        <v>77</v>
      </c>
      <c r="F54" s="56" t="s">
        <v>78</v>
      </c>
      <c r="G54" s="56">
        <v>27.607198715209961</v>
      </c>
      <c r="H54" s="56">
        <v>27.618423461914063</v>
      </c>
      <c r="I54" s="56">
        <v>4.0055733174085617E-2</v>
      </c>
      <c r="J54" s="56" t="s">
        <v>61</v>
      </c>
      <c r="K54" s="56" t="s">
        <v>61</v>
      </c>
      <c r="L54" s="56" t="s">
        <v>61</v>
      </c>
      <c r="M54" s="56" t="b">
        <v>0</v>
      </c>
      <c r="N54" s="56">
        <v>0.18573004981973718</v>
      </c>
      <c r="O54" s="56" t="b">
        <v>1</v>
      </c>
      <c r="P54" s="56">
        <v>3</v>
      </c>
      <c r="Q54" s="56">
        <v>23</v>
      </c>
      <c r="R54" s="56" t="s">
        <v>61</v>
      </c>
      <c r="S54" s="56" t="s">
        <v>62</v>
      </c>
    </row>
    <row r="55" spans="1:19" x14ac:dyDescent="0.35">
      <c r="A55" s="56" t="s">
        <v>113</v>
      </c>
      <c r="B55" s="56" t="s">
        <v>181</v>
      </c>
      <c r="C55" s="56" t="s">
        <v>168</v>
      </c>
      <c r="D55" s="56" t="s">
        <v>76</v>
      </c>
      <c r="E55" s="56" t="s">
        <v>77</v>
      </c>
      <c r="F55" s="56" t="s">
        <v>78</v>
      </c>
      <c r="G55" s="56">
        <v>27.662893295288086</v>
      </c>
      <c r="H55" s="56">
        <v>27.618423461914063</v>
      </c>
      <c r="I55" s="56">
        <v>4.0055733174085617E-2</v>
      </c>
      <c r="J55" s="56" t="s">
        <v>61</v>
      </c>
      <c r="K55" s="56" t="s">
        <v>61</v>
      </c>
      <c r="L55" s="56" t="s">
        <v>61</v>
      </c>
      <c r="M55" s="56" t="b">
        <v>0</v>
      </c>
      <c r="N55" s="56">
        <v>0.18573004981973718</v>
      </c>
      <c r="O55" s="56" t="b">
        <v>1</v>
      </c>
      <c r="P55" s="56">
        <v>3</v>
      </c>
      <c r="Q55" s="56">
        <v>22</v>
      </c>
      <c r="R55" s="56" t="s">
        <v>61</v>
      </c>
      <c r="S55" s="56" t="s">
        <v>62</v>
      </c>
    </row>
    <row r="56" spans="1:19" x14ac:dyDescent="0.35">
      <c r="A56" s="56" t="s">
        <v>114</v>
      </c>
      <c r="B56" s="56" t="s">
        <v>181</v>
      </c>
      <c r="C56" s="56" t="s">
        <v>168</v>
      </c>
      <c r="D56" s="56" t="s">
        <v>76</v>
      </c>
      <c r="E56" s="56" t="s">
        <v>77</v>
      </c>
      <c r="F56" s="56" t="s">
        <v>78</v>
      </c>
      <c r="G56" s="56">
        <v>27.585176467895508</v>
      </c>
      <c r="H56" s="56">
        <v>27.618423461914063</v>
      </c>
      <c r="I56" s="56">
        <v>4.0055733174085617E-2</v>
      </c>
      <c r="J56" s="56" t="s">
        <v>61</v>
      </c>
      <c r="K56" s="56" t="s">
        <v>61</v>
      </c>
      <c r="L56" s="56" t="s">
        <v>61</v>
      </c>
      <c r="M56" s="56" t="b">
        <v>0</v>
      </c>
      <c r="N56" s="56">
        <v>0.18573004981973718</v>
      </c>
      <c r="O56" s="56" t="b">
        <v>1</v>
      </c>
      <c r="P56" s="56">
        <v>3</v>
      </c>
      <c r="Q56" s="56">
        <v>22</v>
      </c>
      <c r="R56" s="56" t="s">
        <v>61</v>
      </c>
      <c r="S56" s="56" t="s">
        <v>62</v>
      </c>
    </row>
    <row r="57" spans="1:19" x14ac:dyDescent="0.35">
      <c r="A57" s="56" t="s">
        <v>115</v>
      </c>
      <c r="B57" s="56" t="s">
        <v>173</v>
      </c>
      <c r="C57" s="56" t="s">
        <v>169</v>
      </c>
      <c r="D57" s="56" t="s">
        <v>76</v>
      </c>
      <c r="E57" s="56" t="s">
        <v>77</v>
      </c>
      <c r="F57" s="56" t="s">
        <v>78</v>
      </c>
      <c r="G57" s="56">
        <v>27.200950622558594</v>
      </c>
      <c r="H57" s="56">
        <v>27.004110336303711</v>
      </c>
      <c r="I57" s="56">
        <v>0.34707367420196533</v>
      </c>
      <c r="J57" s="56" t="s">
        <v>61</v>
      </c>
      <c r="K57" s="56" t="s">
        <v>61</v>
      </c>
      <c r="L57" s="56" t="s">
        <v>61</v>
      </c>
      <c r="M57" s="56" t="b">
        <v>0</v>
      </c>
      <c r="N57" s="56">
        <v>0.18573004981973718</v>
      </c>
      <c r="O57" s="56" t="b">
        <v>1</v>
      </c>
      <c r="P57" s="56">
        <v>3</v>
      </c>
      <c r="Q57" s="56">
        <v>23</v>
      </c>
      <c r="R57" s="56" t="s">
        <v>61</v>
      </c>
      <c r="S57" s="56" t="s">
        <v>62</v>
      </c>
    </row>
    <row r="58" spans="1:19" x14ac:dyDescent="0.35">
      <c r="A58" s="56" t="s">
        <v>116</v>
      </c>
      <c r="B58" s="56" t="s">
        <v>173</v>
      </c>
      <c r="C58" s="56" t="s">
        <v>169</v>
      </c>
      <c r="D58" s="56" t="s">
        <v>76</v>
      </c>
      <c r="E58" s="56" t="s">
        <v>77</v>
      </c>
      <c r="F58" s="56" t="s">
        <v>78</v>
      </c>
      <c r="G58" s="56">
        <v>27.208015441894531</v>
      </c>
      <c r="H58" s="56">
        <v>27.004110336303711</v>
      </c>
      <c r="I58" s="56">
        <v>0.34707367420196533</v>
      </c>
      <c r="J58" s="56" t="s">
        <v>61</v>
      </c>
      <c r="K58" s="56" t="s">
        <v>61</v>
      </c>
      <c r="L58" s="56" t="s">
        <v>61</v>
      </c>
      <c r="M58" s="56" t="b">
        <v>0</v>
      </c>
      <c r="N58" s="56">
        <v>0.18573004981973718</v>
      </c>
      <c r="O58" s="56" t="b">
        <v>1</v>
      </c>
      <c r="P58" s="56">
        <v>3</v>
      </c>
      <c r="Q58" s="56">
        <v>22</v>
      </c>
      <c r="R58" s="56" t="s">
        <v>61</v>
      </c>
      <c r="S58" s="56" t="s">
        <v>62</v>
      </c>
    </row>
    <row r="59" spans="1:19" x14ac:dyDescent="0.35">
      <c r="A59" s="56" t="s">
        <v>117</v>
      </c>
      <c r="B59" s="56" t="s">
        <v>173</v>
      </c>
      <c r="C59" s="56" t="s">
        <v>169</v>
      </c>
      <c r="D59" s="56" t="s">
        <v>76</v>
      </c>
      <c r="E59" s="56" t="s">
        <v>77</v>
      </c>
      <c r="F59" s="56" t="s">
        <v>78</v>
      </c>
      <c r="G59" s="56">
        <v>26.603364944458008</v>
      </c>
      <c r="H59" s="56">
        <v>27.004110336303711</v>
      </c>
      <c r="I59" s="56">
        <v>0.34707367420196533</v>
      </c>
      <c r="J59" s="56" t="s">
        <v>61</v>
      </c>
      <c r="K59" s="56" t="s">
        <v>61</v>
      </c>
      <c r="L59" s="56" t="s">
        <v>61</v>
      </c>
      <c r="M59" s="56" t="b">
        <v>0</v>
      </c>
      <c r="N59" s="56">
        <v>0.18573004981973718</v>
      </c>
      <c r="O59" s="56" t="b">
        <v>1</v>
      </c>
      <c r="P59" s="56">
        <v>3</v>
      </c>
      <c r="Q59" s="56">
        <v>22</v>
      </c>
      <c r="R59" s="56" t="s">
        <v>61</v>
      </c>
      <c r="S59" s="56" t="s">
        <v>97</v>
      </c>
    </row>
    <row r="60" spans="1:19" x14ac:dyDescent="0.35">
      <c r="A60" s="56" t="s">
        <v>118</v>
      </c>
      <c r="B60" s="56" t="s">
        <v>183</v>
      </c>
      <c r="C60" s="56" t="s">
        <v>169</v>
      </c>
      <c r="D60" s="56" t="s">
        <v>76</v>
      </c>
      <c r="E60" s="56" t="s">
        <v>77</v>
      </c>
      <c r="F60" s="56" t="s">
        <v>78</v>
      </c>
      <c r="G60" s="56">
        <v>22.882757186889648</v>
      </c>
      <c r="H60" s="56">
        <v>22.758415222167969</v>
      </c>
      <c r="I60" s="56">
        <v>0.12117365747690201</v>
      </c>
      <c r="J60" s="56" t="s">
        <v>61</v>
      </c>
      <c r="K60" s="56" t="s">
        <v>61</v>
      </c>
      <c r="L60" s="56" t="s">
        <v>61</v>
      </c>
      <c r="M60" s="56" t="b">
        <v>0</v>
      </c>
      <c r="N60" s="56">
        <v>0.18573004981973718</v>
      </c>
      <c r="O60" s="56" t="b">
        <v>1</v>
      </c>
      <c r="P60" s="56">
        <v>3</v>
      </c>
      <c r="Q60" s="56">
        <v>18</v>
      </c>
      <c r="R60" s="56" t="s">
        <v>61</v>
      </c>
      <c r="S60" s="56" t="s">
        <v>62</v>
      </c>
    </row>
    <row r="61" spans="1:19" x14ac:dyDescent="0.35">
      <c r="A61" s="56" t="s">
        <v>119</v>
      </c>
      <c r="B61" s="56" t="s">
        <v>183</v>
      </c>
      <c r="C61" s="56" t="s">
        <v>169</v>
      </c>
      <c r="D61" s="56" t="s">
        <v>76</v>
      </c>
      <c r="E61" s="56" t="s">
        <v>77</v>
      </c>
      <c r="F61" s="56" t="s">
        <v>78</v>
      </c>
      <c r="G61" s="56">
        <v>22.640680313110352</v>
      </c>
      <c r="H61" s="56">
        <v>22.758415222167969</v>
      </c>
      <c r="I61" s="56">
        <v>0.12117365747690201</v>
      </c>
      <c r="J61" s="56" t="s">
        <v>61</v>
      </c>
      <c r="K61" s="56" t="s">
        <v>61</v>
      </c>
      <c r="L61" s="56" t="s">
        <v>61</v>
      </c>
      <c r="M61" s="56" t="b">
        <v>0</v>
      </c>
      <c r="N61" s="56">
        <v>0.18573004981973718</v>
      </c>
      <c r="O61" s="56" t="b">
        <v>1</v>
      </c>
      <c r="P61" s="56">
        <v>3</v>
      </c>
      <c r="Q61" s="56">
        <v>18</v>
      </c>
      <c r="R61" s="56" t="s">
        <v>61</v>
      </c>
      <c r="S61" s="56" t="s">
        <v>62</v>
      </c>
    </row>
    <row r="62" spans="1:19" x14ac:dyDescent="0.35">
      <c r="A62" s="56" t="s">
        <v>120</v>
      </c>
      <c r="B62" s="56" t="s">
        <v>183</v>
      </c>
      <c r="C62" s="56" t="s">
        <v>169</v>
      </c>
      <c r="D62" s="56" t="s">
        <v>76</v>
      </c>
      <c r="E62" s="56" t="s">
        <v>77</v>
      </c>
      <c r="F62" s="56" t="s">
        <v>78</v>
      </c>
      <c r="G62" s="56">
        <v>22.751806259155273</v>
      </c>
      <c r="H62" s="56">
        <v>22.758415222167969</v>
      </c>
      <c r="I62" s="56">
        <v>0.12117365747690201</v>
      </c>
      <c r="J62" s="56" t="s">
        <v>61</v>
      </c>
      <c r="K62" s="56" t="s">
        <v>61</v>
      </c>
      <c r="L62" s="56" t="s">
        <v>61</v>
      </c>
      <c r="M62" s="56" t="b">
        <v>0</v>
      </c>
      <c r="N62" s="56">
        <v>0.18573004981973718</v>
      </c>
      <c r="O62" s="56" t="b">
        <v>1</v>
      </c>
      <c r="P62" s="56">
        <v>3</v>
      </c>
      <c r="Q62" s="56">
        <v>18</v>
      </c>
      <c r="R62" s="56" t="s">
        <v>61</v>
      </c>
      <c r="S62" s="56" t="s">
        <v>62</v>
      </c>
    </row>
    <row r="63" spans="1:19" x14ac:dyDescent="0.35">
      <c r="A63" s="56" t="s">
        <v>121</v>
      </c>
      <c r="B63" s="56" t="s">
        <v>184</v>
      </c>
      <c r="C63" s="56" t="s">
        <v>169</v>
      </c>
      <c r="D63" s="56" t="s">
        <v>76</v>
      </c>
      <c r="E63" s="56" t="s">
        <v>77</v>
      </c>
      <c r="F63" s="56" t="s">
        <v>78</v>
      </c>
      <c r="G63" s="56">
        <v>27.655559539794922</v>
      </c>
      <c r="H63" s="56">
        <v>27.408843994140625</v>
      </c>
      <c r="I63" s="56">
        <v>0.2159096747636795</v>
      </c>
      <c r="J63" s="56" t="s">
        <v>61</v>
      </c>
      <c r="K63" s="56" t="s">
        <v>61</v>
      </c>
      <c r="L63" s="56" t="s">
        <v>61</v>
      </c>
      <c r="M63" s="56" t="b">
        <v>0</v>
      </c>
      <c r="N63" s="56">
        <v>0.18573004981973718</v>
      </c>
      <c r="O63" s="56" t="b">
        <v>1</v>
      </c>
      <c r="P63" s="56">
        <v>3</v>
      </c>
      <c r="Q63" s="56">
        <v>23</v>
      </c>
      <c r="R63" s="56" t="s">
        <v>61</v>
      </c>
      <c r="S63" s="56" t="s">
        <v>62</v>
      </c>
    </row>
    <row r="64" spans="1:19" x14ac:dyDescent="0.35">
      <c r="A64" s="56" t="s">
        <v>122</v>
      </c>
      <c r="B64" s="56" t="s">
        <v>184</v>
      </c>
      <c r="C64" s="56" t="s">
        <v>169</v>
      </c>
      <c r="D64" s="56" t="s">
        <v>76</v>
      </c>
      <c r="E64" s="56" t="s">
        <v>77</v>
      </c>
      <c r="F64" s="56" t="s">
        <v>78</v>
      </c>
      <c r="G64" s="56">
        <v>27.254409790039063</v>
      </c>
      <c r="H64" s="56">
        <v>27.408843994140625</v>
      </c>
      <c r="I64" s="56">
        <v>0.2159096747636795</v>
      </c>
      <c r="J64" s="56" t="s">
        <v>61</v>
      </c>
      <c r="K64" s="56" t="s">
        <v>61</v>
      </c>
      <c r="L64" s="56" t="s">
        <v>61</v>
      </c>
      <c r="M64" s="56" t="b">
        <v>0</v>
      </c>
      <c r="N64" s="56">
        <v>0.18573004981973718</v>
      </c>
      <c r="O64" s="56" t="b">
        <v>1</v>
      </c>
      <c r="P64" s="56">
        <v>3</v>
      </c>
      <c r="Q64" s="56">
        <v>22</v>
      </c>
      <c r="R64" s="56" t="s">
        <v>61</v>
      </c>
      <c r="S64" s="56" t="s">
        <v>62</v>
      </c>
    </row>
    <row r="65" spans="1:19" x14ac:dyDescent="0.35">
      <c r="A65" s="56" t="s">
        <v>123</v>
      </c>
      <c r="B65" s="56" t="s">
        <v>184</v>
      </c>
      <c r="C65" s="56" t="s">
        <v>169</v>
      </c>
      <c r="D65" s="56" t="s">
        <v>76</v>
      </c>
      <c r="E65" s="56" t="s">
        <v>77</v>
      </c>
      <c r="F65" s="56" t="s">
        <v>78</v>
      </c>
      <c r="G65" s="56">
        <v>27.316564559936523</v>
      </c>
      <c r="H65" s="56">
        <v>27.408843994140625</v>
      </c>
      <c r="I65" s="56">
        <v>0.2159096747636795</v>
      </c>
      <c r="J65" s="56" t="s">
        <v>61</v>
      </c>
      <c r="K65" s="56" t="s">
        <v>61</v>
      </c>
      <c r="L65" s="56" t="s">
        <v>61</v>
      </c>
      <c r="M65" s="56" t="b">
        <v>0</v>
      </c>
      <c r="N65" s="56">
        <v>0.18573004981973718</v>
      </c>
      <c r="O65" s="56" t="b">
        <v>1</v>
      </c>
      <c r="P65" s="56">
        <v>3</v>
      </c>
      <c r="Q65" s="56">
        <v>22</v>
      </c>
      <c r="R65" s="56" t="s">
        <v>61</v>
      </c>
      <c r="S65" s="56" t="s">
        <v>62</v>
      </c>
    </row>
    <row r="66" spans="1:19" x14ac:dyDescent="0.35">
      <c r="A66" s="56" t="s">
        <v>124</v>
      </c>
      <c r="B66" s="56" t="s">
        <v>183</v>
      </c>
      <c r="C66" s="56" t="s">
        <v>168</v>
      </c>
      <c r="D66" s="56" t="s">
        <v>76</v>
      </c>
      <c r="E66" s="56" t="s">
        <v>77</v>
      </c>
      <c r="F66" s="56" t="s">
        <v>78</v>
      </c>
      <c r="G66" s="56">
        <v>27.704242706298828</v>
      </c>
      <c r="H66" s="56">
        <v>27.669286727905273</v>
      </c>
      <c r="I66" s="56">
        <v>3.3033516258001328E-2</v>
      </c>
      <c r="J66" s="56" t="s">
        <v>61</v>
      </c>
      <c r="K66" s="56" t="s">
        <v>61</v>
      </c>
      <c r="L66" s="56" t="s">
        <v>61</v>
      </c>
      <c r="M66" s="56" t="b">
        <v>0</v>
      </c>
      <c r="N66" s="56">
        <v>0.18573004981973718</v>
      </c>
      <c r="O66" s="56" t="b">
        <v>1</v>
      </c>
      <c r="P66" s="56">
        <v>3</v>
      </c>
      <c r="Q66" s="56">
        <v>23</v>
      </c>
      <c r="R66" s="56" t="s">
        <v>61</v>
      </c>
      <c r="S66" s="56" t="s">
        <v>62</v>
      </c>
    </row>
    <row r="67" spans="1:19" x14ac:dyDescent="0.35">
      <c r="A67" s="56" t="s">
        <v>125</v>
      </c>
      <c r="B67" s="56" t="s">
        <v>183</v>
      </c>
      <c r="C67" s="56" t="s">
        <v>168</v>
      </c>
      <c r="D67" s="56" t="s">
        <v>76</v>
      </c>
      <c r="E67" s="56" t="s">
        <v>77</v>
      </c>
      <c r="F67" s="56" t="s">
        <v>78</v>
      </c>
      <c r="G67" s="56">
        <v>27.638587951660156</v>
      </c>
      <c r="H67" s="56">
        <v>27.669286727905273</v>
      </c>
      <c r="I67" s="56">
        <v>3.3033516258001328E-2</v>
      </c>
      <c r="J67" s="56" t="s">
        <v>61</v>
      </c>
      <c r="K67" s="56" t="s">
        <v>61</v>
      </c>
      <c r="L67" s="56" t="s">
        <v>61</v>
      </c>
      <c r="M67" s="56" t="b">
        <v>0</v>
      </c>
      <c r="N67" s="56">
        <v>0.18573004981973718</v>
      </c>
      <c r="O67" s="56" t="b">
        <v>1</v>
      </c>
      <c r="P67" s="56">
        <v>3</v>
      </c>
      <c r="Q67" s="56">
        <v>23</v>
      </c>
      <c r="R67" s="56" t="s">
        <v>61</v>
      </c>
      <c r="S67" s="56" t="s">
        <v>62</v>
      </c>
    </row>
    <row r="68" spans="1:19" x14ac:dyDescent="0.35">
      <c r="A68" s="56" t="s">
        <v>126</v>
      </c>
      <c r="B68" s="56" t="s">
        <v>183</v>
      </c>
      <c r="C68" s="56" t="s">
        <v>168</v>
      </c>
      <c r="D68" s="56" t="s">
        <v>76</v>
      </c>
      <c r="E68" s="56" t="s">
        <v>77</v>
      </c>
      <c r="F68" s="56" t="s">
        <v>78</v>
      </c>
      <c r="G68" s="56">
        <v>27.665033340454102</v>
      </c>
      <c r="H68" s="56">
        <v>27.669286727905273</v>
      </c>
      <c r="I68" s="56">
        <v>3.3033516258001328E-2</v>
      </c>
      <c r="J68" s="56" t="s">
        <v>61</v>
      </c>
      <c r="K68" s="56" t="s">
        <v>61</v>
      </c>
      <c r="L68" s="56" t="s">
        <v>61</v>
      </c>
      <c r="M68" s="56" t="b">
        <v>0</v>
      </c>
      <c r="N68" s="56">
        <v>0.18573004981973718</v>
      </c>
      <c r="O68" s="56" t="b">
        <v>1</v>
      </c>
      <c r="P68" s="56">
        <v>3</v>
      </c>
      <c r="Q68" s="56">
        <v>23</v>
      </c>
      <c r="R68" s="56" t="s">
        <v>61</v>
      </c>
      <c r="S68" s="56" t="s">
        <v>62</v>
      </c>
    </row>
    <row r="69" spans="1:19" x14ac:dyDescent="0.35">
      <c r="A69" s="56" t="s">
        <v>127</v>
      </c>
      <c r="B69" s="56" t="s">
        <v>171</v>
      </c>
      <c r="C69" s="56" t="s">
        <v>170</v>
      </c>
      <c r="D69" s="56" t="s">
        <v>76</v>
      </c>
      <c r="E69" s="56" t="s">
        <v>77</v>
      </c>
      <c r="F69" s="56" t="s">
        <v>78</v>
      </c>
      <c r="G69" s="56">
        <v>29.98975944519043</v>
      </c>
      <c r="H69" s="56">
        <v>29.954185485839844</v>
      </c>
      <c r="I69" s="56">
        <v>5.4131090641021729E-2</v>
      </c>
      <c r="J69" s="56" t="s">
        <v>61</v>
      </c>
      <c r="K69" s="56" t="s">
        <v>61</v>
      </c>
      <c r="L69" s="56" t="s">
        <v>61</v>
      </c>
      <c r="M69" s="56" t="b">
        <v>0</v>
      </c>
      <c r="N69" s="56">
        <v>0.21589426013028323</v>
      </c>
      <c r="O69" s="56" t="b">
        <v>1</v>
      </c>
      <c r="P69" s="56">
        <v>3</v>
      </c>
      <c r="Q69" s="56">
        <v>25</v>
      </c>
      <c r="R69" s="56" t="s">
        <v>61</v>
      </c>
      <c r="S69" s="56" t="s">
        <v>62</v>
      </c>
    </row>
    <row r="70" spans="1:19" x14ac:dyDescent="0.35">
      <c r="A70" s="56" t="s">
        <v>128</v>
      </c>
      <c r="B70" s="56" t="s">
        <v>171</v>
      </c>
      <c r="C70" s="56" t="s">
        <v>170</v>
      </c>
      <c r="D70" s="56" t="s">
        <v>76</v>
      </c>
      <c r="E70" s="56" t="s">
        <v>77</v>
      </c>
      <c r="F70" s="56" t="s">
        <v>78</v>
      </c>
      <c r="G70" s="56">
        <v>29.980907440185547</v>
      </c>
      <c r="H70" s="56">
        <v>29.954185485839844</v>
      </c>
      <c r="I70" s="56">
        <v>5.4131090641021729E-2</v>
      </c>
      <c r="J70" s="56" t="s">
        <v>61</v>
      </c>
      <c r="K70" s="56" t="s">
        <v>61</v>
      </c>
      <c r="L70" s="56" t="s">
        <v>61</v>
      </c>
      <c r="M70" s="56" t="b">
        <v>0</v>
      </c>
      <c r="N70" s="56">
        <v>0.21589426013028323</v>
      </c>
      <c r="O70" s="56" t="b">
        <v>1</v>
      </c>
      <c r="P70" s="56">
        <v>3</v>
      </c>
      <c r="Q70" s="56">
        <v>25</v>
      </c>
      <c r="R70" s="56" t="s">
        <v>61</v>
      </c>
      <c r="S70" s="56" t="s">
        <v>62</v>
      </c>
    </row>
    <row r="71" spans="1:19" x14ac:dyDescent="0.35">
      <c r="A71" s="56" t="s">
        <v>129</v>
      </c>
      <c r="B71" s="56" t="s">
        <v>171</v>
      </c>
      <c r="C71" s="56" t="s">
        <v>170</v>
      </c>
      <c r="D71" s="56" t="s">
        <v>76</v>
      </c>
      <c r="E71" s="56" t="s">
        <v>77</v>
      </c>
      <c r="F71" s="56" t="s">
        <v>78</v>
      </c>
      <c r="G71" s="56">
        <v>29.891889572143555</v>
      </c>
      <c r="H71" s="56">
        <v>29.954185485839844</v>
      </c>
      <c r="I71" s="56">
        <v>5.4131090641021729E-2</v>
      </c>
      <c r="J71" s="56" t="s">
        <v>61</v>
      </c>
      <c r="K71" s="56" t="s">
        <v>61</v>
      </c>
      <c r="L71" s="56" t="s">
        <v>61</v>
      </c>
      <c r="M71" s="56" t="b">
        <v>0</v>
      </c>
      <c r="N71" s="56">
        <v>0.21589426013028323</v>
      </c>
      <c r="O71" s="56" t="b">
        <v>1</v>
      </c>
      <c r="P71" s="56">
        <v>3</v>
      </c>
      <c r="Q71" s="56">
        <v>25</v>
      </c>
      <c r="R71" s="56" t="s">
        <v>61</v>
      </c>
      <c r="S71" s="56" t="s">
        <v>62</v>
      </c>
    </row>
    <row r="72" spans="1:19" x14ac:dyDescent="0.35">
      <c r="A72" s="56" t="s">
        <v>130</v>
      </c>
      <c r="B72" s="56" t="s">
        <v>181</v>
      </c>
      <c r="C72" s="56" t="s">
        <v>170</v>
      </c>
      <c r="D72" s="56" t="s">
        <v>76</v>
      </c>
      <c r="E72" s="56" t="s">
        <v>77</v>
      </c>
      <c r="F72" s="56" t="s">
        <v>78</v>
      </c>
      <c r="G72" s="56">
        <v>29.618288040161133</v>
      </c>
      <c r="H72" s="56">
        <v>29.618307113647461</v>
      </c>
      <c r="I72" s="56">
        <v>7.7619738876819611E-3</v>
      </c>
      <c r="J72" s="56" t="s">
        <v>61</v>
      </c>
      <c r="K72" s="56" t="s">
        <v>61</v>
      </c>
      <c r="L72" s="56" t="s">
        <v>61</v>
      </c>
      <c r="M72" s="56" t="b">
        <v>0</v>
      </c>
      <c r="N72" s="56">
        <v>0.21589426013028323</v>
      </c>
      <c r="O72" s="56" t="b">
        <v>1</v>
      </c>
      <c r="P72" s="56">
        <v>3</v>
      </c>
      <c r="Q72" s="56">
        <v>25</v>
      </c>
      <c r="R72" s="56" t="s">
        <v>61</v>
      </c>
      <c r="S72" s="56" t="s">
        <v>62</v>
      </c>
    </row>
    <row r="73" spans="1:19" x14ac:dyDescent="0.35">
      <c r="A73" s="56" t="s">
        <v>131</v>
      </c>
      <c r="B73" s="56" t="s">
        <v>181</v>
      </c>
      <c r="C73" s="56" t="s">
        <v>170</v>
      </c>
      <c r="D73" s="56" t="s">
        <v>76</v>
      </c>
      <c r="E73" s="56" t="s">
        <v>77</v>
      </c>
      <c r="F73" s="56" t="s">
        <v>78</v>
      </c>
      <c r="G73" s="56">
        <v>29.610555648803711</v>
      </c>
      <c r="H73" s="56">
        <v>29.618307113647461</v>
      </c>
      <c r="I73" s="56">
        <v>7.7619738876819611E-3</v>
      </c>
      <c r="J73" s="56" t="s">
        <v>61</v>
      </c>
      <c r="K73" s="56" t="s">
        <v>61</v>
      </c>
      <c r="L73" s="56" t="s">
        <v>61</v>
      </c>
      <c r="M73" s="56" t="b">
        <v>0</v>
      </c>
      <c r="N73" s="56">
        <v>0.21589426013028323</v>
      </c>
      <c r="O73" s="56" t="b">
        <v>1</v>
      </c>
      <c r="P73" s="56">
        <v>3</v>
      </c>
      <c r="Q73" s="56">
        <v>24</v>
      </c>
      <c r="R73" s="56" t="s">
        <v>61</v>
      </c>
      <c r="S73" s="56" t="s">
        <v>62</v>
      </c>
    </row>
    <row r="74" spans="1:19" x14ac:dyDescent="0.35">
      <c r="A74" s="56" t="s">
        <v>132</v>
      </c>
      <c r="B74" s="56" t="s">
        <v>181</v>
      </c>
      <c r="C74" s="56" t="s">
        <v>170</v>
      </c>
      <c r="D74" s="56" t="s">
        <v>76</v>
      </c>
      <c r="E74" s="56" t="s">
        <v>77</v>
      </c>
      <c r="F74" s="56" t="s">
        <v>78</v>
      </c>
      <c r="G74" s="56">
        <v>29.626079559326172</v>
      </c>
      <c r="H74" s="56">
        <v>29.618307113647461</v>
      </c>
      <c r="I74" s="56">
        <v>7.7619738876819611E-3</v>
      </c>
      <c r="J74" s="56" t="s">
        <v>61</v>
      </c>
      <c r="K74" s="56" t="s">
        <v>61</v>
      </c>
      <c r="L74" s="56" t="s">
        <v>61</v>
      </c>
      <c r="M74" s="56" t="b">
        <v>0</v>
      </c>
      <c r="N74" s="56">
        <v>0.21589426013028323</v>
      </c>
      <c r="O74" s="56" t="b">
        <v>1</v>
      </c>
      <c r="P74" s="56">
        <v>3</v>
      </c>
      <c r="Q74" s="56">
        <v>25</v>
      </c>
      <c r="R74" s="56" t="s">
        <v>61</v>
      </c>
      <c r="S74" s="56" t="s">
        <v>62</v>
      </c>
    </row>
    <row r="75" spans="1:19" x14ac:dyDescent="0.35">
      <c r="A75" s="56" t="s">
        <v>133</v>
      </c>
      <c r="B75" s="56" t="s">
        <v>182</v>
      </c>
      <c r="C75" s="56" t="s">
        <v>170</v>
      </c>
      <c r="D75" s="56" t="s">
        <v>76</v>
      </c>
      <c r="E75" s="56" t="s">
        <v>77</v>
      </c>
      <c r="F75" s="56" t="s">
        <v>78</v>
      </c>
      <c r="G75" s="56">
        <v>29.720043182373047</v>
      </c>
      <c r="H75" s="56">
        <v>29.607284545898438</v>
      </c>
      <c r="I75" s="56">
        <v>0.12872345745563507</v>
      </c>
      <c r="J75" s="56" t="s">
        <v>61</v>
      </c>
      <c r="K75" s="56" t="s">
        <v>61</v>
      </c>
      <c r="L75" s="56" t="s">
        <v>61</v>
      </c>
      <c r="M75" s="56" t="b">
        <v>0</v>
      </c>
      <c r="N75" s="56">
        <v>0.21589426013028323</v>
      </c>
      <c r="O75" s="56" t="b">
        <v>1</v>
      </c>
      <c r="P75" s="56">
        <v>3</v>
      </c>
      <c r="Q75" s="56">
        <v>24</v>
      </c>
      <c r="R75" s="56" t="s">
        <v>61</v>
      </c>
      <c r="S75" s="56" t="s">
        <v>62</v>
      </c>
    </row>
    <row r="76" spans="1:19" x14ac:dyDescent="0.35">
      <c r="A76" s="56" t="s">
        <v>134</v>
      </c>
      <c r="B76" s="56" t="s">
        <v>182</v>
      </c>
      <c r="C76" s="56" t="s">
        <v>170</v>
      </c>
      <c r="D76" s="56" t="s">
        <v>76</v>
      </c>
      <c r="E76" s="56" t="s">
        <v>77</v>
      </c>
      <c r="F76" s="56" t="s">
        <v>78</v>
      </c>
      <c r="G76" s="56">
        <v>29.467037200927734</v>
      </c>
      <c r="H76" s="56">
        <v>29.607284545898438</v>
      </c>
      <c r="I76" s="56">
        <v>0.12872345745563507</v>
      </c>
      <c r="J76" s="56" t="s">
        <v>61</v>
      </c>
      <c r="K76" s="56" t="s">
        <v>61</v>
      </c>
      <c r="L76" s="56" t="s">
        <v>61</v>
      </c>
      <c r="M76" s="56" t="b">
        <v>0</v>
      </c>
      <c r="N76" s="56">
        <v>0.21589426013028323</v>
      </c>
      <c r="O76" s="56" t="b">
        <v>1</v>
      </c>
      <c r="P76" s="56">
        <v>3</v>
      </c>
      <c r="Q76" s="56">
        <v>24</v>
      </c>
      <c r="R76" s="56" t="s">
        <v>61</v>
      </c>
      <c r="S76" s="56" t="s">
        <v>62</v>
      </c>
    </row>
    <row r="77" spans="1:19" x14ac:dyDescent="0.35">
      <c r="A77" s="56" t="s">
        <v>135</v>
      </c>
      <c r="B77" s="56" t="s">
        <v>182</v>
      </c>
      <c r="C77" s="56" t="s">
        <v>170</v>
      </c>
      <c r="D77" s="56" t="s">
        <v>76</v>
      </c>
      <c r="E77" s="56" t="s">
        <v>77</v>
      </c>
      <c r="F77" s="56" t="s">
        <v>78</v>
      </c>
      <c r="G77" s="56">
        <v>29.634773254394531</v>
      </c>
      <c r="H77" s="56">
        <v>29.607284545898438</v>
      </c>
      <c r="I77" s="56">
        <v>0.12872345745563507</v>
      </c>
      <c r="J77" s="56" t="s">
        <v>61</v>
      </c>
      <c r="K77" s="56" t="s">
        <v>61</v>
      </c>
      <c r="L77" s="56" t="s">
        <v>61</v>
      </c>
      <c r="M77" s="56" t="b">
        <v>0</v>
      </c>
      <c r="N77" s="56">
        <v>0.21589426013028323</v>
      </c>
      <c r="O77" s="56" t="b">
        <v>1</v>
      </c>
      <c r="P77" s="56">
        <v>3</v>
      </c>
      <c r="Q77" s="56">
        <v>24</v>
      </c>
      <c r="R77" s="56" t="s">
        <v>61</v>
      </c>
      <c r="S77" s="56" t="s">
        <v>62</v>
      </c>
    </row>
    <row r="78" spans="1:19" x14ac:dyDescent="0.35">
      <c r="A78" s="56" t="s">
        <v>136</v>
      </c>
      <c r="B78" s="56" t="s">
        <v>182</v>
      </c>
      <c r="C78" s="56" t="s">
        <v>168</v>
      </c>
      <c r="D78" s="56" t="s">
        <v>76</v>
      </c>
      <c r="E78" s="56" t="s">
        <v>77</v>
      </c>
      <c r="F78" s="56" t="s">
        <v>78</v>
      </c>
      <c r="G78" s="56">
        <v>27.62004280090332</v>
      </c>
      <c r="H78" s="56">
        <v>27.740758895874023</v>
      </c>
      <c r="I78" s="56">
        <v>0.11055762320756912</v>
      </c>
      <c r="J78" s="56" t="s">
        <v>61</v>
      </c>
      <c r="K78" s="56" t="s">
        <v>61</v>
      </c>
      <c r="L78" s="56" t="s">
        <v>61</v>
      </c>
      <c r="M78" s="56" t="b">
        <v>0</v>
      </c>
      <c r="N78" s="56">
        <v>0.18573004981973718</v>
      </c>
      <c r="O78" s="56" t="b">
        <v>1</v>
      </c>
      <c r="P78" s="56">
        <v>3</v>
      </c>
      <c r="Q78" s="56">
        <v>23</v>
      </c>
      <c r="R78" s="56" t="s">
        <v>61</v>
      </c>
      <c r="S78" s="56" t="s">
        <v>62</v>
      </c>
    </row>
    <row r="79" spans="1:19" x14ac:dyDescent="0.35">
      <c r="A79" s="56" t="s">
        <v>137</v>
      </c>
      <c r="B79" s="56" t="s">
        <v>182</v>
      </c>
      <c r="C79" s="56" t="s">
        <v>168</v>
      </c>
      <c r="D79" s="56" t="s">
        <v>76</v>
      </c>
      <c r="E79" s="56" t="s">
        <v>77</v>
      </c>
      <c r="F79" s="56" t="s">
        <v>78</v>
      </c>
      <c r="G79" s="56">
        <v>27.765146255493164</v>
      </c>
      <c r="H79" s="56">
        <v>27.740758895874023</v>
      </c>
      <c r="I79" s="56">
        <v>0.11055762320756912</v>
      </c>
      <c r="J79" s="56" t="s">
        <v>61</v>
      </c>
      <c r="K79" s="56" t="s">
        <v>61</v>
      </c>
      <c r="L79" s="56" t="s">
        <v>61</v>
      </c>
      <c r="M79" s="56" t="b">
        <v>0</v>
      </c>
      <c r="N79" s="56">
        <v>0.18573004981973718</v>
      </c>
      <c r="O79" s="56" t="b">
        <v>1</v>
      </c>
      <c r="P79" s="56">
        <v>3</v>
      </c>
      <c r="Q79" s="56">
        <v>23</v>
      </c>
      <c r="R79" s="56" t="s">
        <v>61</v>
      </c>
      <c r="S79" s="56" t="s">
        <v>62</v>
      </c>
    </row>
    <row r="80" spans="1:19" x14ac:dyDescent="0.35">
      <c r="A80" s="56" t="s">
        <v>138</v>
      </c>
      <c r="B80" s="56" t="s">
        <v>182</v>
      </c>
      <c r="C80" s="56" t="s">
        <v>168</v>
      </c>
      <c r="D80" s="56" t="s">
        <v>76</v>
      </c>
      <c r="E80" s="56" t="s">
        <v>77</v>
      </c>
      <c r="F80" s="56" t="s">
        <v>78</v>
      </c>
      <c r="G80" s="56">
        <v>27.837085723876953</v>
      </c>
      <c r="H80" s="56">
        <v>27.740758895874023</v>
      </c>
      <c r="I80" s="56">
        <v>0.11055762320756912</v>
      </c>
      <c r="J80" s="56" t="s">
        <v>61</v>
      </c>
      <c r="K80" s="56" t="s">
        <v>61</v>
      </c>
      <c r="L80" s="56" t="s">
        <v>61</v>
      </c>
      <c r="M80" s="56" t="b">
        <v>0</v>
      </c>
      <c r="N80" s="56">
        <v>0.18573004981973718</v>
      </c>
      <c r="O80" s="56" t="b">
        <v>1</v>
      </c>
      <c r="P80" s="56">
        <v>3</v>
      </c>
      <c r="Q80" s="56">
        <v>22</v>
      </c>
      <c r="R80" s="56" t="s">
        <v>61</v>
      </c>
      <c r="S80" s="56" t="s">
        <v>62</v>
      </c>
    </row>
    <row r="81" spans="1:19" x14ac:dyDescent="0.35">
      <c r="A81" s="56" t="s">
        <v>139</v>
      </c>
      <c r="B81" s="56" t="s">
        <v>173</v>
      </c>
      <c r="C81" s="56" t="s">
        <v>170</v>
      </c>
      <c r="D81" s="56" t="s">
        <v>76</v>
      </c>
      <c r="E81" s="56" t="s">
        <v>77</v>
      </c>
      <c r="F81" s="56" t="s">
        <v>78</v>
      </c>
      <c r="G81" s="56">
        <v>29.973760604858398</v>
      </c>
      <c r="H81" s="56">
        <v>29.906496047973633</v>
      </c>
      <c r="I81" s="56">
        <v>0.12644435465335846</v>
      </c>
      <c r="J81" s="56" t="s">
        <v>61</v>
      </c>
      <c r="K81" s="56" t="s">
        <v>61</v>
      </c>
      <c r="L81" s="56" t="s">
        <v>61</v>
      </c>
      <c r="M81" s="56" t="b">
        <v>0</v>
      </c>
      <c r="N81" s="56">
        <v>0.21589426013028323</v>
      </c>
      <c r="O81" s="56" t="b">
        <v>1</v>
      </c>
      <c r="P81" s="56">
        <v>3</v>
      </c>
      <c r="Q81" s="56">
        <v>25</v>
      </c>
      <c r="R81" s="56" t="s">
        <v>61</v>
      </c>
      <c r="S81" s="56" t="s">
        <v>62</v>
      </c>
    </row>
    <row r="82" spans="1:19" x14ac:dyDescent="0.35">
      <c r="A82" s="56" t="s">
        <v>140</v>
      </c>
      <c r="B82" s="56" t="s">
        <v>173</v>
      </c>
      <c r="C82" s="56" t="s">
        <v>170</v>
      </c>
      <c r="D82" s="56" t="s">
        <v>76</v>
      </c>
      <c r="E82" s="56" t="s">
        <v>77</v>
      </c>
      <c r="F82" s="56" t="s">
        <v>78</v>
      </c>
      <c r="G82" s="56">
        <v>29.985090255737305</v>
      </c>
      <c r="H82" s="56">
        <v>29.906496047973633</v>
      </c>
      <c r="I82" s="56">
        <v>0.12644435465335846</v>
      </c>
      <c r="J82" s="56" t="s">
        <v>61</v>
      </c>
      <c r="K82" s="56" t="s">
        <v>61</v>
      </c>
      <c r="L82" s="56" t="s">
        <v>61</v>
      </c>
      <c r="M82" s="56" t="b">
        <v>0</v>
      </c>
      <c r="N82" s="56">
        <v>0.21589426013028323</v>
      </c>
      <c r="O82" s="56" t="b">
        <v>1</v>
      </c>
      <c r="P82" s="56">
        <v>3</v>
      </c>
      <c r="Q82" s="56">
        <v>24</v>
      </c>
      <c r="R82" s="56" t="s">
        <v>61</v>
      </c>
      <c r="S82" s="56" t="s">
        <v>62</v>
      </c>
    </row>
    <row r="83" spans="1:19" x14ac:dyDescent="0.35">
      <c r="A83" s="56" t="s">
        <v>141</v>
      </c>
      <c r="B83" s="56" t="s">
        <v>173</v>
      </c>
      <c r="C83" s="56" t="s">
        <v>170</v>
      </c>
      <c r="D83" s="56" t="s">
        <v>76</v>
      </c>
      <c r="E83" s="56" t="s">
        <v>77</v>
      </c>
      <c r="F83" s="56" t="s">
        <v>78</v>
      </c>
      <c r="G83" s="56">
        <v>29.760637283325195</v>
      </c>
      <c r="H83" s="56">
        <v>29.906496047973633</v>
      </c>
      <c r="I83" s="56">
        <v>0.12644435465335846</v>
      </c>
      <c r="J83" s="56" t="s">
        <v>61</v>
      </c>
      <c r="K83" s="56" t="s">
        <v>61</v>
      </c>
      <c r="L83" s="56" t="s">
        <v>61</v>
      </c>
      <c r="M83" s="56" t="b">
        <v>0</v>
      </c>
      <c r="N83" s="56">
        <v>0.21589426013028323</v>
      </c>
      <c r="O83" s="56" t="b">
        <v>1</v>
      </c>
      <c r="P83" s="56">
        <v>3</v>
      </c>
      <c r="Q83" s="56">
        <v>24</v>
      </c>
      <c r="R83" s="56" t="s">
        <v>61</v>
      </c>
      <c r="S83" s="56" t="s">
        <v>62</v>
      </c>
    </row>
    <row r="84" spans="1:19" x14ac:dyDescent="0.35">
      <c r="A84" s="56" t="s">
        <v>142</v>
      </c>
      <c r="B84" s="56" t="s">
        <v>183</v>
      </c>
      <c r="C84" s="56" t="s">
        <v>170</v>
      </c>
      <c r="D84" s="56" t="s">
        <v>76</v>
      </c>
      <c r="E84" s="56" t="s">
        <v>77</v>
      </c>
      <c r="F84" s="56" t="s">
        <v>78</v>
      </c>
      <c r="G84" s="56">
        <v>29.80987548828125</v>
      </c>
      <c r="H84" s="56">
        <v>29.546480178833008</v>
      </c>
      <c r="I84" s="56">
        <v>0.27906155586242676</v>
      </c>
      <c r="J84" s="56" t="s">
        <v>61</v>
      </c>
      <c r="K84" s="56" t="s">
        <v>61</v>
      </c>
      <c r="L84" s="56" t="s">
        <v>61</v>
      </c>
      <c r="M84" s="56" t="b">
        <v>0</v>
      </c>
      <c r="N84" s="56">
        <v>0.21589426013028323</v>
      </c>
      <c r="O84" s="56" t="b">
        <v>1</v>
      </c>
      <c r="P84" s="56">
        <v>3</v>
      </c>
      <c r="Q84" s="56">
        <v>24</v>
      </c>
      <c r="R84" s="56" t="s">
        <v>61</v>
      </c>
      <c r="S84" s="56" t="s">
        <v>62</v>
      </c>
    </row>
    <row r="85" spans="1:19" x14ac:dyDescent="0.35">
      <c r="A85" s="56" t="s">
        <v>143</v>
      </c>
      <c r="B85" s="56" t="s">
        <v>183</v>
      </c>
      <c r="C85" s="56" t="s">
        <v>170</v>
      </c>
      <c r="D85" s="56" t="s">
        <v>76</v>
      </c>
      <c r="E85" s="56" t="s">
        <v>77</v>
      </c>
      <c r="F85" s="56" t="s">
        <v>78</v>
      </c>
      <c r="G85" s="56">
        <v>29.575538635253906</v>
      </c>
      <c r="H85" s="56">
        <v>29.546480178833008</v>
      </c>
      <c r="I85" s="56">
        <v>0.27906155586242676</v>
      </c>
      <c r="J85" s="56" t="s">
        <v>61</v>
      </c>
      <c r="K85" s="56" t="s">
        <v>61</v>
      </c>
      <c r="L85" s="56" t="s">
        <v>61</v>
      </c>
      <c r="M85" s="56" t="b">
        <v>0</v>
      </c>
      <c r="N85" s="56">
        <v>0.21589426013028323</v>
      </c>
      <c r="O85" s="56" t="b">
        <v>1</v>
      </c>
      <c r="P85" s="56">
        <v>3</v>
      </c>
      <c r="Q85" s="56">
        <v>24</v>
      </c>
      <c r="R85" s="56" t="s">
        <v>61</v>
      </c>
      <c r="S85" s="56" t="s">
        <v>62</v>
      </c>
    </row>
    <row r="86" spans="1:19" x14ac:dyDescent="0.35">
      <c r="A86" s="56" t="s">
        <v>144</v>
      </c>
      <c r="B86" s="56" t="s">
        <v>183</v>
      </c>
      <c r="C86" s="56" t="s">
        <v>170</v>
      </c>
      <c r="D86" s="56" t="s">
        <v>76</v>
      </c>
      <c r="E86" s="56" t="s">
        <v>77</v>
      </c>
      <c r="F86" s="56" t="s">
        <v>78</v>
      </c>
      <c r="G86" s="56">
        <v>29.254026412963867</v>
      </c>
      <c r="H86" s="56">
        <v>29.546480178833008</v>
      </c>
      <c r="I86" s="56">
        <v>0.27906155586242676</v>
      </c>
      <c r="J86" s="56" t="s">
        <v>61</v>
      </c>
      <c r="K86" s="56" t="s">
        <v>61</v>
      </c>
      <c r="L86" s="56" t="s">
        <v>61</v>
      </c>
      <c r="M86" s="56" t="b">
        <v>0</v>
      </c>
      <c r="N86" s="56">
        <v>0.21589426013028323</v>
      </c>
      <c r="O86" s="56" t="b">
        <v>1</v>
      </c>
      <c r="P86" s="56">
        <v>3</v>
      </c>
      <c r="Q86" s="56">
        <v>24</v>
      </c>
      <c r="R86" s="56" t="s">
        <v>61</v>
      </c>
      <c r="S86" s="56" t="s">
        <v>62</v>
      </c>
    </row>
    <row r="87" spans="1:19" x14ac:dyDescent="0.35">
      <c r="A87" s="56" t="s">
        <v>145</v>
      </c>
      <c r="B87" s="56" t="s">
        <v>184</v>
      </c>
      <c r="C87" s="56" t="s">
        <v>170</v>
      </c>
      <c r="D87" s="56" t="s">
        <v>76</v>
      </c>
      <c r="E87" s="56" t="s">
        <v>77</v>
      </c>
      <c r="F87" s="56" t="s">
        <v>78</v>
      </c>
      <c r="G87" s="56">
        <v>24.305492401123047</v>
      </c>
      <c r="H87" s="56">
        <v>24.330535888671875</v>
      </c>
      <c r="I87" s="56">
        <v>2.176869660615921E-2</v>
      </c>
      <c r="J87" s="56" t="s">
        <v>61</v>
      </c>
      <c r="K87" s="56" t="s">
        <v>61</v>
      </c>
      <c r="L87" s="56" t="s">
        <v>61</v>
      </c>
      <c r="M87" s="56" t="b">
        <v>0</v>
      </c>
      <c r="N87" s="56">
        <v>0.21589426013028323</v>
      </c>
      <c r="O87" s="56" t="b">
        <v>1</v>
      </c>
      <c r="P87" s="56">
        <v>3</v>
      </c>
      <c r="Q87" s="56">
        <v>19</v>
      </c>
      <c r="R87" s="56" t="s">
        <v>61</v>
      </c>
      <c r="S87" s="56" t="s">
        <v>62</v>
      </c>
    </row>
    <row r="88" spans="1:19" x14ac:dyDescent="0.35">
      <c r="A88" s="56" t="s">
        <v>146</v>
      </c>
      <c r="B88" s="56" t="s">
        <v>184</v>
      </c>
      <c r="C88" s="56" t="s">
        <v>170</v>
      </c>
      <c r="D88" s="56" t="s">
        <v>76</v>
      </c>
      <c r="E88" s="56" t="s">
        <v>77</v>
      </c>
      <c r="F88" s="56" t="s">
        <v>78</v>
      </c>
      <c r="G88" s="56">
        <v>24.344926834106445</v>
      </c>
      <c r="H88" s="56">
        <v>24.330535888671875</v>
      </c>
      <c r="I88" s="56">
        <v>2.176869660615921E-2</v>
      </c>
      <c r="J88" s="56" t="s">
        <v>61</v>
      </c>
      <c r="K88" s="56" t="s">
        <v>61</v>
      </c>
      <c r="L88" s="56" t="s">
        <v>61</v>
      </c>
      <c r="M88" s="56" t="b">
        <v>0</v>
      </c>
      <c r="N88" s="56">
        <v>0.21589426013028323</v>
      </c>
      <c r="O88" s="56" t="b">
        <v>1</v>
      </c>
      <c r="P88" s="56">
        <v>3</v>
      </c>
      <c r="Q88" s="56">
        <v>19</v>
      </c>
      <c r="R88" s="56" t="s">
        <v>61</v>
      </c>
      <c r="S88" s="56" t="s">
        <v>62</v>
      </c>
    </row>
    <row r="89" spans="1:19" x14ac:dyDescent="0.35">
      <c r="A89" s="56" t="s">
        <v>147</v>
      </c>
      <c r="B89" s="56" t="s">
        <v>184</v>
      </c>
      <c r="C89" s="56" t="s">
        <v>170</v>
      </c>
      <c r="D89" s="56" t="s">
        <v>76</v>
      </c>
      <c r="E89" s="56" t="s">
        <v>77</v>
      </c>
      <c r="F89" s="56" t="s">
        <v>78</v>
      </c>
      <c r="G89" s="56">
        <v>24.341188430786133</v>
      </c>
      <c r="H89" s="56">
        <v>24.330535888671875</v>
      </c>
      <c r="I89" s="56">
        <v>2.176869660615921E-2</v>
      </c>
      <c r="J89" s="56" t="s">
        <v>61</v>
      </c>
      <c r="K89" s="56" t="s">
        <v>61</v>
      </c>
      <c r="L89" s="56" t="s">
        <v>61</v>
      </c>
      <c r="M89" s="56" t="b">
        <v>0</v>
      </c>
      <c r="N89" s="56">
        <v>0.21589426013028323</v>
      </c>
      <c r="O89" s="56" t="b">
        <v>1</v>
      </c>
      <c r="P89" s="56">
        <v>3</v>
      </c>
      <c r="Q89" s="56">
        <v>19</v>
      </c>
      <c r="R89" s="56" t="s">
        <v>61</v>
      </c>
      <c r="S89" s="56" t="s">
        <v>62</v>
      </c>
    </row>
    <row r="90" spans="1:19" x14ac:dyDescent="0.35">
      <c r="A90" s="56" t="s">
        <v>148</v>
      </c>
      <c r="B90" s="56" t="s">
        <v>184</v>
      </c>
      <c r="C90" s="56" t="s">
        <v>168</v>
      </c>
      <c r="D90" s="56" t="s">
        <v>76</v>
      </c>
      <c r="E90" s="56" t="s">
        <v>77</v>
      </c>
      <c r="F90" s="56" t="s">
        <v>78</v>
      </c>
      <c r="G90" s="56">
        <v>27.681612014770508</v>
      </c>
      <c r="H90" s="56">
        <v>27.633771896362305</v>
      </c>
      <c r="I90" s="56">
        <v>6.3223473727703094E-2</v>
      </c>
      <c r="J90" s="56" t="s">
        <v>61</v>
      </c>
      <c r="K90" s="56" t="s">
        <v>61</v>
      </c>
      <c r="L90" s="56" t="s">
        <v>61</v>
      </c>
      <c r="M90" s="56" t="b">
        <v>0</v>
      </c>
      <c r="N90" s="56">
        <v>0.18573004981973718</v>
      </c>
      <c r="O90" s="56" t="b">
        <v>1</v>
      </c>
      <c r="P90" s="56">
        <v>3</v>
      </c>
      <c r="Q90" s="56">
        <v>23</v>
      </c>
      <c r="R90" s="56" t="s">
        <v>61</v>
      </c>
      <c r="S90" s="56" t="s">
        <v>62</v>
      </c>
    </row>
    <row r="91" spans="1:19" x14ac:dyDescent="0.35">
      <c r="A91" s="56" t="s">
        <v>149</v>
      </c>
      <c r="B91" s="56" t="s">
        <v>184</v>
      </c>
      <c r="C91" s="56" t="s">
        <v>168</v>
      </c>
      <c r="D91" s="56" t="s">
        <v>76</v>
      </c>
      <c r="E91" s="56" t="s">
        <v>77</v>
      </c>
      <c r="F91" s="56" t="s">
        <v>78</v>
      </c>
      <c r="G91" s="56">
        <v>27.657609939575195</v>
      </c>
      <c r="H91" s="56">
        <v>27.633771896362305</v>
      </c>
      <c r="I91" s="56">
        <v>6.3223473727703094E-2</v>
      </c>
      <c r="J91" s="56" t="s">
        <v>61</v>
      </c>
      <c r="K91" s="56" t="s">
        <v>61</v>
      </c>
      <c r="L91" s="56" t="s">
        <v>61</v>
      </c>
      <c r="M91" s="56" t="b">
        <v>0</v>
      </c>
      <c r="N91" s="56">
        <v>0.18573004981973718</v>
      </c>
      <c r="O91" s="56" t="b">
        <v>1</v>
      </c>
      <c r="P91" s="56">
        <v>3</v>
      </c>
      <c r="Q91" s="56">
        <v>23</v>
      </c>
      <c r="R91" s="56" t="s">
        <v>61</v>
      </c>
      <c r="S91" s="56" t="s">
        <v>62</v>
      </c>
    </row>
    <row r="92" spans="1:19" x14ac:dyDescent="0.35">
      <c r="A92" s="56" t="s">
        <v>150</v>
      </c>
      <c r="B92" s="56" t="s">
        <v>184</v>
      </c>
      <c r="C92" s="56" t="s">
        <v>168</v>
      </c>
      <c r="D92" s="56" t="s">
        <v>76</v>
      </c>
      <c r="E92" s="56" t="s">
        <v>77</v>
      </c>
      <c r="F92" s="56" t="s">
        <v>78</v>
      </c>
      <c r="G92" s="56">
        <v>27.562095642089844</v>
      </c>
      <c r="H92" s="56">
        <v>27.633771896362305</v>
      </c>
      <c r="I92" s="56">
        <v>6.3223473727703094E-2</v>
      </c>
      <c r="J92" s="56" t="s">
        <v>61</v>
      </c>
      <c r="K92" s="56" t="s">
        <v>61</v>
      </c>
      <c r="L92" s="56" t="s">
        <v>61</v>
      </c>
      <c r="M92" s="56" t="b">
        <v>0</v>
      </c>
      <c r="N92" s="56">
        <v>0.18573004981973718</v>
      </c>
      <c r="O92" s="56" t="b">
        <v>1</v>
      </c>
      <c r="P92" s="56">
        <v>3</v>
      </c>
      <c r="Q92" s="56">
        <v>22</v>
      </c>
      <c r="R92" s="56" t="s">
        <v>61</v>
      </c>
      <c r="S92" s="56" t="s">
        <v>62</v>
      </c>
    </row>
    <row r="93" spans="1:19" x14ac:dyDescent="0.35">
      <c r="A93" s="56" t="s">
        <v>151</v>
      </c>
      <c r="B93" s="56" t="s">
        <v>61</v>
      </c>
      <c r="C93" s="56" t="s">
        <v>61</v>
      </c>
      <c r="D93" s="56" t="s">
        <v>61</v>
      </c>
      <c r="E93" s="56" t="s">
        <v>61</v>
      </c>
      <c r="F93" s="56" t="s">
        <v>61</v>
      </c>
      <c r="G93" s="56" t="s">
        <v>61</v>
      </c>
      <c r="H93" s="56" t="s">
        <v>61</v>
      </c>
      <c r="I93" s="56" t="s">
        <v>61</v>
      </c>
      <c r="J93" s="56" t="s">
        <v>61</v>
      </c>
      <c r="K93" s="56" t="s">
        <v>61</v>
      </c>
      <c r="L93" s="56" t="s">
        <v>61</v>
      </c>
      <c r="M93" s="56" t="s">
        <v>61</v>
      </c>
      <c r="N93" s="56" t="s">
        <v>61</v>
      </c>
      <c r="O93" s="56" t="s">
        <v>61</v>
      </c>
      <c r="P93" s="56" t="s">
        <v>61</v>
      </c>
      <c r="Q93" s="56" t="s">
        <v>61</v>
      </c>
      <c r="R93" s="56" t="s">
        <v>61</v>
      </c>
      <c r="S93" s="56" t="s">
        <v>62</v>
      </c>
    </row>
    <row r="94" spans="1:19" x14ac:dyDescent="0.35">
      <c r="A94" s="56" t="s">
        <v>152</v>
      </c>
      <c r="B94" s="56" t="s">
        <v>61</v>
      </c>
      <c r="C94" s="56" t="s">
        <v>61</v>
      </c>
      <c r="D94" s="56" t="s">
        <v>61</v>
      </c>
      <c r="E94" s="56" t="s">
        <v>61</v>
      </c>
      <c r="F94" s="56" t="s">
        <v>61</v>
      </c>
      <c r="G94" s="56" t="s">
        <v>61</v>
      </c>
      <c r="H94" s="56" t="s">
        <v>61</v>
      </c>
      <c r="I94" s="56" t="s">
        <v>61</v>
      </c>
      <c r="J94" s="56" t="s">
        <v>61</v>
      </c>
      <c r="K94" s="56" t="s">
        <v>61</v>
      </c>
      <c r="L94" s="56" t="s">
        <v>61</v>
      </c>
      <c r="M94" s="56" t="s">
        <v>61</v>
      </c>
      <c r="N94" s="56" t="s">
        <v>61</v>
      </c>
      <c r="O94" s="56" t="s">
        <v>61</v>
      </c>
      <c r="P94" s="56" t="s">
        <v>61</v>
      </c>
      <c r="Q94" s="56" t="s">
        <v>61</v>
      </c>
      <c r="R94" s="56" t="s">
        <v>61</v>
      </c>
      <c r="S94" s="56" t="s">
        <v>62</v>
      </c>
    </row>
    <row r="95" spans="1:19" x14ac:dyDescent="0.35">
      <c r="A95" s="56" t="s">
        <v>153</v>
      </c>
      <c r="B95" s="56" t="s">
        <v>61</v>
      </c>
      <c r="C95" s="56" t="s">
        <v>61</v>
      </c>
      <c r="D95" s="56" t="s">
        <v>61</v>
      </c>
      <c r="E95" s="56" t="s">
        <v>61</v>
      </c>
      <c r="F95" s="56" t="s">
        <v>61</v>
      </c>
      <c r="G95" s="56" t="s">
        <v>61</v>
      </c>
      <c r="H95" s="56" t="s">
        <v>61</v>
      </c>
      <c r="I95" s="56" t="s">
        <v>61</v>
      </c>
      <c r="J95" s="56" t="s">
        <v>61</v>
      </c>
      <c r="K95" s="56" t="s">
        <v>61</v>
      </c>
      <c r="L95" s="56" t="s">
        <v>61</v>
      </c>
      <c r="M95" s="56" t="s">
        <v>61</v>
      </c>
      <c r="N95" s="56" t="s">
        <v>61</v>
      </c>
      <c r="O95" s="56" t="s">
        <v>61</v>
      </c>
      <c r="P95" s="56" t="s">
        <v>61</v>
      </c>
      <c r="Q95" s="56" t="s">
        <v>61</v>
      </c>
      <c r="R95" s="56" t="s">
        <v>61</v>
      </c>
      <c r="S95" s="56" t="s">
        <v>62</v>
      </c>
    </row>
    <row r="96" spans="1:19" x14ac:dyDescent="0.35">
      <c r="A96" s="56" t="s">
        <v>154</v>
      </c>
      <c r="B96" s="56" t="s">
        <v>173</v>
      </c>
      <c r="C96" s="56" t="s">
        <v>163</v>
      </c>
      <c r="D96" s="56" t="s">
        <v>76</v>
      </c>
      <c r="E96" s="56" t="s">
        <v>77</v>
      </c>
      <c r="F96" s="56" t="s">
        <v>78</v>
      </c>
      <c r="G96" s="56">
        <v>29.531309127807617</v>
      </c>
      <c r="H96" s="56">
        <v>29.390892028808594</v>
      </c>
      <c r="I96" s="56">
        <v>0.12379628419876099</v>
      </c>
      <c r="J96" s="56" t="s">
        <v>61</v>
      </c>
      <c r="K96" s="56" t="s">
        <v>61</v>
      </c>
      <c r="L96" s="56" t="s">
        <v>61</v>
      </c>
      <c r="M96" s="56" t="b">
        <v>0</v>
      </c>
      <c r="N96" s="56">
        <v>0.30672222423247836</v>
      </c>
      <c r="O96" s="56" t="b">
        <v>1</v>
      </c>
      <c r="P96" s="56">
        <v>3</v>
      </c>
      <c r="Q96" s="56">
        <v>23</v>
      </c>
      <c r="R96" s="56" t="s">
        <v>61</v>
      </c>
      <c r="S96" s="56" t="s">
        <v>62</v>
      </c>
    </row>
    <row r="97" spans="1:19" x14ac:dyDescent="0.35">
      <c r="A97" s="56" t="s">
        <v>155</v>
      </c>
      <c r="B97" s="56" t="s">
        <v>173</v>
      </c>
      <c r="C97" s="56" t="s">
        <v>163</v>
      </c>
      <c r="D97" s="56" t="s">
        <v>76</v>
      </c>
      <c r="E97" s="56" t="s">
        <v>77</v>
      </c>
      <c r="F97" s="56" t="s">
        <v>78</v>
      </c>
      <c r="G97" s="56">
        <v>29.343873977661133</v>
      </c>
      <c r="H97" s="56">
        <v>29.390892028808594</v>
      </c>
      <c r="I97" s="56">
        <v>0.12379628419876099</v>
      </c>
      <c r="J97" s="56" t="s">
        <v>61</v>
      </c>
      <c r="K97" s="56" t="s">
        <v>61</v>
      </c>
      <c r="L97" s="56" t="s">
        <v>61</v>
      </c>
      <c r="M97" s="56" t="b">
        <v>0</v>
      </c>
      <c r="N97" s="56">
        <v>0.30672222423247836</v>
      </c>
      <c r="O97" s="56" t="b">
        <v>1</v>
      </c>
      <c r="P97" s="56">
        <v>3</v>
      </c>
      <c r="Q97" s="56">
        <v>23</v>
      </c>
      <c r="R97" s="56" t="s">
        <v>61</v>
      </c>
      <c r="S97" s="56" t="s">
        <v>62</v>
      </c>
    </row>
    <row r="98" spans="1:19" x14ac:dyDescent="0.35">
      <c r="A98" s="56" t="s">
        <v>156</v>
      </c>
      <c r="B98" s="56" t="s">
        <v>173</v>
      </c>
      <c r="C98" s="56" t="s">
        <v>163</v>
      </c>
      <c r="D98" s="56" t="s">
        <v>76</v>
      </c>
      <c r="E98" s="56" t="s">
        <v>77</v>
      </c>
      <c r="F98" s="56" t="s">
        <v>78</v>
      </c>
      <c r="G98" s="56">
        <v>29.297492980957031</v>
      </c>
      <c r="H98" s="56">
        <v>29.390892028808594</v>
      </c>
      <c r="I98" s="56">
        <v>0.12379628419876099</v>
      </c>
      <c r="J98" s="56" t="s">
        <v>61</v>
      </c>
      <c r="K98" s="56" t="s">
        <v>61</v>
      </c>
      <c r="L98" s="56" t="s">
        <v>61</v>
      </c>
      <c r="M98" s="56" t="b">
        <v>0</v>
      </c>
      <c r="N98" s="56">
        <v>0.30672222423247836</v>
      </c>
      <c r="O98" s="56" t="b">
        <v>1</v>
      </c>
      <c r="P98" s="56">
        <v>3</v>
      </c>
      <c r="Q98" s="56">
        <v>24</v>
      </c>
      <c r="R98" s="56" t="s">
        <v>61</v>
      </c>
      <c r="S98" s="56" t="s">
        <v>62</v>
      </c>
    </row>
    <row r="99" spans="1:19" x14ac:dyDescent="0.35">
      <c r="A99" s="56" t="s">
        <v>157</v>
      </c>
      <c r="B99" s="56" t="s">
        <v>183</v>
      </c>
      <c r="C99" s="56" t="s">
        <v>163</v>
      </c>
      <c r="D99" s="56" t="s">
        <v>76</v>
      </c>
      <c r="E99" s="56" t="s">
        <v>77</v>
      </c>
      <c r="F99" s="56" t="s">
        <v>78</v>
      </c>
      <c r="G99" s="56">
        <v>29.788293838500977</v>
      </c>
      <c r="H99" s="56">
        <v>29.670377731323242</v>
      </c>
      <c r="I99" s="56">
        <v>0.14519143104553223</v>
      </c>
      <c r="J99" s="56" t="s">
        <v>61</v>
      </c>
      <c r="K99" s="56" t="s">
        <v>61</v>
      </c>
      <c r="L99" s="56" t="s">
        <v>61</v>
      </c>
      <c r="M99" s="56" t="b">
        <v>0</v>
      </c>
      <c r="N99" s="56">
        <v>0.30672222423247836</v>
      </c>
      <c r="O99" s="56" t="b">
        <v>1</v>
      </c>
      <c r="P99" s="56">
        <v>3</v>
      </c>
      <c r="Q99" s="56">
        <v>24</v>
      </c>
      <c r="R99" s="56" t="s">
        <v>61</v>
      </c>
      <c r="S99" s="56" t="s">
        <v>62</v>
      </c>
    </row>
    <row r="100" spans="1:19" x14ac:dyDescent="0.35">
      <c r="A100" s="56" t="s">
        <v>158</v>
      </c>
      <c r="B100" s="56" t="s">
        <v>183</v>
      </c>
      <c r="C100" s="56" t="s">
        <v>163</v>
      </c>
      <c r="D100" s="56" t="s">
        <v>76</v>
      </c>
      <c r="E100" s="56" t="s">
        <v>77</v>
      </c>
      <c r="F100" s="56" t="s">
        <v>78</v>
      </c>
      <c r="G100" s="56">
        <v>29.508209228515625</v>
      </c>
      <c r="H100" s="56">
        <v>29.670377731323242</v>
      </c>
      <c r="I100" s="56">
        <v>0.14519143104553223</v>
      </c>
      <c r="J100" s="56" t="s">
        <v>61</v>
      </c>
      <c r="K100" s="56" t="s">
        <v>61</v>
      </c>
      <c r="L100" s="56" t="s">
        <v>61</v>
      </c>
      <c r="M100" s="56" t="b">
        <v>0</v>
      </c>
      <c r="N100" s="56">
        <v>0.30672222423247836</v>
      </c>
      <c r="O100" s="56" t="b">
        <v>1</v>
      </c>
      <c r="P100" s="56">
        <v>3</v>
      </c>
      <c r="Q100" s="56">
        <v>24</v>
      </c>
      <c r="R100" s="56" t="s">
        <v>61</v>
      </c>
      <c r="S100" s="56" t="s">
        <v>62</v>
      </c>
    </row>
    <row r="101" spans="1:19" x14ac:dyDescent="0.35">
      <c r="A101" s="56" t="s">
        <v>159</v>
      </c>
      <c r="B101" s="56" t="s">
        <v>183</v>
      </c>
      <c r="C101" s="56" t="s">
        <v>163</v>
      </c>
      <c r="D101" s="56" t="s">
        <v>76</v>
      </c>
      <c r="E101" s="56" t="s">
        <v>77</v>
      </c>
      <c r="F101" s="56" t="s">
        <v>78</v>
      </c>
      <c r="G101" s="56">
        <v>29.714630126953125</v>
      </c>
      <c r="H101" s="56">
        <v>29.670377731323242</v>
      </c>
      <c r="I101" s="56">
        <v>0.14519143104553223</v>
      </c>
      <c r="J101" s="56" t="s">
        <v>61</v>
      </c>
      <c r="K101" s="56" t="s">
        <v>61</v>
      </c>
      <c r="L101" s="56" t="s">
        <v>61</v>
      </c>
      <c r="M101" s="56" t="b">
        <v>0</v>
      </c>
      <c r="N101" s="56">
        <v>0.30672222423247836</v>
      </c>
      <c r="O101" s="56" t="b">
        <v>1</v>
      </c>
      <c r="P101" s="56">
        <v>3</v>
      </c>
      <c r="Q101" s="56">
        <v>24</v>
      </c>
      <c r="R101" s="56" t="s">
        <v>61</v>
      </c>
      <c r="S101" s="56" t="s">
        <v>62</v>
      </c>
    </row>
    <row r="102" spans="1:19" x14ac:dyDescent="0.35">
      <c r="A102" s="56" t="s">
        <v>160</v>
      </c>
      <c r="B102" s="56" t="s">
        <v>184</v>
      </c>
      <c r="C102" s="56" t="s">
        <v>163</v>
      </c>
      <c r="D102" s="56" t="s">
        <v>76</v>
      </c>
      <c r="E102" s="56" t="s">
        <v>77</v>
      </c>
      <c r="F102" s="56" t="s">
        <v>78</v>
      </c>
      <c r="G102" s="56">
        <v>29.707075119018555</v>
      </c>
      <c r="H102" s="56">
        <v>29.584135055541992</v>
      </c>
      <c r="I102" s="56">
        <v>0.14169527590274811</v>
      </c>
      <c r="J102" s="56" t="s">
        <v>61</v>
      </c>
      <c r="K102" s="56" t="s">
        <v>61</v>
      </c>
      <c r="L102" s="56" t="s">
        <v>61</v>
      </c>
      <c r="M102" s="56" t="b">
        <v>0</v>
      </c>
      <c r="N102" s="56">
        <v>0.30672222423247836</v>
      </c>
      <c r="O102" s="56" t="b">
        <v>1</v>
      </c>
      <c r="P102" s="56">
        <v>3</v>
      </c>
      <c r="Q102" s="56">
        <v>24</v>
      </c>
      <c r="R102" s="56" t="s">
        <v>61</v>
      </c>
      <c r="S102" s="56" t="s">
        <v>62</v>
      </c>
    </row>
    <row r="103" spans="1:19" x14ac:dyDescent="0.35">
      <c r="A103" s="56" t="s">
        <v>161</v>
      </c>
      <c r="B103" s="56" t="s">
        <v>184</v>
      </c>
      <c r="C103" s="56" t="s">
        <v>163</v>
      </c>
      <c r="D103" s="56" t="s">
        <v>76</v>
      </c>
      <c r="E103" s="56" t="s">
        <v>77</v>
      </c>
      <c r="F103" s="56" t="s">
        <v>78</v>
      </c>
      <c r="G103" s="56">
        <v>29.616161346435547</v>
      </c>
      <c r="H103" s="56">
        <v>29.584135055541992</v>
      </c>
      <c r="I103" s="56">
        <v>0.14169527590274811</v>
      </c>
      <c r="J103" s="56" t="s">
        <v>61</v>
      </c>
      <c r="K103" s="56" t="s">
        <v>61</v>
      </c>
      <c r="L103" s="56" t="s">
        <v>61</v>
      </c>
      <c r="M103" s="56" t="b">
        <v>0</v>
      </c>
      <c r="N103" s="56">
        <v>0.30672222423247836</v>
      </c>
      <c r="O103" s="56" t="b">
        <v>1</v>
      </c>
      <c r="P103" s="56">
        <v>3</v>
      </c>
      <c r="Q103" s="56">
        <v>24</v>
      </c>
      <c r="R103" s="56" t="s">
        <v>61</v>
      </c>
      <c r="S103" s="56" t="s">
        <v>62</v>
      </c>
    </row>
    <row r="104" spans="1:19" x14ac:dyDescent="0.35">
      <c r="A104" s="56" t="s">
        <v>162</v>
      </c>
      <c r="B104" s="56" t="s">
        <v>184</v>
      </c>
      <c r="C104" s="56" t="s">
        <v>163</v>
      </c>
      <c r="D104" s="56" t="s">
        <v>76</v>
      </c>
      <c r="E104" s="56" t="s">
        <v>77</v>
      </c>
      <c r="F104" s="56" t="s">
        <v>78</v>
      </c>
      <c r="G104" s="56">
        <v>29.429166793823242</v>
      </c>
      <c r="H104" s="56">
        <v>29.584135055541992</v>
      </c>
      <c r="I104" s="56">
        <v>0.14169527590274811</v>
      </c>
      <c r="J104" s="56" t="s">
        <v>61</v>
      </c>
      <c r="K104" s="56" t="s">
        <v>61</v>
      </c>
      <c r="L104" s="56" t="s">
        <v>61</v>
      </c>
      <c r="M104" s="56" t="b">
        <v>0</v>
      </c>
      <c r="N104" s="56">
        <v>0.30672222423247836</v>
      </c>
      <c r="O104" s="56" t="b">
        <v>1</v>
      </c>
      <c r="P104" s="56">
        <v>3</v>
      </c>
      <c r="Q104" s="56">
        <v>24</v>
      </c>
      <c r="R104" s="56" t="s">
        <v>61</v>
      </c>
      <c r="S104" s="56" t="s">
        <v>62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2472-31F6-4C0E-A9C5-55E878C91850}">
  <dimension ref="A1:T104"/>
  <sheetViews>
    <sheetView topLeftCell="A73" workbookViewId="0">
      <selection activeCell="G90" sqref="G90:G92"/>
    </sheetView>
  </sheetViews>
  <sheetFormatPr defaultRowHeight="12.75" x14ac:dyDescent="0.35"/>
  <cols>
    <col min="1" max="16384" width="9" style="56"/>
  </cols>
  <sheetData>
    <row r="1" spans="1:20" x14ac:dyDescent="0.35">
      <c r="A1" s="56" t="s">
        <v>30</v>
      </c>
      <c r="B1" s="56" t="s">
        <v>31</v>
      </c>
    </row>
    <row r="2" spans="1:20" x14ac:dyDescent="0.35">
      <c r="A2" s="56" t="s">
        <v>32</v>
      </c>
      <c r="B2" s="56" t="s">
        <v>33</v>
      </c>
    </row>
    <row r="3" spans="1:20" x14ac:dyDescent="0.35">
      <c r="A3" s="56" t="s">
        <v>34</v>
      </c>
      <c r="B3" s="56" t="s">
        <v>179</v>
      </c>
    </row>
    <row r="4" spans="1:20" x14ac:dyDescent="0.35">
      <c r="A4" s="56" t="s">
        <v>35</v>
      </c>
      <c r="B4" s="56" t="s">
        <v>180</v>
      </c>
    </row>
    <row r="5" spans="1:20" x14ac:dyDescent="0.35">
      <c r="A5" s="56" t="s">
        <v>36</v>
      </c>
      <c r="B5" s="56" t="s">
        <v>37</v>
      </c>
    </row>
    <row r="6" spans="1:20" x14ac:dyDescent="0.35">
      <c r="A6" s="56" t="s">
        <v>38</v>
      </c>
      <c r="B6" s="56" t="s">
        <v>39</v>
      </c>
    </row>
    <row r="8" spans="1:20" x14ac:dyDescent="0.35">
      <c r="A8" s="56" t="s">
        <v>40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56" t="s">
        <v>46</v>
      </c>
      <c r="H8" s="56" t="s">
        <v>47</v>
      </c>
      <c r="I8" s="56" t="s">
        <v>48</v>
      </c>
      <c r="J8" s="56" t="s">
        <v>49</v>
      </c>
      <c r="K8" s="56" t="s">
        <v>50</v>
      </c>
      <c r="L8" s="56" t="s">
        <v>51</v>
      </c>
      <c r="M8" s="56" t="s">
        <v>52</v>
      </c>
      <c r="N8" s="56" t="s">
        <v>53</v>
      </c>
      <c r="O8" s="56" t="s">
        <v>54</v>
      </c>
      <c r="P8" s="56" t="s">
        <v>55</v>
      </c>
      <c r="Q8" s="56" t="s">
        <v>56</v>
      </c>
      <c r="R8" s="56" t="s">
        <v>57</v>
      </c>
      <c r="S8" s="56" t="s">
        <v>58</v>
      </c>
      <c r="T8" s="56" t="s">
        <v>59</v>
      </c>
    </row>
    <row r="9" spans="1:20" x14ac:dyDescent="0.35">
      <c r="A9" s="56" t="s">
        <v>60</v>
      </c>
      <c r="B9" s="56" t="s">
        <v>61</v>
      </c>
      <c r="C9" s="56" t="s">
        <v>61</v>
      </c>
      <c r="D9" s="56" t="s">
        <v>61</v>
      </c>
      <c r="E9" s="56" t="s">
        <v>61</v>
      </c>
      <c r="F9" s="56" t="s">
        <v>61</v>
      </c>
      <c r="G9" s="56" t="s">
        <v>61</v>
      </c>
      <c r="H9" s="56" t="s">
        <v>61</v>
      </c>
      <c r="I9" s="56" t="s">
        <v>61</v>
      </c>
      <c r="J9" s="56" t="s">
        <v>61</v>
      </c>
      <c r="K9" s="56" t="s">
        <v>61</v>
      </c>
      <c r="L9" s="56" t="s">
        <v>61</v>
      </c>
      <c r="M9" s="56" t="s">
        <v>61</v>
      </c>
      <c r="N9" s="56" t="s">
        <v>61</v>
      </c>
      <c r="O9" s="56" t="s">
        <v>61</v>
      </c>
      <c r="P9" s="56" t="s">
        <v>61</v>
      </c>
      <c r="Q9" s="56" t="s">
        <v>61</v>
      </c>
      <c r="R9" s="56" t="s">
        <v>61</v>
      </c>
      <c r="S9" s="56" t="s">
        <v>62</v>
      </c>
      <c r="T9" s="56" t="s">
        <v>62</v>
      </c>
    </row>
    <row r="10" spans="1:20" x14ac:dyDescent="0.35">
      <c r="A10" s="56" t="s">
        <v>63</v>
      </c>
      <c r="B10" s="56" t="s">
        <v>61</v>
      </c>
      <c r="C10" s="56" t="s">
        <v>61</v>
      </c>
      <c r="D10" s="56" t="s">
        <v>61</v>
      </c>
      <c r="E10" s="56" t="s">
        <v>61</v>
      </c>
      <c r="F10" s="56" t="s">
        <v>61</v>
      </c>
      <c r="G10" s="56" t="s">
        <v>61</v>
      </c>
      <c r="H10" s="56" t="s">
        <v>61</v>
      </c>
      <c r="I10" s="56" t="s">
        <v>61</v>
      </c>
      <c r="J10" s="56" t="s">
        <v>61</v>
      </c>
      <c r="K10" s="56" t="s">
        <v>61</v>
      </c>
      <c r="L10" s="56" t="s">
        <v>61</v>
      </c>
      <c r="M10" s="56" t="s">
        <v>61</v>
      </c>
      <c r="N10" s="56" t="s">
        <v>61</v>
      </c>
      <c r="O10" s="56" t="s">
        <v>61</v>
      </c>
      <c r="P10" s="56" t="s">
        <v>61</v>
      </c>
      <c r="Q10" s="56" t="s">
        <v>61</v>
      </c>
      <c r="R10" s="56" t="s">
        <v>61</v>
      </c>
      <c r="S10" s="56" t="s">
        <v>62</v>
      </c>
      <c r="T10" s="56" t="s">
        <v>62</v>
      </c>
    </row>
    <row r="11" spans="1:20" x14ac:dyDescent="0.35">
      <c r="A11" s="56" t="s">
        <v>64</v>
      </c>
      <c r="B11" s="56" t="s">
        <v>61</v>
      </c>
      <c r="C11" s="56" t="s">
        <v>61</v>
      </c>
      <c r="D11" s="56" t="s">
        <v>61</v>
      </c>
      <c r="E11" s="56" t="s">
        <v>61</v>
      </c>
      <c r="F11" s="56" t="s">
        <v>61</v>
      </c>
      <c r="G11" s="56" t="s">
        <v>61</v>
      </c>
      <c r="H11" s="56" t="s">
        <v>61</v>
      </c>
      <c r="I11" s="56" t="s">
        <v>61</v>
      </c>
      <c r="J11" s="56" t="s">
        <v>61</v>
      </c>
      <c r="K11" s="56" t="s">
        <v>61</v>
      </c>
      <c r="L11" s="56" t="s">
        <v>61</v>
      </c>
      <c r="M11" s="56" t="s">
        <v>61</v>
      </c>
      <c r="N11" s="56" t="s">
        <v>61</v>
      </c>
      <c r="O11" s="56" t="s">
        <v>61</v>
      </c>
      <c r="P11" s="56" t="s">
        <v>61</v>
      </c>
      <c r="Q11" s="56" t="s">
        <v>61</v>
      </c>
      <c r="R11" s="56" t="s">
        <v>61</v>
      </c>
      <c r="S11" s="56" t="s">
        <v>62</v>
      </c>
      <c r="T11" s="56" t="s">
        <v>62</v>
      </c>
    </row>
    <row r="12" spans="1:20" x14ac:dyDescent="0.35">
      <c r="A12" s="56" t="s">
        <v>65</v>
      </c>
      <c r="B12" s="56" t="s">
        <v>171</v>
      </c>
      <c r="C12" s="56" t="s">
        <v>167</v>
      </c>
      <c r="D12" s="56" t="s">
        <v>76</v>
      </c>
      <c r="E12" s="56" t="s">
        <v>77</v>
      </c>
      <c r="F12" s="56" t="s">
        <v>78</v>
      </c>
      <c r="G12" s="56">
        <v>29.638431549072266</v>
      </c>
      <c r="H12" s="56">
        <v>29.360021591186523</v>
      </c>
      <c r="I12" s="56">
        <v>0.2952951192855835</v>
      </c>
      <c r="J12" s="56" t="s">
        <v>61</v>
      </c>
      <c r="K12" s="56" t="s">
        <v>61</v>
      </c>
      <c r="L12" s="56" t="s">
        <v>61</v>
      </c>
      <c r="M12" s="56" t="b">
        <v>0</v>
      </c>
      <c r="N12" s="56">
        <v>0.21610589304660627</v>
      </c>
      <c r="O12" s="56" t="b">
        <v>1</v>
      </c>
      <c r="P12" s="56">
        <v>3</v>
      </c>
      <c r="Q12" s="56">
        <v>25</v>
      </c>
      <c r="R12" s="56" t="s">
        <v>61</v>
      </c>
      <c r="S12" s="56" t="s">
        <v>62</v>
      </c>
      <c r="T12" s="56" t="s">
        <v>62</v>
      </c>
    </row>
    <row r="13" spans="1:20" x14ac:dyDescent="0.35">
      <c r="A13" s="56" t="s">
        <v>66</v>
      </c>
      <c r="B13" s="56" t="s">
        <v>171</v>
      </c>
      <c r="C13" s="56" t="s">
        <v>167</v>
      </c>
      <c r="D13" s="56" t="s">
        <v>76</v>
      </c>
      <c r="E13" s="56" t="s">
        <v>77</v>
      </c>
      <c r="F13" s="56" t="s">
        <v>78</v>
      </c>
      <c r="G13" s="56">
        <v>29.39129638671875</v>
      </c>
      <c r="H13" s="56">
        <v>29.360021591186523</v>
      </c>
      <c r="I13" s="56">
        <v>0.2952951192855835</v>
      </c>
      <c r="J13" s="56" t="s">
        <v>61</v>
      </c>
      <c r="K13" s="56" t="s">
        <v>61</v>
      </c>
      <c r="L13" s="56" t="s">
        <v>61</v>
      </c>
      <c r="M13" s="56" t="b">
        <v>0</v>
      </c>
      <c r="N13" s="56">
        <v>0.21610589304660627</v>
      </c>
      <c r="O13" s="56" t="b">
        <v>1</v>
      </c>
      <c r="P13" s="56">
        <v>3</v>
      </c>
      <c r="Q13" s="56">
        <v>24</v>
      </c>
      <c r="R13" s="56" t="s">
        <v>61</v>
      </c>
      <c r="S13" s="56" t="s">
        <v>62</v>
      </c>
      <c r="T13" s="56" t="s">
        <v>62</v>
      </c>
    </row>
    <row r="14" spans="1:20" x14ac:dyDescent="0.35">
      <c r="A14" s="56" t="s">
        <v>67</v>
      </c>
      <c r="B14" s="56" t="s">
        <v>171</v>
      </c>
      <c r="C14" s="56" t="s">
        <v>167</v>
      </c>
      <c r="D14" s="56" t="s">
        <v>76</v>
      </c>
      <c r="E14" s="56" t="s">
        <v>77</v>
      </c>
      <c r="F14" s="56" t="s">
        <v>78</v>
      </c>
      <c r="G14" s="56">
        <v>29.050331115722656</v>
      </c>
      <c r="H14" s="56">
        <v>29.360021591186523</v>
      </c>
      <c r="I14" s="56">
        <v>0.2952951192855835</v>
      </c>
      <c r="J14" s="56" t="s">
        <v>61</v>
      </c>
      <c r="K14" s="56" t="s">
        <v>61</v>
      </c>
      <c r="L14" s="56" t="s">
        <v>61</v>
      </c>
      <c r="M14" s="56" t="b">
        <v>0</v>
      </c>
      <c r="N14" s="56">
        <v>0.21610589304660627</v>
      </c>
      <c r="O14" s="56" t="b">
        <v>1</v>
      </c>
      <c r="P14" s="56">
        <v>3</v>
      </c>
      <c r="Q14" s="56">
        <v>24</v>
      </c>
      <c r="R14" s="56" t="s">
        <v>61</v>
      </c>
      <c r="S14" s="56" t="s">
        <v>62</v>
      </c>
      <c r="T14" s="56" t="s">
        <v>62</v>
      </c>
    </row>
    <row r="15" spans="1:20" x14ac:dyDescent="0.35">
      <c r="A15" s="56" t="s">
        <v>68</v>
      </c>
      <c r="B15" s="56" t="s">
        <v>181</v>
      </c>
      <c r="C15" s="56" t="s">
        <v>167</v>
      </c>
      <c r="D15" s="56" t="s">
        <v>76</v>
      </c>
      <c r="E15" s="56" t="s">
        <v>77</v>
      </c>
      <c r="F15" s="56" t="s">
        <v>78</v>
      </c>
      <c r="G15" s="56">
        <v>29.4844970703125</v>
      </c>
      <c r="H15" s="56">
        <v>29.27876091003418</v>
      </c>
      <c r="I15" s="56">
        <v>0.17941237986087799</v>
      </c>
      <c r="J15" s="56" t="s">
        <v>61</v>
      </c>
      <c r="K15" s="56" t="s">
        <v>61</v>
      </c>
      <c r="L15" s="56" t="s">
        <v>61</v>
      </c>
      <c r="M15" s="56" t="b">
        <v>0</v>
      </c>
      <c r="N15" s="56">
        <v>0.21610589304660627</v>
      </c>
      <c r="O15" s="56" t="b">
        <v>1</v>
      </c>
      <c r="P15" s="56">
        <v>3</v>
      </c>
      <c r="Q15" s="56">
        <v>24</v>
      </c>
      <c r="R15" s="56" t="s">
        <v>61</v>
      </c>
      <c r="S15" s="56" t="s">
        <v>62</v>
      </c>
      <c r="T15" s="56" t="s">
        <v>62</v>
      </c>
    </row>
    <row r="16" spans="1:20" x14ac:dyDescent="0.35">
      <c r="A16" s="56" t="s">
        <v>69</v>
      </c>
      <c r="B16" s="56" t="s">
        <v>181</v>
      </c>
      <c r="C16" s="56" t="s">
        <v>167</v>
      </c>
      <c r="D16" s="56" t="s">
        <v>76</v>
      </c>
      <c r="E16" s="56" t="s">
        <v>77</v>
      </c>
      <c r="F16" s="56" t="s">
        <v>78</v>
      </c>
      <c r="G16" s="56">
        <v>29.196941375732422</v>
      </c>
      <c r="H16" s="56">
        <v>29.27876091003418</v>
      </c>
      <c r="I16" s="56">
        <v>0.17941237986087799</v>
      </c>
      <c r="J16" s="56" t="s">
        <v>61</v>
      </c>
      <c r="K16" s="56" t="s">
        <v>61</v>
      </c>
      <c r="L16" s="56" t="s">
        <v>61</v>
      </c>
      <c r="M16" s="56" t="b">
        <v>0</v>
      </c>
      <c r="N16" s="56">
        <v>0.21610589304660627</v>
      </c>
      <c r="O16" s="56" t="b">
        <v>1</v>
      </c>
      <c r="P16" s="56">
        <v>3</v>
      </c>
      <c r="Q16" s="56">
        <v>24</v>
      </c>
      <c r="R16" s="56" t="s">
        <v>61</v>
      </c>
      <c r="S16" s="56" t="s">
        <v>62</v>
      </c>
      <c r="T16" s="56" t="s">
        <v>62</v>
      </c>
    </row>
    <row r="17" spans="1:20" x14ac:dyDescent="0.35">
      <c r="A17" s="56" t="s">
        <v>70</v>
      </c>
      <c r="B17" s="56" t="s">
        <v>181</v>
      </c>
      <c r="C17" s="56" t="s">
        <v>167</v>
      </c>
      <c r="D17" s="56" t="s">
        <v>76</v>
      </c>
      <c r="E17" s="56" t="s">
        <v>77</v>
      </c>
      <c r="F17" s="56" t="s">
        <v>78</v>
      </c>
      <c r="G17" s="56">
        <v>29.154842376708984</v>
      </c>
      <c r="H17" s="56">
        <v>29.27876091003418</v>
      </c>
      <c r="I17" s="56">
        <v>0.17941237986087799</v>
      </c>
      <c r="J17" s="56" t="s">
        <v>61</v>
      </c>
      <c r="K17" s="56" t="s">
        <v>61</v>
      </c>
      <c r="L17" s="56" t="s">
        <v>61</v>
      </c>
      <c r="M17" s="56" t="b">
        <v>0</v>
      </c>
      <c r="N17" s="56">
        <v>0.21610589304660627</v>
      </c>
      <c r="O17" s="56" t="b">
        <v>1</v>
      </c>
      <c r="P17" s="56">
        <v>3</v>
      </c>
      <c r="Q17" s="56">
        <v>24</v>
      </c>
      <c r="R17" s="56" t="s">
        <v>61</v>
      </c>
      <c r="S17" s="56" t="s">
        <v>62</v>
      </c>
      <c r="T17" s="56" t="s">
        <v>62</v>
      </c>
    </row>
    <row r="18" spans="1:20" x14ac:dyDescent="0.35">
      <c r="A18" s="56" t="s">
        <v>71</v>
      </c>
      <c r="B18" s="56" t="s">
        <v>182</v>
      </c>
      <c r="C18" s="56" t="s">
        <v>167</v>
      </c>
      <c r="D18" s="56" t="s">
        <v>76</v>
      </c>
      <c r="E18" s="56" t="s">
        <v>77</v>
      </c>
      <c r="F18" s="56" t="s">
        <v>78</v>
      </c>
      <c r="G18" s="56">
        <v>29.469810485839844</v>
      </c>
      <c r="H18" s="56">
        <v>29.386472702026367</v>
      </c>
      <c r="I18" s="56">
        <v>7.2762705385684967E-2</v>
      </c>
      <c r="J18" s="56" t="s">
        <v>61</v>
      </c>
      <c r="K18" s="56" t="s">
        <v>61</v>
      </c>
      <c r="L18" s="56" t="s">
        <v>61</v>
      </c>
      <c r="M18" s="56" t="b">
        <v>0</v>
      </c>
      <c r="N18" s="56">
        <v>0.21610589304660627</v>
      </c>
      <c r="O18" s="56" t="b">
        <v>1</v>
      </c>
      <c r="P18" s="56">
        <v>3</v>
      </c>
      <c r="Q18" s="56">
        <v>24</v>
      </c>
      <c r="R18" s="56" t="s">
        <v>61</v>
      </c>
      <c r="S18" s="56" t="s">
        <v>62</v>
      </c>
      <c r="T18" s="56" t="s">
        <v>62</v>
      </c>
    </row>
    <row r="19" spans="1:20" x14ac:dyDescent="0.35">
      <c r="A19" s="56" t="s">
        <v>72</v>
      </c>
      <c r="B19" s="56" t="s">
        <v>182</v>
      </c>
      <c r="C19" s="56" t="s">
        <v>167</v>
      </c>
      <c r="D19" s="56" t="s">
        <v>76</v>
      </c>
      <c r="E19" s="56" t="s">
        <v>77</v>
      </c>
      <c r="F19" s="56" t="s">
        <v>78</v>
      </c>
      <c r="G19" s="56">
        <v>29.35405158996582</v>
      </c>
      <c r="H19" s="56">
        <v>29.386472702026367</v>
      </c>
      <c r="I19" s="56">
        <v>7.2762705385684967E-2</v>
      </c>
      <c r="J19" s="56" t="s">
        <v>61</v>
      </c>
      <c r="K19" s="56" t="s">
        <v>61</v>
      </c>
      <c r="L19" s="56" t="s">
        <v>61</v>
      </c>
      <c r="M19" s="56" t="b">
        <v>0</v>
      </c>
      <c r="N19" s="56">
        <v>0.21610589304660627</v>
      </c>
      <c r="O19" s="56" t="b">
        <v>1</v>
      </c>
      <c r="P19" s="56">
        <v>3</v>
      </c>
      <c r="Q19" s="56">
        <v>25</v>
      </c>
      <c r="R19" s="56" t="s">
        <v>61</v>
      </c>
      <c r="S19" s="56" t="s">
        <v>62</v>
      </c>
      <c r="T19" s="56" t="s">
        <v>62</v>
      </c>
    </row>
    <row r="20" spans="1:20" x14ac:dyDescent="0.35">
      <c r="A20" s="56" t="s">
        <v>73</v>
      </c>
      <c r="B20" s="56" t="s">
        <v>182</v>
      </c>
      <c r="C20" s="56" t="s">
        <v>167</v>
      </c>
      <c r="D20" s="56" t="s">
        <v>76</v>
      </c>
      <c r="E20" s="56" t="s">
        <v>77</v>
      </c>
      <c r="F20" s="56" t="s">
        <v>78</v>
      </c>
      <c r="G20" s="56">
        <v>29.335556030273438</v>
      </c>
      <c r="H20" s="56">
        <v>29.386472702026367</v>
      </c>
      <c r="I20" s="56">
        <v>7.2762705385684967E-2</v>
      </c>
      <c r="J20" s="56" t="s">
        <v>61</v>
      </c>
      <c r="K20" s="56" t="s">
        <v>61</v>
      </c>
      <c r="L20" s="56" t="s">
        <v>61</v>
      </c>
      <c r="M20" s="56" t="b">
        <v>0</v>
      </c>
      <c r="N20" s="56">
        <v>0.21610589304660627</v>
      </c>
      <c r="O20" s="56" t="b">
        <v>1</v>
      </c>
      <c r="P20" s="56">
        <v>3</v>
      </c>
      <c r="Q20" s="56">
        <v>25</v>
      </c>
      <c r="R20" s="56" t="s">
        <v>61</v>
      </c>
      <c r="S20" s="56" t="s">
        <v>62</v>
      </c>
      <c r="T20" s="56" t="s">
        <v>62</v>
      </c>
    </row>
    <row r="21" spans="1:20" x14ac:dyDescent="0.35">
      <c r="A21" s="56" t="s">
        <v>74</v>
      </c>
      <c r="B21" s="56" t="s">
        <v>171</v>
      </c>
      <c r="C21" s="56" t="s">
        <v>75</v>
      </c>
      <c r="D21" s="56" t="s">
        <v>76</v>
      </c>
      <c r="E21" s="56" t="s">
        <v>77</v>
      </c>
      <c r="F21" s="56" t="s">
        <v>78</v>
      </c>
      <c r="G21" s="56">
        <v>19.885807037353516</v>
      </c>
      <c r="H21" s="56">
        <v>20.048097610473633</v>
      </c>
      <c r="I21" s="56">
        <v>0.14136695861816406</v>
      </c>
      <c r="J21" s="56" t="s">
        <v>61</v>
      </c>
      <c r="K21" s="56" t="s">
        <v>61</v>
      </c>
      <c r="L21" s="56" t="s">
        <v>61</v>
      </c>
      <c r="M21" s="56" t="b">
        <v>0</v>
      </c>
      <c r="N21" s="56">
        <v>0.19794319354661821</v>
      </c>
      <c r="O21" s="56" t="b">
        <v>1</v>
      </c>
      <c r="P21" s="56">
        <v>3</v>
      </c>
      <c r="Q21" s="56">
        <v>14</v>
      </c>
      <c r="R21" s="56" t="s">
        <v>61</v>
      </c>
      <c r="S21" s="56" t="s">
        <v>62</v>
      </c>
      <c r="T21" s="56" t="s">
        <v>62</v>
      </c>
    </row>
    <row r="22" spans="1:20" x14ac:dyDescent="0.35">
      <c r="A22" s="56" t="s">
        <v>79</v>
      </c>
      <c r="B22" s="56" t="s">
        <v>171</v>
      </c>
      <c r="C22" s="56" t="s">
        <v>75</v>
      </c>
      <c r="D22" s="56" t="s">
        <v>76</v>
      </c>
      <c r="E22" s="56" t="s">
        <v>77</v>
      </c>
      <c r="F22" s="56" t="s">
        <v>78</v>
      </c>
      <c r="G22" s="56">
        <v>20.144439697265625</v>
      </c>
      <c r="H22" s="56">
        <v>20.048097610473633</v>
      </c>
      <c r="I22" s="56">
        <v>0.14136695861816406</v>
      </c>
      <c r="J22" s="56" t="s">
        <v>61</v>
      </c>
      <c r="K22" s="56" t="s">
        <v>61</v>
      </c>
      <c r="L22" s="56" t="s">
        <v>61</v>
      </c>
      <c r="M22" s="56" t="b">
        <v>0</v>
      </c>
      <c r="N22" s="56">
        <v>0.19794319354661821</v>
      </c>
      <c r="O22" s="56" t="b">
        <v>1</v>
      </c>
      <c r="P22" s="56">
        <v>3</v>
      </c>
      <c r="Q22" s="56">
        <v>15</v>
      </c>
      <c r="R22" s="56" t="s">
        <v>61</v>
      </c>
      <c r="S22" s="56" t="s">
        <v>62</v>
      </c>
      <c r="T22" s="56" t="s">
        <v>62</v>
      </c>
    </row>
    <row r="23" spans="1:20" x14ac:dyDescent="0.35">
      <c r="A23" s="56" t="s">
        <v>80</v>
      </c>
      <c r="B23" s="56" t="s">
        <v>171</v>
      </c>
      <c r="C23" s="56" t="s">
        <v>75</v>
      </c>
      <c r="D23" s="56" t="s">
        <v>76</v>
      </c>
      <c r="E23" s="56" t="s">
        <v>77</v>
      </c>
      <c r="F23" s="56" t="s">
        <v>78</v>
      </c>
      <c r="G23" s="56">
        <v>20.114046096801758</v>
      </c>
      <c r="H23" s="56">
        <v>20.048097610473633</v>
      </c>
      <c r="I23" s="56">
        <v>0.14136695861816406</v>
      </c>
      <c r="J23" s="56" t="s">
        <v>61</v>
      </c>
      <c r="K23" s="56" t="s">
        <v>61</v>
      </c>
      <c r="L23" s="56" t="s">
        <v>61</v>
      </c>
      <c r="M23" s="56" t="b">
        <v>0</v>
      </c>
      <c r="N23" s="56">
        <v>0.19794319354661821</v>
      </c>
      <c r="O23" s="56" t="b">
        <v>1</v>
      </c>
      <c r="P23" s="56">
        <v>3</v>
      </c>
      <c r="Q23" s="56">
        <v>15</v>
      </c>
      <c r="R23" s="56" t="s">
        <v>61</v>
      </c>
      <c r="S23" s="56" t="s">
        <v>62</v>
      </c>
      <c r="T23" s="56" t="s">
        <v>62</v>
      </c>
    </row>
    <row r="24" spans="1:20" x14ac:dyDescent="0.35">
      <c r="A24" s="56" t="s">
        <v>81</v>
      </c>
      <c r="B24" s="56" t="s">
        <v>181</v>
      </c>
      <c r="C24" s="56" t="s">
        <v>75</v>
      </c>
      <c r="D24" s="56" t="s">
        <v>76</v>
      </c>
      <c r="E24" s="56" t="s">
        <v>77</v>
      </c>
      <c r="F24" s="56" t="s">
        <v>78</v>
      </c>
      <c r="G24" s="56">
        <v>20.419384002685547</v>
      </c>
      <c r="H24" s="56">
        <v>20.301097869873047</v>
      </c>
      <c r="I24" s="56">
        <v>0.10333187133073807</v>
      </c>
      <c r="J24" s="56" t="s">
        <v>61</v>
      </c>
      <c r="K24" s="56" t="s">
        <v>61</v>
      </c>
      <c r="L24" s="56" t="s">
        <v>61</v>
      </c>
      <c r="M24" s="56" t="b">
        <v>0</v>
      </c>
      <c r="N24" s="56">
        <v>0.19794319354661821</v>
      </c>
      <c r="O24" s="56" t="b">
        <v>1</v>
      </c>
      <c r="P24" s="56">
        <v>3</v>
      </c>
      <c r="Q24" s="56">
        <v>15</v>
      </c>
      <c r="R24" s="56" t="s">
        <v>61</v>
      </c>
      <c r="S24" s="56" t="s">
        <v>62</v>
      </c>
      <c r="T24" s="56" t="s">
        <v>62</v>
      </c>
    </row>
    <row r="25" spans="1:20" x14ac:dyDescent="0.35">
      <c r="A25" s="56" t="s">
        <v>82</v>
      </c>
      <c r="B25" s="56" t="s">
        <v>181</v>
      </c>
      <c r="C25" s="56" t="s">
        <v>75</v>
      </c>
      <c r="D25" s="56" t="s">
        <v>76</v>
      </c>
      <c r="E25" s="56" t="s">
        <v>77</v>
      </c>
      <c r="F25" s="56" t="s">
        <v>78</v>
      </c>
      <c r="G25" s="56">
        <v>20.228395462036133</v>
      </c>
      <c r="H25" s="56">
        <v>20.301097869873047</v>
      </c>
      <c r="I25" s="56">
        <v>0.10333187133073807</v>
      </c>
      <c r="J25" s="56" t="s">
        <v>61</v>
      </c>
      <c r="K25" s="56" t="s">
        <v>61</v>
      </c>
      <c r="L25" s="56" t="s">
        <v>61</v>
      </c>
      <c r="M25" s="56" t="b">
        <v>0</v>
      </c>
      <c r="N25" s="56">
        <v>0.19794319354661821</v>
      </c>
      <c r="O25" s="56" t="b">
        <v>1</v>
      </c>
      <c r="P25" s="56">
        <v>3</v>
      </c>
      <c r="Q25" s="56">
        <v>15</v>
      </c>
      <c r="R25" s="56" t="s">
        <v>61</v>
      </c>
      <c r="S25" s="56" t="s">
        <v>62</v>
      </c>
      <c r="T25" s="56" t="s">
        <v>62</v>
      </c>
    </row>
    <row r="26" spans="1:20" x14ac:dyDescent="0.35">
      <c r="A26" s="56" t="s">
        <v>83</v>
      </c>
      <c r="B26" s="56" t="s">
        <v>181</v>
      </c>
      <c r="C26" s="56" t="s">
        <v>75</v>
      </c>
      <c r="D26" s="56" t="s">
        <v>76</v>
      </c>
      <c r="E26" s="56" t="s">
        <v>77</v>
      </c>
      <c r="F26" s="56" t="s">
        <v>78</v>
      </c>
      <c r="G26" s="56">
        <v>20.255516052246094</v>
      </c>
      <c r="H26" s="56">
        <v>20.301097869873047</v>
      </c>
      <c r="I26" s="56">
        <v>0.10333187133073807</v>
      </c>
      <c r="J26" s="56" t="s">
        <v>61</v>
      </c>
      <c r="K26" s="56" t="s">
        <v>61</v>
      </c>
      <c r="L26" s="56" t="s">
        <v>61</v>
      </c>
      <c r="M26" s="56" t="b">
        <v>0</v>
      </c>
      <c r="N26" s="56">
        <v>0.19794319354661821</v>
      </c>
      <c r="O26" s="56" t="b">
        <v>1</v>
      </c>
      <c r="P26" s="56">
        <v>3</v>
      </c>
      <c r="Q26" s="56">
        <v>15</v>
      </c>
      <c r="R26" s="56" t="s">
        <v>61</v>
      </c>
      <c r="S26" s="56" t="s">
        <v>62</v>
      </c>
      <c r="T26" s="56" t="s">
        <v>62</v>
      </c>
    </row>
    <row r="27" spans="1:20" x14ac:dyDescent="0.35">
      <c r="A27" s="56" t="s">
        <v>84</v>
      </c>
      <c r="B27" s="56" t="s">
        <v>182</v>
      </c>
      <c r="C27" s="56" t="s">
        <v>75</v>
      </c>
      <c r="D27" s="56" t="s">
        <v>76</v>
      </c>
      <c r="E27" s="56" t="s">
        <v>77</v>
      </c>
      <c r="F27" s="56" t="s">
        <v>78</v>
      </c>
      <c r="G27" s="56">
        <v>20.262502670288086</v>
      </c>
      <c r="H27" s="56">
        <v>20.187891006469727</v>
      </c>
      <c r="I27" s="56">
        <v>6.7429997026920319E-2</v>
      </c>
      <c r="J27" s="56" t="s">
        <v>61</v>
      </c>
      <c r="K27" s="56" t="s">
        <v>61</v>
      </c>
      <c r="L27" s="56" t="s">
        <v>61</v>
      </c>
      <c r="M27" s="56" t="b">
        <v>0</v>
      </c>
      <c r="N27" s="56">
        <v>0.19794319354661821</v>
      </c>
      <c r="O27" s="56" t="b">
        <v>1</v>
      </c>
      <c r="P27" s="56">
        <v>3</v>
      </c>
      <c r="Q27" s="56">
        <v>15</v>
      </c>
      <c r="R27" s="56" t="s">
        <v>61</v>
      </c>
      <c r="S27" s="56" t="s">
        <v>62</v>
      </c>
      <c r="T27" s="56" t="s">
        <v>62</v>
      </c>
    </row>
    <row r="28" spans="1:20" x14ac:dyDescent="0.35">
      <c r="A28" s="56" t="s">
        <v>85</v>
      </c>
      <c r="B28" s="56" t="s">
        <v>182</v>
      </c>
      <c r="C28" s="56" t="s">
        <v>75</v>
      </c>
      <c r="D28" s="56" t="s">
        <v>76</v>
      </c>
      <c r="E28" s="56" t="s">
        <v>77</v>
      </c>
      <c r="F28" s="56" t="s">
        <v>78</v>
      </c>
      <c r="G28" s="56">
        <v>20.169868469238281</v>
      </c>
      <c r="H28" s="56">
        <v>20.187891006469727</v>
      </c>
      <c r="I28" s="56">
        <v>6.7429997026920319E-2</v>
      </c>
      <c r="J28" s="56" t="s">
        <v>61</v>
      </c>
      <c r="K28" s="56" t="s">
        <v>61</v>
      </c>
      <c r="L28" s="56" t="s">
        <v>61</v>
      </c>
      <c r="M28" s="56" t="b">
        <v>0</v>
      </c>
      <c r="N28" s="56">
        <v>0.19794319354661821</v>
      </c>
      <c r="O28" s="56" t="b">
        <v>1</v>
      </c>
      <c r="P28" s="56">
        <v>3</v>
      </c>
      <c r="Q28" s="56">
        <v>15</v>
      </c>
      <c r="R28" s="56" t="s">
        <v>61</v>
      </c>
      <c r="S28" s="56" t="s">
        <v>62</v>
      </c>
      <c r="T28" s="56" t="s">
        <v>62</v>
      </c>
    </row>
    <row r="29" spans="1:20" x14ac:dyDescent="0.35">
      <c r="A29" s="56" t="s">
        <v>86</v>
      </c>
      <c r="B29" s="56" t="s">
        <v>182</v>
      </c>
      <c r="C29" s="56" t="s">
        <v>75</v>
      </c>
      <c r="D29" s="56" t="s">
        <v>76</v>
      </c>
      <c r="E29" s="56" t="s">
        <v>77</v>
      </c>
      <c r="F29" s="56" t="s">
        <v>78</v>
      </c>
      <c r="G29" s="56">
        <v>20.131305694580078</v>
      </c>
      <c r="H29" s="56">
        <v>20.187891006469727</v>
      </c>
      <c r="I29" s="56">
        <v>6.7429997026920319E-2</v>
      </c>
      <c r="J29" s="56" t="s">
        <v>61</v>
      </c>
      <c r="K29" s="56" t="s">
        <v>61</v>
      </c>
      <c r="L29" s="56" t="s">
        <v>61</v>
      </c>
      <c r="M29" s="56" t="b">
        <v>0</v>
      </c>
      <c r="N29" s="56">
        <v>0.19794319354661821</v>
      </c>
      <c r="O29" s="56" t="b">
        <v>1</v>
      </c>
      <c r="P29" s="56">
        <v>3</v>
      </c>
      <c r="Q29" s="56">
        <v>15</v>
      </c>
      <c r="R29" s="56" t="s">
        <v>61</v>
      </c>
      <c r="S29" s="56" t="s">
        <v>62</v>
      </c>
      <c r="T29" s="56" t="s">
        <v>62</v>
      </c>
    </row>
    <row r="30" spans="1:20" x14ac:dyDescent="0.35">
      <c r="A30" s="56" t="s">
        <v>87</v>
      </c>
      <c r="B30" s="56" t="s">
        <v>171</v>
      </c>
      <c r="C30" s="56" t="s">
        <v>164</v>
      </c>
      <c r="D30" s="56" t="s">
        <v>76</v>
      </c>
      <c r="E30" s="56" t="s">
        <v>77</v>
      </c>
      <c r="F30" s="56" t="s">
        <v>78</v>
      </c>
      <c r="G30" s="56">
        <v>29.385831832885742</v>
      </c>
      <c r="H30" s="56">
        <v>29.390777587890625</v>
      </c>
      <c r="I30" s="56">
        <v>2.4462733417749405E-2</v>
      </c>
      <c r="J30" s="56" t="s">
        <v>61</v>
      </c>
      <c r="K30" s="56" t="s">
        <v>61</v>
      </c>
      <c r="L30" s="56" t="s">
        <v>61</v>
      </c>
      <c r="M30" s="56" t="b">
        <v>0</v>
      </c>
      <c r="N30" s="56">
        <v>0.18944256013047411</v>
      </c>
      <c r="O30" s="56" t="b">
        <v>1</v>
      </c>
      <c r="P30" s="56">
        <v>3</v>
      </c>
      <c r="Q30" s="56">
        <v>24</v>
      </c>
      <c r="R30" s="56" t="s">
        <v>61</v>
      </c>
      <c r="S30" s="56" t="s">
        <v>62</v>
      </c>
      <c r="T30" s="56" t="s">
        <v>62</v>
      </c>
    </row>
    <row r="31" spans="1:20" x14ac:dyDescent="0.35">
      <c r="A31" s="56" t="s">
        <v>88</v>
      </c>
      <c r="B31" s="56" t="s">
        <v>171</v>
      </c>
      <c r="C31" s="56" t="s">
        <v>164</v>
      </c>
      <c r="D31" s="56" t="s">
        <v>76</v>
      </c>
      <c r="E31" s="56" t="s">
        <v>77</v>
      </c>
      <c r="F31" s="56" t="s">
        <v>78</v>
      </c>
      <c r="G31" s="56">
        <v>29.417333602905273</v>
      </c>
      <c r="H31" s="56">
        <v>29.390777587890625</v>
      </c>
      <c r="I31" s="56">
        <v>2.4462733417749405E-2</v>
      </c>
      <c r="J31" s="56" t="s">
        <v>61</v>
      </c>
      <c r="K31" s="56" t="s">
        <v>61</v>
      </c>
      <c r="L31" s="56" t="s">
        <v>61</v>
      </c>
      <c r="M31" s="56" t="b">
        <v>0</v>
      </c>
      <c r="N31" s="56">
        <v>0.18944256013047411</v>
      </c>
      <c r="O31" s="56" t="b">
        <v>1</v>
      </c>
      <c r="P31" s="56">
        <v>3</v>
      </c>
      <c r="Q31" s="56">
        <v>25</v>
      </c>
      <c r="R31" s="56" t="s">
        <v>61</v>
      </c>
      <c r="S31" s="56" t="s">
        <v>62</v>
      </c>
      <c r="T31" s="56" t="s">
        <v>62</v>
      </c>
    </row>
    <row r="32" spans="1:20" x14ac:dyDescent="0.35">
      <c r="A32" s="56" t="s">
        <v>89</v>
      </c>
      <c r="B32" s="56" t="s">
        <v>171</v>
      </c>
      <c r="C32" s="56" t="s">
        <v>164</v>
      </c>
      <c r="D32" s="56" t="s">
        <v>76</v>
      </c>
      <c r="E32" s="56" t="s">
        <v>77</v>
      </c>
      <c r="F32" s="56" t="s">
        <v>78</v>
      </c>
      <c r="G32" s="56">
        <v>29.369163513183594</v>
      </c>
      <c r="H32" s="56">
        <v>29.390777587890625</v>
      </c>
      <c r="I32" s="56">
        <v>2.4462733417749405E-2</v>
      </c>
      <c r="J32" s="56" t="s">
        <v>61</v>
      </c>
      <c r="K32" s="56" t="s">
        <v>61</v>
      </c>
      <c r="L32" s="56" t="s">
        <v>61</v>
      </c>
      <c r="M32" s="56" t="b">
        <v>0</v>
      </c>
      <c r="N32" s="56">
        <v>0.18944256013047411</v>
      </c>
      <c r="O32" s="56" t="b">
        <v>1</v>
      </c>
      <c r="P32" s="56">
        <v>3</v>
      </c>
      <c r="Q32" s="56">
        <v>24</v>
      </c>
      <c r="R32" s="56" t="s">
        <v>61</v>
      </c>
      <c r="S32" s="56" t="s">
        <v>62</v>
      </c>
      <c r="T32" s="56" t="s">
        <v>62</v>
      </c>
    </row>
    <row r="33" spans="1:20" x14ac:dyDescent="0.35">
      <c r="A33" s="56" t="s">
        <v>90</v>
      </c>
      <c r="B33" s="56" t="s">
        <v>173</v>
      </c>
      <c r="C33" s="56" t="s">
        <v>75</v>
      </c>
      <c r="D33" s="56" t="s">
        <v>76</v>
      </c>
      <c r="E33" s="56" t="s">
        <v>77</v>
      </c>
      <c r="F33" s="56" t="s">
        <v>78</v>
      </c>
      <c r="G33" s="56">
        <v>20.393131256103516</v>
      </c>
      <c r="H33" s="56">
        <v>20.454957962036133</v>
      </c>
      <c r="I33" s="56">
        <v>0.14794574677944183</v>
      </c>
      <c r="J33" s="56" t="s">
        <v>61</v>
      </c>
      <c r="K33" s="56" t="s">
        <v>61</v>
      </c>
      <c r="L33" s="56" t="s">
        <v>61</v>
      </c>
      <c r="M33" s="56" t="b">
        <v>0</v>
      </c>
      <c r="N33" s="56">
        <v>0.19794319354661821</v>
      </c>
      <c r="O33" s="56" t="b">
        <v>1</v>
      </c>
      <c r="P33" s="56">
        <v>3</v>
      </c>
      <c r="Q33" s="56">
        <v>15</v>
      </c>
      <c r="R33" s="56" t="s">
        <v>61</v>
      </c>
      <c r="S33" s="56" t="s">
        <v>62</v>
      </c>
      <c r="T33" s="56" t="s">
        <v>62</v>
      </c>
    </row>
    <row r="34" spans="1:20" x14ac:dyDescent="0.35">
      <c r="A34" s="56" t="s">
        <v>91</v>
      </c>
      <c r="B34" s="56" t="s">
        <v>173</v>
      </c>
      <c r="C34" s="56" t="s">
        <v>75</v>
      </c>
      <c r="D34" s="56" t="s">
        <v>76</v>
      </c>
      <c r="E34" s="56" t="s">
        <v>77</v>
      </c>
      <c r="F34" s="56" t="s">
        <v>78</v>
      </c>
      <c r="G34" s="56">
        <v>20.623788833618164</v>
      </c>
      <c r="H34" s="56">
        <v>20.454957962036133</v>
      </c>
      <c r="I34" s="56">
        <v>0.14794574677944183</v>
      </c>
      <c r="J34" s="56" t="s">
        <v>61</v>
      </c>
      <c r="K34" s="56" t="s">
        <v>61</v>
      </c>
      <c r="L34" s="56" t="s">
        <v>61</v>
      </c>
      <c r="M34" s="56" t="b">
        <v>0</v>
      </c>
      <c r="N34" s="56">
        <v>0.19794319354661821</v>
      </c>
      <c r="O34" s="56" t="b">
        <v>1</v>
      </c>
      <c r="P34" s="56">
        <v>3</v>
      </c>
      <c r="Q34" s="56">
        <v>16</v>
      </c>
      <c r="R34" s="56" t="s">
        <v>61</v>
      </c>
      <c r="S34" s="56" t="s">
        <v>62</v>
      </c>
      <c r="T34" s="56" t="s">
        <v>62</v>
      </c>
    </row>
    <row r="35" spans="1:20" x14ac:dyDescent="0.35">
      <c r="A35" s="56" t="s">
        <v>92</v>
      </c>
      <c r="B35" s="56" t="s">
        <v>173</v>
      </c>
      <c r="C35" s="56" t="s">
        <v>75</v>
      </c>
      <c r="D35" s="56" t="s">
        <v>76</v>
      </c>
      <c r="E35" s="56" t="s">
        <v>77</v>
      </c>
      <c r="F35" s="56" t="s">
        <v>78</v>
      </c>
      <c r="G35" s="56">
        <v>20.347955703735352</v>
      </c>
      <c r="H35" s="56">
        <v>20.454957962036133</v>
      </c>
      <c r="I35" s="56">
        <v>0.14794574677944183</v>
      </c>
      <c r="J35" s="56" t="s">
        <v>61</v>
      </c>
      <c r="K35" s="56" t="s">
        <v>61</v>
      </c>
      <c r="L35" s="56" t="s">
        <v>61</v>
      </c>
      <c r="M35" s="56" t="b">
        <v>0</v>
      </c>
      <c r="N35" s="56">
        <v>0.19794319354661821</v>
      </c>
      <c r="O35" s="56" t="b">
        <v>1</v>
      </c>
      <c r="P35" s="56">
        <v>3</v>
      </c>
      <c r="Q35" s="56">
        <v>15</v>
      </c>
      <c r="R35" s="56" t="s">
        <v>61</v>
      </c>
      <c r="S35" s="56" t="s">
        <v>62</v>
      </c>
      <c r="T35" s="56" t="s">
        <v>62</v>
      </c>
    </row>
    <row r="36" spans="1:20" x14ac:dyDescent="0.35">
      <c r="A36" s="56" t="s">
        <v>93</v>
      </c>
      <c r="B36" s="56" t="s">
        <v>183</v>
      </c>
      <c r="C36" s="56" t="s">
        <v>75</v>
      </c>
      <c r="D36" s="56" t="s">
        <v>76</v>
      </c>
      <c r="E36" s="56" t="s">
        <v>77</v>
      </c>
      <c r="F36" s="56" t="s">
        <v>78</v>
      </c>
      <c r="G36" s="56">
        <v>20.42170524597168</v>
      </c>
      <c r="H36" s="56">
        <v>20.271568298339844</v>
      </c>
      <c r="I36" s="56">
        <v>0.19350489974021912</v>
      </c>
      <c r="J36" s="56" t="s">
        <v>61</v>
      </c>
      <c r="K36" s="56" t="s">
        <v>61</v>
      </c>
      <c r="L36" s="56" t="s">
        <v>61</v>
      </c>
      <c r="M36" s="56" t="b">
        <v>0</v>
      </c>
      <c r="N36" s="56">
        <v>0.19794319354661821</v>
      </c>
      <c r="O36" s="56" t="b">
        <v>1</v>
      </c>
      <c r="P36" s="56">
        <v>3</v>
      </c>
      <c r="Q36" s="56">
        <v>16</v>
      </c>
      <c r="R36" s="56" t="s">
        <v>61</v>
      </c>
      <c r="S36" s="56" t="s">
        <v>62</v>
      </c>
      <c r="T36" s="56" t="s">
        <v>62</v>
      </c>
    </row>
    <row r="37" spans="1:20" x14ac:dyDescent="0.35">
      <c r="A37" s="56" t="s">
        <v>94</v>
      </c>
      <c r="B37" s="56" t="s">
        <v>183</v>
      </c>
      <c r="C37" s="56" t="s">
        <v>75</v>
      </c>
      <c r="D37" s="56" t="s">
        <v>76</v>
      </c>
      <c r="E37" s="56" t="s">
        <v>77</v>
      </c>
      <c r="F37" s="56" t="s">
        <v>78</v>
      </c>
      <c r="G37" s="56">
        <v>20.339813232421875</v>
      </c>
      <c r="H37" s="56">
        <v>20.271568298339844</v>
      </c>
      <c r="I37" s="56">
        <v>0.19350489974021912</v>
      </c>
      <c r="J37" s="56" t="s">
        <v>61</v>
      </c>
      <c r="K37" s="56" t="s">
        <v>61</v>
      </c>
      <c r="L37" s="56" t="s">
        <v>61</v>
      </c>
      <c r="M37" s="56" t="b">
        <v>0</v>
      </c>
      <c r="N37" s="56">
        <v>0.19794319354661821</v>
      </c>
      <c r="O37" s="56" t="b">
        <v>1</v>
      </c>
      <c r="P37" s="56">
        <v>3</v>
      </c>
      <c r="Q37" s="56">
        <v>15</v>
      </c>
      <c r="R37" s="56" t="s">
        <v>61</v>
      </c>
      <c r="S37" s="56" t="s">
        <v>62</v>
      </c>
      <c r="T37" s="56" t="s">
        <v>62</v>
      </c>
    </row>
    <row r="38" spans="1:20" x14ac:dyDescent="0.35">
      <c r="A38" s="56" t="s">
        <v>95</v>
      </c>
      <c r="B38" s="56" t="s">
        <v>183</v>
      </c>
      <c r="C38" s="56" t="s">
        <v>75</v>
      </c>
      <c r="D38" s="56" t="s">
        <v>76</v>
      </c>
      <c r="E38" s="56" t="s">
        <v>77</v>
      </c>
      <c r="F38" s="56" t="s">
        <v>78</v>
      </c>
      <c r="G38" s="56">
        <v>20.053188323974609</v>
      </c>
      <c r="H38" s="56">
        <v>20.271568298339844</v>
      </c>
      <c r="I38" s="56">
        <v>0.19350489974021912</v>
      </c>
      <c r="J38" s="56" t="s">
        <v>61</v>
      </c>
      <c r="K38" s="56" t="s">
        <v>61</v>
      </c>
      <c r="L38" s="56" t="s">
        <v>61</v>
      </c>
      <c r="M38" s="56" t="b">
        <v>0</v>
      </c>
      <c r="N38" s="56">
        <v>0.19794319354661821</v>
      </c>
      <c r="O38" s="56" t="b">
        <v>1</v>
      </c>
      <c r="P38" s="56">
        <v>3</v>
      </c>
      <c r="Q38" s="56">
        <v>15</v>
      </c>
      <c r="R38" s="56" t="s">
        <v>61</v>
      </c>
      <c r="S38" s="56" t="s">
        <v>62</v>
      </c>
      <c r="T38" s="56" t="s">
        <v>62</v>
      </c>
    </row>
    <row r="39" spans="1:20" x14ac:dyDescent="0.35">
      <c r="A39" s="56" t="s">
        <v>96</v>
      </c>
      <c r="B39" s="56" t="s">
        <v>184</v>
      </c>
      <c r="C39" s="56" t="s">
        <v>75</v>
      </c>
      <c r="D39" s="56" t="s">
        <v>76</v>
      </c>
      <c r="E39" s="56" t="s">
        <v>77</v>
      </c>
      <c r="F39" s="56" t="s">
        <v>78</v>
      </c>
      <c r="G39" s="56">
        <v>20.172142028808594</v>
      </c>
      <c r="H39" s="56">
        <v>20.447761535644531</v>
      </c>
      <c r="I39" s="56">
        <v>0.51091605424880981</v>
      </c>
      <c r="J39" s="56" t="s">
        <v>61</v>
      </c>
      <c r="K39" s="56" t="s">
        <v>61</v>
      </c>
      <c r="L39" s="56" t="s">
        <v>61</v>
      </c>
      <c r="M39" s="56" t="b">
        <v>0</v>
      </c>
      <c r="N39" s="56">
        <v>0.19794319354661821</v>
      </c>
      <c r="O39" s="56" t="b">
        <v>1</v>
      </c>
      <c r="P39" s="56">
        <v>3</v>
      </c>
      <c r="Q39" s="56">
        <v>15</v>
      </c>
      <c r="R39" s="56" t="s">
        <v>61</v>
      </c>
      <c r="S39" s="56" t="s">
        <v>97</v>
      </c>
      <c r="T39" s="56" t="s">
        <v>62</v>
      </c>
    </row>
    <row r="40" spans="1:20" x14ac:dyDescent="0.35">
      <c r="A40" s="56" t="s">
        <v>98</v>
      </c>
      <c r="B40" s="56" t="s">
        <v>184</v>
      </c>
      <c r="C40" s="56" t="s">
        <v>75</v>
      </c>
      <c r="D40" s="56" t="s">
        <v>76</v>
      </c>
      <c r="E40" s="56" t="s">
        <v>77</v>
      </c>
      <c r="F40" s="56" t="s">
        <v>78</v>
      </c>
      <c r="G40" s="56">
        <v>20.133840560913086</v>
      </c>
      <c r="H40" s="56">
        <v>20.447761535644531</v>
      </c>
      <c r="I40" s="56">
        <v>0.51091605424880981</v>
      </c>
      <c r="J40" s="56" t="s">
        <v>61</v>
      </c>
      <c r="K40" s="56" t="s">
        <v>61</v>
      </c>
      <c r="L40" s="56" t="s">
        <v>61</v>
      </c>
      <c r="M40" s="56" t="b">
        <v>0</v>
      </c>
      <c r="N40" s="56">
        <v>0.19794319354661821</v>
      </c>
      <c r="O40" s="56" t="b">
        <v>1</v>
      </c>
      <c r="P40" s="56">
        <v>3</v>
      </c>
      <c r="Q40" s="56">
        <v>15</v>
      </c>
      <c r="R40" s="56" t="s">
        <v>61</v>
      </c>
      <c r="S40" s="56" t="s">
        <v>97</v>
      </c>
      <c r="T40" s="56" t="s">
        <v>62</v>
      </c>
    </row>
    <row r="41" spans="1:20" x14ac:dyDescent="0.35">
      <c r="A41" s="56" t="s">
        <v>99</v>
      </c>
      <c r="B41" s="56" t="s">
        <v>184</v>
      </c>
      <c r="C41" s="56" t="s">
        <v>75</v>
      </c>
      <c r="D41" s="56" t="s">
        <v>76</v>
      </c>
      <c r="E41" s="56" t="s">
        <v>77</v>
      </c>
      <c r="F41" s="56" t="s">
        <v>78</v>
      </c>
      <c r="G41" s="56">
        <v>21.037302017211914</v>
      </c>
      <c r="H41" s="56">
        <v>20.447761535644531</v>
      </c>
      <c r="I41" s="56">
        <v>0.51091605424880981</v>
      </c>
      <c r="J41" s="56" t="s">
        <v>61</v>
      </c>
      <c r="K41" s="56" t="s">
        <v>61</v>
      </c>
      <c r="L41" s="56" t="s">
        <v>61</v>
      </c>
      <c r="M41" s="56" t="b">
        <v>0</v>
      </c>
      <c r="N41" s="56">
        <v>0.19794319354661821</v>
      </c>
      <c r="O41" s="56" t="b">
        <v>1</v>
      </c>
      <c r="P41" s="56">
        <v>3</v>
      </c>
      <c r="Q41" s="56">
        <v>16</v>
      </c>
      <c r="R41" s="56" t="s">
        <v>61</v>
      </c>
      <c r="S41" s="56" t="s">
        <v>97</v>
      </c>
      <c r="T41" s="56" t="s">
        <v>62</v>
      </c>
    </row>
    <row r="42" spans="1:20" x14ac:dyDescent="0.35">
      <c r="A42" s="56" t="s">
        <v>100</v>
      </c>
      <c r="B42" s="56" t="s">
        <v>173</v>
      </c>
      <c r="C42" s="56" t="s">
        <v>164</v>
      </c>
      <c r="D42" s="56" t="s">
        <v>76</v>
      </c>
      <c r="E42" s="56" t="s">
        <v>77</v>
      </c>
      <c r="F42" s="56" t="s">
        <v>78</v>
      </c>
      <c r="G42" s="56">
        <v>29.339323043823242</v>
      </c>
      <c r="H42" s="56">
        <v>29.317949295043945</v>
      </c>
      <c r="I42" s="56">
        <v>2.2943096235394478E-2</v>
      </c>
      <c r="J42" s="56" t="s">
        <v>61</v>
      </c>
      <c r="K42" s="56" t="s">
        <v>61</v>
      </c>
      <c r="L42" s="56" t="s">
        <v>61</v>
      </c>
      <c r="M42" s="56" t="b">
        <v>0</v>
      </c>
      <c r="N42" s="56">
        <v>0.18944256013047411</v>
      </c>
      <c r="O42" s="56" t="b">
        <v>1</v>
      </c>
      <c r="P42" s="56">
        <v>3</v>
      </c>
      <c r="Q42" s="56">
        <v>25</v>
      </c>
      <c r="R42" s="56" t="s">
        <v>61</v>
      </c>
      <c r="S42" s="56" t="s">
        <v>62</v>
      </c>
      <c r="T42" s="56" t="s">
        <v>62</v>
      </c>
    </row>
    <row r="43" spans="1:20" x14ac:dyDescent="0.35">
      <c r="A43" s="56" t="s">
        <v>101</v>
      </c>
      <c r="B43" s="56" t="s">
        <v>173</v>
      </c>
      <c r="C43" s="56" t="s">
        <v>164</v>
      </c>
      <c r="D43" s="56" t="s">
        <v>76</v>
      </c>
      <c r="E43" s="56" t="s">
        <v>77</v>
      </c>
      <c r="F43" s="56" t="s">
        <v>78</v>
      </c>
      <c r="G43" s="56">
        <v>29.293706893920898</v>
      </c>
      <c r="H43" s="56">
        <v>29.317949295043945</v>
      </c>
      <c r="I43" s="56">
        <v>2.2943096235394478E-2</v>
      </c>
      <c r="J43" s="56" t="s">
        <v>61</v>
      </c>
      <c r="K43" s="56" t="s">
        <v>61</v>
      </c>
      <c r="L43" s="56" t="s">
        <v>61</v>
      </c>
      <c r="M43" s="56" t="b">
        <v>0</v>
      </c>
      <c r="N43" s="56">
        <v>0.18944256013047411</v>
      </c>
      <c r="O43" s="56" t="b">
        <v>1</v>
      </c>
      <c r="P43" s="56">
        <v>3</v>
      </c>
      <c r="Q43" s="56">
        <v>24</v>
      </c>
      <c r="R43" s="56" t="s">
        <v>61</v>
      </c>
      <c r="S43" s="56" t="s">
        <v>62</v>
      </c>
      <c r="T43" s="56" t="s">
        <v>62</v>
      </c>
    </row>
    <row r="44" spans="1:20" x14ac:dyDescent="0.35">
      <c r="A44" s="56" t="s">
        <v>102</v>
      </c>
      <c r="B44" s="56" t="s">
        <v>173</v>
      </c>
      <c r="C44" s="56" t="s">
        <v>164</v>
      </c>
      <c r="D44" s="56" t="s">
        <v>76</v>
      </c>
      <c r="E44" s="56" t="s">
        <v>77</v>
      </c>
      <c r="F44" s="56" t="s">
        <v>78</v>
      </c>
      <c r="G44" s="56">
        <v>29.320819854736328</v>
      </c>
      <c r="H44" s="56">
        <v>29.317949295043945</v>
      </c>
      <c r="I44" s="56">
        <v>2.2943096235394478E-2</v>
      </c>
      <c r="J44" s="56" t="s">
        <v>61</v>
      </c>
      <c r="K44" s="56" t="s">
        <v>61</v>
      </c>
      <c r="L44" s="56" t="s">
        <v>61</v>
      </c>
      <c r="M44" s="56" t="b">
        <v>0</v>
      </c>
      <c r="N44" s="56">
        <v>0.18944256013047411</v>
      </c>
      <c r="O44" s="56" t="b">
        <v>1</v>
      </c>
      <c r="P44" s="56">
        <v>3</v>
      </c>
      <c r="Q44" s="56">
        <v>24</v>
      </c>
      <c r="R44" s="56" t="s">
        <v>61</v>
      </c>
      <c r="S44" s="56" t="s">
        <v>62</v>
      </c>
      <c r="T44" s="56" t="s">
        <v>62</v>
      </c>
    </row>
    <row r="45" spans="1:20" x14ac:dyDescent="0.35">
      <c r="A45" s="56" t="s">
        <v>103</v>
      </c>
      <c r="B45" s="56" t="s">
        <v>171</v>
      </c>
      <c r="C45" s="56" t="s">
        <v>165</v>
      </c>
      <c r="D45" s="56" t="s">
        <v>76</v>
      </c>
      <c r="E45" s="56" t="s">
        <v>77</v>
      </c>
      <c r="F45" s="56" t="s">
        <v>78</v>
      </c>
      <c r="G45" s="56">
        <v>28.072994232177734</v>
      </c>
      <c r="H45" s="56">
        <v>27.981565475463867</v>
      </c>
      <c r="I45" s="56">
        <v>8.842603862285614E-2</v>
      </c>
      <c r="J45" s="56" t="s">
        <v>61</v>
      </c>
      <c r="K45" s="56" t="s">
        <v>61</v>
      </c>
      <c r="L45" s="56" t="s">
        <v>61</v>
      </c>
      <c r="M45" s="56" t="b">
        <v>0</v>
      </c>
      <c r="N45" s="56">
        <v>0.20682526589826777</v>
      </c>
      <c r="O45" s="56" t="b">
        <v>1</v>
      </c>
      <c r="P45" s="56">
        <v>3</v>
      </c>
      <c r="Q45" s="56">
        <v>22</v>
      </c>
      <c r="R45" s="56" t="s">
        <v>61</v>
      </c>
      <c r="S45" s="56" t="s">
        <v>62</v>
      </c>
      <c r="T45" s="56" t="s">
        <v>62</v>
      </c>
    </row>
    <row r="46" spans="1:20" x14ac:dyDescent="0.35">
      <c r="A46" s="56" t="s">
        <v>104</v>
      </c>
      <c r="B46" s="56" t="s">
        <v>171</v>
      </c>
      <c r="C46" s="56" t="s">
        <v>165</v>
      </c>
      <c r="D46" s="56" t="s">
        <v>76</v>
      </c>
      <c r="E46" s="56" t="s">
        <v>77</v>
      </c>
      <c r="F46" s="56" t="s">
        <v>78</v>
      </c>
      <c r="G46" s="56">
        <v>27.896484375</v>
      </c>
      <c r="H46" s="56">
        <v>27.981565475463867</v>
      </c>
      <c r="I46" s="56">
        <v>8.842603862285614E-2</v>
      </c>
      <c r="J46" s="56" t="s">
        <v>61</v>
      </c>
      <c r="K46" s="56" t="s">
        <v>61</v>
      </c>
      <c r="L46" s="56" t="s">
        <v>61</v>
      </c>
      <c r="M46" s="56" t="b">
        <v>0</v>
      </c>
      <c r="N46" s="56">
        <v>0.20682526589826777</v>
      </c>
      <c r="O46" s="56" t="b">
        <v>1</v>
      </c>
      <c r="P46" s="56">
        <v>3</v>
      </c>
      <c r="Q46" s="56">
        <v>22</v>
      </c>
      <c r="R46" s="56" t="s">
        <v>61</v>
      </c>
      <c r="S46" s="56" t="s">
        <v>62</v>
      </c>
      <c r="T46" s="56" t="s">
        <v>62</v>
      </c>
    </row>
    <row r="47" spans="1:20" x14ac:dyDescent="0.35">
      <c r="A47" s="56" t="s">
        <v>105</v>
      </c>
      <c r="B47" s="56" t="s">
        <v>171</v>
      </c>
      <c r="C47" s="56" t="s">
        <v>165</v>
      </c>
      <c r="D47" s="56" t="s">
        <v>76</v>
      </c>
      <c r="E47" s="56" t="s">
        <v>77</v>
      </c>
      <c r="F47" s="56" t="s">
        <v>78</v>
      </c>
      <c r="G47" s="56">
        <v>27.975215911865234</v>
      </c>
      <c r="H47" s="56">
        <v>27.981565475463867</v>
      </c>
      <c r="I47" s="56">
        <v>8.842603862285614E-2</v>
      </c>
      <c r="J47" s="56" t="s">
        <v>61</v>
      </c>
      <c r="K47" s="56" t="s">
        <v>61</v>
      </c>
      <c r="L47" s="56" t="s">
        <v>61</v>
      </c>
      <c r="M47" s="56" t="b">
        <v>0</v>
      </c>
      <c r="N47" s="56">
        <v>0.20682526589826777</v>
      </c>
      <c r="O47" s="56" t="b">
        <v>1</v>
      </c>
      <c r="P47" s="56">
        <v>3</v>
      </c>
      <c r="Q47" s="56">
        <v>23</v>
      </c>
      <c r="R47" s="56" t="s">
        <v>61</v>
      </c>
      <c r="S47" s="56" t="s">
        <v>62</v>
      </c>
      <c r="T47" s="56" t="s">
        <v>62</v>
      </c>
    </row>
    <row r="48" spans="1:20" x14ac:dyDescent="0.35">
      <c r="A48" s="56" t="s">
        <v>106</v>
      </c>
      <c r="B48" s="56" t="s">
        <v>181</v>
      </c>
      <c r="C48" s="56" t="s">
        <v>165</v>
      </c>
      <c r="D48" s="56" t="s">
        <v>76</v>
      </c>
      <c r="E48" s="56" t="s">
        <v>77</v>
      </c>
      <c r="F48" s="56" t="s">
        <v>78</v>
      </c>
      <c r="G48" s="56">
        <v>27.84535026550293</v>
      </c>
      <c r="H48" s="56">
        <v>27.857780456542969</v>
      </c>
      <c r="I48" s="56">
        <v>8.4422551095485687E-2</v>
      </c>
      <c r="J48" s="56" t="s">
        <v>61</v>
      </c>
      <c r="K48" s="56" t="s">
        <v>61</v>
      </c>
      <c r="L48" s="56" t="s">
        <v>61</v>
      </c>
      <c r="M48" s="56" t="b">
        <v>0</v>
      </c>
      <c r="N48" s="56">
        <v>0.20682526589826777</v>
      </c>
      <c r="O48" s="56" t="b">
        <v>1</v>
      </c>
      <c r="P48" s="56">
        <v>3</v>
      </c>
      <c r="Q48" s="56">
        <v>23</v>
      </c>
      <c r="R48" s="56" t="s">
        <v>61</v>
      </c>
      <c r="S48" s="56" t="s">
        <v>62</v>
      </c>
      <c r="T48" s="56" t="s">
        <v>62</v>
      </c>
    </row>
    <row r="49" spans="1:20" x14ac:dyDescent="0.35">
      <c r="A49" s="56" t="s">
        <v>107</v>
      </c>
      <c r="B49" s="56" t="s">
        <v>181</v>
      </c>
      <c r="C49" s="56" t="s">
        <v>165</v>
      </c>
      <c r="D49" s="56" t="s">
        <v>76</v>
      </c>
      <c r="E49" s="56" t="s">
        <v>77</v>
      </c>
      <c r="F49" s="56" t="s">
        <v>78</v>
      </c>
      <c r="G49" s="56">
        <v>27.947727203369141</v>
      </c>
      <c r="H49" s="56">
        <v>27.857780456542969</v>
      </c>
      <c r="I49" s="56">
        <v>8.4422551095485687E-2</v>
      </c>
      <c r="J49" s="56" t="s">
        <v>61</v>
      </c>
      <c r="K49" s="56" t="s">
        <v>61</v>
      </c>
      <c r="L49" s="56" t="s">
        <v>61</v>
      </c>
      <c r="M49" s="56" t="b">
        <v>0</v>
      </c>
      <c r="N49" s="56">
        <v>0.20682526589826777</v>
      </c>
      <c r="O49" s="56" t="b">
        <v>1</v>
      </c>
      <c r="P49" s="56">
        <v>3</v>
      </c>
      <c r="Q49" s="56">
        <v>23</v>
      </c>
      <c r="R49" s="56" t="s">
        <v>61</v>
      </c>
      <c r="S49" s="56" t="s">
        <v>62</v>
      </c>
      <c r="T49" s="56" t="s">
        <v>62</v>
      </c>
    </row>
    <row r="50" spans="1:20" x14ac:dyDescent="0.35">
      <c r="A50" s="56" t="s">
        <v>108</v>
      </c>
      <c r="B50" s="56" t="s">
        <v>181</v>
      </c>
      <c r="C50" s="56" t="s">
        <v>165</v>
      </c>
      <c r="D50" s="56" t="s">
        <v>76</v>
      </c>
      <c r="E50" s="56" t="s">
        <v>77</v>
      </c>
      <c r="F50" s="56" t="s">
        <v>78</v>
      </c>
      <c r="G50" s="56">
        <v>27.78026008605957</v>
      </c>
      <c r="H50" s="56">
        <v>27.857780456542969</v>
      </c>
      <c r="I50" s="56">
        <v>8.4422551095485687E-2</v>
      </c>
      <c r="J50" s="56" t="s">
        <v>61</v>
      </c>
      <c r="K50" s="56" t="s">
        <v>61</v>
      </c>
      <c r="L50" s="56" t="s">
        <v>61</v>
      </c>
      <c r="M50" s="56" t="b">
        <v>0</v>
      </c>
      <c r="N50" s="56">
        <v>0.20682526589826777</v>
      </c>
      <c r="O50" s="56" t="b">
        <v>1</v>
      </c>
      <c r="P50" s="56">
        <v>3</v>
      </c>
      <c r="Q50" s="56">
        <v>21</v>
      </c>
      <c r="R50" s="56" t="s">
        <v>61</v>
      </c>
      <c r="S50" s="56" t="s">
        <v>62</v>
      </c>
      <c r="T50" s="56" t="s">
        <v>62</v>
      </c>
    </row>
    <row r="51" spans="1:20" x14ac:dyDescent="0.35">
      <c r="A51" s="56" t="s">
        <v>109</v>
      </c>
      <c r="B51" s="56" t="s">
        <v>182</v>
      </c>
      <c r="C51" s="56" t="s">
        <v>165</v>
      </c>
      <c r="D51" s="56" t="s">
        <v>76</v>
      </c>
      <c r="E51" s="56" t="s">
        <v>77</v>
      </c>
      <c r="F51" s="56" t="s">
        <v>78</v>
      </c>
      <c r="G51" s="56">
        <v>28.135931015014648</v>
      </c>
      <c r="H51" s="56">
        <v>28.036230087280273</v>
      </c>
      <c r="I51" s="56">
        <v>9.5437176525592804E-2</v>
      </c>
      <c r="J51" s="56" t="s">
        <v>61</v>
      </c>
      <c r="K51" s="56" t="s">
        <v>61</v>
      </c>
      <c r="L51" s="56" t="s">
        <v>61</v>
      </c>
      <c r="M51" s="56" t="b">
        <v>0</v>
      </c>
      <c r="N51" s="56">
        <v>0.20682526589826777</v>
      </c>
      <c r="O51" s="56" t="b">
        <v>1</v>
      </c>
      <c r="P51" s="56">
        <v>3</v>
      </c>
      <c r="Q51" s="56">
        <v>23</v>
      </c>
      <c r="R51" s="56" t="s">
        <v>61</v>
      </c>
      <c r="S51" s="56" t="s">
        <v>62</v>
      </c>
      <c r="T51" s="56" t="s">
        <v>62</v>
      </c>
    </row>
    <row r="52" spans="1:20" x14ac:dyDescent="0.35">
      <c r="A52" s="56" t="s">
        <v>110</v>
      </c>
      <c r="B52" s="56" t="s">
        <v>182</v>
      </c>
      <c r="C52" s="56" t="s">
        <v>165</v>
      </c>
      <c r="D52" s="56" t="s">
        <v>76</v>
      </c>
      <c r="E52" s="56" t="s">
        <v>77</v>
      </c>
      <c r="F52" s="56" t="s">
        <v>78</v>
      </c>
      <c r="G52" s="56">
        <v>28.027030944824219</v>
      </c>
      <c r="H52" s="56">
        <v>28.036230087280273</v>
      </c>
      <c r="I52" s="56">
        <v>9.5437176525592804E-2</v>
      </c>
      <c r="J52" s="56" t="s">
        <v>61</v>
      </c>
      <c r="K52" s="56" t="s">
        <v>61</v>
      </c>
      <c r="L52" s="56" t="s">
        <v>61</v>
      </c>
      <c r="M52" s="56" t="b">
        <v>0</v>
      </c>
      <c r="N52" s="56">
        <v>0.20682526589826777</v>
      </c>
      <c r="O52" s="56" t="b">
        <v>1</v>
      </c>
      <c r="P52" s="56">
        <v>3</v>
      </c>
      <c r="Q52" s="56">
        <v>23</v>
      </c>
      <c r="R52" s="56" t="s">
        <v>61</v>
      </c>
      <c r="S52" s="56" t="s">
        <v>62</v>
      </c>
      <c r="T52" s="56" t="s">
        <v>62</v>
      </c>
    </row>
    <row r="53" spans="1:20" x14ac:dyDescent="0.35">
      <c r="A53" s="56" t="s">
        <v>111</v>
      </c>
      <c r="B53" s="56" t="s">
        <v>182</v>
      </c>
      <c r="C53" s="56" t="s">
        <v>165</v>
      </c>
      <c r="D53" s="56" t="s">
        <v>76</v>
      </c>
      <c r="E53" s="56" t="s">
        <v>77</v>
      </c>
      <c r="F53" s="56" t="s">
        <v>78</v>
      </c>
      <c r="G53" s="56">
        <v>27.945722579956055</v>
      </c>
      <c r="H53" s="56">
        <v>28.036230087280273</v>
      </c>
      <c r="I53" s="56">
        <v>9.5437176525592804E-2</v>
      </c>
      <c r="J53" s="56" t="s">
        <v>61</v>
      </c>
      <c r="K53" s="56" t="s">
        <v>61</v>
      </c>
      <c r="L53" s="56" t="s">
        <v>61</v>
      </c>
      <c r="M53" s="56" t="b">
        <v>0</v>
      </c>
      <c r="N53" s="56">
        <v>0.20682526589826777</v>
      </c>
      <c r="O53" s="56" t="b">
        <v>1</v>
      </c>
      <c r="P53" s="56">
        <v>3</v>
      </c>
      <c r="Q53" s="56">
        <v>22</v>
      </c>
      <c r="R53" s="56" t="s">
        <v>61</v>
      </c>
      <c r="S53" s="56" t="s">
        <v>62</v>
      </c>
      <c r="T53" s="56" t="s">
        <v>62</v>
      </c>
    </row>
    <row r="54" spans="1:20" x14ac:dyDescent="0.35">
      <c r="A54" s="56" t="s">
        <v>112</v>
      </c>
      <c r="B54" s="56" t="s">
        <v>181</v>
      </c>
      <c r="C54" s="56" t="s">
        <v>164</v>
      </c>
      <c r="D54" s="56" t="s">
        <v>76</v>
      </c>
      <c r="E54" s="56" t="s">
        <v>77</v>
      </c>
      <c r="F54" s="56" t="s">
        <v>78</v>
      </c>
      <c r="G54" s="56">
        <v>29.056098937988281</v>
      </c>
      <c r="H54" s="56">
        <v>28.990560531616211</v>
      </c>
      <c r="I54" s="56">
        <v>5.9128578752279282E-2</v>
      </c>
      <c r="J54" s="56" t="s">
        <v>61</v>
      </c>
      <c r="K54" s="56" t="s">
        <v>61</v>
      </c>
      <c r="L54" s="56" t="s">
        <v>61</v>
      </c>
      <c r="M54" s="56" t="b">
        <v>0</v>
      </c>
      <c r="N54" s="56">
        <v>0.18944256013047411</v>
      </c>
      <c r="O54" s="56" t="b">
        <v>1</v>
      </c>
      <c r="P54" s="56">
        <v>3</v>
      </c>
      <c r="Q54" s="56">
        <v>24</v>
      </c>
      <c r="R54" s="56" t="s">
        <v>61</v>
      </c>
      <c r="S54" s="56" t="s">
        <v>62</v>
      </c>
      <c r="T54" s="56" t="s">
        <v>62</v>
      </c>
    </row>
    <row r="55" spans="1:20" x14ac:dyDescent="0.35">
      <c r="A55" s="56" t="s">
        <v>113</v>
      </c>
      <c r="B55" s="56" t="s">
        <v>181</v>
      </c>
      <c r="C55" s="56" t="s">
        <v>164</v>
      </c>
      <c r="D55" s="56" t="s">
        <v>76</v>
      </c>
      <c r="E55" s="56" t="s">
        <v>77</v>
      </c>
      <c r="F55" s="56" t="s">
        <v>78</v>
      </c>
      <c r="G55" s="56">
        <v>28.974369049072266</v>
      </c>
      <c r="H55" s="56">
        <v>28.990560531616211</v>
      </c>
      <c r="I55" s="56">
        <v>5.9128578752279282E-2</v>
      </c>
      <c r="J55" s="56" t="s">
        <v>61</v>
      </c>
      <c r="K55" s="56" t="s">
        <v>61</v>
      </c>
      <c r="L55" s="56" t="s">
        <v>61</v>
      </c>
      <c r="M55" s="56" t="b">
        <v>0</v>
      </c>
      <c r="N55" s="56">
        <v>0.18944256013047411</v>
      </c>
      <c r="O55" s="56" t="b">
        <v>1</v>
      </c>
      <c r="P55" s="56">
        <v>3</v>
      </c>
      <c r="Q55" s="56">
        <v>24</v>
      </c>
      <c r="R55" s="56" t="s">
        <v>61</v>
      </c>
      <c r="S55" s="56" t="s">
        <v>62</v>
      </c>
      <c r="T55" s="56" t="s">
        <v>62</v>
      </c>
    </row>
    <row r="56" spans="1:20" x14ac:dyDescent="0.35">
      <c r="A56" s="56" t="s">
        <v>114</v>
      </c>
      <c r="B56" s="56" t="s">
        <v>181</v>
      </c>
      <c r="C56" s="56" t="s">
        <v>164</v>
      </c>
      <c r="D56" s="56" t="s">
        <v>76</v>
      </c>
      <c r="E56" s="56" t="s">
        <v>77</v>
      </c>
      <c r="F56" s="56" t="s">
        <v>78</v>
      </c>
      <c r="G56" s="56">
        <v>28.941215515136719</v>
      </c>
      <c r="H56" s="56">
        <v>28.990560531616211</v>
      </c>
      <c r="I56" s="56">
        <v>5.9128578752279282E-2</v>
      </c>
      <c r="J56" s="56" t="s">
        <v>61</v>
      </c>
      <c r="K56" s="56" t="s">
        <v>61</v>
      </c>
      <c r="L56" s="56" t="s">
        <v>61</v>
      </c>
      <c r="M56" s="56" t="b">
        <v>0</v>
      </c>
      <c r="N56" s="56">
        <v>0.18944256013047411</v>
      </c>
      <c r="O56" s="56" t="b">
        <v>1</v>
      </c>
      <c r="P56" s="56">
        <v>3</v>
      </c>
      <c r="Q56" s="56">
        <v>24</v>
      </c>
      <c r="R56" s="56" t="s">
        <v>61</v>
      </c>
      <c r="S56" s="56" t="s">
        <v>62</v>
      </c>
      <c r="T56" s="56" t="s">
        <v>62</v>
      </c>
    </row>
    <row r="57" spans="1:20" x14ac:dyDescent="0.35">
      <c r="A57" s="56" t="s">
        <v>115</v>
      </c>
      <c r="B57" s="56" t="s">
        <v>173</v>
      </c>
      <c r="C57" s="56" t="s">
        <v>165</v>
      </c>
      <c r="D57" s="56" t="s">
        <v>76</v>
      </c>
      <c r="E57" s="56" t="s">
        <v>77</v>
      </c>
      <c r="F57" s="56" t="s">
        <v>78</v>
      </c>
      <c r="G57" s="56">
        <v>28.10786247253418</v>
      </c>
      <c r="H57" s="56">
        <v>27.849996566772461</v>
      </c>
      <c r="I57" s="56">
        <v>0.34503063559532166</v>
      </c>
      <c r="J57" s="56" t="s">
        <v>61</v>
      </c>
      <c r="K57" s="56" t="s">
        <v>61</v>
      </c>
      <c r="L57" s="56" t="s">
        <v>61</v>
      </c>
      <c r="M57" s="56" t="b">
        <v>0</v>
      </c>
      <c r="N57" s="56">
        <v>0.20682526589826777</v>
      </c>
      <c r="O57" s="56" t="b">
        <v>1</v>
      </c>
      <c r="P57" s="56">
        <v>3</v>
      </c>
      <c r="Q57" s="56">
        <v>22</v>
      </c>
      <c r="R57" s="56" t="s">
        <v>61</v>
      </c>
      <c r="S57" s="56" t="s">
        <v>62</v>
      </c>
      <c r="T57" s="56" t="s">
        <v>62</v>
      </c>
    </row>
    <row r="58" spans="1:20" x14ac:dyDescent="0.35">
      <c r="A58" s="56" t="s">
        <v>116</v>
      </c>
      <c r="B58" s="56" t="s">
        <v>173</v>
      </c>
      <c r="C58" s="56" t="s">
        <v>165</v>
      </c>
      <c r="D58" s="56" t="s">
        <v>76</v>
      </c>
      <c r="E58" s="56" t="s">
        <v>77</v>
      </c>
      <c r="F58" s="56" t="s">
        <v>78</v>
      </c>
      <c r="G58" s="56">
        <v>27.984073638916016</v>
      </c>
      <c r="H58" s="56">
        <v>27.849996566772461</v>
      </c>
      <c r="I58" s="56">
        <v>0.34503063559532166</v>
      </c>
      <c r="J58" s="56" t="s">
        <v>61</v>
      </c>
      <c r="K58" s="56" t="s">
        <v>61</v>
      </c>
      <c r="L58" s="56" t="s">
        <v>61</v>
      </c>
      <c r="M58" s="56" t="b">
        <v>0</v>
      </c>
      <c r="N58" s="56">
        <v>0.20682526589826777</v>
      </c>
      <c r="O58" s="56" t="b">
        <v>1</v>
      </c>
      <c r="P58" s="56">
        <v>3</v>
      </c>
      <c r="Q58" s="56">
        <v>23</v>
      </c>
      <c r="R58" s="56" t="s">
        <v>61</v>
      </c>
      <c r="S58" s="56" t="s">
        <v>62</v>
      </c>
      <c r="T58" s="56" t="s">
        <v>62</v>
      </c>
    </row>
    <row r="59" spans="1:20" x14ac:dyDescent="0.35">
      <c r="A59" s="56" t="s">
        <v>117</v>
      </c>
      <c r="B59" s="56" t="s">
        <v>173</v>
      </c>
      <c r="C59" s="56" t="s">
        <v>165</v>
      </c>
      <c r="D59" s="56" t="s">
        <v>76</v>
      </c>
      <c r="E59" s="56" t="s">
        <v>77</v>
      </c>
      <c r="F59" s="56" t="s">
        <v>78</v>
      </c>
      <c r="G59" s="56">
        <v>27.458051681518555</v>
      </c>
      <c r="H59" s="56">
        <v>27.849996566772461</v>
      </c>
      <c r="I59" s="56">
        <v>0.34503063559532166</v>
      </c>
      <c r="J59" s="56" t="s">
        <v>61</v>
      </c>
      <c r="K59" s="56" t="s">
        <v>61</v>
      </c>
      <c r="L59" s="56" t="s">
        <v>61</v>
      </c>
      <c r="M59" s="56" t="b">
        <v>0</v>
      </c>
      <c r="N59" s="56">
        <v>0.20682526589826777</v>
      </c>
      <c r="O59" s="56" t="b">
        <v>1</v>
      </c>
      <c r="P59" s="56">
        <v>3</v>
      </c>
      <c r="Q59" s="56">
        <v>23</v>
      </c>
      <c r="R59" s="56" t="s">
        <v>61</v>
      </c>
      <c r="S59" s="56" t="s">
        <v>62</v>
      </c>
      <c r="T59" s="56" t="s">
        <v>62</v>
      </c>
    </row>
    <row r="60" spans="1:20" x14ac:dyDescent="0.35">
      <c r="A60" s="56" t="s">
        <v>118</v>
      </c>
      <c r="B60" s="56" t="s">
        <v>183</v>
      </c>
      <c r="C60" s="56" t="s">
        <v>165</v>
      </c>
      <c r="D60" s="56" t="s">
        <v>76</v>
      </c>
      <c r="E60" s="56" t="s">
        <v>77</v>
      </c>
      <c r="F60" s="56" t="s">
        <v>78</v>
      </c>
      <c r="G60" s="56">
        <v>28.026691436767578</v>
      </c>
      <c r="H60" s="56">
        <v>27.870004653930664</v>
      </c>
      <c r="I60" s="56">
        <v>0.1884768158197403</v>
      </c>
      <c r="J60" s="56" t="s">
        <v>61</v>
      </c>
      <c r="K60" s="56" t="s">
        <v>61</v>
      </c>
      <c r="L60" s="56" t="s">
        <v>61</v>
      </c>
      <c r="M60" s="56" t="b">
        <v>0</v>
      </c>
      <c r="N60" s="56">
        <v>0.20682526589826777</v>
      </c>
      <c r="O60" s="56" t="b">
        <v>1</v>
      </c>
      <c r="P60" s="56">
        <v>3</v>
      </c>
      <c r="Q60" s="56">
        <v>23</v>
      </c>
      <c r="R60" s="56" t="s">
        <v>61</v>
      </c>
      <c r="S60" s="56" t="s">
        <v>62</v>
      </c>
      <c r="T60" s="56" t="s">
        <v>62</v>
      </c>
    </row>
    <row r="61" spans="1:20" x14ac:dyDescent="0.35">
      <c r="A61" s="56" t="s">
        <v>119</v>
      </c>
      <c r="B61" s="56" t="s">
        <v>183</v>
      </c>
      <c r="C61" s="56" t="s">
        <v>165</v>
      </c>
      <c r="D61" s="56" t="s">
        <v>76</v>
      </c>
      <c r="E61" s="56" t="s">
        <v>77</v>
      </c>
      <c r="F61" s="56" t="s">
        <v>78</v>
      </c>
      <c r="G61" s="56">
        <v>27.660854339599609</v>
      </c>
      <c r="H61" s="56">
        <v>27.870004653930664</v>
      </c>
      <c r="I61" s="56">
        <v>0.1884768158197403</v>
      </c>
      <c r="J61" s="56" t="s">
        <v>61</v>
      </c>
      <c r="K61" s="56" t="s">
        <v>61</v>
      </c>
      <c r="L61" s="56" t="s">
        <v>61</v>
      </c>
      <c r="M61" s="56" t="b">
        <v>0</v>
      </c>
      <c r="N61" s="56">
        <v>0.20682526589826777</v>
      </c>
      <c r="O61" s="56" t="b">
        <v>1</v>
      </c>
      <c r="P61" s="56">
        <v>3</v>
      </c>
      <c r="Q61" s="56">
        <v>23</v>
      </c>
      <c r="R61" s="56" t="s">
        <v>61</v>
      </c>
      <c r="S61" s="56" t="s">
        <v>62</v>
      </c>
      <c r="T61" s="56" t="s">
        <v>62</v>
      </c>
    </row>
    <row r="62" spans="1:20" x14ac:dyDescent="0.35">
      <c r="A62" s="56" t="s">
        <v>120</v>
      </c>
      <c r="B62" s="56" t="s">
        <v>183</v>
      </c>
      <c r="C62" s="56" t="s">
        <v>165</v>
      </c>
      <c r="D62" s="56" t="s">
        <v>76</v>
      </c>
      <c r="E62" s="56" t="s">
        <v>77</v>
      </c>
      <c r="F62" s="56" t="s">
        <v>78</v>
      </c>
      <c r="G62" s="56">
        <v>27.922468185424805</v>
      </c>
      <c r="H62" s="56">
        <v>27.870004653930664</v>
      </c>
      <c r="I62" s="56">
        <v>0.1884768158197403</v>
      </c>
      <c r="J62" s="56" t="s">
        <v>61</v>
      </c>
      <c r="K62" s="56" t="s">
        <v>61</v>
      </c>
      <c r="L62" s="56" t="s">
        <v>61</v>
      </c>
      <c r="M62" s="56" t="b">
        <v>0</v>
      </c>
      <c r="N62" s="56">
        <v>0.20682526589826777</v>
      </c>
      <c r="O62" s="56" t="b">
        <v>1</v>
      </c>
      <c r="P62" s="56">
        <v>3</v>
      </c>
      <c r="Q62" s="56">
        <v>22</v>
      </c>
      <c r="R62" s="56" t="s">
        <v>61</v>
      </c>
      <c r="S62" s="56" t="s">
        <v>62</v>
      </c>
      <c r="T62" s="56" t="s">
        <v>62</v>
      </c>
    </row>
    <row r="63" spans="1:20" x14ac:dyDescent="0.35">
      <c r="A63" s="56" t="s">
        <v>121</v>
      </c>
      <c r="B63" s="56" t="s">
        <v>184</v>
      </c>
      <c r="C63" s="56" t="s">
        <v>165</v>
      </c>
      <c r="D63" s="56" t="s">
        <v>76</v>
      </c>
      <c r="E63" s="56" t="s">
        <v>77</v>
      </c>
      <c r="F63" s="56" t="s">
        <v>78</v>
      </c>
      <c r="G63" s="56">
        <v>28.584756851196289</v>
      </c>
      <c r="H63" s="56">
        <v>28.196174621582031</v>
      </c>
      <c r="I63" s="56">
        <v>0.33670595288276672</v>
      </c>
      <c r="J63" s="56" t="s">
        <v>61</v>
      </c>
      <c r="K63" s="56" t="s">
        <v>61</v>
      </c>
      <c r="L63" s="56" t="s">
        <v>61</v>
      </c>
      <c r="M63" s="56" t="b">
        <v>0</v>
      </c>
      <c r="N63" s="56">
        <v>0.20682526589826777</v>
      </c>
      <c r="O63" s="56" t="b">
        <v>1</v>
      </c>
      <c r="P63" s="56">
        <v>3</v>
      </c>
      <c r="Q63" s="56">
        <v>23</v>
      </c>
      <c r="R63" s="56" t="s">
        <v>61</v>
      </c>
      <c r="S63" s="56" t="s">
        <v>62</v>
      </c>
      <c r="T63" s="56" t="s">
        <v>62</v>
      </c>
    </row>
    <row r="64" spans="1:20" x14ac:dyDescent="0.35">
      <c r="A64" s="56" t="s">
        <v>122</v>
      </c>
      <c r="B64" s="56" t="s">
        <v>184</v>
      </c>
      <c r="C64" s="56" t="s">
        <v>165</v>
      </c>
      <c r="D64" s="56" t="s">
        <v>76</v>
      </c>
      <c r="E64" s="56" t="s">
        <v>77</v>
      </c>
      <c r="F64" s="56" t="s">
        <v>78</v>
      </c>
      <c r="G64" s="56">
        <v>28.013027191162109</v>
      </c>
      <c r="H64" s="56">
        <v>28.196174621582031</v>
      </c>
      <c r="I64" s="56">
        <v>0.33670595288276672</v>
      </c>
      <c r="J64" s="56" t="s">
        <v>61</v>
      </c>
      <c r="K64" s="56" t="s">
        <v>61</v>
      </c>
      <c r="L64" s="56" t="s">
        <v>61</v>
      </c>
      <c r="M64" s="56" t="b">
        <v>0</v>
      </c>
      <c r="N64" s="56">
        <v>0.20682526589826777</v>
      </c>
      <c r="O64" s="56" t="b">
        <v>1</v>
      </c>
      <c r="P64" s="56">
        <v>3</v>
      </c>
      <c r="Q64" s="56">
        <v>23</v>
      </c>
      <c r="R64" s="56" t="s">
        <v>61</v>
      </c>
      <c r="S64" s="56" t="s">
        <v>62</v>
      </c>
      <c r="T64" s="56" t="s">
        <v>62</v>
      </c>
    </row>
    <row r="65" spans="1:20" x14ac:dyDescent="0.35">
      <c r="A65" s="56" t="s">
        <v>123</v>
      </c>
      <c r="B65" s="56" t="s">
        <v>184</v>
      </c>
      <c r="C65" s="56" t="s">
        <v>165</v>
      </c>
      <c r="D65" s="56" t="s">
        <v>76</v>
      </c>
      <c r="E65" s="56" t="s">
        <v>77</v>
      </c>
      <c r="F65" s="56" t="s">
        <v>78</v>
      </c>
      <c r="G65" s="56">
        <v>27.990741729736328</v>
      </c>
      <c r="H65" s="56">
        <v>28.196174621582031</v>
      </c>
      <c r="I65" s="56">
        <v>0.33670595288276672</v>
      </c>
      <c r="J65" s="56" t="s">
        <v>61</v>
      </c>
      <c r="K65" s="56" t="s">
        <v>61</v>
      </c>
      <c r="L65" s="56" t="s">
        <v>61</v>
      </c>
      <c r="M65" s="56" t="b">
        <v>0</v>
      </c>
      <c r="N65" s="56">
        <v>0.20682526589826777</v>
      </c>
      <c r="O65" s="56" t="b">
        <v>1</v>
      </c>
      <c r="P65" s="56">
        <v>3</v>
      </c>
      <c r="Q65" s="56">
        <v>23</v>
      </c>
      <c r="R65" s="56" t="s">
        <v>61</v>
      </c>
      <c r="S65" s="56" t="s">
        <v>62</v>
      </c>
      <c r="T65" s="56" t="s">
        <v>62</v>
      </c>
    </row>
    <row r="66" spans="1:20" x14ac:dyDescent="0.35">
      <c r="A66" s="56" t="s">
        <v>124</v>
      </c>
      <c r="B66" s="56" t="s">
        <v>183</v>
      </c>
      <c r="C66" s="56" t="s">
        <v>164</v>
      </c>
      <c r="D66" s="56" t="s">
        <v>76</v>
      </c>
      <c r="E66" s="56" t="s">
        <v>77</v>
      </c>
      <c r="F66" s="56" t="s">
        <v>78</v>
      </c>
      <c r="G66" s="56">
        <v>29.086441040039063</v>
      </c>
      <c r="H66" s="56">
        <v>29.034173965454102</v>
      </c>
      <c r="I66" s="56">
        <v>4.5289386063814163E-2</v>
      </c>
      <c r="J66" s="56" t="s">
        <v>61</v>
      </c>
      <c r="K66" s="56" t="s">
        <v>61</v>
      </c>
      <c r="L66" s="56" t="s">
        <v>61</v>
      </c>
      <c r="M66" s="56" t="b">
        <v>0</v>
      </c>
      <c r="N66" s="56">
        <v>0.18944256013047411</v>
      </c>
      <c r="O66" s="56" t="b">
        <v>1</v>
      </c>
      <c r="P66" s="56">
        <v>3</v>
      </c>
      <c r="Q66" s="56">
        <v>24</v>
      </c>
      <c r="R66" s="56" t="s">
        <v>61</v>
      </c>
      <c r="S66" s="56" t="s">
        <v>62</v>
      </c>
      <c r="T66" s="56" t="s">
        <v>62</v>
      </c>
    </row>
    <row r="67" spans="1:20" x14ac:dyDescent="0.35">
      <c r="A67" s="56" t="s">
        <v>125</v>
      </c>
      <c r="B67" s="56" t="s">
        <v>183</v>
      </c>
      <c r="C67" s="56" t="s">
        <v>164</v>
      </c>
      <c r="D67" s="56" t="s">
        <v>76</v>
      </c>
      <c r="E67" s="56" t="s">
        <v>77</v>
      </c>
      <c r="F67" s="56" t="s">
        <v>78</v>
      </c>
      <c r="G67" s="56">
        <v>29.006496429443359</v>
      </c>
      <c r="H67" s="56">
        <v>29.034173965454102</v>
      </c>
      <c r="I67" s="56">
        <v>4.5289386063814163E-2</v>
      </c>
      <c r="J67" s="56" t="s">
        <v>61</v>
      </c>
      <c r="K67" s="56" t="s">
        <v>61</v>
      </c>
      <c r="L67" s="56" t="s">
        <v>61</v>
      </c>
      <c r="M67" s="56" t="b">
        <v>0</v>
      </c>
      <c r="N67" s="56">
        <v>0.18944256013047411</v>
      </c>
      <c r="O67" s="56" t="b">
        <v>1</v>
      </c>
      <c r="P67" s="56">
        <v>3</v>
      </c>
      <c r="Q67" s="56">
        <v>24</v>
      </c>
      <c r="R67" s="56" t="s">
        <v>61</v>
      </c>
      <c r="S67" s="56" t="s">
        <v>62</v>
      </c>
      <c r="T67" s="56" t="s">
        <v>62</v>
      </c>
    </row>
    <row r="68" spans="1:20" x14ac:dyDescent="0.35">
      <c r="A68" s="56" t="s">
        <v>126</v>
      </c>
      <c r="B68" s="56" t="s">
        <v>183</v>
      </c>
      <c r="C68" s="56" t="s">
        <v>164</v>
      </c>
      <c r="D68" s="56" t="s">
        <v>76</v>
      </c>
      <c r="E68" s="56" t="s">
        <v>77</v>
      </c>
      <c r="F68" s="56" t="s">
        <v>78</v>
      </c>
      <c r="G68" s="56">
        <v>29.009590148925781</v>
      </c>
      <c r="H68" s="56">
        <v>29.034173965454102</v>
      </c>
      <c r="I68" s="56">
        <v>4.5289386063814163E-2</v>
      </c>
      <c r="J68" s="56" t="s">
        <v>61</v>
      </c>
      <c r="K68" s="56" t="s">
        <v>61</v>
      </c>
      <c r="L68" s="56" t="s">
        <v>61</v>
      </c>
      <c r="M68" s="56" t="b">
        <v>0</v>
      </c>
      <c r="N68" s="56">
        <v>0.18944256013047411</v>
      </c>
      <c r="O68" s="56" t="b">
        <v>1</v>
      </c>
      <c r="P68" s="56">
        <v>3</v>
      </c>
      <c r="Q68" s="56">
        <v>24</v>
      </c>
      <c r="R68" s="56" t="s">
        <v>61</v>
      </c>
      <c r="S68" s="56" t="s">
        <v>62</v>
      </c>
      <c r="T68" s="56" t="s">
        <v>62</v>
      </c>
    </row>
    <row r="69" spans="1:20" x14ac:dyDescent="0.35">
      <c r="A69" s="56" t="s">
        <v>127</v>
      </c>
      <c r="B69" s="56" t="s">
        <v>171</v>
      </c>
      <c r="C69" s="56" t="s">
        <v>166</v>
      </c>
      <c r="D69" s="56" t="s">
        <v>76</v>
      </c>
      <c r="E69" s="56" t="s">
        <v>77</v>
      </c>
      <c r="F69" s="56" t="s">
        <v>78</v>
      </c>
      <c r="G69" s="56">
        <v>27.731666564941406</v>
      </c>
      <c r="H69" s="56">
        <v>27.761198043823242</v>
      </c>
      <c r="I69" s="56">
        <v>2.8614373877644539E-2</v>
      </c>
      <c r="J69" s="56" t="s">
        <v>61</v>
      </c>
      <c r="K69" s="56" t="s">
        <v>61</v>
      </c>
      <c r="L69" s="56" t="s">
        <v>61</v>
      </c>
      <c r="M69" s="56" t="b">
        <v>0</v>
      </c>
      <c r="N69" s="56">
        <v>0.21610589304660627</v>
      </c>
      <c r="O69" s="56" t="b">
        <v>1</v>
      </c>
      <c r="P69" s="56">
        <v>3</v>
      </c>
      <c r="Q69" s="56">
        <v>23</v>
      </c>
      <c r="R69" s="56" t="s">
        <v>61</v>
      </c>
      <c r="S69" s="56" t="s">
        <v>62</v>
      </c>
      <c r="T69" s="56" t="s">
        <v>62</v>
      </c>
    </row>
    <row r="70" spans="1:20" x14ac:dyDescent="0.35">
      <c r="A70" s="56" t="s">
        <v>128</v>
      </c>
      <c r="B70" s="56" t="s">
        <v>171</v>
      </c>
      <c r="C70" s="56" t="s">
        <v>166</v>
      </c>
      <c r="D70" s="56" t="s">
        <v>76</v>
      </c>
      <c r="E70" s="56" t="s">
        <v>77</v>
      </c>
      <c r="F70" s="56" t="s">
        <v>78</v>
      </c>
      <c r="G70" s="56">
        <v>27.763130187988281</v>
      </c>
      <c r="H70" s="56">
        <v>27.761198043823242</v>
      </c>
      <c r="I70" s="56">
        <v>2.8614373877644539E-2</v>
      </c>
      <c r="J70" s="56" t="s">
        <v>61</v>
      </c>
      <c r="K70" s="56" t="s">
        <v>61</v>
      </c>
      <c r="L70" s="56" t="s">
        <v>61</v>
      </c>
      <c r="M70" s="56" t="b">
        <v>0</v>
      </c>
      <c r="N70" s="56">
        <v>0.21610589304660627</v>
      </c>
      <c r="O70" s="56" t="b">
        <v>1</v>
      </c>
      <c r="P70" s="56">
        <v>3</v>
      </c>
      <c r="Q70" s="56">
        <v>23</v>
      </c>
      <c r="R70" s="56" t="s">
        <v>61</v>
      </c>
      <c r="S70" s="56" t="s">
        <v>62</v>
      </c>
      <c r="T70" s="56" t="s">
        <v>62</v>
      </c>
    </row>
    <row r="71" spans="1:20" x14ac:dyDescent="0.35">
      <c r="A71" s="56" t="s">
        <v>129</v>
      </c>
      <c r="B71" s="56" t="s">
        <v>171</v>
      </c>
      <c r="C71" s="56" t="s">
        <v>166</v>
      </c>
      <c r="D71" s="56" t="s">
        <v>76</v>
      </c>
      <c r="E71" s="56" t="s">
        <v>77</v>
      </c>
      <c r="F71" s="56" t="s">
        <v>78</v>
      </c>
      <c r="G71" s="56">
        <v>27.788797378540039</v>
      </c>
      <c r="H71" s="56">
        <v>27.761198043823242</v>
      </c>
      <c r="I71" s="56">
        <v>2.8614373877644539E-2</v>
      </c>
      <c r="J71" s="56" t="s">
        <v>61</v>
      </c>
      <c r="K71" s="56" t="s">
        <v>61</v>
      </c>
      <c r="L71" s="56" t="s">
        <v>61</v>
      </c>
      <c r="M71" s="56" t="b">
        <v>0</v>
      </c>
      <c r="N71" s="56">
        <v>0.21610589304660627</v>
      </c>
      <c r="O71" s="56" t="b">
        <v>1</v>
      </c>
      <c r="P71" s="56">
        <v>3</v>
      </c>
      <c r="Q71" s="56">
        <v>23</v>
      </c>
      <c r="R71" s="56" t="s">
        <v>61</v>
      </c>
      <c r="S71" s="56" t="s">
        <v>62</v>
      </c>
      <c r="T71" s="56" t="s">
        <v>62</v>
      </c>
    </row>
    <row r="72" spans="1:20" x14ac:dyDescent="0.35">
      <c r="A72" s="56" t="s">
        <v>130</v>
      </c>
      <c r="B72" s="56" t="s">
        <v>181</v>
      </c>
      <c r="C72" s="56" t="s">
        <v>166</v>
      </c>
      <c r="D72" s="56" t="s">
        <v>76</v>
      </c>
      <c r="E72" s="56" t="s">
        <v>77</v>
      </c>
      <c r="F72" s="56" t="s">
        <v>78</v>
      </c>
      <c r="G72" s="56">
        <v>27.399984359741211</v>
      </c>
      <c r="H72" s="56">
        <v>27.51556396484375</v>
      </c>
      <c r="I72" s="56">
        <v>0.10316028445959091</v>
      </c>
      <c r="J72" s="56" t="s">
        <v>61</v>
      </c>
      <c r="K72" s="56" t="s">
        <v>61</v>
      </c>
      <c r="L72" s="56" t="s">
        <v>61</v>
      </c>
      <c r="M72" s="56" t="b">
        <v>0</v>
      </c>
      <c r="N72" s="56">
        <v>0.21610589304660627</v>
      </c>
      <c r="O72" s="56" t="b">
        <v>1</v>
      </c>
      <c r="P72" s="56">
        <v>3</v>
      </c>
      <c r="Q72" s="56">
        <v>22</v>
      </c>
      <c r="R72" s="56" t="s">
        <v>61</v>
      </c>
      <c r="S72" s="56" t="s">
        <v>62</v>
      </c>
      <c r="T72" s="56" t="s">
        <v>62</v>
      </c>
    </row>
    <row r="73" spans="1:20" x14ac:dyDescent="0.35">
      <c r="A73" s="56" t="s">
        <v>131</v>
      </c>
      <c r="B73" s="56" t="s">
        <v>181</v>
      </c>
      <c r="C73" s="56" t="s">
        <v>166</v>
      </c>
      <c r="D73" s="56" t="s">
        <v>76</v>
      </c>
      <c r="E73" s="56" t="s">
        <v>77</v>
      </c>
      <c r="F73" s="56" t="s">
        <v>78</v>
      </c>
      <c r="G73" s="56">
        <v>27.598316192626953</v>
      </c>
      <c r="H73" s="56">
        <v>27.51556396484375</v>
      </c>
      <c r="I73" s="56">
        <v>0.10316028445959091</v>
      </c>
      <c r="J73" s="56" t="s">
        <v>61</v>
      </c>
      <c r="K73" s="56" t="s">
        <v>61</v>
      </c>
      <c r="L73" s="56" t="s">
        <v>61</v>
      </c>
      <c r="M73" s="56" t="b">
        <v>0</v>
      </c>
      <c r="N73" s="56">
        <v>0.21610589304660627</v>
      </c>
      <c r="O73" s="56" t="b">
        <v>1</v>
      </c>
      <c r="P73" s="56">
        <v>3</v>
      </c>
      <c r="Q73" s="56">
        <v>22</v>
      </c>
      <c r="R73" s="56" t="s">
        <v>61</v>
      </c>
      <c r="S73" s="56" t="s">
        <v>62</v>
      </c>
      <c r="T73" s="56" t="s">
        <v>62</v>
      </c>
    </row>
    <row r="74" spans="1:20" x14ac:dyDescent="0.35">
      <c r="A74" s="56" t="s">
        <v>132</v>
      </c>
      <c r="B74" s="56" t="s">
        <v>181</v>
      </c>
      <c r="C74" s="56" t="s">
        <v>166</v>
      </c>
      <c r="D74" s="56" t="s">
        <v>76</v>
      </c>
      <c r="E74" s="56" t="s">
        <v>77</v>
      </c>
      <c r="F74" s="56" t="s">
        <v>78</v>
      </c>
      <c r="G74" s="56">
        <v>27.548389434814453</v>
      </c>
      <c r="H74" s="56">
        <v>27.51556396484375</v>
      </c>
      <c r="I74" s="56">
        <v>0.10316028445959091</v>
      </c>
      <c r="J74" s="56" t="s">
        <v>61</v>
      </c>
      <c r="K74" s="56" t="s">
        <v>61</v>
      </c>
      <c r="L74" s="56" t="s">
        <v>61</v>
      </c>
      <c r="M74" s="56" t="b">
        <v>0</v>
      </c>
      <c r="N74" s="56">
        <v>0.21610589304660627</v>
      </c>
      <c r="O74" s="56" t="b">
        <v>1</v>
      </c>
      <c r="P74" s="56">
        <v>3</v>
      </c>
      <c r="Q74" s="56">
        <v>22</v>
      </c>
      <c r="R74" s="56" t="s">
        <v>61</v>
      </c>
      <c r="S74" s="56" t="s">
        <v>62</v>
      </c>
      <c r="T74" s="56" t="s">
        <v>62</v>
      </c>
    </row>
    <row r="75" spans="1:20" x14ac:dyDescent="0.35">
      <c r="A75" s="56" t="s">
        <v>133</v>
      </c>
      <c r="B75" s="56" t="s">
        <v>182</v>
      </c>
      <c r="C75" s="56" t="s">
        <v>166</v>
      </c>
      <c r="D75" s="56" t="s">
        <v>76</v>
      </c>
      <c r="E75" s="56" t="s">
        <v>77</v>
      </c>
      <c r="F75" s="56" t="s">
        <v>78</v>
      </c>
      <c r="G75" s="56">
        <v>27.507162094116211</v>
      </c>
      <c r="H75" s="56">
        <v>27.476346969604492</v>
      </c>
      <c r="I75" s="56">
        <v>9.61647629737854E-2</v>
      </c>
      <c r="J75" s="56" t="s">
        <v>61</v>
      </c>
      <c r="K75" s="56" t="s">
        <v>61</v>
      </c>
      <c r="L75" s="56" t="s">
        <v>61</v>
      </c>
      <c r="M75" s="56" t="b">
        <v>0</v>
      </c>
      <c r="N75" s="56">
        <v>0.21610589304660627</v>
      </c>
      <c r="O75" s="56" t="b">
        <v>1</v>
      </c>
      <c r="P75" s="56">
        <v>3</v>
      </c>
      <c r="Q75" s="56">
        <v>23</v>
      </c>
      <c r="R75" s="56" t="s">
        <v>61</v>
      </c>
      <c r="S75" s="56" t="s">
        <v>62</v>
      </c>
      <c r="T75" s="56" t="s">
        <v>62</v>
      </c>
    </row>
    <row r="76" spans="1:20" x14ac:dyDescent="0.35">
      <c r="A76" s="56" t="s">
        <v>134</v>
      </c>
      <c r="B76" s="56" t="s">
        <v>182</v>
      </c>
      <c r="C76" s="56" t="s">
        <v>166</v>
      </c>
      <c r="D76" s="56" t="s">
        <v>76</v>
      </c>
      <c r="E76" s="56" t="s">
        <v>77</v>
      </c>
      <c r="F76" s="56" t="s">
        <v>78</v>
      </c>
      <c r="G76" s="56">
        <v>27.368549346923828</v>
      </c>
      <c r="H76" s="56">
        <v>27.476346969604492</v>
      </c>
      <c r="I76" s="56">
        <v>9.61647629737854E-2</v>
      </c>
      <c r="J76" s="56" t="s">
        <v>61</v>
      </c>
      <c r="K76" s="56" t="s">
        <v>61</v>
      </c>
      <c r="L76" s="56" t="s">
        <v>61</v>
      </c>
      <c r="M76" s="56" t="b">
        <v>0</v>
      </c>
      <c r="N76" s="56">
        <v>0.21610589304660627</v>
      </c>
      <c r="O76" s="56" t="b">
        <v>1</v>
      </c>
      <c r="P76" s="56">
        <v>3</v>
      </c>
      <c r="Q76" s="56">
        <v>22</v>
      </c>
      <c r="R76" s="56" t="s">
        <v>61</v>
      </c>
      <c r="S76" s="56" t="s">
        <v>62</v>
      </c>
      <c r="T76" s="56" t="s">
        <v>62</v>
      </c>
    </row>
    <row r="77" spans="1:20" x14ac:dyDescent="0.35">
      <c r="A77" s="56" t="s">
        <v>135</v>
      </c>
      <c r="B77" s="56" t="s">
        <v>182</v>
      </c>
      <c r="C77" s="56" t="s">
        <v>166</v>
      </c>
      <c r="D77" s="56" t="s">
        <v>76</v>
      </c>
      <c r="E77" s="56" t="s">
        <v>77</v>
      </c>
      <c r="F77" s="56" t="s">
        <v>78</v>
      </c>
      <c r="G77" s="56">
        <v>27.553323745727539</v>
      </c>
      <c r="H77" s="56">
        <v>27.476346969604492</v>
      </c>
      <c r="I77" s="56">
        <v>9.61647629737854E-2</v>
      </c>
      <c r="J77" s="56" t="s">
        <v>61</v>
      </c>
      <c r="K77" s="56" t="s">
        <v>61</v>
      </c>
      <c r="L77" s="56" t="s">
        <v>61</v>
      </c>
      <c r="M77" s="56" t="b">
        <v>0</v>
      </c>
      <c r="N77" s="56">
        <v>0.21610589304660627</v>
      </c>
      <c r="O77" s="56" t="b">
        <v>1</v>
      </c>
      <c r="P77" s="56">
        <v>3</v>
      </c>
      <c r="Q77" s="56">
        <v>22</v>
      </c>
      <c r="R77" s="56" t="s">
        <v>61</v>
      </c>
      <c r="S77" s="56" t="s">
        <v>62</v>
      </c>
      <c r="T77" s="56" t="s">
        <v>62</v>
      </c>
    </row>
    <row r="78" spans="1:20" x14ac:dyDescent="0.35">
      <c r="A78" s="56" t="s">
        <v>136</v>
      </c>
      <c r="B78" s="56" t="s">
        <v>182</v>
      </c>
      <c r="C78" s="56" t="s">
        <v>164</v>
      </c>
      <c r="D78" s="56" t="s">
        <v>76</v>
      </c>
      <c r="E78" s="56" t="s">
        <v>77</v>
      </c>
      <c r="F78" s="56" t="s">
        <v>78</v>
      </c>
      <c r="G78" s="56">
        <v>29.004953384399414</v>
      </c>
      <c r="H78" s="56">
        <v>29.141281127929688</v>
      </c>
      <c r="I78" s="56">
        <v>0.2296791672706604</v>
      </c>
      <c r="J78" s="56" t="s">
        <v>61</v>
      </c>
      <c r="K78" s="56" t="s">
        <v>61</v>
      </c>
      <c r="L78" s="56" t="s">
        <v>61</v>
      </c>
      <c r="M78" s="56" t="b">
        <v>0</v>
      </c>
      <c r="N78" s="56">
        <v>0.18944256013047411</v>
      </c>
      <c r="O78" s="56" t="b">
        <v>1</v>
      </c>
      <c r="P78" s="56">
        <v>3</v>
      </c>
      <c r="Q78" s="56">
        <v>24</v>
      </c>
      <c r="R78" s="56" t="s">
        <v>61</v>
      </c>
      <c r="S78" s="56" t="s">
        <v>62</v>
      </c>
      <c r="T78" s="56" t="s">
        <v>62</v>
      </c>
    </row>
    <row r="79" spans="1:20" x14ac:dyDescent="0.35">
      <c r="A79" s="56" t="s">
        <v>137</v>
      </c>
      <c r="B79" s="56" t="s">
        <v>182</v>
      </c>
      <c r="C79" s="56" t="s">
        <v>164</v>
      </c>
      <c r="D79" s="56" t="s">
        <v>76</v>
      </c>
      <c r="E79" s="56" t="s">
        <v>77</v>
      </c>
      <c r="F79" s="56" t="s">
        <v>78</v>
      </c>
      <c r="G79" s="56">
        <v>29.406455993652344</v>
      </c>
      <c r="H79" s="56">
        <v>29.141281127929688</v>
      </c>
      <c r="I79" s="56">
        <v>0.2296791672706604</v>
      </c>
      <c r="J79" s="56" t="s">
        <v>61</v>
      </c>
      <c r="K79" s="56" t="s">
        <v>61</v>
      </c>
      <c r="L79" s="56" t="s">
        <v>61</v>
      </c>
      <c r="M79" s="56" t="b">
        <v>0</v>
      </c>
      <c r="N79" s="56">
        <v>0.18944256013047411</v>
      </c>
      <c r="O79" s="56" t="b">
        <v>1</v>
      </c>
      <c r="P79" s="56">
        <v>3</v>
      </c>
      <c r="Q79" s="56">
        <v>25</v>
      </c>
      <c r="R79" s="56" t="s">
        <v>61</v>
      </c>
      <c r="S79" s="56" t="s">
        <v>62</v>
      </c>
      <c r="T79" s="56" t="s">
        <v>97</v>
      </c>
    </row>
    <row r="80" spans="1:20" x14ac:dyDescent="0.35">
      <c r="A80" s="56" t="s">
        <v>138</v>
      </c>
      <c r="B80" s="56" t="s">
        <v>182</v>
      </c>
      <c r="C80" s="56" t="s">
        <v>164</v>
      </c>
      <c r="D80" s="56" t="s">
        <v>76</v>
      </c>
      <c r="E80" s="56" t="s">
        <v>77</v>
      </c>
      <c r="F80" s="56" t="s">
        <v>78</v>
      </c>
      <c r="G80" s="56">
        <v>29.012432098388672</v>
      </c>
      <c r="H80" s="56">
        <v>29.141281127929688</v>
      </c>
      <c r="I80" s="56">
        <v>0.2296791672706604</v>
      </c>
      <c r="J80" s="56" t="s">
        <v>61</v>
      </c>
      <c r="K80" s="56" t="s">
        <v>61</v>
      </c>
      <c r="L80" s="56" t="s">
        <v>61</v>
      </c>
      <c r="M80" s="56" t="b">
        <v>0</v>
      </c>
      <c r="N80" s="56">
        <v>0.18944256013047411</v>
      </c>
      <c r="O80" s="56" t="b">
        <v>1</v>
      </c>
      <c r="P80" s="56">
        <v>3</v>
      </c>
      <c r="Q80" s="56">
        <v>24</v>
      </c>
      <c r="R80" s="56" t="s">
        <v>61</v>
      </c>
      <c r="S80" s="56" t="s">
        <v>62</v>
      </c>
      <c r="T80" s="56" t="s">
        <v>62</v>
      </c>
    </row>
    <row r="81" spans="1:20" x14ac:dyDescent="0.35">
      <c r="A81" s="56" t="s">
        <v>139</v>
      </c>
      <c r="B81" s="56" t="s">
        <v>173</v>
      </c>
      <c r="C81" s="56" t="s">
        <v>166</v>
      </c>
      <c r="D81" s="56" t="s">
        <v>76</v>
      </c>
      <c r="E81" s="56" t="s">
        <v>77</v>
      </c>
      <c r="F81" s="56" t="s">
        <v>78</v>
      </c>
      <c r="G81" s="56">
        <v>27.341428756713867</v>
      </c>
      <c r="H81" s="56">
        <v>27.256357192993164</v>
      </c>
      <c r="I81" s="56">
        <v>9.0158261358737946E-2</v>
      </c>
      <c r="J81" s="56" t="s">
        <v>61</v>
      </c>
      <c r="K81" s="56" t="s">
        <v>61</v>
      </c>
      <c r="L81" s="56" t="s">
        <v>61</v>
      </c>
      <c r="M81" s="56" t="b">
        <v>0</v>
      </c>
      <c r="N81" s="56">
        <v>0.21610589304660627</v>
      </c>
      <c r="O81" s="56" t="b">
        <v>1</v>
      </c>
      <c r="P81" s="56">
        <v>3</v>
      </c>
      <c r="Q81" s="56">
        <v>22</v>
      </c>
      <c r="R81" s="56" t="s">
        <v>61</v>
      </c>
      <c r="S81" s="56" t="s">
        <v>62</v>
      </c>
      <c r="T81" s="56" t="s">
        <v>62</v>
      </c>
    </row>
    <row r="82" spans="1:20" x14ac:dyDescent="0.35">
      <c r="A82" s="56" t="s">
        <v>140</v>
      </c>
      <c r="B82" s="56" t="s">
        <v>173</v>
      </c>
      <c r="C82" s="56" t="s">
        <v>166</v>
      </c>
      <c r="D82" s="56" t="s">
        <v>76</v>
      </c>
      <c r="E82" s="56" t="s">
        <v>77</v>
      </c>
      <c r="F82" s="56" t="s">
        <v>78</v>
      </c>
      <c r="G82" s="56">
        <v>27.265789031982422</v>
      </c>
      <c r="H82" s="56">
        <v>27.256357192993164</v>
      </c>
      <c r="I82" s="56">
        <v>9.0158261358737946E-2</v>
      </c>
      <c r="J82" s="56" t="s">
        <v>61</v>
      </c>
      <c r="K82" s="56" t="s">
        <v>61</v>
      </c>
      <c r="L82" s="56" t="s">
        <v>61</v>
      </c>
      <c r="M82" s="56" t="b">
        <v>0</v>
      </c>
      <c r="N82" s="56">
        <v>0.21610589304660627</v>
      </c>
      <c r="O82" s="56" t="b">
        <v>1</v>
      </c>
      <c r="P82" s="56">
        <v>3</v>
      </c>
      <c r="Q82" s="56">
        <v>22</v>
      </c>
      <c r="R82" s="56" t="s">
        <v>61</v>
      </c>
      <c r="S82" s="56" t="s">
        <v>62</v>
      </c>
      <c r="T82" s="56" t="s">
        <v>62</v>
      </c>
    </row>
    <row r="83" spans="1:20" x14ac:dyDescent="0.35">
      <c r="A83" s="56" t="s">
        <v>141</v>
      </c>
      <c r="B83" s="56" t="s">
        <v>173</v>
      </c>
      <c r="C83" s="56" t="s">
        <v>166</v>
      </c>
      <c r="D83" s="56" t="s">
        <v>76</v>
      </c>
      <c r="E83" s="56" t="s">
        <v>77</v>
      </c>
      <c r="F83" s="56" t="s">
        <v>78</v>
      </c>
      <c r="G83" s="56">
        <v>27.161853790283203</v>
      </c>
      <c r="H83" s="56">
        <v>27.256357192993164</v>
      </c>
      <c r="I83" s="56">
        <v>9.0158261358737946E-2</v>
      </c>
      <c r="J83" s="56" t="s">
        <v>61</v>
      </c>
      <c r="K83" s="56" t="s">
        <v>61</v>
      </c>
      <c r="L83" s="56" t="s">
        <v>61</v>
      </c>
      <c r="M83" s="56" t="b">
        <v>0</v>
      </c>
      <c r="N83" s="56">
        <v>0.21610589304660627</v>
      </c>
      <c r="O83" s="56" t="b">
        <v>1</v>
      </c>
      <c r="P83" s="56">
        <v>3</v>
      </c>
      <c r="Q83" s="56">
        <v>21</v>
      </c>
      <c r="R83" s="56" t="s">
        <v>61</v>
      </c>
      <c r="S83" s="56" t="s">
        <v>62</v>
      </c>
      <c r="T83" s="56" t="s">
        <v>62</v>
      </c>
    </row>
    <row r="84" spans="1:20" x14ac:dyDescent="0.35">
      <c r="A84" s="56" t="s">
        <v>142</v>
      </c>
      <c r="B84" s="56" t="s">
        <v>183</v>
      </c>
      <c r="C84" s="56" t="s">
        <v>166</v>
      </c>
      <c r="D84" s="56" t="s">
        <v>76</v>
      </c>
      <c r="E84" s="56" t="s">
        <v>77</v>
      </c>
      <c r="F84" s="56" t="s">
        <v>78</v>
      </c>
      <c r="G84" s="56">
        <v>27.607744216918945</v>
      </c>
      <c r="H84" s="56">
        <v>27.489076614379883</v>
      </c>
      <c r="I84" s="56">
        <v>0.13641385734081268</v>
      </c>
      <c r="J84" s="56" t="s">
        <v>61</v>
      </c>
      <c r="K84" s="56" t="s">
        <v>61</v>
      </c>
      <c r="L84" s="56" t="s">
        <v>61</v>
      </c>
      <c r="M84" s="56" t="b">
        <v>0</v>
      </c>
      <c r="N84" s="56">
        <v>0.21610589304660627</v>
      </c>
      <c r="O84" s="56" t="b">
        <v>1</v>
      </c>
      <c r="P84" s="56">
        <v>3</v>
      </c>
      <c r="Q84" s="56">
        <v>21</v>
      </c>
      <c r="R84" s="56" t="s">
        <v>61</v>
      </c>
      <c r="S84" s="56" t="s">
        <v>62</v>
      </c>
      <c r="T84" s="56" t="s">
        <v>62</v>
      </c>
    </row>
    <row r="85" spans="1:20" x14ac:dyDescent="0.35">
      <c r="A85" s="56" t="s">
        <v>143</v>
      </c>
      <c r="B85" s="56" t="s">
        <v>183</v>
      </c>
      <c r="C85" s="56" t="s">
        <v>166</v>
      </c>
      <c r="D85" s="56" t="s">
        <v>76</v>
      </c>
      <c r="E85" s="56" t="s">
        <v>77</v>
      </c>
      <c r="F85" s="56" t="s">
        <v>78</v>
      </c>
      <c r="G85" s="56">
        <v>27.519449234008789</v>
      </c>
      <c r="H85" s="56">
        <v>27.489076614379883</v>
      </c>
      <c r="I85" s="56">
        <v>0.13641385734081268</v>
      </c>
      <c r="J85" s="56" t="s">
        <v>61</v>
      </c>
      <c r="K85" s="56" t="s">
        <v>61</v>
      </c>
      <c r="L85" s="56" t="s">
        <v>61</v>
      </c>
      <c r="M85" s="56" t="b">
        <v>0</v>
      </c>
      <c r="N85" s="56">
        <v>0.21610589304660627</v>
      </c>
      <c r="O85" s="56" t="b">
        <v>1</v>
      </c>
      <c r="P85" s="56">
        <v>3</v>
      </c>
      <c r="Q85" s="56">
        <v>22</v>
      </c>
      <c r="R85" s="56" t="s">
        <v>61</v>
      </c>
      <c r="S85" s="56" t="s">
        <v>62</v>
      </c>
      <c r="T85" s="56" t="s">
        <v>62</v>
      </c>
    </row>
    <row r="86" spans="1:20" x14ac:dyDescent="0.35">
      <c r="A86" s="56" t="s">
        <v>144</v>
      </c>
      <c r="B86" s="56" t="s">
        <v>183</v>
      </c>
      <c r="C86" s="56" t="s">
        <v>166</v>
      </c>
      <c r="D86" s="56" t="s">
        <v>76</v>
      </c>
      <c r="E86" s="56" t="s">
        <v>77</v>
      </c>
      <c r="F86" s="56" t="s">
        <v>78</v>
      </c>
      <c r="G86" s="56">
        <v>27.340036392211914</v>
      </c>
      <c r="H86" s="56">
        <v>27.489076614379883</v>
      </c>
      <c r="I86" s="56">
        <v>0.13641385734081268</v>
      </c>
      <c r="J86" s="56" t="s">
        <v>61</v>
      </c>
      <c r="K86" s="56" t="s">
        <v>61</v>
      </c>
      <c r="L86" s="56" t="s">
        <v>61</v>
      </c>
      <c r="M86" s="56" t="b">
        <v>0</v>
      </c>
      <c r="N86" s="56">
        <v>0.21610589304660627</v>
      </c>
      <c r="O86" s="56" t="b">
        <v>1</v>
      </c>
      <c r="P86" s="56">
        <v>3</v>
      </c>
      <c r="Q86" s="56">
        <v>22</v>
      </c>
      <c r="R86" s="56" t="s">
        <v>61</v>
      </c>
      <c r="S86" s="56" t="s">
        <v>62</v>
      </c>
      <c r="T86" s="56" t="s">
        <v>62</v>
      </c>
    </row>
    <row r="87" spans="1:20" x14ac:dyDescent="0.35">
      <c r="A87" s="56" t="s">
        <v>145</v>
      </c>
      <c r="B87" s="56" t="s">
        <v>184</v>
      </c>
      <c r="C87" s="56" t="s">
        <v>166</v>
      </c>
      <c r="D87" s="56" t="s">
        <v>76</v>
      </c>
      <c r="E87" s="56" t="s">
        <v>77</v>
      </c>
      <c r="F87" s="56" t="s">
        <v>78</v>
      </c>
      <c r="G87" s="56">
        <v>27.503627777099609</v>
      </c>
      <c r="H87" s="56">
        <v>27.465509414672852</v>
      </c>
      <c r="I87" s="56">
        <v>3.3284839242696762E-2</v>
      </c>
      <c r="J87" s="56" t="s">
        <v>61</v>
      </c>
      <c r="K87" s="56" t="s">
        <v>61</v>
      </c>
      <c r="L87" s="56" t="s">
        <v>61</v>
      </c>
      <c r="M87" s="56" t="b">
        <v>0</v>
      </c>
      <c r="N87" s="56">
        <v>0.21610589304660627</v>
      </c>
      <c r="O87" s="56" t="b">
        <v>1</v>
      </c>
      <c r="P87" s="56">
        <v>3</v>
      </c>
      <c r="Q87" s="56">
        <v>23</v>
      </c>
      <c r="R87" s="56" t="s">
        <v>61</v>
      </c>
      <c r="S87" s="56" t="s">
        <v>62</v>
      </c>
      <c r="T87" s="56" t="s">
        <v>62</v>
      </c>
    </row>
    <row r="88" spans="1:20" x14ac:dyDescent="0.35">
      <c r="A88" s="56" t="s">
        <v>146</v>
      </c>
      <c r="B88" s="56" t="s">
        <v>184</v>
      </c>
      <c r="C88" s="56" t="s">
        <v>166</v>
      </c>
      <c r="D88" s="56" t="s">
        <v>76</v>
      </c>
      <c r="E88" s="56" t="s">
        <v>77</v>
      </c>
      <c r="F88" s="56" t="s">
        <v>78</v>
      </c>
      <c r="G88" s="56">
        <v>27.45069694519043</v>
      </c>
      <c r="H88" s="56">
        <v>27.465509414672852</v>
      </c>
      <c r="I88" s="56">
        <v>3.3284839242696762E-2</v>
      </c>
      <c r="J88" s="56" t="s">
        <v>61</v>
      </c>
      <c r="K88" s="56" t="s">
        <v>61</v>
      </c>
      <c r="L88" s="56" t="s">
        <v>61</v>
      </c>
      <c r="M88" s="56" t="b">
        <v>0</v>
      </c>
      <c r="N88" s="56">
        <v>0.21610589304660627</v>
      </c>
      <c r="O88" s="56" t="b">
        <v>1</v>
      </c>
      <c r="P88" s="56">
        <v>3</v>
      </c>
      <c r="Q88" s="56">
        <v>22</v>
      </c>
      <c r="R88" s="56" t="s">
        <v>61</v>
      </c>
      <c r="S88" s="56" t="s">
        <v>62</v>
      </c>
      <c r="T88" s="56" t="s">
        <v>62</v>
      </c>
    </row>
    <row r="89" spans="1:20" x14ac:dyDescent="0.35">
      <c r="A89" s="56" t="s">
        <v>147</v>
      </c>
      <c r="B89" s="56" t="s">
        <v>184</v>
      </c>
      <c r="C89" s="56" t="s">
        <v>166</v>
      </c>
      <c r="D89" s="56" t="s">
        <v>76</v>
      </c>
      <c r="E89" s="56" t="s">
        <v>77</v>
      </c>
      <c r="F89" s="56" t="s">
        <v>78</v>
      </c>
      <c r="G89" s="56">
        <v>27.44219970703125</v>
      </c>
      <c r="H89" s="56">
        <v>27.465509414672852</v>
      </c>
      <c r="I89" s="56">
        <v>3.3284839242696762E-2</v>
      </c>
      <c r="J89" s="56" t="s">
        <v>61</v>
      </c>
      <c r="K89" s="56" t="s">
        <v>61</v>
      </c>
      <c r="L89" s="56" t="s">
        <v>61</v>
      </c>
      <c r="M89" s="56" t="b">
        <v>0</v>
      </c>
      <c r="N89" s="56">
        <v>0.21610589304660627</v>
      </c>
      <c r="O89" s="56" t="b">
        <v>1</v>
      </c>
      <c r="P89" s="56">
        <v>3</v>
      </c>
      <c r="Q89" s="56">
        <v>21</v>
      </c>
      <c r="R89" s="56" t="s">
        <v>61</v>
      </c>
      <c r="S89" s="56" t="s">
        <v>62</v>
      </c>
      <c r="T89" s="56" t="s">
        <v>62</v>
      </c>
    </row>
    <row r="90" spans="1:20" x14ac:dyDescent="0.35">
      <c r="A90" s="56" t="s">
        <v>148</v>
      </c>
      <c r="B90" s="56" t="s">
        <v>184</v>
      </c>
      <c r="C90" s="56" t="s">
        <v>164</v>
      </c>
      <c r="D90" s="56" t="s">
        <v>76</v>
      </c>
      <c r="E90" s="56" t="s">
        <v>77</v>
      </c>
      <c r="F90" s="56" t="s">
        <v>78</v>
      </c>
      <c r="G90" s="56">
        <v>29.32073974609375</v>
      </c>
      <c r="H90" s="56">
        <v>29.283884048461914</v>
      </c>
      <c r="I90" s="56">
        <v>4.9797691404819489E-2</v>
      </c>
      <c r="J90" s="56" t="s">
        <v>61</v>
      </c>
      <c r="K90" s="56" t="s">
        <v>61</v>
      </c>
      <c r="L90" s="56" t="s">
        <v>61</v>
      </c>
      <c r="M90" s="56" t="b">
        <v>0</v>
      </c>
      <c r="N90" s="56">
        <v>0.18944256013047411</v>
      </c>
      <c r="O90" s="56" t="b">
        <v>1</v>
      </c>
      <c r="P90" s="56">
        <v>3</v>
      </c>
      <c r="Q90" s="56">
        <v>25</v>
      </c>
      <c r="R90" s="56" t="s">
        <v>61</v>
      </c>
      <c r="S90" s="56" t="s">
        <v>62</v>
      </c>
      <c r="T90" s="56" t="s">
        <v>62</v>
      </c>
    </row>
    <row r="91" spans="1:20" x14ac:dyDescent="0.35">
      <c r="A91" s="56" t="s">
        <v>149</v>
      </c>
      <c r="B91" s="56" t="s">
        <v>184</v>
      </c>
      <c r="C91" s="56" t="s">
        <v>164</v>
      </c>
      <c r="D91" s="56" t="s">
        <v>76</v>
      </c>
      <c r="E91" s="56" t="s">
        <v>77</v>
      </c>
      <c r="F91" s="56" t="s">
        <v>78</v>
      </c>
      <c r="G91" s="56">
        <v>29.227231979370117</v>
      </c>
      <c r="H91" s="56">
        <v>29.283884048461914</v>
      </c>
      <c r="I91" s="56">
        <v>4.9797691404819489E-2</v>
      </c>
      <c r="J91" s="56" t="s">
        <v>61</v>
      </c>
      <c r="K91" s="56" t="s">
        <v>61</v>
      </c>
      <c r="L91" s="56" t="s">
        <v>61</v>
      </c>
      <c r="M91" s="56" t="b">
        <v>0</v>
      </c>
      <c r="N91" s="56">
        <v>0.18944256013047411</v>
      </c>
      <c r="O91" s="56" t="b">
        <v>1</v>
      </c>
      <c r="P91" s="56">
        <v>3</v>
      </c>
      <c r="Q91" s="56">
        <v>24</v>
      </c>
      <c r="R91" s="56" t="s">
        <v>61</v>
      </c>
      <c r="S91" s="56" t="s">
        <v>62</v>
      </c>
      <c r="T91" s="56" t="s">
        <v>62</v>
      </c>
    </row>
    <row r="92" spans="1:20" x14ac:dyDescent="0.35">
      <c r="A92" s="56" t="s">
        <v>150</v>
      </c>
      <c r="B92" s="56" t="s">
        <v>184</v>
      </c>
      <c r="C92" s="56" t="s">
        <v>164</v>
      </c>
      <c r="D92" s="56" t="s">
        <v>76</v>
      </c>
      <c r="E92" s="56" t="s">
        <v>77</v>
      </c>
      <c r="F92" s="56" t="s">
        <v>78</v>
      </c>
      <c r="G92" s="56">
        <v>29.303678512573242</v>
      </c>
      <c r="H92" s="56">
        <v>29.283884048461914</v>
      </c>
      <c r="I92" s="56">
        <v>4.9797691404819489E-2</v>
      </c>
      <c r="J92" s="56" t="s">
        <v>61</v>
      </c>
      <c r="K92" s="56" t="s">
        <v>61</v>
      </c>
      <c r="L92" s="56" t="s">
        <v>61</v>
      </c>
      <c r="M92" s="56" t="b">
        <v>0</v>
      </c>
      <c r="N92" s="56">
        <v>0.18944256013047411</v>
      </c>
      <c r="O92" s="56" t="b">
        <v>1</v>
      </c>
      <c r="P92" s="56">
        <v>3</v>
      </c>
      <c r="Q92" s="56">
        <v>24</v>
      </c>
      <c r="R92" s="56" t="s">
        <v>61</v>
      </c>
      <c r="S92" s="56" t="s">
        <v>62</v>
      </c>
      <c r="T92" s="56" t="s">
        <v>62</v>
      </c>
    </row>
    <row r="93" spans="1:20" x14ac:dyDescent="0.35">
      <c r="A93" s="56" t="s">
        <v>151</v>
      </c>
      <c r="B93" s="56" t="s">
        <v>61</v>
      </c>
      <c r="C93" s="56" t="s">
        <v>61</v>
      </c>
      <c r="D93" s="56" t="s">
        <v>61</v>
      </c>
      <c r="E93" s="56" t="s">
        <v>61</v>
      </c>
      <c r="F93" s="56" t="s">
        <v>61</v>
      </c>
      <c r="G93" s="56" t="s">
        <v>61</v>
      </c>
      <c r="H93" s="56" t="s">
        <v>61</v>
      </c>
      <c r="I93" s="56" t="s">
        <v>61</v>
      </c>
      <c r="J93" s="56" t="s">
        <v>61</v>
      </c>
      <c r="K93" s="56" t="s">
        <v>61</v>
      </c>
      <c r="L93" s="56" t="s">
        <v>61</v>
      </c>
      <c r="M93" s="56" t="s">
        <v>61</v>
      </c>
      <c r="N93" s="56" t="s">
        <v>61</v>
      </c>
      <c r="O93" s="56" t="s">
        <v>61</v>
      </c>
      <c r="P93" s="56" t="s">
        <v>61</v>
      </c>
      <c r="Q93" s="56" t="s">
        <v>61</v>
      </c>
      <c r="R93" s="56" t="s">
        <v>61</v>
      </c>
      <c r="S93" s="56" t="s">
        <v>62</v>
      </c>
      <c r="T93" s="56" t="s">
        <v>62</v>
      </c>
    </row>
    <row r="94" spans="1:20" x14ac:dyDescent="0.35">
      <c r="A94" s="56" t="s">
        <v>152</v>
      </c>
      <c r="B94" s="56" t="s">
        <v>61</v>
      </c>
      <c r="C94" s="56" t="s">
        <v>61</v>
      </c>
      <c r="D94" s="56" t="s">
        <v>61</v>
      </c>
      <c r="E94" s="56" t="s">
        <v>61</v>
      </c>
      <c r="F94" s="56" t="s">
        <v>61</v>
      </c>
      <c r="G94" s="56" t="s">
        <v>61</v>
      </c>
      <c r="H94" s="56" t="s">
        <v>61</v>
      </c>
      <c r="I94" s="56" t="s">
        <v>61</v>
      </c>
      <c r="J94" s="56" t="s">
        <v>61</v>
      </c>
      <c r="K94" s="56" t="s">
        <v>61</v>
      </c>
      <c r="L94" s="56" t="s">
        <v>61</v>
      </c>
      <c r="M94" s="56" t="s">
        <v>61</v>
      </c>
      <c r="N94" s="56" t="s">
        <v>61</v>
      </c>
      <c r="O94" s="56" t="s">
        <v>61</v>
      </c>
      <c r="P94" s="56" t="s">
        <v>61</v>
      </c>
      <c r="Q94" s="56" t="s">
        <v>61</v>
      </c>
      <c r="R94" s="56" t="s">
        <v>61</v>
      </c>
      <c r="S94" s="56" t="s">
        <v>62</v>
      </c>
      <c r="T94" s="56" t="s">
        <v>62</v>
      </c>
    </row>
    <row r="95" spans="1:20" x14ac:dyDescent="0.35">
      <c r="A95" s="56" t="s">
        <v>153</v>
      </c>
      <c r="B95" s="56" t="s">
        <v>61</v>
      </c>
      <c r="C95" s="56" t="s">
        <v>61</v>
      </c>
      <c r="D95" s="56" t="s">
        <v>61</v>
      </c>
      <c r="E95" s="56" t="s">
        <v>61</v>
      </c>
      <c r="F95" s="56" t="s">
        <v>61</v>
      </c>
      <c r="G95" s="56" t="s">
        <v>61</v>
      </c>
      <c r="H95" s="56" t="s">
        <v>61</v>
      </c>
      <c r="I95" s="56" t="s">
        <v>61</v>
      </c>
      <c r="J95" s="56" t="s">
        <v>61</v>
      </c>
      <c r="K95" s="56" t="s">
        <v>61</v>
      </c>
      <c r="L95" s="56" t="s">
        <v>61</v>
      </c>
      <c r="M95" s="56" t="s">
        <v>61</v>
      </c>
      <c r="N95" s="56" t="s">
        <v>61</v>
      </c>
      <c r="O95" s="56" t="s">
        <v>61</v>
      </c>
      <c r="P95" s="56" t="s">
        <v>61</v>
      </c>
      <c r="Q95" s="56" t="s">
        <v>61</v>
      </c>
      <c r="R95" s="56" t="s">
        <v>61</v>
      </c>
      <c r="S95" s="56" t="s">
        <v>62</v>
      </c>
      <c r="T95" s="56" t="s">
        <v>62</v>
      </c>
    </row>
    <row r="96" spans="1:20" x14ac:dyDescent="0.35">
      <c r="A96" s="56" t="s">
        <v>154</v>
      </c>
      <c r="B96" s="56" t="s">
        <v>173</v>
      </c>
      <c r="C96" s="56" t="s">
        <v>167</v>
      </c>
      <c r="D96" s="56" t="s">
        <v>76</v>
      </c>
      <c r="E96" s="56" t="s">
        <v>77</v>
      </c>
      <c r="F96" s="56" t="s">
        <v>78</v>
      </c>
      <c r="G96" s="56">
        <v>29.56256103515625</v>
      </c>
      <c r="H96" s="56">
        <v>29.171472549438477</v>
      </c>
      <c r="I96" s="56">
        <v>0.49119734764099121</v>
      </c>
      <c r="J96" s="56" t="s">
        <v>61</v>
      </c>
      <c r="K96" s="56" t="s">
        <v>61</v>
      </c>
      <c r="L96" s="56" t="s">
        <v>61</v>
      </c>
      <c r="M96" s="56" t="b">
        <v>0</v>
      </c>
      <c r="N96" s="56">
        <v>0.21610589304660627</v>
      </c>
      <c r="O96" s="56" t="b">
        <v>1</v>
      </c>
      <c r="P96" s="56">
        <v>3</v>
      </c>
      <c r="Q96" s="56">
        <v>25</v>
      </c>
      <c r="R96" s="56" t="s">
        <v>61</v>
      </c>
      <c r="S96" s="56" t="s">
        <v>62</v>
      </c>
      <c r="T96" s="56" t="s">
        <v>62</v>
      </c>
    </row>
    <row r="97" spans="1:20" x14ac:dyDescent="0.35">
      <c r="A97" s="56" t="s">
        <v>155</v>
      </c>
      <c r="B97" s="56" t="s">
        <v>173</v>
      </c>
      <c r="C97" s="56" t="s">
        <v>167</v>
      </c>
      <c r="D97" s="56" t="s">
        <v>76</v>
      </c>
      <c r="E97" s="56" t="s">
        <v>77</v>
      </c>
      <c r="F97" s="56" t="s">
        <v>78</v>
      </c>
      <c r="G97" s="56">
        <v>29.331684112548828</v>
      </c>
      <c r="H97" s="56">
        <v>29.171472549438477</v>
      </c>
      <c r="I97" s="56">
        <v>0.49119734764099121</v>
      </c>
      <c r="J97" s="56" t="s">
        <v>61</v>
      </c>
      <c r="K97" s="56" t="s">
        <v>61</v>
      </c>
      <c r="L97" s="56" t="s">
        <v>61</v>
      </c>
      <c r="M97" s="56" t="b">
        <v>0</v>
      </c>
      <c r="N97" s="56">
        <v>0.21610589304660627</v>
      </c>
      <c r="O97" s="56" t="b">
        <v>1</v>
      </c>
      <c r="P97" s="56">
        <v>3</v>
      </c>
      <c r="Q97" s="56">
        <v>25</v>
      </c>
      <c r="R97" s="56" t="s">
        <v>61</v>
      </c>
      <c r="S97" s="56" t="s">
        <v>62</v>
      </c>
      <c r="T97" s="56" t="s">
        <v>62</v>
      </c>
    </row>
    <row r="98" spans="1:20" x14ac:dyDescent="0.35">
      <c r="A98" s="56" t="s">
        <v>156</v>
      </c>
      <c r="B98" s="56" t="s">
        <v>173</v>
      </c>
      <c r="C98" s="56" t="s">
        <v>167</v>
      </c>
      <c r="D98" s="56" t="s">
        <v>76</v>
      </c>
      <c r="E98" s="56" t="s">
        <v>77</v>
      </c>
      <c r="F98" s="56" t="s">
        <v>78</v>
      </c>
      <c r="G98" s="56">
        <v>28.620172500610352</v>
      </c>
      <c r="H98" s="56">
        <v>29.171472549438477</v>
      </c>
      <c r="I98" s="56">
        <v>0.49119734764099121</v>
      </c>
      <c r="J98" s="56" t="s">
        <v>61</v>
      </c>
      <c r="K98" s="56" t="s">
        <v>61</v>
      </c>
      <c r="L98" s="56" t="s">
        <v>61</v>
      </c>
      <c r="M98" s="56" t="b">
        <v>0</v>
      </c>
      <c r="N98" s="56">
        <v>0.21610589304660627</v>
      </c>
      <c r="O98" s="56" t="b">
        <v>1</v>
      </c>
      <c r="P98" s="56">
        <v>3</v>
      </c>
      <c r="Q98" s="56">
        <v>23</v>
      </c>
      <c r="R98" s="56" t="s">
        <v>61</v>
      </c>
      <c r="S98" s="56" t="s">
        <v>62</v>
      </c>
      <c r="T98" s="56" t="s">
        <v>62</v>
      </c>
    </row>
    <row r="99" spans="1:20" x14ac:dyDescent="0.35">
      <c r="A99" s="56" t="s">
        <v>157</v>
      </c>
      <c r="B99" s="56" t="s">
        <v>183</v>
      </c>
      <c r="C99" s="56" t="s">
        <v>167</v>
      </c>
      <c r="D99" s="56" t="s">
        <v>76</v>
      </c>
      <c r="E99" s="56" t="s">
        <v>77</v>
      </c>
      <c r="F99" s="56" t="s">
        <v>78</v>
      </c>
      <c r="G99" s="56">
        <v>29.551246643066406</v>
      </c>
      <c r="H99" s="56">
        <v>29.344144821166992</v>
      </c>
      <c r="I99" s="56">
        <v>0.17960602045059204</v>
      </c>
      <c r="J99" s="56" t="s">
        <v>61</v>
      </c>
      <c r="K99" s="56" t="s">
        <v>61</v>
      </c>
      <c r="L99" s="56" t="s">
        <v>61</v>
      </c>
      <c r="M99" s="56" t="b">
        <v>0</v>
      </c>
      <c r="N99" s="56">
        <v>0.21610589304660627</v>
      </c>
      <c r="O99" s="56" t="b">
        <v>1</v>
      </c>
      <c r="P99" s="56">
        <v>3</v>
      </c>
      <c r="Q99" s="56">
        <v>24</v>
      </c>
      <c r="R99" s="56" t="s">
        <v>61</v>
      </c>
      <c r="S99" s="56" t="s">
        <v>62</v>
      </c>
      <c r="T99" s="56" t="s">
        <v>62</v>
      </c>
    </row>
    <row r="100" spans="1:20" x14ac:dyDescent="0.35">
      <c r="A100" s="56" t="s">
        <v>158</v>
      </c>
      <c r="B100" s="56" t="s">
        <v>183</v>
      </c>
      <c r="C100" s="56" t="s">
        <v>167</v>
      </c>
      <c r="D100" s="56" t="s">
        <v>76</v>
      </c>
      <c r="E100" s="56" t="s">
        <v>77</v>
      </c>
      <c r="F100" s="56" t="s">
        <v>78</v>
      </c>
      <c r="G100" s="56">
        <v>29.250078201293945</v>
      </c>
      <c r="H100" s="56">
        <v>29.344144821166992</v>
      </c>
      <c r="I100" s="56">
        <v>0.17960602045059204</v>
      </c>
      <c r="J100" s="56" t="s">
        <v>61</v>
      </c>
      <c r="K100" s="56" t="s">
        <v>61</v>
      </c>
      <c r="L100" s="56" t="s">
        <v>61</v>
      </c>
      <c r="M100" s="56" t="b">
        <v>0</v>
      </c>
      <c r="N100" s="56">
        <v>0.21610589304660627</v>
      </c>
      <c r="O100" s="56" t="b">
        <v>1</v>
      </c>
      <c r="P100" s="56">
        <v>3</v>
      </c>
      <c r="Q100" s="56">
        <v>24</v>
      </c>
      <c r="R100" s="56" t="s">
        <v>61</v>
      </c>
      <c r="S100" s="56" t="s">
        <v>62</v>
      </c>
      <c r="T100" s="56" t="s">
        <v>62</v>
      </c>
    </row>
    <row r="101" spans="1:20" x14ac:dyDescent="0.35">
      <c r="A101" s="56" t="s">
        <v>159</v>
      </c>
      <c r="B101" s="56" t="s">
        <v>183</v>
      </c>
      <c r="C101" s="56" t="s">
        <v>167</v>
      </c>
      <c r="D101" s="56" t="s">
        <v>76</v>
      </c>
      <c r="E101" s="56" t="s">
        <v>77</v>
      </c>
      <c r="F101" s="56" t="s">
        <v>78</v>
      </c>
      <c r="G101" s="56">
        <v>29.231109619140625</v>
      </c>
      <c r="H101" s="56">
        <v>29.344144821166992</v>
      </c>
      <c r="I101" s="56">
        <v>0.17960602045059204</v>
      </c>
      <c r="J101" s="56" t="s">
        <v>61</v>
      </c>
      <c r="K101" s="56" t="s">
        <v>61</v>
      </c>
      <c r="L101" s="56" t="s">
        <v>61</v>
      </c>
      <c r="M101" s="56" t="b">
        <v>0</v>
      </c>
      <c r="N101" s="56">
        <v>0.21610589304660627</v>
      </c>
      <c r="O101" s="56" t="b">
        <v>1</v>
      </c>
      <c r="P101" s="56">
        <v>3</v>
      </c>
      <c r="Q101" s="56">
        <v>24</v>
      </c>
      <c r="R101" s="56" t="s">
        <v>61</v>
      </c>
      <c r="S101" s="56" t="s">
        <v>62</v>
      </c>
      <c r="T101" s="56" t="s">
        <v>62</v>
      </c>
    </row>
    <row r="102" spans="1:20" x14ac:dyDescent="0.35">
      <c r="A102" s="56" t="s">
        <v>160</v>
      </c>
      <c r="B102" s="56" t="s">
        <v>184</v>
      </c>
      <c r="C102" s="56" t="s">
        <v>167</v>
      </c>
      <c r="D102" s="56" t="s">
        <v>76</v>
      </c>
      <c r="E102" s="56" t="s">
        <v>77</v>
      </c>
      <c r="F102" s="56" t="s">
        <v>78</v>
      </c>
      <c r="G102" s="56">
        <v>29.450889587402344</v>
      </c>
      <c r="H102" s="56">
        <v>29.489248275756836</v>
      </c>
      <c r="I102" s="56">
        <v>4.1492894291877747E-2</v>
      </c>
      <c r="J102" s="56" t="s">
        <v>61</v>
      </c>
      <c r="K102" s="56" t="s">
        <v>61</v>
      </c>
      <c r="L102" s="56" t="s">
        <v>61</v>
      </c>
      <c r="M102" s="56" t="b">
        <v>0</v>
      </c>
      <c r="N102" s="56">
        <v>0.21610589304660627</v>
      </c>
      <c r="O102" s="56" t="b">
        <v>1</v>
      </c>
      <c r="P102" s="56">
        <v>3</v>
      </c>
      <c r="Q102" s="56">
        <v>24</v>
      </c>
      <c r="R102" s="56" t="s">
        <v>61</v>
      </c>
      <c r="S102" s="56" t="s">
        <v>62</v>
      </c>
      <c r="T102" s="56" t="s">
        <v>62</v>
      </c>
    </row>
    <row r="103" spans="1:20" x14ac:dyDescent="0.35">
      <c r="A103" s="56" t="s">
        <v>161</v>
      </c>
      <c r="B103" s="56" t="s">
        <v>184</v>
      </c>
      <c r="C103" s="56" t="s">
        <v>167</v>
      </c>
      <c r="D103" s="56" t="s">
        <v>76</v>
      </c>
      <c r="E103" s="56" t="s">
        <v>77</v>
      </c>
      <c r="F103" s="56" t="s">
        <v>78</v>
      </c>
      <c r="G103" s="56">
        <v>29.533288955688477</v>
      </c>
      <c r="H103" s="56">
        <v>29.489248275756836</v>
      </c>
      <c r="I103" s="56">
        <v>4.1492894291877747E-2</v>
      </c>
      <c r="J103" s="56" t="s">
        <v>61</v>
      </c>
      <c r="K103" s="56" t="s">
        <v>61</v>
      </c>
      <c r="L103" s="56" t="s">
        <v>61</v>
      </c>
      <c r="M103" s="56" t="b">
        <v>0</v>
      </c>
      <c r="N103" s="56">
        <v>0.21610589304660627</v>
      </c>
      <c r="O103" s="56" t="b">
        <v>1</v>
      </c>
      <c r="P103" s="56">
        <v>3</v>
      </c>
      <c r="Q103" s="56">
        <v>24</v>
      </c>
      <c r="R103" s="56" t="s">
        <v>61</v>
      </c>
      <c r="S103" s="56" t="s">
        <v>62</v>
      </c>
      <c r="T103" s="56" t="s">
        <v>62</v>
      </c>
    </row>
    <row r="104" spans="1:20" x14ac:dyDescent="0.35">
      <c r="A104" s="56" t="s">
        <v>162</v>
      </c>
      <c r="B104" s="56" t="s">
        <v>184</v>
      </c>
      <c r="C104" s="56" t="s">
        <v>167</v>
      </c>
      <c r="D104" s="56" t="s">
        <v>76</v>
      </c>
      <c r="E104" s="56" t="s">
        <v>77</v>
      </c>
      <c r="F104" s="56" t="s">
        <v>78</v>
      </c>
      <c r="G104" s="56">
        <v>29.483560562133789</v>
      </c>
      <c r="H104" s="56">
        <v>29.489248275756836</v>
      </c>
      <c r="I104" s="56">
        <v>4.1492894291877747E-2</v>
      </c>
      <c r="J104" s="56" t="s">
        <v>61</v>
      </c>
      <c r="K104" s="56" t="s">
        <v>61</v>
      </c>
      <c r="L104" s="56" t="s">
        <v>61</v>
      </c>
      <c r="M104" s="56" t="b">
        <v>0</v>
      </c>
      <c r="N104" s="56">
        <v>0.21610589304660627</v>
      </c>
      <c r="O104" s="56" t="b">
        <v>1</v>
      </c>
      <c r="P104" s="56">
        <v>3</v>
      </c>
      <c r="Q104" s="56">
        <v>24</v>
      </c>
      <c r="R104" s="56" t="s">
        <v>61</v>
      </c>
      <c r="S104" s="56" t="s">
        <v>62</v>
      </c>
      <c r="T104" s="56" t="s">
        <v>62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2C44-FA8F-4E7A-A513-23EBFA17C33C}">
  <dimension ref="A1:U104"/>
  <sheetViews>
    <sheetView topLeftCell="A76" workbookViewId="0">
      <selection activeCell="G95" sqref="G95"/>
    </sheetView>
  </sheetViews>
  <sheetFormatPr defaultRowHeight="12.75" x14ac:dyDescent="0.35"/>
  <cols>
    <col min="1" max="16384" width="9" style="56"/>
  </cols>
  <sheetData>
    <row r="1" spans="1:21" x14ac:dyDescent="0.35">
      <c r="A1" s="56" t="s">
        <v>30</v>
      </c>
      <c r="B1" s="56" t="s">
        <v>31</v>
      </c>
    </row>
    <row r="2" spans="1:21" x14ac:dyDescent="0.35">
      <c r="A2" s="56" t="s">
        <v>32</v>
      </c>
      <c r="B2" s="56" t="s">
        <v>33</v>
      </c>
    </row>
    <row r="3" spans="1:21" x14ac:dyDescent="0.35">
      <c r="A3" s="56" t="s">
        <v>34</v>
      </c>
      <c r="B3" s="56" t="s">
        <v>187</v>
      </c>
    </row>
    <row r="4" spans="1:21" x14ac:dyDescent="0.35">
      <c r="A4" s="56" t="s">
        <v>35</v>
      </c>
      <c r="B4" s="56" t="s">
        <v>188</v>
      </c>
    </row>
    <row r="5" spans="1:21" x14ac:dyDescent="0.35">
      <c r="A5" s="56" t="s">
        <v>36</v>
      </c>
      <c r="B5" s="56" t="s">
        <v>37</v>
      </c>
    </row>
    <row r="6" spans="1:21" x14ac:dyDescent="0.35">
      <c r="A6" s="56" t="s">
        <v>38</v>
      </c>
      <c r="B6" s="56" t="s">
        <v>39</v>
      </c>
    </row>
    <row r="8" spans="1:21" x14ac:dyDescent="0.35">
      <c r="A8" s="56" t="s">
        <v>40</v>
      </c>
      <c r="B8" s="56" t="s">
        <v>41</v>
      </c>
      <c r="C8" s="56" t="s">
        <v>42</v>
      </c>
      <c r="D8" s="56" t="s">
        <v>43</v>
      </c>
      <c r="E8" s="56" t="s">
        <v>44</v>
      </c>
      <c r="F8" s="56" t="s">
        <v>45</v>
      </c>
      <c r="G8" s="56" t="s">
        <v>46</v>
      </c>
      <c r="H8" s="56" t="s">
        <v>47</v>
      </c>
      <c r="I8" s="56" t="s">
        <v>48</v>
      </c>
      <c r="J8" s="56" t="s">
        <v>49</v>
      </c>
      <c r="K8" s="56" t="s">
        <v>50</v>
      </c>
      <c r="L8" s="56" t="s">
        <v>51</v>
      </c>
      <c r="M8" s="56" t="s">
        <v>52</v>
      </c>
      <c r="N8" s="56" t="s">
        <v>53</v>
      </c>
      <c r="O8" s="56" t="s">
        <v>54</v>
      </c>
      <c r="P8" s="56" t="s">
        <v>55</v>
      </c>
      <c r="Q8" s="56" t="s">
        <v>56</v>
      </c>
      <c r="R8" s="56" t="s">
        <v>57</v>
      </c>
      <c r="S8" s="56" t="s">
        <v>58</v>
      </c>
      <c r="T8" s="56" t="s">
        <v>59</v>
      </c>
      <c r="U8" s="56" t="s">
        <v>189</v>
      </c>
    </row>
    <row r="9" spans="1:21" x14ac:dyDescent="0.35">
      <c r="A9" s="56" t="s">
        <v>60</v>
      </c>
      <c r="B9" s="56" t="s">
        <v>190</v>
      </c>
      <c r="C9" s="56" t="s">
        <v>75</v>
      </c>
      <c r="D9" s="56" t="s">
        <v>76</v>
      </c>
      <c r="E9" s="56" t="s">
        <v>77</v>
      </c>
      <c r="F9" s="56" t="s">
        <v>78</v>
      </c>
      <c r="G9" s="56">
        <v>18.429988861083984</v>
      </c>
      <c r="H9" s="56">
        <v>17.835351943969727</v>
      </c>
      <c r="I9" s="56">
        <v>0.53761041164398193</v>
      </c>
      <c r="J9" s="56" t="s">
        <v>61</v>
      </c>
      <c r="K9" s="56" t="s">
        <v>61</v>
      </c>
      <c r="L9" s="56" t="s">
        <v>61</v>
      </c>
      <c r="M9" s="56" t="b">
        <v>0</v>
      </c>
      <c r="N9" s="56">
        <v>0.18573004981973718</v>
      </c>
      <c r="O9" s="56" t="b">
        <v>1</v>
      </c>
      <c r="P9" s="56">
        <v>3</v>
      </c>
      <c r="Q9" s="56">
        <v>13</v>
      </c>
      <c r="R9" s="56" t="s">
        <v>61</v>
      </c>
      <c r="S9" s="56" t="s">
        <v>97</v>
      </c>
      <c r="T9" s="56" t="s">
        <v>62</v>
      </c>
      <c r="U9" s="56" t="s">
        <v>62</v>
      </c>
    </row>
    <row r="10" spans="1:21" x14ac:dyDescent="0.35">
      <c r="A10" s="56" t="s">
        <v>63</v>
      </c>
      <c r="B10" s="56" t="s">
        <v>190</v>
      </c>
      <c r="C10" s="56" t="s">
        <v>75</v>
      </c>
      <c r="D10" s="56" t="s">
        <v>76</v>
      </c>
      <c r="E10" s="56" t="s">
        <v>77</v>
      </c>
      <c r="F10" s="56" t="s">
        <v>78</v>
      </c>
      <c r="G10" s="56">
        <v>17.692398071289063</v>
      </c>
      <c r="H10" s="56">
        <v>17.835351943969727</v>
      </c>
      <c r="I10" s="56">
        <v>0.53761041164398193</v>
      </c>
      <c r="J10" s="56" t="s">
        <v>61</v>
      </c>
      <c r="K10" s="56" t="s">
        <v>61</v>
      </c>
      <c r="L10" s="56" t="s">
        <v>61</v>
      </c>
      <c r="M10" s="56" t="b">
        <v>0</v>
      </c>
      <c r="N10" s="56">
        <v>0.18573004981973718</v>
      </c>
      <c r="O10" s="56" t="b">
        <v>1</v>
      </c>
      <c r="P10" s="56">
        <v>3</v>
      </c>
      <c r="Q10" s="56">
        <v>12</v>
      </c>
      <c r="R10" s="56" t="s">
        <v>61</v>
      </c>
      <c r="S10" s="56" t="s">
        <v>97</v>
      </c>
      <c r="T10" s="56" t="s">
        <v>62</v>
      </c>
      <c r="U10" s="56" t="s">
        <v>62</v>
      </c>
    </row>
    <row r="11" spans="1:21" x14ac:dyDescent="0.35">
      <c r="A11" s="56" t="s">
        <v>64</v>
      </c>
      <c r="B11" s="56" t="s">
        <v>190</v>
      </c>
      <c r="C11" s="56" t="s">
        <v>75</v>
      </c>
      <c r="D11" s="56" t="s">
        <v>76</v>
      </c>
      <c r="E11" s="56" t="s">
        <v>77</v>
      </c>
      <c r="F11" s="56" t="s">
        <v>78</v>
      </c>
      <c r="G11" s="56">
        <v>17.383665084838867</v>
      </c>
      <c r="H11" s="56">
        <v>17.835351943969727</v>
      </c>
      <c r="I11" s="56">
        <v>0.53761041164398193</v>
      </c>
      <c r="J11" s="56" t="s">
        <v>61</v>
      </c>
      <c r="K11" s="56" t="s">
        <v>61</v>
      </c>
      <c r="L11" s="56" t="s">
        <v>61</v>
      </c>
      <c r="M11" s="56" t="b">
        <v>0</v>
      </c>
      <c r="N11" s="56">
        <v>0.18573004981973718</v>
      </c>
      <c r="O11" s="56" t="b">
        <v>1</v>
      </c>
      <c r="P11" s="56">
        <v>3</v>
      </c>
      <c r="Q11" s="56">
        <v>11</v>
      </c>
      <c r="R11" s="56" t="s">
        <v>61</v>
      </c>
      <c r="S11" s="56" t="s">
        <v>97</v>
      </c>
      <c r="T11" s="56" t="s">
        <v>62</v>
      </c>
      <c r="U11" s="56" t="s">
        <v>62</v>
      </c>
    </row>
    <row r="12" spans="1:21" x14ac:dyDescent="0.35">
      <c r="A12" s="56" t="s">
        <v>65</v>
      </c>
      <c r="B12" s="56" t="s">
        <v>191</v>
      </c>
      <c r="C12" s="56" t="s">
        <v>75</v>
      </c>
      <c r="D12" s="56" t="s">
        <v>76</v>
      </c>
      <c r="E12" s="56" t="s">
        <v>77</v>
      </c>
      <c r="F12" s="56" t="s">
        <v>78</v>
      </c>
      <c r="G12" s="56">
        <v>17.366262435913086</v>
      </c>
      <c r="H12" s="56">
        <v>17.365606307983398</v>
      </c>
      <c r="I12" s="56">
        <v>6.1770126922056079E-4</v>
      </c>
      <c r="J12" s="56" t="s">
        <v>61</v>
      </c>
      <c r="K12" s="56" t="s">
        <v>61</v>
      </c>
      <c r="L12" s="56" t="s">
        <v>61</v>
      </c>
      <c r="M12" s="56" t="b">
        <v>0</v>
      </c>
      <c r="N12" s="56">
        <v>0.18573004981973718</v>
      </c>
      <c r="O12" s="56" t="b">
        <v>1</v>
      </c>
      <c r="P12" s="56">
        <v>3</v>
      </c>
      <c r="Q12" s="56">
        <v>12</v>
      </c>
      <c r="R12" s="56" t="s">
        <v>61</v>
      </c>
      <c r="S12" s="56" t="s">
        <v>62</v>
      </c>
      <c r="T12" s="56" t="s">
        <v>62</v>
      </c>
      <c r="U12" s="56" t="s">
        <v>62</v>
      </c>
    </row>
    <row r="13" spans="1:21" x14ac:dyDescent="0.35">
      <c r="A13" s="56" t="s">
        <v>66</v>
      </c>
      <c r="B13" s="56" t="s">
        <v>191</v>
      </c>
      <c r="C13" s="56" t="s">
        <v>75</v>
      </c>
      <c r="D13" s="56" t="s">
        <v>76</v>
      </c>
      <c r="E13" s="56" t="s">
        <v>77</v>
      </c>
      <c r="F13" s="56" t="s">
        <v>78</v>
      </c>
      <c r="G13" s="56">
        <v>17.365520477294922</v>
      </c>
      <c r="H13" s="56">
        <v>17.365606307983398</v>
      </c>
      <c r="I13" s="56">
        <v>6.1770126922056079E-4</v>
      </c>
      <c r="J13" s="56" t="s">
        <v>61</v>
      </c>
      <c r="K13" s="56" t="s">
        <v>61</v>
      </c>
      <c r="L13" s="56" t="s">
        <v>61</v>
      </c>
      <c r="M13" s="56" t="b">
        <v>0</v>
      </c>
      <c r="N13" s="56">
        <v>0.18573004981973718</v>
      </c>
      <c r="O13" s="56" t="b">
        <v>1</v>
      </c>
      <c r="P13" s="56">
        <v>3</v>
      </c>
      <c r="Q13" s="56">
        <v>12</v>
      </c>
      <c r="R13" s="56" t="s">
        <v>61</v>
      </c>
      <c r="S13" s="56" t="s">
        <v>62</v>
      </c>
      <c r="T13" s="56" t="s">
        <v>62</v>
      </c>
      <c r="U13" s="56" t="s">
        <v>62</v>
      </c>
    </row>
    <row r="14" spans="1:21" x14ac:dyDescent="0.35">
      <c r="A14" s="56" t="s">
        <v>67</v>
      </c>
      <c r="B14" s="56" t="s">
        <v>191</v>
      </c>
      <c r="C14" s="56" t="s">
        <v>75</v>
      </c>
      <c r="D14" s="56" t="s">
        <v>76</v>
      </c>
      <c r="E14" s="56" t="s">
        <v>77</v>
      </c>
      <c r="F14" s="56" t="s">
        <v>78</v>
      </c>
      <c r="G14" s="56">
        <v>17.365036010742188</v>
      </c>
      <c r="H14" s="56">
        <v>17.365606307983398</v>
      </c>
      <c r="I14" s="56">
        <v>6.1770126922056079E-4</v>
      </c>
      <c r="J14" s="56" t="s">
        <v>61</v>
      </c>
      <c r="K14" s="56" t="s">
        <v>61</v>
      </c>
      <c r="L14" s="56" t="s">
        <v>61</v>
      </c>
      <c r="M14" s="56" t="b">
        <v>0</v>
      </c>
      <c r="N14" s="56">
        <v>0.18573004981973718</v>
      </c>
      <c r="O14" s="56" t="b">
        <v>1</v>
      </c>
      <c r="P14" s="56">
        <v>3</v>
      </c>
      <c r="Q14" s="56">
        <v>12</v>
      </c>
      <c r="R14" s="56" t="s">
        <v>61</v>
      </c>
      <c r="S14" s="56" t="s">
        <v>62</v>
      </c>
      <c r="T14" s="56" t="s">
        <v>62</v>
      </c>
      <c r="U14" s="56" t="s">
        <v>62</v>
      </c>
    </row>
    <row r="15" spans="1:21" x14ac:dyDescent="0.35">
      <c r="A15" s="56" t="s">
        <v>68</v>
      </c>
      <c r="B15" s="56" t="s">
        <v>192</v>
      </c>
      <c r="C15" s="56" t="s">
        <v>75</v>
      </c>
      <c r="D15" s="56" t="s">
        <v>76</v>
      </c>
      <c r="E15" s="56" t="s">
        <v>77</v>
      </c>
      <c r="F15" s="56" t="s">
        <v>78</v>
      </c>
      <c r="G15" s="56">
        <v>17.342353820800781</v>
      </c>
      <c r="H15" s="56">
        <v>17.275238037109375</v>
      </c>
      <c r="I15" s="56">
        <v>6.478794664144516E-2</v>
      </c>
      <c r="J15" s="56" t="s">
        <v>61</v>
      </c>
      <c r="K15" s="56" t="s">
        <v>61</v>
      </c>
      <c r="L15" s="56" t="s">
        <v>61</v>
      </c>
      <c r="M15" s="56" t="b">
        <v>0</v>
      </c>
      <c r="N15" s="56">
        <v>0.18573004981973718</v>
      </c>
      <c r="O15" s="56" t="b">
        <v>1</v>
      </c>
      <c r="P15" s="56">
        <v>3</v>
      </c>
      <c r="Q15" s="56">
        <v>12</v>
      </c>
      <c r="R15" s="56" t="s">
        <v>61</v>
      </c>
      <c r="S15" s="56" t="s">
        <v>62</v>
      </c>
      <c r="T15" s="56" t="s">
        <v>62</v>
      </c>
      <c r="U15" s="56" t="s">
        <v>62</v>
      </c>
    </row>
    <row r="16" spans="1:21" x14ac:dyDescent="0.35">
      <c r="A16" s="56" t="s">
        <v>69</v>
      </c>
      <c r="B16" s="56" t="s">
        <v>192</v>
      </c>
      <c r="C16" s="56" t="s">
        <v>75</v>
      </c>
      <c r="D16" s="56" t="s">
        <v>76</v>
      </c>
      <c r="E16" s="56" t="s">
        <v>77</v>
      </c>
      <c r="F16" s="56" t="s">
        <v>78</v>
      </c>
      <c r="G16" s="56">
        <v>17.21306037902832</v>
      </c>
      <c r="H16" s="56">
        <v>17.275238037109375</v>
      </c>
      <c r="I16" s="56">
        <v>6.478794664144516E-2</v>
      </c>
      <c r="J16" s="56" t="s">
        <v>61</v>
      </c>
      <c r="K16" s="56" t="s">
        <v>61</v>
      </c>
      <c r="L16" s="56" t="s">
        <v>61</v>
      </c>
      <c r="M16" s="56" t="b">
        <v>0</v>
      </c>
      <c r="N16" s="56">
        <v>0.18573004981973718</v>
      </c>
      <c r="O16" s="56" t="b">
        <v>1</v>
      </c>
      <c r="P16" s="56">
        <v>3</v>
      </c>
      <c r="Q16" s="56">
        <v>11</v>
      </c>
      <c r="R16" s="56" t="s">
        <v>61</v>
      </c>
      <c r="S16" s="56" t="s">
        <v>62</v>
      </c>
      <c r="T16" s="56" t="s">
        <v>62</v>
      </c>
      <c r="U16" s="56" t="s">
        <v>62</v>
      </c>
    </row>
    <row r="17" spans="1:21" x14ac:dyDescent="0.35">
      <c r="A17" s="56" t="s">
        <v>70</v>
      </c>
      <c r="B17" s="56" t="s">
        <v>192</v>
      </c>
      <c r="C17" s="56" t="s">
        <v>75</v>
      </c>
      <c r="D17" s="56" t="s">
        <v>76</v>
      </c>
      <c r="E17" s="56" t="s">
        <v>77</v>
      </c>
      <c r="F17" s="56" t="s">
        <v>78</v>
      </c>
      <c r="G17" s="56">
        <v>17.270301818847656</v>
      </c>
      <c r="H17" s="56">
        <v>17.275238037109375</v>
      </c>
      <c r="I17" s="56">
        <v>6.478794664144516E-2</v>
      </c>
      <c r="J17" s="56" t="s">
        <v>61</v>
      </c>
      <c r="K17" s="56" t="s">
        <v>61</v>
      </c>
      <c r="L17" s="56" t="s">
        <v>61</v>
      </c>
      <c r="M17" s="56" t="b">
        <v>0</v>
      </c>
      <c r="N17" s="56">
        <v>0.18573004981973718</v>
      </c>
      <c r="O17" s="56" t="b">
        <v>1</v>
      </c>
      <c r="P17" s="56">
        <v>3</v>
      </c>
      <c r="Q17" s="56">
        <v>12</v>
      </c>
      <c r="R17" s="56" t="s">
        <v>61</v>
      </c>
      <c r="S17" s="56" t="s">
        <v>62</v>
      </c>
      <c r="T17" s="56" t="s">
        <v>62</v>
      </c>
      <c r="U17" s="56" t="s">
        <v>62</v>
      </c>
    </row>
    <row r="18" spans="1:21" x14ac:dyDescent="0.35">
      <c r="A18" s="56" t="s">
        <v>71</v>
      </c>
      <c r="B18" s="56" t="s">
        <v>193</v>
      </c>
      <c r="C18" s="56" t="s">
        <v>75</v>
      </c>
      <c r="D18" s="56" t="s">
        <v>76</v>
      </c>
      <c r="E18" s="56" t="s">
        <v>77</v>
      </c>
      <c r="F18" s="56" t="s">
        <v>78</v>
      </c>
      <c r="G18" s="56">
        <v>17.339067459106445</v>
      </c>
      <c r="H18" s="56">
        <v>17.319021224975586</v>
      </c>
      <c r="I18" s="56">
        <v>9.1693781316280365E-2</v>
      </c>
      <c r="J18" s="56" t="s">
        <v>61</v>
      </c>
      <c r="K18" s="56" t="s">
        <v>61</v>
      </c>
      <c r="L18" s="56" t="s">
        <v>61</v>
      </c>
      <c r="M18" s="56" t="b">
        <v>0</v>
      </c>
      <c r="N18" s="56">
        <v>0.18573004981973718</v>
      </c>
      <c r="O18" s="56" t="b">
        <v>1</v>
      </c>
      <c r="P18" s="56">
        <v>3</v>
      </c>
      <c r="Q18" s="56">
        <v>11</v>
      </c>
      <c r="R18" s="56" t="s">
        <v>61</v>
      </c>
      <c r="S18" s="56" t="s">
        <v>62</v>
      </c>
      <c r="T18" s="56" t="s">
        <v>62</v>
      </c>
      <c r="U18" s="56" t="s">
        <v>62</v>
      </c>
    </row>
    <row r="19" spans="1:21" x14ac:dyDescent="0.35">
      <c r="A19" s="56" t="s">
        <v>72</v>
      </c>
      <c r="B19" s="56" t="s">
        <v>193</v>
      </c>
      <c r="C19" s="56" t="s">
        <v>75</v>
      </c>
      <c r="D19" s="56" t="s">
        <v>76</v>
      </c>
      <c r="E19" s="56" t="s">
        <v>77</v>
      </c>
      <c r="F19" s="56" t="s">
        <v>78</v>
      </c>
      <c r="G19" s="56">
        <v>17.218963623046875</v>
      </c>
      <c r="H19" s="56">
        <v>17.319021224975586</v>
      </c>
      <c r="I19" s="56">
        <v>9.1693781316280365E-2</v>
      </c>
      <c r="J19" s="56" t="s">
        <v>61</v>
      </c>
      <c r="K19" s="56" t="s">
        <v>61</v>
      </c>
      <c r="L19" s="56" t="s">
        <v>61</v>
      </c>
      <c r="M19" s="56" t="b">
        <v>0</v>
      </c>
      <c r="N19" s="56">
        <v>0.18573004981973718</v>
      </c>
      <c r="O19" s="56" t="b">
        <v>1</v>
      </c>
      <c r="P19" s="56">
        <v>3</v>
      </c>
      <c r="Q19" s="56">
        <v>11</v>
      </c>
      <c r="R19" s="56" t="s">
        <v>61</v>
      </c>
      <c r="S19" s="56" t="s">
        <v>62</v>
      </c>
      <c r="T19" s="56" t="s">
        <v>62</v>
      </c>
      <c r="U19" s="56" t="s">
        <v>62</v>
      </c>
    </row>
    <row r="20" spans="1:21" x14ac:dyDescent="0.35">
      <c r="A20" s="56" t="s">
        <v>73</v>
      </c>
      <c r="B20" s="56" t="s">
        <v>193</v>
      </c>
      <c r="C20" s="56" t="s">
        <v>75</v>
      </c>
      <c r="D20" s="56" t="s">
        <v>76</v>
      </c>
      <c r="E20" s="56" t="s">
        <v>77</v>
      </c>
      <c r="F20" s="56" t="s">
        <v>78</v>
      </c>
      <c r="G20" s="56">
        <v>17.39903450012207</v>
      </c>
      <c r="H20" s="56">
        <v>17.319021224975586</v>
      </c>
      <c r="I20" s="56">
        <v>9.1693781316280365E-2</v>
      </c>
      <c r="J20" s="56" t="s">
        <v>61</v>
      </c>
      <c r="K20" s="56" t="s">
        <v>61</v>
      </c>
      <c r="L20" s="56" t="s">
        <v>61</v>
      </c>
      <c r="M20" s="56" t="b">
        <v>0</v>
      </c>
      <c r="N20" s="56">
        <v>0.18573004981973718</v>
      </c>
      <c r="O20" s="56" t="b">
        <v>1</v>
      </c>
      <c r="P20" s="56">
        <v>3</v>
      </c>
      <c r="Q20" s="56">
        <v>12</v>
      </c>
      <c r="R20" s="56" t="s">
        <v>61</v>
      </c>
      <c r="S20" s="56" t="s">
        <v>62</v>
      </c>
      <c r="T20" s="56" t="s">
        <v>62</v>
      </c>
      <c r="U20" s="56" t="s">
        <v>62</v>
      </c>
    </row>
    <row r="21" spans="1:21" x14ac:dyDescent="0.35">
      <c r="A21" s="56" t="s">
        <v>74</v>
      </c>
      <c r="B21" s="56" t="s">
        <v>171</v>
      </c>
      <c r="C21" s="56" t="s">
        <v>75</v>
      </c>
      <c r="D21" s="56" t="s">
        <v>76</v>
      </c>
      <c r="E21" s="56" t="s">
        <v>77</v>
      </c>
      <c r="F21" s="56" t="s">
        <v>78</v>
      </c>
      <c r="G21" s="56">
        <v>20.187259674072266</v>
      </c>
      <c r="H21" s="56">
        <v>20.11039924621582</v>
      </c>
      <c r="I21" s="56">
        <v>0.21273642778396606</v>
      </c>
      <c r="J21" s="56" t="s">
        <v>61</v>
      </c>
      <c r="K21" s="56" t="s">
        <v>61</v>
      </c>
      <c r="L21" s="56" t="s">
        <v>61</v>
      </c>
      <c r="M21" s="56" t="b">
        <v>0</v>
      </c>
      <c r="N21" s="56">
        <v>0.18573004981973718</v>
      </c>
      <c r="O21" s="56" t="b">
        <v>1</v>
      </c>
      <c r="P21" s="56">
        <v>3</v>
      </c>
      <c r="Q21" s="56">
        <v>15</v>
      </c>
      <c r="R21" s="56" t="s">
        <v>61</v>
      </c>
      <c r="S21" s="56" t="s">
        <v>62</v>
      </c>
      <c r="T21" s="56" t="s">
        <v>62</v>
      </c>
      <c r="U21" s="56" t="s">
        <v>62</v>
      </c>
    </row>
    <row r="22" spans="1:21" x14ac:dyDescent="0.35">
      <c r="A22" s="56" t="s">
        <v>79</v>
      </c>
      <c r="B22" s="56" t="s">
        <v>171</v>
      </c>
      <c r="C22" s="56" t="s">
        <v>75</v>
      </c>
      <c r="D22" s="56" t="s">
        <v>76</v>
      </c>
      <c r="E22" s="56" t="s">
        <v>77</v>
      </c>
      <c r="F22" s="56" t="s">
        <v>78</v>
      </c>
      <c r="G22" s="56">
        <v>20.274024963378906</v>
      </c>
      <c r="H22" s="56">
        <v>20.11039924621582</v>
      </c>
      <c r="I22" s="56">
        <v>0.21273642778396606</v>
      </c>
      <c r="J22" s="56" t="s">
        <v>61</v>
      </c>
      <c r="K22" s="56" t="s">
        <v>61</v>
      </c>
      <c r="L22" s="56" t="s">
        <v>61</v>
      </c>
      <c r="M22" s="56" t="b">
        <v>0</v>
      </c>
      <c r="N22" s="56">
        <v>0.18573004981973718</v>
      </c>
      <c r="O22" s="56" t="b">
        <v>1</v>
      </c>
      <c r="P22" s="56">
        <v>3</v>
      </c>
      <c r="Q22" s="56">
        <v>15</v>
      </c>
      <c r="R22" s="56" t="s">
        <v>61</v>
      </c>
      <c r="S22" s="56" t="s">
        <v>62</v>
      </c>
      <c r="T22" s="56" t="s">
        <v>62</v>
      </c>
      <c r="U22" s="56" t="s">
        <v>62</v>
      </c>
    </row>
    <row r="23" spans="1:21" x14ac:dyDescent="0.35">
      <c r="A23" s="56" t="s">
        <v>80</v>
      </c>
      <c r="B23" s="56" t="s">
        <v>171</v>
      </c>
      <c r="C23" s="56" t="s">
        <v>75</v>
      </c>
      <c r="D23" s="56" t="s">
        <v>76</v>
      </c>
      <c r="E23" s="56" t="s">
        <v>77</v>
      </c>
      <c r="F23" s="56" t="s">
        <v>78</v>
      </c>
      <c r="G23" s="56">
        <v>19.869915008544922</v>
      </c>
      <c r="H23" s="56">
        <v>20.11039924621582</v>
      </c>
      <c r="I23" s="56">
        <v>0.21273642778396606</v>
      </c>
      <c r="J23" s="56" t="s">
        <v>61</v>
      </c>
      <c r="K23" s="56" t="s">
        <v>61</v>
      </c>
      <c r="L23" s="56" t="s">
        <v>61</v>
      </c>
      <c r="M23" s="56" t="b">
        <v>0</v>
      </c>
      <c r="N23" s="56">
        <v>0.18573004981973718</v>
      </c>
      <c r="O23" s="56" t="b">
        <v>1</v>
      </c>
      <c r="P23" s="56">
        <v>3</v>
      </c>
      <c r="Q23" s="56">
        <v>14</v>
      </c>
      <c r="R23" s="56" t="s">
        <v>61</v>
      </c>
      <c r="S23" s="56" t="s">
        <v>62</v>
      </c>
      <c r="T23" s="56" t="s">
        <v>62</v>
      </c>
      <c r="U23" s="56" t="s">
        <v>62</v>
      </c>
    </row>
    <row r="24" spans="1:21" x14ac:dyDescent="0.35">
      <c r="A24" s="56" t="s">
        <v>81</v>
      </c>
      <c r="B24" s="56" t="s">
        <v>181</v>
      </c>
      <c r="C24" s="56" t="s">
        <v>75</v>
      </c>
      <c r="D24" s="56" t="s">
        <v>76</v>
      </c>
      <c r="E24" s="56" t="s">
        <v>77</v>
      </c>
      <c r="F24" s="56" t="s">
        <v>78</v>
      </c>
      <c r="G24" s="56">
        <v>20.325582504272461</v>
      </c>
      <c r="H24" s="56">
        <v>20.184518814086914</v>
      </c>
      <c r="I24" s="56">
        <v>0.12258732318878174</v>
      </c>
      <c r="J24" s="56" t="s">
        <v>61</v>
      </c>
      <c r="K24" s="56" t="s">
        <v>61</v>
      </c>
      <c r="L24" s="56" t="s">
        <v>61</v>
      </c>
      <c r="M24" s="56" t="b">
        <v>0</v>
      </c>
      <c r="N24" s="56">
        <v>0.18573004981973718</v>
      </c>
      <c r="O24" s="56" t="b">
        <v>1</v>
      </c>
      <c r="P24" s="56">
        <v>3</v>
      </c>
      <c r="Q24" s="56">
        <v>15</v>
      </c>
      <c r="R24" s="56" t="s">
        <v>61</v>
      </c>
      <c r="S24" s="56" t="s">
        <v>62</v>
      </c>
      <c r="T24" s="56" t="s">
        <v>62</v>
      </c>
      <c r="U24" s="56" t="s">
        <v>62</v>
      </c>
    </row>
    <row r="25" spans="1:21" x14ac:dyDescent="0.35">
      <c r="A25" s="56" t="s">
        <v>82</v>
      </c>
      <c r="B25" s="56" t="s">
        <v>181</v>
      </c>
      <c r="C25" s="56" t="s">
        <v>75</v>
      </c>
      <c r="D25" s="56" t="s">
        <v>76</v>
      </c>
      <c r="E25" s="56" t="s">
        <v>77</v>
      </c>
      <c r="F25" s="56" t="s">
        <v>78</v>
      </c>
      <c r="G25" s="56">
        <v>20.124156951904297</v>
      </c>
      <c r="H25" s="56">
        <v>20.184518814086914</v>
      </c>
      <c r="I25" s="56">
        <v>0.12258732318878174</v>
      </c>
      <c r="J25" s="56" t="s">
        <v>61</v>
      </c>
      <c r="K25" s="56" t="s">
        <v>61</v>
      </c>
      <c r="L25" s="56" t="s">
        <v>61</v>
      </c>
      <c r="M25" s="56" t="b">
        <v>0</v>
      </c>
      <c r="N25" s="56">
        <v>0.18573004981973718</v>
      </c>
      <c r="O25" s="56" t="b">
        <v>1</v>
      </c>
      <c r="P25" s="56">
        <v>3</v>
      </c>
      <c r="Q25" s="56">
        <v>15</v>
      </c>
      <c r="R25" s="56" t="s">
        <v>61</v>
      </c>
      <c r="S25" s="56" t="s">
        <v>62</v>
      </c>
      <c r="T25" s="56" t="s">
        <v>62</v>
      </c>
      <c r="U25" s="56" t="s">
        <v>62</v>
      </c>
    </row>
    <row r="26" spans="1:21" x14ac:dyDescent="0.35">
      <c r="A26" s="56" t="s">
        <v>83</v>
      </c>
      <c r="B26" s="56" t="s">
        <v>181</v>
      </c>
      <c r="C26" s="56" t="s">
        <v>75</v>
      </c>
      <c r="D26" s="56" t="s">
        <v>76</v>
      </c>
      <c r="E26" s="56" t="s">
        <v>77</v>
      </c>
      <c r="F26" s="56" t="s">
        <v>78</v>
      </c>
      <c r="G26" s="56">
        <v>20.103816986083984</v>
      </c>
      <c r="H26" s="56">
        <v>20.184518814086914</v>
      </c>
      <c r="I26" s="56">
        <v>0.12258732318878174</v>
      </c>
      <c r="J26" s="56" t="s">
        <v>61</v>
      </c>
      <c r="K26" s="56" t="s">
        <v>61</v>
      </c>
      <c r="L26" s="56" t="s">
        <v>61</v>
      </c>
      <c r="M26" s="56" t="b">
        <v>0</v>
      </c>
      <c r="N26" s="56">
        <v>0.18573004981973718</v>
      </c>
      <c r="O26" s="56" t="b">
        <v>1</v>
      </c>
      <c r="P26" s="56">
        <v>3</v>
      </c>
      <c r="Q26" s="56">
        <v>15</v>
      </c>
      <c r="R26" s="56" t="s">
        <v>61</v>
      </c>
      <c r="S26" s="56" t="s">
        <v>62</v>
      </c>
      <c r="T26" s="56" t="s">
        <v>62</v>
      </c>
      <c r="U26" s="56" t="s">
        <v>62</v>
      </c>
    </row>
    <row r="27" spans="1:21" x14ac:dyDescent="0.35">
      <c r="A27" s="56" t="s">
        <v>84</v>
      </c>
      <c r="B27" s="56" t="s">
        <v>182</v>
      </c>
      <c r="C27" s="56" t="s">
        <v>75</v>
      </c>
      <c r="D27" s="56" t="s">
        <v>76</v>
      </c>
      <c r="E27" s="56" t="s">
        <v>77</v>
      </c>
      <c r="F27" s="56" t="s">
        <v>78</v>
      </c>
      <c r="G27" s="56">
        <v>20.065532684326172</v>
      </c>
      <c r="H27" s="56">
        <v>20.033224105834961</v>
      </c>
      <c r="I27" s="56">
        <v>3.4977823495864868E-2</v>
      </c>
      <c r="J27" s="56" t="s">
        <v>61</v>
      </c>
      <c r="K27" s="56" t="s">
        <v>61</v>
      </c>
      <c r="L27" s="56" t="s">
        <v>61</v>
      </c>
      <c r="M27" s="56" t="b">
        <v>0</v>
      </c>
      <c r="N27" s="56">
        <v>0.18573004981973718</v>
      </c>
      <c r="O27" s="56" t="b">
        <v>1</v>
      </c>
      <c r="P27" s="56">
        <v>3</v>
      </c>
      <c r="Q27" s="56">
        <v>15</v>
      </c>
      <c r="R27" s="56" t="s">
        <v>61</v>
      </c>
      <c r="S27" s="56" t="s">
        <v>62</v>
      </c>
      <c r="T27" s="56" t="s">
        <v>62</v>
      </c>
      <c r="U27" s="56" t="s">
        <v>62</v>
      </c>
    </row>
    <row r="28" spans="1:21" x14ac:dyDescent="0.35">
      <c r="A28" s="56" t="s">
        <v>85</v>
      </c>
      <c r="B28" s="56" t="s">
        <v>182</v>
      </c>
      <c r="C28" s="56" t="s">
        <v>75</v>
      </c>
      <c r="D28" s="56" t="s">
        <v>76</v>
      </c>
      <c r="E28" s="56" t="s">
        <v>77</v>
      </c>
      <c r="F28" s="56" t="s">
        <v>78</v>
      </c>
      <c r="G28" s="56">
        <v>20.038061141967773</v>
      </c>
      <c r="H28" s="56">
        <v>20.033224105834961</v>
      </c>
      <c r="I28" s="56">
        <v>3.4977823495864868E-2</v>
      </c>
      <c r="J28" s="56" t="s">
        <v>61</v>
      </c>
      <c r="K28" s="56" t="s">
        <v>61</v>
      </c>
      <c r="L28" s="56" t="s">
        <v>61</v>
      </c>
      <c r="M28" s="56" t="b">
        <v>0</v>
      </c>
      <c r="N28" s="56">
        <v>0.18573004981973718</v>
      </c>
      <c r="O28" s="56" t="b">
        <v>1</v>
      </c>
      <c r="P28" s="56">
        <v>3</v>
      </c>
      <c r="Q28" s="56">
        <v>15</v>
      </c>
      <c r="R28" s="56" t="s">
        <v>61</v>
      </c>
      <c r="S28" s="56" t="s">
        <v>62</v>
      </c>
      <c r="T28" s="56" t="s">
        <v>62</v>
      </c>
      <c r="U28" s="56" t="s">
        <v>62</v>
      </c>
    </row>
    <row r="29" spans="1:21" x14ac:dyDescent="0.35">
      <c r="A29" s="56" t="s">
        <v>86</v>
      </c>
      <c r="B29" s="56" t="s">
        <v>182</v>
      </c>
      <c r="C29" s="56" t="s">
        <v>75</v>
      </c>
      <c r="D29" s="56" t="s">
        <v>76</v>
      </c>
      <c r="E29" s="56" t="s">
        <v>77</v>
      </c>
      <c r="F29" s="56" t="s">
        <v>78</v>
      </c>
      <c r="G29" s="56">
        <v>19.99608039855957</v>
      </c>
      <c r="H29" s="56">
        <v>20.033224105834961</v>
      </c>
      <c r="I29" s="56">
        <v>3.4977823495864868E-2</v>
      </c>
      <c r="J29" s="56" t="s">
        <v>61</v>
      </c>
      <c r="K29" s="56" t="s">
        <v>61</v>
      </c>
      <c r="L29" s="56" t="s">
        <v>61</v>
      </c>
      <c r="M29" s="56" t="b">
        <v>0</v>
      </c>
      <c r="N29" s="56">
        <v>0.18573004981973718</v>
      </c>
      <c r="O29" s="56" t="b">
        <v>1</v>
      </c>
      <c r="P29" s="56">
        <v>3</v>
      </c>
      <c r="Q29" s="56">
        <v>15</v>
      </c>
      <c r="R29" s="56" t="s">
        <v>61</v>
      </c>
      <c r="S29" s="56" t="s">
        <v>62</v>
      </c>
      <c r="T29" s="56" t="s">
        <v>62</v>
      </c>
      <c r="U29" s="56" t="s">
        <v>62</v>
      </c>
    </row>
    <row r="30" spans="1:21" x14ac:dyDescent="0.35">
      <c r="A30" s="56" t="s">
        <v>87</v>
      </c>
      <c r="B30" s="56" t="s">
        <v>171</v>
      </c>
      <c r="C30" s="56" t="s">
        <v>194</v>
      </c>
      <c r="D30" s="56" t="s">
        <v>76</v>
      </c>
      <c r="E30" s="56" t="s">
        <v>77</v>
      </c>
      <c r="F30" s="56" t="s">
        <v>78</v>
      </c>
      <c r="G30" s="56">
        <v>34.724765777587891</v>
      </c>
      <c r="H30" s="56">
        <v>34.897930145263672</v>
      </c>
      <c r="I30" s="56">
        <v>0.15590701997280121</v>
      </c>
      <c r="J30" s="56" t="s">
        <v>61</v>
      </c>
      <c r="K30" s="56" t="s">
        <v>61</v>
      </c>
      <c r="L30" s="56" t="s">
        <v>61</v>
      </c>
      <c r="M30" s="56" t="b">
        <v>0</v>
      </c>
      <c r="N30" s="56">
        <v>0.18573004981973718</v>
      </c>
      <c r="O30" s="56" t="b">
        <v>1</v>
      </c>
      <c r="P30" s="56">
        <v>3</v>
      </c>
      <c r="Q30" s="56">
        <v>29</v>
      </c>
      <c r="R30" s="56" t="s">
        <v>61</v>
      </c>
      <c r="S30" s="56" t="s">
        <v>62</v>
      </c>
      <c r="T30" s="56" t="s">
        <v>62</v>
      </c>
      <c r="U30" s="56" t="s">
        <v>62</v>
      </c>
    </row>
    <row r="31" spans="1:21" x14ac:dyDescent="0.35">
      <c r="A31" s="56" t="s">
        <v>88</v>
      </c>
      <c r="B31" s="56" t="s">
        <v>171</v>
      </c>
      <c r="C31" s="56" t="s">
        <v>194</v>
      </c>
      <c r="D31" s="56" t="s">
        <v>76</v>
      </c>
      <c r="E31" s="56" t="s">
        <v>77</v>
      </c>
      <c r="F31" s="56" t="s">
        <v>78</v>
      </c>
      <c r="G31" s="56">
        <v>34.941879272460938</v>
      </c>
      <c r="H31" s="56">
        <v>34.897930145263672</v>
      </c>
      <c r="I31" s="56">
        <v>0.15590701997280121</v>
      </c>
      <c r="J31" s="56" t="s">
        <v>61</v>
      </c>
      <c r="K31" s="56" t="s">
        <v>61</v>
      </c>
      <c r="L31" s="56" t="s">
        <v>61</v>
      </c>
      <c r="M31" s="56" t="b">
        <v>0</v>
      </c>
      <c r="N31" s="56">
        <v>0.18573004981973718</v>
      </c>
      <c r="O31" s="56" t="b">
        <v>1</v>
      </c>
      <c r="P31" s="56">
        <v>3</v>
      </c>
      <c r="Q31" s="56">
        <v>30</v>
      </c>
      <c r="R31" s="56" t="s">
        <v>61</v>
      </c>
      <c r="S31" s="56" t="s">
        <v>62</v>
      </c>
      <c r="T31" s="56" t="s">
        <v>62</v>
      </c>
      <c r="U31" s="56" t="s">
        <v>62</v>
      </c>
    </row>
    <row r="32" spans="1:21" x14ac:dyDescent="0.35">
      <c r="A32" s="56" t="s">
        <v>89</v>
      </c>
      <c r="B32" s="56" t="s">
        <v>171</v>
      </c>
      <c r="C32" s="56" t="s">
        <v>194</v>
      </c>
      <c r="D32" s="56" t="s">
        <v>76</v>
      </c>
      <c r="E32" s="56" t="s">
        <v>77</v>
      </c>
      <c r="F32" s="56" t="s">
        <v>78</v>
      </c>
      <c r="G32" s="56">
        <v>35.027145385742188</v>
      </c>
      <c r="H32" s="56">
        <v>34.897930145263672</v>
      </c>
      <c r="I32" s="56">
        <v>0.15590701997280121</v>
      </c>
      <c r="J32" s="56" t="s">
        <v>61</v>
      </c>
      <c r="K32" s="56" t="s">
        <v>61</v>
      </c>
      <c r="L32" s="56" t="s">
        <v>61</v>
      </c>
      <c r="M32" s="56" t="b">
        <v>0</v>
      </c>
      <c r="N32" s="56">
        <v>0.18573004981973718</v>
      </c>
      <c r="O32" s="56" t="b">
        <v>1</v>
      </c>
      <c r="P32" s="56">
        <v>3</v>
      </c>
      <c r="Q32" s="56">
        <v>30</v>
      </c>
      <c r="R32" s="56" t="s">
        <v>61</v>
      </c>
      <c r="S32" s="56" t="s">
        <v>62</v>
      </c>
      <c r="T32" s="56" t="s">
        <v>62</v>
      </c>
      <c r="U32" s="56" t="s">
        <v>62</v>
      </c>
    </row>
    <row r="33" spans="1:21" x14ac:dyDescent="0.35">
      <c r="A33" s="56" t="s">
        <v>90</v>
      </c>
      <c r="B33" s="56" t="s">
        <v>173</v>
      </c>
      <c r="C33" s="56" t="s">
        <v>75</v>
      </c>
      <c r="D33" s="56" t="s">
        <v>76</v>
      </c>
      <c r="E33" s="56" t="s">
        <v>77</v>
      </c>
      <c r="F33" s="56" t="s">
        <v>78</v>
      </c>
      <c r="G33" s="56">
        <v>20.392852783203125</v>
      </c>
      <c r="H33" s="56">
        <v>20.386823654174805</v>
      </c>
      <c r="I33" s="56">
        <v>0.24886748194694519</v>
      </c>
      <c r="J33" s="56" t="s">
        <v>61</v>
      </c>
      <c r="K33" s="56" t="s">
        <v>61</v>
      </c>
      <c r="L33" s="56" t="s">
        <v>61</v>
      </c>
      <c r="M33" s="56" t="b">
        <v>0</v>
      </c>
      <c r="N33" s="56">
        <v>0.18573004981973718</v>
      </c>
      <c r="O33" s="56" t="b">
        <v>1</v>
      </c>
      <c r="P33" s="56">
        <v>3</v>
      </c>
      <c r="Q33" s="56">
        <v>16</v>
      </c>
      <c r="R33" s="56" t="s">
        <v>61</v>
      </c>
      <c r="S33" s="56" t="s">
        <v>62</v>
      </c>
      <c r="T33" s="56" t="s">
        <v>62</v>
      </c>
      <c r="U33" s="56" t="s">
        <v>62</v>
      </c>
    </row>
    <row r="34" spans="1:21" x14ac:dyDescent="0.35">
      <c r="A34" s="56" t="s">
        <v>91</v>
      </c>
      <c r="B34" s="56" t="s">
        <v>173</v>
      </c>
      <c r="C34" s="56" t="s">
        <v>75</v>
      </c>
      <c r="D34" s="56" t="s">
        <v>76</v>
      </c>
      <c r="E34" s="56" t="s">
        <v>77</v>
      </c>
      <c r="F34" s="56" t="s">
        <v>78</v>
      </c>
      <c r="G34" s="56">
        <v>20.632619857788086</v>
      </c>
      <c r="H34" s="56">
        <v>20.386823654174805</v>
      </c>
      <c r="I34" s="56">
        <v>0.24886748194694519</v>
      </c>
      <c r="J34" s="56" t="s">
        <v>61</v>
      </c>
      <c r="K34" s="56" t="s">
        <v>61</v>
      </c>
      <c r="L34" s="56" t="s">
        <v>61</v>
      </c>
      <c r="M34" s="56" t="b">
        <v>0</v>
      </c>
      <c r="N34" s="56">
        <v>0.18573004981973718</v>
      </c>
      <c r="O34" s="56" t="b">
        <v>1</v>
      </c>
      <c r="P34" s="56">
        <v>3</v>
      </c>
      <c r="Q34" s="56">
        <v>15</v>
      </c>
      <c r="R34" s="56" t="s">
        <v>61</v>
      </c>
      <c r="S34" s="56" t="s">
        <v>62</v>
      </c>
      <c r="T34" s="56" t="s">
        <v>62</v>
      </c>
      <c r="U34" s="56" t="s">
        <v>62</v>
      </c>
    </row>
    <row r="35" spans="1:21" x14ac:dyDescent="0.35">
      <c r="A35" s="56" t="s">
        <v>92</v>
      </c>
      <c r="B35" s="56" t="s">
        <v>173</v>
      </c>
      <c r="C35" s="56" t="s">
        <v>75</v>
      </c>
      <c r="D35" s="56" t="s">
        <v>76</v>
      </c>
      <c r="E35" s="56" t="s">
        <v>77</v>
      </c>
      <c r="F35" s="56" t="s">
        <v>78</v>
      </c>
      <c r="G35" s="56">
        <v>20.134994506835938</v>
      </c>
      <c r="H35" s="56">
        <v>20.386823654174805</v>
      </c>
      <c r="I35" s="56">
        <v>0.24886748194694519</v>
      </c>
      <c r="J35" s="56" t="s">
        <v>61</v>
      </c>
      <c r="K35" s="56" t="s">
        <v>61</v>
      </c>
      <c r="L35" s="56" t="s">
        <v>61</v>
      </c>
      <c r="M35" s="56" t="b">
        <v>0</v>
      </c>
      <c r="N35" s="56">
        <v>0.18573004981973718</v>
      </c>
      <c r="O35" s="56" t="b">
        <v>1</v>
      </c>
      <c r="P35" s="56">
        <v>3</v>
      </c>
      <c r="Q35" s="56">
        <v>15</v>
      </c>
      <c r="R35" s="56" t="s">
        <v>61</v>
      </c>
      <c r="S35" s="56" t="s">
        <v>62</v>
      </c>
      <c r="T35" s="56" t="s">
        <v>62</v>
      </c>
      <c r="U35" s="56" t="s">
        <v>62</v>
      </c>
    </row>
    <row r="36" spans="1:21" x14ac:dyDescent="0.35">
      <c r="A36" s="56" t="s">
        <v>93</v>
      </c>
      <c r="B36" s="56" t="s">
        <v>183</v>
      </c>
      <c r="C36" s="56" t="s">
        <v>75</v>
      </c>
      <c r="D36" s="56" t="s">
        <v>76</v>
      </c>
      <c r="E36" s="56" t="s">
        <v>77</v>
      </c>
      <c r="F36" s="56" t="s">
        <v>78</v>
      </c>
      <c r="G36" s="56">
        <v>20.434776306152344</v>
      </c>
      <c r="H36" s="56">
        <v>20.316904067993164</v>
      </c>
      <c r="I36" s="56">
        <v>0.12765093147754669</v>
      </c>
      <c r="J36" s="56" t="s">
        <v>61</v>
      </c>
      <c r="K36" s="56" t="s">
        <v>61</v>
      </c>
      <c r="L36" s="56" t="s">
        <v>61</v>
      </c>
      <c r="M36" s="56" t="b">
        <v>0</v>
      </c>
      <c r="N36" s="56">
        <v>0.18573004981973718</v>
      </c>
      <c r="O36" s="56" t="b">
        <v>1</v>
      </c>
      <c r="P36" s="56">
        <v>3</v>
      </c>
      <c r="Q36" s="56">
        <v>16</v>
      </c>
      <c r="R36" s="56" t="s">
        <v>61</v>
      </c>
      <c r="S36" s="56" t="s">
        <v>62</v>
      </c>
      <c r="T36" s="56" t="s">
        <v>62</v>
      </c>
      <c r="U36" s="56" t="s">
        <v>62</v>
      </c>
    </row>
    <row r="37" spans="1:21" x14ac:dyDescent="0.35">
      <c r="A37" s="56" t="s">
        <v>94</v>
      </c>
      <c r="B37" s="56" t="s">
        <v>183</v>
      </c>
      <c r="C37" s="56" t="s">
        <v>75</v>
      </c>
      <c r="D37" s="56" t="s">
        <v>76</v>
      </c>
      <c r="E37" s="56" t="s">
        <v>77</v>
      </c>
      <c r="F37" s="56" t="s">
        <v>78</v>
      </c>
      <c r="G37" s="56">
        <v>20.334615707397461</v>
      </c>
      <c r="H37" s="56">
        <v>20.316904067993164</v>
      </c>
      <c r="I37" s="56">
        <v>0.12765093147754669</v>
      </c>
      <c r="J37" s="56" t="s">
        <v>61</v>
      </c>
      <c r="K37" s="56" t="s">
        <v>61</v>
      </c>
      <c r="L37" s="56" t="s">
        <v>61</v>
      </c>
      <c r="M37" s="56" t="b">
        <v>0</v>
      </c>
      <c r="N37" s="56">
        <v>0.18573004981973718</v>
      </c>
      <c r="O37" s="56" t="b">
        <v>1</v>
      </c>
      <c r="P37" s="56">
        <v>3</v>
      </c>
      <c r="Q37" s="56">
        <v>15</v>
      </c>
      <c r="R37" s="56" t="s">
        <v>61</v>
      </c>
      <c r="S37" s="56" t="s">
        <v>62</v>
      </c>
      <c r="T37" s="56" t="s">
        <v>62</v>
      </c>
      <c r="U37" s="56" t="s">
        <v>62</v>
      </c>
    </row>
    <row r="38" spans="1:21" x14ac:dyDescent="0.35">
      <c r="A38" s="56" t="s">
        <v>95</v>
      </c>
      <c r="B38" s="56" t="s">
        <v>183</v>
      </c>
      <c r="C38" s="56" t="s">
        <v>75</v>
      </c>
      <c r="D38" s="56" t="s">
        <v>76</v>
      </c>
      <c r="E38" s="56" t="s">
        <v>77</v>
      </c>
      <c r="F38" s="56" t="s">
        <v>78</v>
      </c>
      <c r="G38" s="56">
        <v>20.181324005126953</v>
      </c>
      <c r="H38" s="56">
        <v>20.316904067993164</v>
      </c>
      <c r="I38" s="56">
        <v>0.12765093147754669</v>
      </c>
      <c r="J38" s="56" t="s">
        <v>61</v>
      </c>
      <c r="K38" s="56" t="s">
        <v>61</v>
      </c>
      <c r="L38" s="56" t="s">
        <v>61</v>
      </c>
      <c r="M38" s="56" t="b">
        <v>0</v>
      </c>
      <c r="N38" s="56">
        <v>0.18573004981973718</v>
      </c>
      <c r="O38" s="56" t="b">
        <v>1</v>
      </c>
      <c r="P38" s="56">
        <v>3</v>
      </c>
      <c r="Q38" s="56">
        <v>15</v>
      </c>
      <c r="R38" s="56" t="s">
        <v>61</v>
      </c>
      <c r="S38" s="56" t="s">
        <v>62</v>
      </c>
      <c r="T38" s="56" t="s">
        <v>62</v>
      </c>
      <c r="U38" s="56" t="s">
        <v>62</v>
      </c>
    </row>
    <row r="39" spans="1:21" x14ac:dyDescent="0.35">
      <c r="A39" s="56" t="s">
        <v>96</v>
      </c>
      <c r="B39" s="56" t="s">
        <v>184</v>
      </c>
      <c r="C39" s="56" t="s">
        <v>75</v>
      </c>
      <c r="D39" s="56" t="s">
        <v>76</v>
      </c>
      <c r="E39" s="56" t="s">
        <v>77</v>
      </c>
      <c r="F39" s="56" t="s">
        <v>78</v>
      </c>
      <c r="G39" s="56">
        <v>20.046110153198242</v>
      </c>
      <c r="H39" s="56">
        <v>20.340568542480469</v>
      </c>
      <c r="I39" s="56">
        <v>0.52544975280761719</v>
      </c>
      <c r="J39" s="56" t="s">
        <v>61</v>
      </c>
      <c r="K39" s="56" t="s">
        <v>61</v>
      </c>
      <c r="L39" s="56" t="s">
        <v>61</v>
      </c>
      <c r="M39" s="56" t="b">
        <v>0</v>
      </c>
      <c r="N39" s="56">
        <v>0.18573004981973718</v>
      </c>
      <c r="O39" s="56" t="b">
        <v>1</v>
      </c>
      <c r="P39" s="56">
        <v>3</v>
      </c>
      <c r="Q39" s="56">
        <v>15</v>
      </c>
      <c r="R39" s="56" t="s">
        <v>61</v>
      </c>
      <c r="S39" s="56" t="s">
        <v>97</v>
      </c>
      <c r="T39" s="56" t="s">
        <v>62</v>
      </c>
      <c r="U39" s="56" t="s">
        <v>62</v>
      </c>
    </row>
    <row r="40" spans="1:21" x14ac:dyDescent="0.35">
      <c r="A40" s="56" t="s">
        <v>98</v>
      </c>
      <c r="B40" s="56" t="s">
        <v>184</v>
      </c>
      <c r="C40" s="56" t="s">
        <v>75</v>
      </c>
      <c r="D40" s="56" t="s">
        <v>76</v>
      </c>
      <c r="E40" s="56" t="s">
        <v>77</v>
      </c>
      <c r="F40" s="56" t="s">
        <v>78</v>
      </c>
      <c r="G40" s="56">
        <v>20.028373718261719</v>
      </c>
      <c r="H40" s="56">
        <v>20.340568542480469</v>
      </c>
      <c r="I40" s="56">
        <v>0.52544975280761719</v>
      </c>
      <c r="J40" s="56" t="s">
        <v>61</v>
      </c>
      <c r="K40" s="56" t="s">
        <v>61</v>
      </c>
      <c r="L40" s="56" t="s">
        <v>61</v>
      </c>
      <c r="M40" s="56" t="b">
        <v>0</v>
      </c>
      <c r="N40" s="56">
        <v>0.18573004981973718</v>
      </c>
      <c r="O40" s="56" t="b">
        <v>1</v>
      </c>
      <c r="P40" s="56">
        <v>3</v>
      </c>
      <c r="Q40" s="56">
        <v>15</v>
      </c>
      <c r="R40" s="56" t="s">
        <v>61</v>
      </c>
      <c r="S40" s="56" t="s">
        <v>97</v>
      </c>
      <c r="T40" s="56" t="s">
        <v>62</v>
      </c>
      <c r="U40" s="56" t="s">
        <v>62</v>
      </c>
    </row>
    <row r="41" spans="1:21" x14ac:dyDescent="0.35">
      <c r="A41" s="56" t="s">
        <v>99</v>
      </c>
      <c r="B41" s="56" t="s">
        <v>184</v>
      </c>
      <c r="C41" s="56" t="s">
        <v>75</v>
      </c>
      <c r="D41" s="56" t="s">
        <v>76</v>
      </c>
      <c r="E41" s="56" t="s">
        <v>77</v>
      </c>
      <c r="F41" s="56" t="s">
        <v>78</v>
      </c>
      <c r="G41" s="56">
        <v>20.94721794128418</v>
      </c>
      <c r="H41" s="56">
        <v>20.340568542480469</v>
      </c>
      <c r="I41" s="56">
        <v>0.52544975280761719</v>
      </c>
      <c r="J41" s="56" t="s">
        <v>61</v>
      </c>
      <c r="K41" s="56" t="s">
        <v>61</v>
      </c>
      <c r="L41" s="56" t="s">
        <v>61</v>
      </c>
      <c r="M41" s="56" t="b">
        <v>0</v>
      </c>
      <c r="N41" s="56">
        <v>0.18573004981973718</v>
      </c>
      <c r="O41" s="56" t="b">
        <v>1</v>
      </c>
      <c r="P41" s="56">
        <v>3</v>
      </c>
      <c r="Q41" s="56">
        <v>16</v>
      </c>
      <c r="R41" s="56" t="s">
        <v>61</v>
      </c>
      <c r="S41" s="56" t="s">
        <v>97</v>
      </c>
      <c r="T41" s="56" t="s">
        <v>97</v>
      </c>
      <c r="U41" s="56" t="s">
        <v>62</v>
      </c>
    </row>
    <row r="42" spans="1:21" x14ac:dyDescent="0.35">
      <c r="A42" s="56" t="s">
        <v>100</v>
      </c>
      <c r="B42" s="56" t="s">
        <v>173</v>
      </c>
      <c r="C42" s="56" t="s">
        <v>194</v>
      </c>
      <c r="D42" s="56" t="s">
        <v>76</v>
      </c>
      <c r="E42" s="56" t="s">
        <v>77</v>
      </c>
      <c r="F42" s="56" t="s">
        <v>78</v>
      </c>
      <c r="G42" s="56">
        <v>35.087268829345703</v>
      </c>
      <c r="H42" s="56">
        <v>34.78680419921875</v>
      </c>
      <c r="I42" s="56">
        <v>0.28335246443748474</v>
      </c>
      <c r="J42" s="56" t="s">
        <v>61</v>
      </c>
      <c r="K42" s="56" t="s">
        <v>61</v>
      </c>
      <c r="L42" s="56" t="s">
        <v>61</v>
      </c>
      <c r="M42" s="56" t="b">
        <v>0</v>
      </c>
      <c r="N42" s="56">
        <v>0.18573004981973718</v>
      </c>
      <c r="O42" s="56" t="b">
        <v>1</v>
      </c>
      <c r="P42" s="56">
        <v>3</v>
      </c>
      <c r="Q42" s="56">
        <v>29</v>
      </c>
      <c r="R42" s="56" t="s">
        <v>61</v>
      </c>
      <c r="S42" s="56" t="s">
        <v>62</v>
      </c>
      <c r="T42" s="56" t="s">
        <v>62</v>
      </c>
      <c r="U42" s="56" t="s">
        <v>62</v>
      </c>
    </row>
    <row r="43" spans="1:21" x14ac:dyDescent="0.35">
      <c r="A43" s="56" t="s">
        <v>101</v>
      </c>
      <c r="B43" s="56" t="s">
        <v>173</v>
      </c>
      <c r="C43" s="56" t="s">
        <v>194</v>
      </c>
      <c r="D43" s="56" t="s">
        <v>76</v>
      </c>
      <c r="E43" s="56" t="s">
        <v>77</v>
      </c>
      <c r="F43" s="56" t="s">
        <v>78</v>
      </c>
      <c r="G43" s="56">
        <v>34.5244140625</v>
      </c>
      <c r="H43" s="56">
        <v>34.78680419921875</v>
      </c>
      <c r="I43" s="56">
        <v>0.28335246443748474</v>
      </c>
      <c r="J43" s="56" t="s">
        <v>61</v>
      </c>
      <c r="K43" s="56" t="s">
        <v>61</v>
      </c>
      <c r="L43" s="56" t="s">
        <v>61</v>
      </c>
      <c r="M43" s="56" t="b">
        <v>0</v>
      </c>
      <c r="N43" s="56">
        <v>0.18573004981973718</v>
      </c>
      <c r="O43" s="56" t="b">
        <v>1</v>
      </c>
      <c r="P43" s="56">
        <v>3</v>
      </c>
      <c r="Q43" s="56">
        <v>29</v>
      </c>
      <c r="R43" s="56" t="s">
        <v>61</v>
      </c>
      <c r="S43" s="56" t="s">
        <v>62</v>
      </c>
      <c r="T43" s="56" t="s">
        <v>62</v>
      </c>
      <c r="U43" s="56" t="s">
        <v>62</v>
      </c>
    </row>
    <row r="44" spans="1:21" x14ac:dyDescent="0.35">
      <c r="A44" s="56" t="s">
        <v>102</v>
      </c>
      <c r="B44" s="56" t="s">
        <v>173</v>
      </c>
      <c r="C44" s="56" t="s">
        <v>194</v>
      </c>
      <c r="D44" s="56" t="s">
        <v>76</v>
      </c>
      <c r="E44" s="56" t="s">
        <v>77</v>
      </c>
      <c r="F44" s="56" t="s">
        <v>78</v>
      </c>
      <c r="G44" s="56">
        <v>34.748729705810547</v>
      </c>
      <c r="H44" s="56">
        <v>34.78680419921875</v>
      </c>
      <c r="I44" s="56">
        <v>0.28335246443748474</v>
      </c>
      <c r="J44" s="56" t="s">
        <v>61</v>
      </c>
      <c r="K44" s="56" t="s">
        <v>61</v>
      </c>
      <c r="L44" s="56" t="s">
        <v>61</v>
      </c>
      <c r="M44" s="56" t="b">
        <v>0</v>
      </c>
      <c r="N44" s="56">
        <v>0.18573004981973718</v>
      </c>
      <c r="O44" s="56" t="b">
        <v>1</v>
      </c>
      <c r="P44" s="56">
        <v>3</v>
      </c>
      <c r="Q44" s="56">
        <v>30</v>
      </c>
      <c r="R44" s="56" t="s">
        <v>61</v>
      </c>
      <c r="S44" s="56" t="s">
        <v>62</v>
      </c>
      <c r="T44" s="56" t="s">
        <v>62</v>
      </c>
      <c r="U44" s="56" t="s">
        <v>62</v>
      </c>
    </row>
    <row r="45" spans="1:21" x14ac:dyDescent="0.35">
      <c r="A45" s="56" t="s">
        <v>103</v>
      </c>
      <c r="B45" s="56" t="s">
        <v>171</v>
      </c>
      <c r="C45" s="56" t="s">
        <v>195</v>
      </c>
      <c r="D45" s="56" t="s">
        <v>76</v>
      </c>
      <c r="E45" s="56" t="s">
        <v>77</v>
      </c>
      <c r="F45" s="56" t="s">
        <v>78</v>
      </c>
      <c r="G45" s="56">
        <v>27.337751388549805</v>
      </c>
      <c r="H45" s="56">
        <v>27.303251266479492</v>
      </c>
      <c r="I45" s="56">
        <v>3.1471580266952515E-2</v>
      </c>
      <c r="J45" s="56" t="s">
        <v>61</v>
      </c>
      <c r="K45" s="56" t="s">
        <v>61</v>
      </c>
      <c r="L45" s="56" t="s">
        <v>61</v>
      </c>
      <c r="M45" s="56" t="b">
        <v>0</v>
      </c>
      <c r="N45" s="56">
        <v>0.19528481839864481</v>
      </c>
      <c r="O45" s="56" t="b">
        <v>1</v>
      </c>
      <c r="P45" s="56">
        <v>3</v>
      </c>
      <c r="Q45" s="56">
        <v>22</v>
      </c>
      <c r="R45" s="56" t="s">
        <v>61</v>
      </c>
      <c r="S45" s="56" t="s">
        <v>62</v>
      </c>
      <c r="T45" s="56" t="s">
        <v>62</v>
      </c>
      <c r="U45" s="56" t="s">
        <v>62</v>
      </c>
    </row>
    <row r="46" spans="1:21" x14ac:dyDescent="0.35">
      <c r="A46" s="56" t="s">
        <v>104</v>
      </c>
      <c r="B46" s="56" t="s">
        <v>171</v>
      </c>
      <c r="C46" s="56" t="s">
        <v>195</v>
      </c>
      <c r="D46" s="56" t="s">
        <v>76</v>
      </c>
      <c r="E46" s="56" t="s">
        <v>77</v>
      </c>
      <c r="F46" s="56" t="s">
        <v>78</v>
      </c>
      <c r="G46" s="56">
        <v>27.276113510131836</v>
      </c>
      <c r="H46" s="56">
        <v>27.303251266479492</v>
      </c>
      <c r="I46" s="56">
        <v>3.1471580266952515E-2</v>
      </c>
      <c r="J46" s="56" t="s">
        <v>61</v>
      </c>
      <c r="K46" s="56" t="s">
        <v>61</v>
      </c>
      <c r="L46" s="56" t="s">
        <v>61</v>
      </c>
      <c r="M46" s="56" t="b">
        <v>0</v>
      </c>
      <c r="N46" s="56">
        <v>0.19528481839864481</v>
      </c>
      <c r="O46" s="56" t="b">
        <v>1</v>
      </c>
      <c r="P46" s="56">
        <v>3</v>
      </c>
      <c r="Q46" s="56">
        <v>22</v>
      </c>
      <c r="R46" s="56" t="s">
        <v>61</v>
      </c>
      <c r="S46" s="56" t="s">
        <v>62</v>
      </c>
      <c r="T46" s="56" t="s">
        <v>62</v>
      </c>
      <c r="U46" s="56" t="s">
        <v>62</v>
      </c>
    </row>
    <row r="47" spans="1:21" x14ac:dyDescent="0.35">
      <c r="A47" s="56" t="s">
        <v>105</v>
      </c>
      <c r="B47" s="56" t="s">
        <v>171</v>
      </c>
      <c r="C47" s="56" t="s">
        <v>195</v>
      </c>
      <c r="D47" s="56" t="s">
        <v>76</v>
      </c>
      <c r="E47" s="56" t="s">
        <v>77</v>
      </c>
      <c r="F47" s="56" t="s">
        <v>78</v>
      </c>
      <c r="G47" s="56">
        <v>27.295888900756836</v>
      </c>
      <c r="H47" s="56">
        <v>27.303251266479492</v>
      </c>
      <c r="I47" s="56">
        <v>3.1471580266952515E-2</v>
      </c>
      <c r="J47" s="56" t="s">
        <v>61</v>
      </c>
      <c r="K47" s="56" t="s">
        <v>61</v>
      </c>
      <c r="L47" s="56" t="s">
        <v>61</v>
      </c>
      <c r="M47" s="56" t="b">
        <v>0</v>
      </c>
      <c r="N47" s="56">
        <v>0.19528481839864481</v>
      </c>
      <c r="O47" s="56" t="b">
        <v>1</v>
      </c>
      <c r="P47" s="56">
        <v>3</v>
      </c>
      <c r="Q47" s="56">
        <v>22</v>
      </c>
      <c r="R47" s="56" t="s">
        <v>61</v>
      </c>
      <c r="S47" s="56" t="s">
        <v>62</v>
      </c>
      <c r="T47" s="56" t="s">
        <v>62</v>
      </c>
      <c r="U47" s="56" t="s">
        <v>62</v>
      </c>
    </row>
    <row r="48" spans="1:21" x14ac:dyDescent="0.35">
      <c r="A48" s="56" t="s">
        <v>106</v>
      </c>
      <c r="B48" s="56" t="s">
        <v>181</v>
      </c>
      <c r="C48" s="56" t="s">
        <v>195</v>
      </c>
      <c r="D48" s="56" t="s">
        <v>76</v>
      </c>
      <c r="E48" s="56" t="s">
        <v>77</v>
      </c>
      <c r="F48" s="56" t="s">
        <v>78</v>
      </c>
      <c r="G48" s="56">
        <v>27.388954162597656</v>
      </c>
      <c r="H48" s="56">
        <v>27.519851684570313</v>
      </c>
      <c r="I48" s="56">
        <v>0.12974318861961365</v>
      </c>
      <c r="J48" s="56" t="s">
        <v>61</v>
      </c>
      <c r="K48" s="56" t="s">
        <v>61</v>
      </c>
      <c r="L48" s="56" t="s">
        <v>61</v>
      </c>
      <c r="M48" s="56" t="b">
        <v>0</v>
      </c>
      <c r="N48" s="56">
        <v>0.19528481839864481</v>
      </c>
      <c r="O48" s="56" t="b">
        <v>1</v>
      </c>
      <c r="P48" s="56">
        <v>3</v>
      </c>
      <c r="Q48" s="56">
        <v>22</v>
      </c>
      <c r="R48" s="56" t="s">
        <v>61</v>
      </c>
      <c r="S48" s="56" t="s">
        <v>62</v>
      </c>
      <c r="T48" s="56" t="s">
        <v>62</v>
      </c>
      <c r="U48" s="56" t="s">
        <v>62</v>
      </c>
    </row>
    <row r="49" spans="1:21" x14ac:dyDescent="0.35">
      <c r="A49" s="56" t="s">
        <v>107</v>
      </c>
      <c r="B49" s="56" t="s">
        <v>181</v>
      </c>
      <c r="C49" s="56" t="s">
        <v>195</v>
      </c>
      <c r="D49" s="56" t="s">
        <v>76</v>
      </c>
      <c r="E49" s="56" t="s">
        <v>77</v>
      </c>
      <c r="F49" s="56" t="s">
        <v>78</v>
      </c>
      <c r="G49" s="56">
        <v>27.522192001342773</v>
      </c>
      <c r="H49" s="56">
        <v>27.519851684570313</v>
      </c>
      <c r="I49" s="56">
        <v>0.12974318861961365</v>
      </c>
      <c r="J49" s="56" t="s">
        <v>61</v>
      </c>
      <c r="K49" s="56" t="s">
        <v>61</v>
      </c>
      <c r="L49" s="56" t="s">
        <v>61</v>
      </c>
      <c r="M49" s="56" t="b">
        <v>0</v>
      </c>
      <c r="N49" s="56">
        <v>0.19528481839864481</v>
      </c>
      <c r="O49" s="56" t="b">
        <v>1</v>
      </c>
      <c r="P49" s="56">
        <v>3</v>
      </c>
      <c r="Q49" s="56">
        <v>23</v>
      </c>
      <c r="R49" s="56" t="s">
        <v>61</v>
      </c>
      <c r="S49" s="56" t="s">
        <v>62</v>
      </c>
      <c r="T49" s="56" t="s">
        <v>62</v>
      </c>
      <c r="U49" s="56" t="s">
        <v>62</v>
      </c>
    </row>
    <row r="50" spans="1:21" x14ac:dyDescent="0.35">
      <c r="A50" s="56" t="s">
        <v>108</v>
      </c>
      <c r="B50" s="56" t="s">
        <v>181</v>
      </c>
      <c r="C50" s="56" t="s">
        <v>195</v>
      </c>
      <c r="D50" s="56" t="s">
        <v>76</v>
      </c>
      <c r="E50" s="56" t="s">
        <v>77</v>
      </c>
      <c r="F50" s="56" t="s">
        <v>78</v>
      </c>
      <c r="G50" s="56">
        <v>27.648408889770508</v>
      </c>
      <c r="H50" s="56">
        <v>27.519851684570313</v>
      </c>
      <c r="I50" s="56">
        <v>0.12974318861961365</v>
      </c>
      <c r="J50" s="56" t="s">
        <v>61</v>
      </c>
      <c r="K50" s="56" t="s">
        <v>61</v>
      </c>
      <c r="L50" s="56" t="s">
        <v>61</v>
      </c>
      <c r="M50" s="56" t="b">
        <v>0</v>
      </c>
      <c r="N50" s="56">
        <v>0.19528481839864481</v>
      </c>
      <c r="O50" s="56" t="b">
        <v>1</v>
      </c>
      <c r="P50" s="56">
        <v>3</v>
      </c>
      <c r="Q50" s="56">
        <v>23</v>
      </c>
      <c r="R50" s="56" t="s">
        <v>61</v>
      </c>
      <c r="S50" s="56" t="s">
        <v>62</v>
      </c>
      <c r="T50" s="56" t="s">
        <v>62</v>
      </c>
      <c r="U50" s="56" t="s">
        <v>62</v>
      </c>
    </row>
    <row r="51" spans="1:21" x14ac:dyDescent="0.35">
      <c r="A51" s="56" t="s">
        <v>109</v>
      </c>
      <c r="B51" s="56" t="s">
        <v>182</v>
      </c>
      <c r="C51" s="56" t="s">
        <v>195</v>
      </c>
      <c r="D51" s="56" t="s">
        <v>76</v>
      </c>
      <c r="E51" s="56" t="s">
        <v>77</v>
      </c>
      <c r="F51" s="56" t="s">
        <v>78</v>
      </c>
      <c r="G51" s="56">
        <v>27.451126098632813</v>
      </c>
      <c r="H51" s="56">
        <v>27.393438339233398</v>
      </c>
      <c r="I51" s="56">
        <v>6.928543746471405E-2</v>
      </c>
      <c r="J51" s="56" t="s">
        <v>61</v>
      </c>
      <c r="K51" s="56" t="s">
        <v>61</v>
      </c>
      <c r="L51" s="56" t="s">
        <v>61</v>
      </c>
      <c r="M51" s="56" t="b">
        <v>0</v>
      </c>
      <c r="N51" s="56">
        <v>0.19528481839864481</v>
      </c>
      <c r="O51" s="56" t="b">
        <v>1</v>
      </c>
      <c r="P51" s="56">
        <v>3</v>
      </c>
      <c r="Q51" s="56">
        <v>23</v>
      </c>
      <c r="R51" s="56" t="s">
        <v>61</v>
      </c>
      <c r="S51" s="56" t="s">
        <v>62</v>
      </c>
      <c r="T51" s="56" t="s">
        <v>62</v>
      </c>
      <c r="U51" s="56" t="s">
        <v>62</v>
      </c>
    </row>
    <row r="52" spans="1:21" x14ac:dyDescent="0.35">
      <c r="A52" s="56" t="s">
        <v>110</v>
      </c>
      <c r="B52" s="56" t="s">
        <v>182</v>
      </c>
      <c r="C52" s="56" t="s">
        <v>195</v>
      </c>
      <c r="D52" s="56" t="s">
        <v>76</v>
      </c>
      <c r="E52" s="56" t="s">
        <v>77</v>
      </c>
      <c r="F52" s="56" t="s">
        <v>78</v>
      </c>
      <c r="G52" s="56">
        <v>27.412595748901367</v>
      </c>
      <c r="H52" s="56">
        <v>27.393438339233398</v>
      </c>
      <c r="I52" s="56">
        <v>6.928543746471405E-2</v>
      </c>
      <c r="J52" s="56" t="s">
        <v>61</v>
      </c>
      <c r="K52" s="56" t="s">
        <v>61</v>
      </c>
      <c r="L52" s="56" t="s">
        <v>61</v>
      </c>
      <c r="M52" s="56" t="b">
        <v>0</v>
      </c>
      <c r="N52" s="56">
        <v>0.19528481839864481</v>
      </c>
      <c r="O52" s="56" t="b">
        <v>1</v>
      </c>
      <c r="P52" s="56">
        <v>3</v>
      </c>
      <c r="Q52" s="56">
        <v>22</v>
      </c>
      <c r="R52" s="56" t="s">
        <v>61</v>
      </c>
      <c r="S52" s="56" t="s">
        <v>62</v>
      </c>
      <c r="T52" s="56" t="s">
        <v>62</v>
      </c>
      <c r="U52" s="56" t="s">
        <v>62</v>
      </c>
    </row>
    <row r="53" spans="1:21" x14ac:dyDescent="0.35">
      <c r="A53" s="56" t="s">
        <v>111</v>
      </c>
      <c r="B53" s="56" t="s">
        <v>182</v>
      </c>
      <c r="C53" s="56" t="s">
        <v>195</v>
      </c>
      <c r="D53" s="56" t="s">
        <v>76</v>
      </c>
      <c r="E53" s="56" t="s">
        <v>77</v>
      </c>
      <c r="F53" s="56" t="s">
        <v>78</v>
      </c>
      <c r="G53" s="56">
        <v>27.316587448120117</v>
      </c>
      <c r="H53" s="56">
        <v>27.393438339233398</v>
      </c>
      <c r="I53" s="56">
        <v>6.928543746471405E-2</v>
      </c>
      <c r="J53" s="56" t="s">
        <v>61</v>
      </c>
      <c r="K53" s="56" t="s">
        <v>61</v>
      </c>
      <c r="L53" s="56" t="s">
        <v>61</v>
      </c>
      <c r="M53" s="56" t="b">
        <v>0</v>
      </c>
      <c r="N53" s="56">
        <v>0.19528481839864481</v>
      </c>
      <c r="O53" s="56" t="b">
        <v>1</v>
      </c>
      <c r="P53" s="56">
        <v>3</v>
      </c>
      <c r="Q53" s="56">
        <v>22</v>
      </c>
      <c r="R53" s="56" t="s">
        <v>61</v>
      </c>
      <c r="S53" s="56" t="s">
        <v>62</v>
      </c>
      <c r="T53" s="56" t="s">
        <v>62</v>
      </c>
      <c r="U53" s="56" t="s">
        <v>62</v>
      </c>
    </row>
    <row r="54" spans="1:21" x14ac:dyDescent="0.35">
      <c r="A54" s="56" t="s">
        <v>112</v>
      </c>
      <c r="B54" s="56" t="s">
        <v>181</v>
      </c>
      <c r="C54" s="56" t="s">
        <v>194</v>
      </c>
      <c r="D54" s="56" t="s">
        <v>76</v>
      </c>
      <c r="E54" s="56" t="s">
        <v>77</v>
      </c>
      <c r="F54" s="56" t="s">
        <v>78</v>
      </c>
      <c r="G54" s="56">
        <v>35.343124389648438</v>
      </c>
      <c r="H54" s="56">
        <v>35.363727569580078</v>
      </c>
      <c r="I54" s="56">
        <v>0.12339231371879578</v>
      </c>
      <c r="J54" s="56" t="s">
        <v>61</v>
      </c>
      <c r="K54" s="56" t="s">
        <v>61</v>
      </c>
      <c r="L54" s="56" t="s">
        <v>61</v>
      </c>
      <c r="M54" s="56" t="b">
        <v>0</v>
      </c>
      <c r="N54" s="56">
        <v>0.18573004981973718</v>
      </c>
      <c r="O54" s="56" t="b">
        <v>1</v>
      </c>
      <c r="P54" s="56">
        <v>3</v>
      </c>
      <c r="Q54" s="56">
        <v>30</v>
      </c>
      <c r="R54" s="56" t="s">
        <v>61</v>
      </c>
      <c r="S54" s="56" t="s">
        <v>62</v>
      </c>
      <c r="T54" s="56" t="s">
        <v>62</v>
      </c>
      <c r="U54" s="56" t="s">
        <v>62</v>
      </c>
    </row>
    <row r="55" spans="1:21" x14ac:dyDescent="0.35">
      <c r="A55" s="56" t="s">
        <v>113</v>
      </c>
      <c r="B55" s="56" t="s">
        <v>181</v>
      </c>
      <c r="C55" s="56" t="s">
        <v>194</v>
      </c>
      <c r="D55" s="56" t="s">
        <v>76</v>
      </c>
      <c r="E55" s="56" t="s">
        <v>77</v>
      </c>
      <c r="F55" s="56" t="s">
        <v>78</v>
      </c>
      <c r="G55" s="56">
        <v>35.251937866210938</v>
      </c>
      <c r="H55" s="56">
        <v>35.363727569580078</v>
      </c>
      <c r="I55" s="56">
        <v>0.12339231371879578</v>
      </c>
      <c r="J55" s="56" t="s">
        <v>61</v>
      </c>
      <c r="K55" s="56" t="s">
        <v>61</v>
      </c>
      <c r="L55" s="56" t="s">
        <v>61</v>
      </c>
      <c r="M55" s="56" t="b">
        <v>0</v>
      </c>
      <c r="N55" s="56">
        <v>0.18573004981973718</v>
      </c>
      <c r="O55" s="56" t="b">
        <v>1</v>
      </c>
      <c r="P55" s="56">
        <v>3</v>
      </c>
      <c r="Q55" s="56">
        <v>30</v>
      </c>
      <c r="R55" s="56" t="s">
        <v>61</v>
      </c>
      <c r="S55" s="56" t="s">
        <v>62</v>
      </c>
      <c r="T55" s="56" t="s">
        <v>62</v>
      </c>
      <c r="U55" s="56" t="s">
        <v>62</v>
      </c>
    </row>
    <row r="56" spans="1:21" x14ac:dyDescent="0.35">
      <c r="A56" s="56" t="s">
        <v>114</v>
      </c>
      <c r="B56" s="56" t="s">
        <v>181</v>
      </c>
      <c r="C56" s="56" t="s">
        <v>194</v>
      </c>
      <c r="D56" s="56" t="s">
        <v>76</v>
      </c>
      <c r="E56" s="56" t="s">
        <v>77</v>
      </c>
      <c r="F56" s="56" t="s">
        <v>78</v>
      </c>
      <c r="G56" s="56">
        <v>35.496128082275391</v>
      </c>
      <c r="H56" s="56">
        <v>35.363727569580078</v>
      </c>
      <c r="I56" s="56">
        <v>0.12339231371879578</v>
      </c>
      <c r="J56" s="56" t="s">
        <v>61</v>
      </c>
      <c r="K56" s="56" t="s">
        <v>61</v>
      </c>
      <c r="L56" s="56" t="s">
        <v>61</v>
      </c>
      <c r="M56" s="56" t="b">
        <v>0</v>
      </c>
      <c r="N56" s="56">
        <v>0.18573004981973718</v>
      </c>
      <c r="O56" s="56" t="b">
        <v>1</v>
      </c>
      <c r="P56" s="56">
        <v>3</v>
      </c>
      <c r="Q56" s="56">
        <v>31</v>
      </c>
      <c r="R56" s="56" t="s">
        <v>61</v>
      </c>
      <c r="S56" s="56" t="s">
        <v>62</v>
      </c>
      <c r="T56" s="56" t="s">
        <v>62</v>
      </c>
      <c r="U56" s="56" t="s">
        <v>62</v>
      </c>
    </row>
    <row r="57" spans="1:21" x14ac:dyDescent="0.35">
      <c r="A57" s="56" t="s">
        <v>115</v>
      </c>
      <c r="B57" s="56" t="s">
        <v>173</v>
      </c>
      <c r="C57" s="56" t="s">
        <v>195</v>
      </c>
      <c r="D57" s="56" t="s">
        <v>76</v>
      </c>
      <c r="E57" s="56" t="s">
        <v>77</v>
      </c>
      <c r="F57" s="56" t="s">
        <v>78</v>
      </c>
      <c r="G57" s="56">
        <v>27.258567810058594</v>
      </c>
      <c r="H57" s="56">
        <v>27.131155014038086</v>
      </c>
      <c r="I57" s="56">
        <v>0.27103018760681152</v>
      </c>
      <c r="J57" s="56" t="s">
        <v>61</v>
      </c>
      <c r="K57" s="56" t="s">
        <v>61</v>
      </c>
      <c r="L57" s="56" t="s">
        <v>61</v>
      </c>
      <c r="M57" s="56" t="b">
        <v>0</v>
      </c>
      <c r="N57" s="56">
        <v>0.19528481839864481</v>
      </c>
      <c r="O57" s="56" t="b">
        <v>1</v>
      </c>
      <c r="P57" s="56">
        <v>3</v>
      </c>
      <c r="Q57" s="56">
        <v>22</v>
      </c>
      <c r="R57" s="56" t="s">
        <v>61</v>
      </c>
      <c r="S57" s="56" t="s">
        <v>62</v>
      </c>
      <c r="T57" s="56" t="s">
        <v>62</v>
      </c>
      <c r="U57" s="56" t="s">
        <v>62</v>
      </c>
    </row>
    <row r="58" spans="1:21" x14ac:dyDescent="0.35">
      <c r="A58" s="56" t="s">
        <v>116</v>
      </c>
      <c r="B58" s="56" t="s">
        <v>173</v>
      </c>
      <c r="C58" s="56" t="s">
        <v>195</v>
      </c>
      <c r="D58" s="56" t="s">
        <v>76</v>
      </c>
      <c r="E58" s="56" t="s">
        <v>77</v>
      </c>
      <c r="F58" s="56" t="s">
        <v>78</v>
      </c>
      <c r="G58" s="56">
        <v>27.314996719360352</v>
      </c>
      <c r="H58" s="56">
        <v>27.131155014038086</v>
      </c>
      <c r="I58" s="56">
        <v>0.27103018760681152</v>
      </c>
      <c r="J58" s="56" t="s">
        <v>61</v>
      </c>
      <c r="K58" s="56" t="s">
        <v>61</v>
      </c>
      <c r="L58" s="56" t="s">
        <v>61</v>
      </c>
      <c r="M58" s="56" t="b">
        <v>0</v>
      </c>
      <c r="N58" s="56">
        <v>0.19528481839864481</v>
      </c>
      <c r="O58" s="56" t="b">
        <v>1</v>
      </c>
      <c r="P58" s="56">
        <v>3</v>
      </c>
      <c r="Q58" s="56">
        <v>22</v>
      </c>
      <c r="R58" s="56" t="s">
        <v>61</v>
      </c>
      <c r="S58" s="56" t="s">
        <v>62</v>
      </c>
      <c r="T58" s="56" t="s">
        <v>62</v>
      </c>
      <c r="U58" s="56" t="s">
        <v>62</v>
      </c>
    </row>
    <row r="59" spans="1:21" x14ac:dyDescent="0.35">
      <c r="A59" s="56" t="s">
        <v>117</v>
      </c>
      <c r="B59" s="56" t="s">
        <v>173</v>
      </c>
      <c r="C59" s="56" t="s">
        <v>195</v>
      </c>
      <c r="D59" s="56" t="s">
        <v>76</v>
      </c>
      <c r="E59" s="56" t="s">
        <v>77</v>
      </c>
      <c r="F59" s="56" t="s">
        <v>78</v>
      </c>
      <c r="G59" s="56">
        <v>26.819894790649414</v>
      </c>
      <c r="H59" s="56">
        <v>27.131155014038086</v>
      </c>
      <c r="I59" s="56">
        <v>0.27103018760681152</v>
      </c>
      <c r="J59" s="56" t="s">
        <v>61</v>
      </c>
      <c r="K59" s="56" t="s">
        <v>61</v>
      </c>
      <c r="L59" s="56" t="s">
        <v>61</v>
      </c>
      <c r="M59" s="56" t="b">
        <v>0</v>
      </c>
      <c r="N59" s="56">
        <v>0.19528481839864481</v>
      </c>
      <c r="O59" s="56" t="b">
        <v>1</v>
      </c>
      <c r="P59" s="56">
        <v>3</v>
      </c>
      <c r="Q59" s="56">
        <v>21</v>
      </c>
      <c r="R59" s="56" t="s">
        <v>61</v>
      </c>
      <c r="S59" s="56" t="s">
        <v>62</v>
      </c>
      <c r="T59" s="56" t="s">
        <v>62</v>
      </c>
      <c r="U59" s="56" t="s">
        <v>62</v>
      </c>
    </row>
    <row r="60" spans="1:21" x14ac:dyDescent="0.35">
      <c r="A60" s="56" t="s">
        <v>118</v>
      </c>
      <c r="B60" s="56" t="s">
        <v>183</v>
      </c>
      <c r="C60" s="56" t="s">
        <v>195</v>
      </c>
      <c r="D60" s="56" t="s">
        <v>76</v>
      </c>
      <c r="E60" s="56" t="s">
        <v>77</v>
      </c>
      <c r="F60" s="56" t="s">
        <v>78</v>
      </c>
      <c r="G60" s="56">
        <v>27.520156860351563</v>
      </c>
      <c r="H60" s="56">
        <v>27.400613784790039</v>
      </c>
      <c r="I60" s="56">
        <v>0.13388879597187042</v>
      </c>
      <c r="J60" s="56" t="s">
        <v>61</v>
      </c>
      <c r="K60" s="56" t="s">
        <v>61</v>
      </c>
      <c r="L60" s="56" t="s">
        <v>61</v>
      </c>
      <c r="M60" s="56" t="b">
        <v>0</v>
      </c>
      <c r="N60" s="56">
        <v>0.19528481839864481</v>
      </c>
      <c r="O60" s="56" t="b">
        <v>1</v>
      </c>
      <c r="P60" s="56">
        <v>3</v>
      </c>
      <c r="Q60" s="56">
        <v>23</v>
      </c>
      <c r="R60" s="56" t="s">
        <v>61</v>
      </c>
      <c r="S60" s="56" t="s">
        <v>62</v>
      </c>
      <c r="T60" s="56" t="s">
        <v>62</v>
      </c>
      <c r="U60" s="56" t="s">
        <v>62</v>
      </c>
    </row>
    <row r="61" spans="1:21" x14ac:dyDescent="0.35">
      <c r="A61" s="56" t="s">
        <v>119</v>
      </c>
      <c r="B61" s="56" t="s">
        <v>183</v>
      </c>
      <c r="C61" s="56" t="s">
        <v>195</v>
      </c>
      <c r="D61" s="56" t="s">
        <v>76</v>
      </c>
      <c r="E61" s="56" t="s">
        <v>77</v>
      </c>
      <c r="F61" s="56" t="s">
        <v>78</v>
      </c>
      <c r="G61" s="56">
        <v>27.255941390991211</v>
      </c>
      <c r="H61" s="56">
        <v>27.400613784790039</v>
      </c>
      <c r="I61" s="56">
        <v>0.13388879597187042</v>
      </c>
      <c r="J61" s="56" t="s">
        <v>61</v>
      </c>
      <c r="K61" s="56" t="s">
        <v>61</v>
      </c>
      <c r="L61" s="56" t="s">
        <v>61</v>
      </c>
      <c r="M61" s="56" t="b">
        <v>0</v>
      </c>
      <c r="N61" s="56">
        <v>0.19528481839864481</v>
      </c>
      <c r="O61" s="56" t="b">
        <v>1</v>
      </c>
      <c r="P61" s="56">
        <v>3</v>
      </c>
      <c r="Q61" s="56">
        <v>22</v>
      </c>
      <c r="R61" s="56" t="s">
        <v>61</v>
      </c>
      <c r="S61" s="56" t="s">
        <v>62</v>
      </c>
      <c r="T61" s="56" t="s">
        <v>62</v>
      </c>
      <c r="U61" s="56" t="s">
        <v>62</v>
      </c>
    </row>
    <row r="62" spans="1:21" x14ac:dyDescent="0.35">
      <c r="A62" s="56" t="s">
        <v>120</v>
      </c>
      <c r="B62" s="56" t="s">
        <v>183</v>
      </c>
      <c r="C62" s="56" t="s">
        <v>195</v>
      </c>
      <c r="D62" s="56" t="s">
        <v>76</v>
      </c>
      <c r="E62" s="56" t="s">
        <v>77</v>
      </c>
      <c r="F62" s="56" t="s">
        <v>78</v>
      </c>
      <c r="G62" s="56">
        <v>27.425748825073242</v>
      </c>
      <c r="H62" s="56">
        <v>27.400613784790039</v>
      </c>
      <c r="I62" s="56">
        <v>0.13388879597187042</v>
      </c>
      <c r="J62" s="56" t="s">
        <v>61</v>
      </c>
      <c r="K62" s="56" t="s">
        <v>61</v>
      </c>
      <c r="L62" s="56" t="s">
        <v>61</v>
      </c>
      <c r="M62" s="56" t="b">
        <v>0</v>
      </c>
      <c r="N62" s="56">
        <v>0.19528481839864481</v>
      </c>
      <c r="O62" s="56" t="b">
        <v>1</v>
      </c>
      <c r="P62" s="56">
        <v>3</v>
      </c>
      <c r="Q62" s="56">
        <v>23</v>
      </c>
      <c r="R62" s="56" t="s">
        <v>61</v>
      </c>
      <c r="S62" s="56" t="s">
        <v>62</v>
      </c>
      <c r="T62" s="56" t="s">
        <v>62</v>
      </c>
      <c r="U62" s="56" t="s">
        <v>62</v>
      </c>
    </row>
    <row r="63" spans="1:21" x14ac:dyDescent="0.35">
      <c r="A63" s="56" t="s">
        <v>121</v>
      </c>
      <c r="B63" s="56" t="s">
        <v>184</v>
      </c>
      <c r="C63" s="56" t="s">
        <v>195</v>
      </c>
      <c r="D63" s="56" t="s">
        <v>76</v>
      </c>
      <c r="E63" s="56" t="s">
        <v>77</v>
      </c>
      <c r="F63" s="56" t="s">
        <v>78</v>
      </c>
      <c r="G63" s="56">
        <v>27.886699676513672</v>
      </c>
      <c r="H63" s="56">
        <v>27.499227523803711</v>
      </c>
      <c r="I63" s="56">
        <v>0.33815973997116089</v>
      </c>
      <c r="J63" s="56" t="s">
        <v>61</v>
      </c>
      <c r="K63" s="56" t="s">
        <v>61</v>
      </c>
      <c r="L63" s="56" t="s">
        <v>61</v>
      </c>
      <c r="M63" s="56" t="b">
        <v>0</v>
      </c>
      <c r="N63" s="56">
        <v>0.19528481839864481</v>
      </c>
      <c r="O63" s="56" t="b">
        <v>1</v>
      </c>
      <c r="P63" s="56">
        <v>3</v>
      </c>
      <c r="Q63" s="56">
        <v>23</v>
      </c>
      <c r="R63" s="56" t="s">
        <v>61</v>
      </c>
      <c r="S63" s="56" t="s">
        <v>62</v>
      </c>
      <c r="T63" s="56" t="s">
        <v>62</v>
      </c>
      <c r="U63" s="56" t="s">
        <v>62</v>
      </c>
    </row>
    <row r="64" spans="1:21" x14ac:dyDescent="0.35">
      <c r="A64" s="56" t="s">
        <v>122</v>
      </c>
      <c r="B64" s="56" t="s">
        <v>184</v>
      </c>
      <c r="C64" s="56" t="s">
        <v>195</v>
      </c>
      <c r="D64" s="56" t="s">
        <v>76</v>
      </c>
      <c r="E64" s="56" t="s">
        <v>77</v>
      </c>
      <c r="F64" s="56" t="s">
        <v>78</v>
      </c>
      <c r="G64" s="56">
        <v>27.347347259521484</v>
      </c>
      <c r="H64" s="56">
        <v>27.499227523803711</v>
      </c>
      <c r="I64" s="56">
        <v>0.33815973997116089</v>
      </c>
      <c r="J64" s="56" t="s">
        <v>61</v>
      </c>
      <c r="K64" s="56" t="s">
        <v>61</v>
      </c>
      <c r="L64" s="56" t="s">
        <v>61</v>
      </c>
      <c r="M64" s="56" t="b">
        <v>0</v>
      </c>
      <c r="N64" s="56">
        <v>0.19528481839864481</v>
      </c>
      <c r="O64" s="56" t="b">
        <v>1</v>
      </c>
      <c r="P64" s="56">
        <v>3</v>
      </c>
      <c r="Q64" s="56">
        <v>23</v>
      </c>
      <c r="R64" s="56" t="s">
        <v>61</v>
      </c>
      <c r="S64" s="56" t="s">
        <v>62</v>
      </c>
      <c r="T64" s="56" t="s">
        <v>62</v>
      </c>
      <c r="U64" s="56" t="s">
        <v>62</v>
      </c>
    </row>
    <row r="65" spans="1:21" x14ac:dyDescent="0.35">
      <c r="A65" s="56" t="s">
        <v>123</v>
      </c>
      <c r="B65" s="56" t="s">
        <v>184</v>
      </c>
      <c r="C65" s="56" t="s">
        <v>195</v>
      </c>
      <c r="D65" s="56" t="s">
        <v>76</v>
      </c>
      <c r="E65" s="56" t="s">
        <v>77</v>
      </c>
      <c r="F65" s="56" t="s">
        <v>78</v>
      </c>
      <c r="G65" s="56">
        <v>27.263639450073242</v>
      </c>
      <c r="H65" s="56">
        <v>27.499227523803711</v>
      </c>
      <c r="I65" s="56">
        <v>0.33815973997116089</v>
      </c>
      <c r="J65" s="56" t="s">
        <v>61</v>
      </c>
      <c r="K65" s="56" t="s">
        <v>61</v>
      </c>
      <c r="L65" s="56" t="s">
        <v>61</v>
      </c>
      <c r="M65" s="56" t="b">
        <v>0</v>
      </c>
      <c r="N65" s="56">
        <v>0.19528481839864481</v>
      </c>
      <c r="O65" s="56" t="b">
        <v>1</v>
      </c>
      <c r="P65" s="56">
        <v>3</v>
      </c>
      <c r="Q65" s="56">
        <v>22</v>
      </c>
      <c r="R65" s="56" t="s">
        <v>61</v>
      </c>
      <c r="S65" s="56" t="s">
        <v>62</v>
      </c>
      <c r="T65" s="56" t="s">
        <v>62</v>
      </c>
      <c r="U65" s="56" t="s">
        <v>62</v>
      </c>
    </row>
    <row r="66" spans="1:21" x14ac:dyDescent="0.35">
      <c r="A66" s="56" t="s">
        <v>124</v>
      </c>
      <c r="B66" s="56" t="s">
        <v>183</v>
      </c>
      <c r="C66" s="56" t="s">
        <v>194</v>
      </c>
      <c r="D66" s="56" t="s">
        <v>76</v>
      </c>
      <c r="E66" s="56" t="s">
        <v>77</v>
      </c>
      <c r="F66" s="56" t="s">
        <v>78</v>
      </c>
      <c r="G66" s="56">
        <v>35.630584716796875</v>
      </c>
      <c r="H66" s="56">
        <v>35.481903076171875</v>
      </c>
      <c r="I66" s="56">
        <v>0.25755277276039124</v>
      </c>
      <c r="J66" s="56" t="s">
        <v>61</v>
      </c>
      <c r="K66" s="56" t="s">
        <v>61</v>
      </c>
      <c r="L66" s="56" t="s">
        <v>61</v>
      </c>
      <c r="M66" s="56" t="b">
        <v>0</v>
      </c>
      <c r="N66" s="56">
        <v>0.18573004981973718</v>
      </c>
      <c r="O66" s="56" t="b">
        <v>1</v>
      </c>
      <c r="P66" s="56">
        <v>3</v>
      </c>
      <c r="Q66" s="56">
        <v>31</v>
      </c>
      <c r="R66" s="56" t="s">
        <v>61</v>
      </c>
      <c r="S66" s="56" t="s">
        <v>62</v>
      </c>
      <c r="T66" s="56" t="s">
        <v>62</v>
      </c>
      <c r="U66" s="56" t="s">
        <v>62</v>
      </c>
    </row>
    <row r="67" spans="1:21" x14ac:dyDescent="0.35">
      <c r="A67" s="56" t="s">
        <v>125</v>
      </c>
      <c r="B67" s="56" t="s">
        <v>183</v>
      </c>
      <c r="C67" s="56" t="s">
        <v>194</v>
      </c>
      <c r="D67" s="56" t="s">
        <v>76</v>
      </c>
      <c r="E67" s="56" t="s">
        <v>77</v>
      </c>
      <c r="F67" s="56" t="s">
        <v>78</v>
      </c>
      <c r="G67" s="56">
        <v>35.630615234375</v>
      </c>
      <c r="H67" s="56">
        <v>35.481903076171875</v>
      </c>
      <c r="I67" s="56">
        <v>0.25755277276039124</v>
      </c>
      <c r="J67" s="56" t="s">
        <v>61</v>
      </c>
      <c r="K67" s="56" t="s">
        <v>61</v>
      </c>
      <c r="L67" s="56" t="s">
        <v>61</v>
      </c>
      <c r="M67" s="56" t="b">
        <v>0</v>
      </c>
      <c r="N67" s="56">
        <v>0.18573004981973718</v>
      </c>
      <c r="O67" s="56" t="b">
        <v>1</v>
      </c>
      <c r="P67" s="56">
        <v>3</v>
      </c>
      <c r="Q67" s="56">
        <v>30</v>
      </c>
      <c r="R67" s="56" t="s">
        <v>61</v>
      </c>
      <c r="S67" s="56" t="s">
        <v>62</v>
      </c>
      <c r="T67" s="56" t="s">
        <v>62</v>
      </c>
      <c r="U67" s="56" t="s">
        <v>62</v>
      </c>
    </row>
    <row r="68" spans="1:21" x14ac:dyDescent="0.35">
      <c r="A68" s="56" t="s">
        <v>126</v>
      </c>
      <c r="B68" s="56" t="s">
        <v>183</v>
      </c>
      <c r="C68" s="56" t="s">
        <v>194</v>
      </c>
      <c r="D68" s="56" t="s">
        <v>76</v>
      </c>
      <c r="E68" s="56" t="s">
        <v>77</v>
      </c>
      <c r="F68" s="56" t="s">
        <v>78</v>
      </c>
      <c r="G68" s="56">
        <v>35.184505462646484</v>
      </c>
      <c r="H68" s="56">
        <v>35.481903076171875</v>
      </c>
      <c r="I68" s="56">
        <v>0.25755277276039124</v>
      </c>
      <c r="J68" s="56" t="s">
        <v>61</v>
      </c>
      <c r="K68" s="56" t="s">
        <v>61</v>
      </c>
      <c r="L68" s="56" t="s">
        <v>61</v>
      </c>
      <c r="M68" s="56" t="b">
        <v>0</v>
      </c>
      <c r="N68" s="56">
        <v>0.18573004981973718</v>
      </c>
      <c r="O68" s="56" t="b">
        <v>1</v>
      </c>
      <c r="P68" s="56">
        <v>3</v>
      </c>
      <c r="Q68" s="56">
        <v>30</v>
      </c>
      <c r="R68" s="56" t="s">
        <v>61</v>
      </c>
      <c r="S68" s="56" t="s">
        <v>62</v>
      </c>
      <c r="T68" s="56" t="s">
        <v>97</v>
      </c>
      <c r="U68" s="56" t="s">
        <v>62</v>
      </c>
    </row>
    <row r="69" spans="1:21" x14ac:dyDescent="0.35">
      <c r="A69" s="56" t="s">
        <v>127</v>
      </c>
      <c r="B69" s="56" t="s">
        <v>171</v>
      </c>
      <c r="C69" s="56" t="s">
        <v>196</v>
      </c>
      <c r="D69" s="56" t="s">
        <v>76</v>
      </c>
      <c r="E69" s="56" t="s">
        <v>77</v>
      </c>
      <c r="F69" s="56" t="s">
        <v>78</v>
      </c>
      <c r="G69" s="56">
        <v>27.893270492553711</v>
      </c>
      <c r="H69" s="56">
        <v>27.881223678588867</v>
      </c>
      <c r="I69" s="56">
        <v>4.3486721813678741E-2</v>
      </c>
      <c r="J69" s="56" t="s">
        <v>61</v>
      </c>
      <c r="K69" s="56" t="s">
        <v>61</v>
      </c>
      <c r="L69" s="56" t="s">
        <v>61</v>
      </c>
      <c r="M69" s="56" t="b">
        <v>0</v>
      </c>
      <c r="N69" s="56">
        <v>0.19528481839864481</v>
      </c>
      <c r="O69" s="56" t="b">
        <v>1</v>
      </c>
      <c r="P69" s="56">
        <v>3</v>
      </c>
      <c r="Q69" s="56">
        <v>22</v>
      </c>
      <c r="R69" s="56" t="s">
        <v>61</v>
      </c>
      <c r="S69" s="56" t="s">
        <v>62</v>
      </c>
      <c r="T69" s="56" t="s">
        <v>62</v>
      </c>
      <c r="U69" s="56" t="s">
        <v>62</v>
      </c>
    </row>
    <row r="70" spans="1:21" x14ac:dyDescent="0.35">
      <c r="A70" s="56" t="s">
        <v>128</v>
      </c>
      <c r="B70" s="56" t="s">
        <v>171</v>
      </c>
      <c r="C70" s="56" t="s">
        <v>196</v>
      </c>
      <c r="D70" s="56" t="s">
        <v>76</v>
      </c>
      <c r="E70" s="56" t="s">
        <v>77</v>
      </c>
      <c r="F70" s="56" t="s">
        <v>78</v>
      </c>
      <c r="G70" s="56">
        <v>27.832981109619141</v>
      </c>
      <c r="H70" s="56">
        <v>27.881223678588867</v>
      </c>
      <c r="I70" s="56">
        <v>4.3486721813678741E-2</v>
      </c>
      <c r="J70" s="56" t="s">
        <v>61</v>
      </c>
      <c r="K70" s="56" t="s">
        <v>61</v>
      </c>
      <c r="L70" s="56" t="s">
        <v>61</v>
      </c>
      <c r="M70" s="56" t="b">
        <v>0</v>
      </c>
      <c r="N70" s="56">
        <v>0.19528481839864481</v>
      </c>
      <c r="O70" s="56" t="b">
        <v>1</v>
      </c>
      <c r="P70" s="56">
        <v>3</v>
      </c>
      <c r="Q70" s="56">
        <v>23</v>
      </c>
      <c r="R70" s="56" t="s">
        <v>61</v>
      </c>
      <c r="S70" s="56" t="s">
        <v>62</v>
      </c>
      <c r="T70" s="56" t="s">
        <v>62</v>
      </c>
      <c r="U70" s="56" t="s">
        <v>62</v>
      </c>
    </row>
    <row r="71" spans="1:21" x14ac:dyDescent="0.35">
      <c r="A71" s="56" t="s">
        <v>129</v>
      </c>
      <c r="B71" s="56" t="s">
        <v>171</v>
      </c>
      <c r="C71" s="56" t="s">
        <v>196</v>
      </c>
      <c r="D71" s="56" t="s">
        <v>76</v>
      </c>
      <c r="E71" s="56" t="s">
        <v>77</v>
      </c>
      <c r="F71" s="56" t="s">
        <v>78</v>
      </c>
      <c r="G71" s="56">
        <v>27.917413711547852</v>
      </c>
      <c r="H71" s="56">
        <v>27.881223678588867</v>
      </c>
      <c r="I71" s="56">
        <v>4.3486721813678741E-2</v>
      </c>
      <c r="J71" s="56" t="s">
        <v>61</v>
      </c>
      <c r="K71" s="56" t="s">
        <v>61</v>
      </c>
      <c r="L71" s="56" t="s">
        <v>61</v>
      </c>
      <c r="M71" s="56" t="b">
        <v>0</v>
      </c>
      <c r="N71" s="56">
        <v>0.19528481839864481</v>
      </c>
      <c r="O71" s="56" t="b">
        <v>1</v>
      </c>
      <c r="P71" s="56">
        <v>3</v>
      </c>
      <c r="Q71" s="56">
        <v>23</v>
      </c>
      <c r="R71" s="56" t="s">
        <v>61</v>
      </c>
      <c r="S71" s="56" t="s">
        <v>62</v>
      </c>
      <c r="T71" s="56" t="s">
        <v>62</v>
      </c>
      <c r="U71" s="56" t="s">
        <v>62</v>
      </c>
    </row>
    <row r="72" spans="1:21" x14ac:dyDescent="0.35">
      <c r="A72" s="56" t="s">
        <v>130</v>
      </c>
      <c r="B72" s="56" t="s">
        <v>181</v>
      </c>
      <c r="C72" s="56" t="s">
        <v>196</v>
      </c>
      <c r="D72" s="56" t="s">
        <v>76</v>
      </c>
      <c r="E72" s="56" t="s">
        <v>77</v>
      </c>
      <c r="F72" s="56" t="s">
        <v>78</v>
      </c>
      <c r="G72" s="56">
        <v>27.649803161621094</v>
      </c>
      <c r="H72" s="56">
        <v>27.695852279663086</v>
      </c>
      <c r="I72" s="56">
        <v>5.5422946810722351E-2</v>
      </c>
      <c r="J72" s="56" t="s">
        <v>61</v>
      </c>
      <c r="K72" s="56" t="s">
        <v>61</v>
      </c>
      <c r="L72" s="56" t="s">
        <v>61</v>
      </c>
      <c r="M72" s="56" t="b">
        <v>0</v>
      </c>
      <c r="N72" s="56">
        <v>0.19528481839864481</v>
      </c>
      <c r="O72" s="56" t="b">
        <v>1</v>
      </c>
      <c r="P72" s="56">
        <v>3</v>
      </c>
      <c r="Q72" s="56">
        <v>23</v>
      </c>
      <c r="R72" s="56" t="s">
        <v>61</v>
      </c>
      <c r="S72" s="56" t="s">
        <v>62</v>
      </c>
      <c r="T72" s="56" t="s">
        <v>62</v>
      </c>
      <c r="U72" s="56" t="s">
        <v>62</v>
      </c>
    </row>
    <row r="73" spans="1:21" x14ac:dyDescent="0.35">
      <c r="A73" s="56" t="s">
        <v>131</v>
      </c>
      <c r="B73" s="56" t="s">
        <v>181</v>
      </c>
      <c r="C73" s="56" t="s">
        <v>196</v>
      </c>
      <c r="D73" s="56" t="s">
        <v>76</v>
      </c>
      <c r="E73" s="56" t="s">
        <v>77</v>
      </c>
      <c r="F73" s="56" t="s">
        <v>78</v>
      </c>
      <c r="G73" s="56">
        <v>27.757364273071289</v>
      </c>
      <c r="H73" s="56">
        <v>27.695852279663086</v>
      </c>
      <c r="I73" s="56">
        <v>5.5422946810722351E-2</v>
      </c>
      <c r="J73" s="56" t="s">
        <v>61</v>
      </c>
      <c r="K73" s="56" t="s">
        <v>61</v>
      </c>
      <c r="L73" s="56" t="s">
        <v>61</v>
      </c>
      <c r="M73" s="56" t="b">
        <v>0</v>
      </c>
      <c r="N73" s="56">
        <v>0.19528481839864481</v>
      </c>
      <c r="O73" s="56" t="b">
        <v>1</v>
      </c>
      <c r="P73" s="56">
        <v>3</v>
      </c>
      <c r="Q73" s="56">
        <v>23</v>
      </c>
      <c r="R73" s="56" t="s">
        <v>61</v>
      </c>
      <c r="S73" s="56" t="s">
        <v>62</v>
      </c>
      <c r="T73" s="56" t="s">
        <v>62</v>
      </c>
      <c r="U73" s="56" t="s">
        <v>62</v>
      </c>
    </row>
    <row r="74" spans="1:21" x14ac:dyDescent="0.35">
      <c r="A74" s="56" t="s">
        <v>132</v>
      </c>
      <c r="B74" s="56" t="s">
        <v>181</v>
      </c>
      <c r="C74" s="56" t="s">
        <v>196</v>
      </c>
      <c r="D74" s="56" t="s">
        <v>76</v>
      </c>
      <c r="E74" s="56" t="s">
        <v>77</v>
      </c>
      <c r="F74" s="56" t="s">
        <v>78</v>
      </c>
      <c r="G74" s="56">
        <v>27.680387496948242</v>
      </c>
      <c r="H74" s="56">
        <v>27.695852279663086</v>
      </c>
      <c r="I74" s="56">
        <v>5.5422946810722351E-2</v>
      </c>
      <c r="J74" s="56" t="s">
        <v>61</v>
      </c>
      <c r="K74" s="56" t="s">
        <v>61</v>
      </c>
      <c r="L74" s="56" t="s">
        <v>61</v>
      </c>
      <c r="M74" s="56" t="b">
        <v>0</v>
      </c>
      <c r="N74" s="56">
        <v>0.19528481839864481</v>
      </c>
      <c r="O74" s="56" t="b">
        <v>1</v>
      </c>
      <c r="P74" s="56">
        <v>3</v>
      </c>
      <c r="Q74" s="56">
        <v>23</v>
      </c>
      <c r="R74" s="56" t="s">
        <v>61</v>
      </c>
      <c r="S74" s="56" t="s">
        <v>62</v>
      </c>
      <c r="T74" s="56" t="s">
        <v>62</v>
      </c>
      <c r="U74" s="56" t="s">
        <v>62</v>
      </c>
    </row>
    <row r="75" spans="1:21" x14ac:dyDescent="0.35">
      <c r="A75" s="56" t="s">
        <v>133</v>
      </c>
      <c r="B75" s="56" t="s">
        <v>182</v>
      </c>
      <c r="C75" s="56" t="s">
        <v>196</v>
      </c>
      <c r="D75" s="56" t="s">
        <v>76</v>
      </c>
      <c r="E75" s="56" t="s">
        <v>77</v>
      </c>
      <c r="F75" s="56" t="s">
        <v>78</v>
      </c>
      <c r="G75" s="56">
        <v>27.729944229125977</v>
      </c>
      <c r="H75" s="56">
        <v>27.721246719360352</v>
      </c>
      <c r="I75" s="56">
        <v>4.2799439281225204E-2</v>
      </c>
      <c r="J75" s="56" t="s">
        <v>61</v>
      </c>
      <c r="K75" s="56" t="s">
        <v>61</v>
      </c>
      <c r="L75" s="56" t="s">
        <v>61</v>
      </c>
      <c r="M75" s="56" t="b">
        <v>0</v>
      </c>
      <c r="N75" s="56">
        <v>0.19528481839864481</v>
      </c>
      <c r="O75" s="56" t="b">
        <v>1</v>
      </c>
      <c r="P75" s="56">
        <v>3</v>
      </c>
      <c r="Q75" s="56">
        <v>23</v>
      </c>
      <c r="R75" s="56" t="s">
        <v>61</v>
      </c>
      <c r="S75" s="56" t="s">
        <v>62</v>
      </c>
      <c r="T75" s="56" t="s">
        <v>62</v>
      </c>
      <c r="U75" s="56" t="s">
        <v>62</v>
      </c>
    </row>
    <row r="76" spans="1:21" x14ac:dyDescent="0.35">
      <c r="A76" s="56" t="s">
        <v>134</v>
      </c>
      <c r="B76" s="56" t="s">
        <v>182</v>
      </c>
      <c r="C76" s="56" t="s">
        <v>196</v>
      </c>
      <c r="D76" s="56" t="s">
        <v>76</v>
      </c>
      <c r="E76" s="56" t="s">
        <v>77</v>
      </c>
      <c r="F76" s="56" t="s">
        <v>78</v>
      </c>
      <c r="G76" s="56">
        <v>27.674766540527344</v>
      </c>
      <c r="H76" s="56">
        <v>27.721246719360352</v>
      </c>
      <c r="I76" s="56">
        <v>4.2799439281225204E-2</v>
      </c>
      <c r="J76" s="56" t="s">
        <v>61</v>
      </c>
      <c r="K76" s="56" t="s">
        <v>61</v>
      </c>
      <c r="L76" s="56" t="s">
        <v>61</v>
      </c>
      <c r="M76" s="56" t="b">
        <v>0</v>
      </c>
      <c r="N76" s="56">
        <v>0.19528481839864481</v>
      </c>
      <c r="O76" s="56" t="b">
        <v>1</v>
      </c>
      <c r="P76" s="56">
        <v>3</v>
      </c>
      <c r="Q76" s="56">
        <v>23</v>
      </c>
      <c r="R76" s="56" t="s">
        <v>61</v>
      </c>
      <c r="S76" s="56" t="s">
        <v>62</v>
      </c>
      <c r="T76" s="56" t="s">
        <v>62</v>
      </c>
      <c r="U76" s="56" t="s">
        <v>62</v>
      </c>
    </row>
    <row r="77" spans="1:21" x14ac:dyDescent="0.35">
      <c r="A77" s="56" t="s">
        <v>135</v>
      </c>
      <c r="B77" s="56" t="s">
        <v>182</v>
      </c>
      <c r="C77" s="56" t="s">
        <v>196</v>
      </c>
      <c r="D77" s="56" t="s">
        <v>76</v>
      </c>
      <c r="E77" s="56" t="s">
        <v>77</v>
      </c>
      <c r="F77" s="56" t="s">
        <v>78</v>
      </c>
      <c r="G77" s="56">
        <v>27.759029388427734</v>
      </c>
      <c r="H77" s="56">
        <v>27.721246719360352</v>
      </c>
      <c r="I77" s="56">
        <v>4.2799439281225204E-2</v>
      </c>
      <c r="J77" s="56" t="s">
        <v>61</v>
      </c>
      <c r="K77" s="56" t="s">
        <v>61</v>
      </c>
      <c r="L77" s="56" t="s">
        <v>61</v>
      </c>
      <c r="M77" s="56" t="b">
        <v>0</v>
      </c>
      <c r="N77" s="56">
        <v>0.19528481839864481</v>
      </c>
      <c r="O77" s="56" t="b">
        <v>1</v>
      </c>
      <c r="P77" s="56">
        <v>3</v>
      </c>
      <c r="Q77" s="56">
        <v>22</v>
      </c>
      <c r="R77" s="56" t="s">
        <v>61</v>
      </c>
      <c r="S77" s="56" t="s">
        <v>62</v>
      </c>
      <c r="T77" s="56" t="s">
        <v>62</v>
      </c>
      <c r="U77" s="56" t="s">
        <v>62</v>
      </c>
    </row>
    <row r="78" spans="1:21" x14ac:dyDescent="0.35">
      <c r="A78" s="56" t="s">
        <v>136</v>
      </c>
      <c r="B78" s="56" t="s">
        <v>182</v>
      </c>
      <c r="C78" s="56" t="s">
        <v>194</v>
      </c>
      <c r="D78" s="56" t="s">
        <v>76</v>
      </c>
      <c r="E78" s="56" t="s">
        <v>77</v>
      </c>
      <c r="F78" s="56" t="s">
        <v>78</v>
      </c>
      <c r="G78" s="56">
        <v>35.088066101074219</v>
      </c>
      <c r="H78" s="56">
        <v>35.373088836669922</v>
      </c>
      <c r="I78" s="56">
        <v>0.25564628839492798</v>
      </c>
      <c r="J78" s="56" t="s">
        <v>61</v>
      </c>
      <c r="K78" s="56" t="s">
        <v>61</v>
      </c>
      <c r="L78" s="56" t="s">
        <v>61</v>
      </c>
      <c r="M78" s="56" t="b">
        <v>0</v>
      </c>
      <c r="N78" s="56">
        <v>0.18573004981973718</v>
      </c>
      <c r="O78" s="56" t="b">
        <v>1</v>
      </c>
      <c r="P78" s="56">
        <v>3</v>
      </c>
      <c r="Q78" s="56">
        <v>30</v>
      </c>
      <c r="R78" s="56" t="s">
        <v>61</v>
      </c>
      <c r="S78" s="56" t="s">
        <v>62</v>
      </c>
      <c r="T78" s="56" t="s">
        <v>62</v>
      </c>
      <c r="U78" s="56" t="s">
        <v>62</v>
      </c>
    </row>
    <row r="79" spans="1:21" x14ac:dyDescent="0.35">
      <c r="A79" s="56" t="s">
        <v>137</v>
      </c>
      <c r="B79" s="56" t="s">
        <v>182</v>
      </c>
      <c r="C79" s="56" t="s">
        <v>194</v>
      </c>
      <c r="D79" s="56" t="s">
        <v>76</v>
      </c>
      <c r="E79" s="56" t="s">
        <v>77</v>
      </c>
      <c r="F79" s="56" t="s">
        <v>78</v>
      </c>
      <c r="G79" s="56">
        <v>35.449073791503906</v>
      </c>
      <c r="H79" s="56">
        <v>35.373088836669922</v>
      </c>
      <c r="I79" s="56">
        <v>0.25564628839492798</v>
      </c>
      <c r="J79" s="56" t="s">
        <v>61</v>
      </c>
      <c r="K79" s="56" t="s">
        <v>61</v>
      </c>
      <c r="L79" s="56" t="s">
        <v>61</v>
      </c>
      <c r="M79" s="56" t="b">
        <v>0</v>
      </c>
      <c r="N79" s="56">
        <v>0.18573004981973718</v>
      </c>
      <c r="O79" s="56" t="b">
        <v>1</v>
      </c>
      <c r="P79" s="56">
        <v>3</v>
      </c>
      <c r="Q79" s="56">
        <v>31</v>
      </c>
      <c r="R79" s="56" t="s">
        <v>61</v>
      </c>
      <c r="S79" s="56" t="s">
        <v>62</v>
      </c>
      <c r="T79" s="56" t="s">
        <v>62</v>
      </c>
      <c r="U79" s="56" t="s">
        <v>62</v>
      </c>
    </row>
    <row r="80" spans="1:21" x14ac:dyDescent="0.35">
      <c r="A80" s="56" t="s">
        <v>138</v>
      </c>
      <c r="B80" s="56" t="s">
        <v>182</v>
      </c>
      <c r="C80" s="56" t="s">
        <v>194</v>
      </c>
      <c r="D80" s="56" t="s">
        <v>76</v>
      </c>
      <c r="E80" s="56" t="s">
        <v>77</v>
      </c>
      <c r="F80" s="56" t="s">
        <v>78</v>
      </c>
      <c r="G80" s="56">
        <v>35.582130432128906</v>
      </c>
      <c r="H80" s="56">
        <v>35.373088836669922</v>
      </c>
      <c r="I80" s="56">
        <v>0.25564628839492798</v>
      </c>
      <c r="J80" s="56" t="s">
        <v>61</v>
      </c>
      <c r="K80" s="56" t="s">
        <v>61</v>
      </c>
      <c r="L80" s="56" t="s">
        <v>61</v>
      </c>
      <c r="M80" s="56" t="b">
        <v>0</v>
      </c>
      <c r="N80" s="56">
        <v>0.18573004981973718</v>
      </c>
      <c r="O80" s="56" t="b">
        <v>1</v>
      </c>
      <c r="P80" s="56">
        <v>3</v>
      </c>
      <c r="Q80" s="56">
        <v>30</v>
      </c>
      <c r="R80" s="56" t="s">
        <v>61</v>
      </c>
      <c r="S80" s="56" t="s">
        <v>62</v>
      </c>
      <c r="T80" s="56" t="s">
        <v>62</v>
      </c>
      <c r="U80" s="56" t="s">
        <v>62</v>
      </c>
    </row>
    <row r="81" spans="1:21" x14ac:dyDescent="0.35">
      <c r="A81" s="56" t="s">
        <v>139</v>
      </c>
      <c r="B81" s="56" t="s">
        <v>173</v>
      </c>
      <c r="C81" s="56" t="s">
        <v>196</v>
      </c>
      <c r="D81" s="56" t="s">
        <v>76</v>
      </c>
      <c r="E81" s="56" t="s">
        <v>77</v>
      </c>
      <c r="F81" s="56" t="s">
        <v>78</v>
      </c>
      <c r="G81" s="56">
        <v>27.535520553588867</v>
      </c>
      <c r="H81" s="56">
        <v>27.449934005737305</v>
      </c>
      <c r="I81" s="56">
        <v>7.8744068741798401E-2</v>
      </c>
      <c r="J81" s="56" t="s">
        <v>61</v>
      </c>
      <c r="K81" s="56" t="s">
        <v>61</v>
      </c>
      <c r="L81" s="56" t="s">
        <v>61</v>
      </c>
      <c r="M81" s="56" t="b">
        <v>0</v>
      </c>
      <c r="N81" s="56">
        <v>0.19528481839864481</v>
      </c>
      <c r="O81" s="56" t="b">
        <v>1</v>
      </c>
      <c r="P81" s="56">
        <v>3</v>
      </c>
      <c r="Q81" s="56">
        <v>22</v>
      </c>
      <c r="R81" s="56" t="s">
        <v>61</v>
      </c>
      <c r="S81" s="56" t="s">
        <v>62</v>
      </c>
      <c r="T81" s="56" t="s">
        <v>62</v>
      </c>
      <c r="U81" s="56" t="s">
        <v>62</v>
      </c>
    </row>
    <row r="82" spans="1:21" x14ac:dyDescent="0.35">
      <c r="A82" s="56" t="s">
        <v>140</v>
      </c>
      <c r="B82" s="56" t="s">
        <v>173</v>
      </c>
      <c r="C82" s="56" t="s">
        <v>196</v>
      </c>
      <c r="D82" s="56" t="s">
        <v>76</v>
      </c>
      <c r="E82" s="56" t="s">
        <v>77</v>
      </c>
      <c r="F82" s="56" t="s">
        <v>78</v>
      </c>
      <c r="G82" s="56">
        <v>27.433719635009766</v>
      </c>
      <c r="H82" s="56">
        <v>27.449934005737305</v>
      </c>
      <c r="I82" s="56">
        <v>7.8744068741798401E-2</v>
      </c>
      <c r="J82" s="56" t="s">
        <v>61</v>
      </c>
      <c r="K82" s="56" t="s">
        <v>61</v>
      </c>
      <c r="L82" s="56" t="s">
        <v>61</v>
      </c>
      <c r="M82" s="56" t="b">
        <v>0</v>
      </c>
      <c r="N82" s="56">
        <v>0.19528481839864481</v>
      </c>
      <c r="O82" s="56" t="b">
        <v>1</v>
      </c>
      <c r="P82" s="56">
        <v>3</v>
      </c>
      <c r="Q82" s="56">
        <v>22</v>
      </c>
      <c r="R82" s="56" t="s">
        <v>61</v>
      </c>
      <c r="S82" s="56" t="s">
        <v>62</v>
      </c>
      <c r="T82" s="56" t="s">
        <v>62</v>
      </c>
      <c r="U82" s="56" t="s">
        <v>62</v>
      </c>
    </row>
    <row r="83" spans="1:21" x14ac:dyDescent="0.35">
      <c r="A83" s="56" t="s">
        <v>141</v>
      </c>
      <c r="B83" s="56" t="s">
        <v>173</v>
      </c>
      <c r="C83" s="56" t="s">
        <v>196</v>
      </c>
      <c r="D83" s="56" t="s">
        <v>76</v>
      </c>
      <c r="E83" s="56" t="s">
        <v>77</v>
      </c>
      <c r="F83" s="56" t="s">
        <v>78</v>
      </c>
      <c r="G83" s="56">
        <v>27.380556106567383</v>
      </c>
      <c r="H83" s="56">
        <v>27.449934005737305</v>
      </c>
      <c r="I83" s="56">
        <v>7.8744068741798401E-2</v>
      </c>
      <c r="J83" s="56" t="s">
        <v>61</v>
      </c>
      <c r="K83" s="56" t="s">
        <v>61</v>
      </c>
      <c r="L83" s="56" t="s">
        <v>61</v>
      </c>
      <c r="M83" s="56" t="b">
        <v>0</v>
      </c>
      <c r="N83" s="56">
        <v>0.19528481839864481</v>
      </c>
      <c r="O83" s="56" t="b">
        <v>1</v>
      </c>
      <c r="P83" s="56">
        <v>3</v>
      </c>
      <c r="Q83" s="56">
        <v>22</v>
      </c>
      <c r="R83" s="56" t="s">
        <v>61</v>
      </c>
      <c r="S83" s="56" t="s">
        <v>62</v>
      </c>
      <c r="T83" s="56" t="s">
        <v>62</v>
      </c>
      <c r="U83" s="56" t="s">
        <v>62</v>
      </c>
    </row>
    <row r="84" spans="1:21" x14ac:dyDescent="0.35">
      <c r="A84" s="56" t="s">
        <v>142</v>
      </c>
      <c r="B84" s="56" t="s">
        <v>183</v>
      </c>
      <c r="C84" s="56" t="s">
        <v>196</v>
      </c>
      <c r="D84" s="56" t="s">
        <v>76</v>
      </c>
      <c r="E84" s="56" t="s">
        <v>77</v>
      </c>
      <c r="F84" s="56" t="s">
        <v>78</v>
      </c>
      <c r="G84" s="56">
        <v>27.785617828369141</v>
      </c>
      <c r="H84" s="56">
        <v>27.647857666015625</v>
      </c>
      <c r="I84" s="56">
        <v>0.12953232228755951</v>
      </c>
      <c r="J84" s="56" t="s">
        <v>61</v>
      </c>
      <c r="K84" s="56" t="s">
        <v>61</v>
      </c>
      <c r="L84" s="56" t="s">
        <v>61</v>
      </c>
      <c r="M84" s="56" t="b">
        <v>0</v>
      </c>
      <c r="N84" s="56">
        <v>0.19528481839864481</v>
      </c>
      <c r="O84" s="56" t="b">
        <v>1</v>
      </c>
      <c r="P84" s="56">
        <v>3</v>
      </c>
      <c r="Q84" s="56">
        <v>23</v>
      </c>
      <c r="R84" s="56" t="s">
        <v>61</v>
      </c>
      <c r="S84" s="56" t="s">
        <v>62</v>
      </c>
      <c r="T84" s="56" t="s">
        <v>62</v>
      </c>
      <c r="U84" s="56" t="s">
        <v>62</v>
      </c>
    </row>
    <row r="85" spans="1:21" x14ac:dyDescent="0.35">
      <c r="A85" s="56" t="s">
        <v>143</v>
      </c>
      <c r="B85" s="56" t="s">
        <v>183</v>
      </c>
      <c r="C85" s="56" t="s">
        <v>196</v>
      </c>
      <c r="D85" s="56" t="s">
        <v>76</v>
      </c>
      <c r="E85" s="56" t="s">
        <v>77</v>
      </c>
      <c r="F85" s="56" t="s">
        <v>78</v>
      </c>
      <c r="G85" s="56">
        <v>27.629434585571289</v>
      </c>
      <c r="H85" s="56">
        <v>27.647857666015625</v>
      </c>
      <c r="I85" s="56">
        <v>0.12953232228755951</v>
      </c>
      <c r="J85" s="56" t="s">
        <v>61</v>
      </c>
      <c r="K85" s="56" t="s">
        <v>61</v>
      </c>
      <c r="L85" s="56" t="s">
        <v>61</v>
      </c>
      <c r="M85" s="56" t="b">
        <v>0</v>
      </c>
      <c r="N85" s="56">
        <v>0.19528481839864481</v>
      </c>
      <c r="O85" s="56" t="b">
        <v>1</v>
      </c>
      <c r="P85" s="56">
        <v>3</v>
      </c>
      <c r="Q85" s="56">
        <v>22</v>
      </c>
      <c r="R85" s="56" t="s">
        <v>61</v>
      </c>
      <c r="S85" s="56" t="s">
        <v>62</v>
      </c>
      <c r="T85" s="56" t="s">
        <v>62</v>
      </c>
      <c r="U85" s="56" t="s">
        <v>62</v>
      </c>
    </row>
    <row r="86" spans="1:21" x14ac:dyDescent="0.35">
      <c r="A86" s="56" t="s">
        <v>144</v>
      </c>
      <c r="B86" s="56" t="s">
        <v>183</v>
      </c>
      <c r="C86" s="56" t="s">
        <v>196</v>
      </c>
      <c r="D86" s="56" t="s">
        <v>76</v>
      </c>
      <c r="E86" s="56" t="s">
        <v>77</v>
      </c>
      <c r="F86" s="56" t="s">
        <v>78</v>
      </c>
      <c r="G86" s="56">
        <v>27.528526306152344</v>
      </c>
      <c r="H86" s="56">
        <v>27.647857666015625</v>
      </c>
      <c r="I86" s="56">
        <v>0.12953232228755951</v>
      </c>
      <c r="J86" s="56" t="s">
        <v>61</v>
      </c>
      <c r="K86" s="56" t="s">
        <v>61</v>
      </c>
      <c r="L86" s="56" t="s">
        <v>61</v>
      </c>
      <c r="M86" s="56" t="b">
        <v>0</v>
      </c>
      <c r="N86" s="56">
        <v>0.19528481839864481</v>
      </c>
      <c r="O86" s="56" t="b">
        <v>1</v>
      </c>
      <c r="P86" s="56">
        <v>3</v>
      </c>
      <c r="Q86" s="56">
        <v>22</v>
      </c>
      <c r="R86" s="56" t="s">
        <v>61</v>
      </c>
      <c r="S86" s="56" t="s">
        <v>62</v>
      </c>
      <c r="T86" s="56" t="s">
        <v>62</v>
      </c>
      <c r="U86" s="56" t="s">
        <v>62</v>
      </c>
    </row>
    <row r="87" spans="1:21" x14ac:dyDescent="0.35">
      <c r="A87" s="56" t="s">
        <v>145</v>
      </c>
      <c r="B87" s="56" t="s">
        <v>184</v>
      </c>
      <c r="C87" s="56" t="s">
        <v>196</v>
      </c>
      <c r="D87" s="56" t="s">
        <v>76</v>
      </c>
      <c r="E87" s="56" t="s">
        <v>77</v>
      </c>
      <c r="F87" s="56" t="s">
        <v>78</v>
      </c>
      <c r="G87" s="56">
        <v>27.713356018066406</v>
      </c>
      <c r="H87" s="56">
        <v>27.694503784179688</v>
      </c>
      <c r="I87" s="56">
        <v>2.2125756368041039E-2</v>
      </c>
      <c r="J87" s="56" t="s">
        <v>61</v>
      </c>
      <c r="K87" s="56" t="s">
        <v>61</v>
      </c>
      <c r="L87" s="56" t="s">
        <v>61</v>
      </c>
      <c r="M87" s="56" t="b">
        <v>0</v>
      </c>
      <c r="N87" s="56">
        <v>0.19528481839864481</v>
      </c>
      <c r="O87" s="56" t="b">
        <v>1</v>
      </c>
      <c r="P87" s="56">
        <v>3</v>
      </c>
      <c r="Q87" s="56">
        <v>23</v>
      </c>
      <c r="R87" s="56" t="s">
        <v>61</v>
      </c>
      <c r="S87" s="56" t="s">
        <v>62</v>
      </c>
      <c r="T87" s="56" t="s">
        <v>62</v>
      </c>
      <c r="U87" s="56" t="s">
        <v>62</v>
      </c>
    </row>
    <row r="88" spans="1:21" x14ac:dyDescent="0.35">
      <c r="A88" s="56" t="s">
        <v>146</v>
      </c>
      <c r="B88" s="56" t="s">
        <v>184</v>
      </c>
      <c r="C88" s="56" t="s">
        <v>196</v>
      </c>
      <c r="D88" s="56" t="s">
        <v>76</v>
      </c>
      <c r="E88" s="56" t="s">
        <v>77</v>
      </c>
      <c r="F88" s="56" t="s">
        <v>78</v>
      </c>
      <c r="G88" s="56">
        <v>27.670145034790039</v>
      </c>
      <c r="H88" s="56">
        <v>27.694503784179688</v>
      </c>
      <c r="I88" s="56">
        <v>2.2125756368041039E-2</v>
      </c>
      <c r="J88" s="56" t="s">
        <v>61</v>
      </c>
      <c r="K88" s="56" t="s">
        <v>61</v>
      </c>
      <c r="L88" s="56" t="s">
        <v>61</v>
      </c>
      <c r="M88" s="56" t="b">
        <v>0</v>
      </c>
      <c r="N88" s="56">
        <v>0.19528481839864481</v>
      </c>
      <c r="O88" s="56" t="b">
        <v>1</v>
      </c>
      <c r="P88" s="56">
        <v>3</v>
      </c>
      <c r="Q88" s="56">
        <v>23</v>
      </c>
      <c r="R88" s="56" t="s">
        <v>61</v>
      </c>
      <c r="S88" s="56" t="s">
        <v>62</v>
      </c>
      <c r="T88" s="56" t="s">
        <v>62</v>
      </c>
      <c r="U88" s="56" t="s">
        <v>62</v>
      </c>
    </row>
    <row r="89" spans="1:21" x14ac:dyDescent="0.35">
      <c r="A89" s="56" t="s">
        <v>147</v>
      </c>
      <c r="B89" s="56" t="s">
        <v>184</v>
      </c>
      <c r="C89" s="56" t="s">
        <v>196</v>
      </c>
      <c r="D89" s="56" t="s">
        <v>76</v>
      </c>
      <c r="E89" s="56" t="s">
        <v>77</v>
      </c>
      <c r="F89" s="56" t="s">
        <v>78</v>
      </c>
      <c r="G89" s="56">
        <v>27.70001220703125</v>
      </c>
      <c r="H89" s="56">
        <v>27.694503784179688</v>
      </c>
      <c r="I89" s="56">
        <v>2.2125756368041039E-2</v>
      </c>
      <c r="J89" s="56" t="s">
        <v>61</v>
      </c>
      <c r="K89" s="56" t="s">
        <v>61</v>
      </c>
      <c r="L89" s="56" t="s">
        <v>61</v>
      </c>
      <c r="M89" s="56" t="b">
        <v>0</v>
      </c>
      <c r="N89" s="56">
        <v>0.19528481839864481</v>
      </c>
      <c r="O89" s="56" t="b">
        <v>1</v>
      </c>
      <c r="P89" s="56">
        <v>3</v>
      </c>
      <c r="Q89" s="56">
        <v>23</v>
      </c>
      <c r="R89" s="56" t="s">
        <v>61</v>
      </c>
      <c r="S89" s="56" t="s">
        <v>62</v>
      </c>
      <c r="T89" s="56" t="s">
        <v>62</v>
      </c>
      <c r="U89" s="56" t="s">
        <v>62</v>
      </c>
    </row>
    <row r="90" spans="1:21" x14ac:dyDescent="0.35">
      <c r="A90" s="56" t="s">
        <v>148</v>
      </c>
      <c r="B90" s="56" t="s">
        <v>184</v>
      </c>
      <c r="C90" s="56" t="s">
        <v>194</v>
      </c>
      <c r="D90" s="56" t="s">
        <v>76</v>
      </c>
      <c r="E90" s="56" t="s">
        <v>77</v>
      </c>
      <c r="F90" s="56" t="s">
        <v>78</v>
      </c>
      <c r="G90" s="56">
        <v>34.858856201171875</v>
      </c>
      <c r="H90" s="56">
        <v>35.015533447265625</v>
      </c>
      <c r="I90" s="56">
        <v>0.1620602160692215</v>
      </c>
      <c r="J90" s="56" t="s">
        <v>61</v>
      </c>
      <c r="K90" s="56" t="s">
        <v>61</v>
      </c>
      <c r="L90" s="56" t="s">
        <v>61</v>
      </c>
      <c r="M90" s="56" t="b">
        <v>0</v>
      </c>
      <c r="N90" s="56">
        <v>0.18573004981973718</v>
      </c>
      <c r="O90" s="56" t="b">
        <v>1</v>
      </c>
      <c r="P90" s="56">
        <v>3</v>
      </c>
      <c r="Q90" s="56">
        <v>30</v>
      </c>
      <c r="R90" s="56" t="s">
        <v>61</v>
      </c>
      <c r="S90" s="56" t="s">
        <v>62</v>
      </c>
      <c r="T90" s="56" t="s">
        <v>62</v>
      </c>
      <c r="U90" s="56" t="s">
        <v>62</v>
      </c>
    </row>
    <row r="91" spans="1:21" x14ac:dyDescent="0.35">
      <c r="A91" s="56" t="s">
        <v>149</v>
      </c>
      <c r="B91" s="56" t="s">
        <v>184</v>
      </c>
      <c r="C91" s="56" t="s">
        <v>194</v>
      </c>
      <c r="D91" s="56" t="s">
        <v>76</v>
      </c>
      <c r="E91" s="56" t="s">
        <v>77</v>
      </c>
      <c r="F91" s="56" t="s">
        <v>78</v>
      </c>
      <c r="G91" s="56">
        <v>35.182487487792969</v>
      </c>
      <c r="H91" s="56">
        <v>35.015533447265625</v>
      </c>
      <c r="I91" s="56">
        <v>0.1620602160692215</v>
      </c>
      <c r="J91" s="56" t="s">
        <v>61</v>
      </c>
      <c r="K91" s="56" t="s">
        <v>61</v>
      </c>
      <c r="L91" s="56" t="s">
        <v>61</v>
      </c>
      <c r="M91" s="56" t="b">
        <v>0</v>
      </c>
      <c r="N91" s="56">
        <v>0.18573004981973718</v>
      </c>
      <c r="O91" s="56" t="b">
        <v>1</v>
      </c>
      <c r="P91" s="56">
        <v>3</v>
      </c>
      <c r="Q91" s="56">
        <v>30</v>
      </c>
      <c r="R91" s="56" t="s">
        <v>61</v>
      </c>
      <c r="S91" s="56" t="s">
        <v>62</v>
      </c>
      <c r="T91" s="56" t="s">
        <v>62</v>
      </c>
      <c r="U91" s="56" t="s">
        <v>62</v>
      </c>
    </row>
    <row r="92" spans="1:21" x14ac:dyDescent="0.35">
      <c r="A92" s="56" t="s">
        <v>150</v>
      </c>
      <c r="B92" s="56" t="s">
        <v>184</v>
      </c>
      <c r="C92" s="56" t="s">
        <v>194</v>
      </c>
      <c r="D92" s="56" t="s">
        <v>76</v>
      </c>
      <c r="E92" s="56" t="s">
        <v>77</v>
      </c>
      <c r="F92" s="56" t="s">
        <v>78</v>
      </c>
      <c r="G92" s="56">
        <v>35.005256652832031</v>
      </c>
      <c r="H92" s="56">
        <v>35.015533447265625</v>
      </c>
      <c r="I92" s="56">
        <v>0.1620602160692215</v>
      </c>
      <c r="J92" s="56" t="s">
        <v>61</v>
      </c>
      <c r="K92" s="56" t="s">
        <v>61</v>
      </c>
      <c r="L92" s="56" t="s">
        <v>61</v>
      </c>
      <c r="M92" s="56" t="b">
        <v>0</v>
      </c>
      <c r="N92" s="56">
        <v>0.18573004981973718</v>
      </c>
      <c r="O92" s="56" t="b">
        <v>1</v>
      </c>
      <c r="P92" s="56">
        <v>3</v>
      </c>
      <c r="Q92" s="56">
        <v>30</v>
      </c>
      <c r="R92" s="56" t="s">
        <v>61</v>
      </c>
      <c r="S92" s="56" t="s">
        <v>62</v>
      </c>
      <c r="T92" s="56" t="s">
        <v>62</v>
      </c>
      <c r="U92" s="56" t="s">
        <v>62</v>
      </c>
    </row>
    <row r="93" spans="1:21" s="82" customFormat="1" x14ac:dyDescent="0.35">
      <c r="A93" s="82" t="s">
        <v>151</v>
      </c>
      <c r="B93" s="82" t="s">
        <v>190</v>
      </c>
      <c r="C93" s="82" t="s">
        <v>170</v>
      </c>
      <c r="D93" s="82" t="s">
        <v>76</v>
      </c>
      <c r="E93" s="82" t="s">
        <v>77</v>
      </c>
      <c r="F93" s="82" t="s">
        <v>78</v>
      </c>
      <c r="G93" s="82" t="s">
        <v>197</v>
      </c>
      <c r="H93" s="82">
        <v>39.240245819091797</v>
      </c>
      <c r="I93" s="82" t="s">
        <v>61</v>
      </c>
      <c r="J93" s="82" t="s">
        <v>61</v>
      </c>
      <c r="K93" s="82" t="s">
        <v>61</v>
      </c>
      <c r="L93" s="82" t="s">
        <v>61</v>
      </c>
      <c r="M93" s="82" t="b">
        <v>0</v>
      </c>
      <c r="N93" s="82">
        <v>0.20533112619097044</v>
      </c>
      <c r="O93" s="82" t="b">
        <v>1</v>
      </c>
      <c r="P93" s="82">
        <v>3</v>
      </c>
      <c r="Q93" s="82">
        <v>49</v>
      </c>
      <c r="R93" s="82" t="s">
        <v>61</v>
      </c>
      <c r="S93" s="82" t="s">
        <v>62</v>
      </c>
      <c r="T93" s="82" t="s">
        <v>62</v>
      </c>
      <c r="U93" s="82" t="s">
        <v>97</v>
      </c>
    </row>
    <row r="94" spans="1:21" s="82" customFormat="1" x14ac:dyDescent="0.35">
      <c r="A94" s="82" t="s">
        <v>152</v>
      </c>
      <c r="B94" s="82" t="s">
        <v>190</v>
      </c>
      <c r="C94" s="82" t="s">
        <v>170</v>
      </c>
      <c r="D94" s="82" t="s">
        <v>76</v>
      </c>
      <c r="E94" s="82" t="s">
        <v>77</v>
      </c>
      <c r="F94" s="82" t="s">
        <v>78</v>
      </c>
      <c r="G94" s="82" t="s">
        <v>197</v>
      </c>
      <c r="H94" s="82">
        <v>39.240245819091797</v>
      </c>
      <c r="I94" s="82" t="s">
        <v>61</v>
      </c>
      <c r="J94" s="82" t="s">
        <v>61</v>
      </c>
      <c r="K94" s="82" t="s">
        <v>61</v>
      </c>
      <c r="L94" s="82" t="s">
        <v>61</v>
      </c>
      <c r="M94" s="82" t="b">
        <v>0</v>
      </c>
      <c r="N94" s="82">
        <v>0.20533112619097044</v>
      </c>
      <c r="O94" s="82" t="b">
        <v>1</v>
      </c>
      <c r="P94" s="82">
        <v>3</v>
      </c>
      <c r="Q94" s="82">
        <v>49</v>
      </c>
      <c r="R94" s="82" t="s">
        <v>61</v>
      </c>
      <c r="S94" s="82" t="s">
        <v>62</v>
      </c>
      <c r="T94" s="82" t="s">
        <v>62</v>
      </c>
      <c r="U94" s="82" t="s">
        <v>97</v>
      </c>
    </row>
    <row r="95" spans="1:21" x14ac:dyDescent="0.35">
      <c r="A95" s="56" t="s">
        <v>153</v>
      </c>
      <c r="B95" s="56" t="s">
        <v>190</v>
      </c>
      <c r="C95" s="56" t="s">
        <v>170</v>
      </c>
      <c r="D95" s="56" t="s">
        <v>76</v>
      </c>
      <c r="E95" s="56" t="s">
        <v>77</v>
      </c>
      <c r="F95" s="56" t="s">
        <v>78</v>
      </c>
      <c r="G95" s="56">
        <v>39.240245819091797</v>
      </c>
      <c r="H95" s="56">
        <v>39.240245819091797</v>
      </c>
      <c r="I95" s="56" t="s">
        <v>61</v>
      </c>
      <c r="J95" s="56" t="s">
        <v>61</v>
      </c>
      <c r="K95" s="56" t="s">
        <v>61</v>
      </c>
      <c r="L95" s="56" t="s">
        <v>61</v>
      </c>
      <c r="M95" s="56" t="b">
        <v>0</v>
      </c>
      <c r="N95" s="56">
        <v>0.20533112619097044</v>
      </c>
      <c r="O95" s="56" t="b">
        <v>1</v>
      </c>
      <c r="P95" s="56">
        <v>3</v>
      </c>
      <c r="Q95" s="56">
        <v>34</v>
      </c>
      <c r="R95" s="56" t="s">
        <v>61</v>
      </c>
      <c r="S95" s="56" t="s">
        <v>62</v>
      </c>
      <c r="T95" s="56" t="s">
        <v>62</v>
      </c>
      <c r="U95" s="56" t="s">
        <v>62</v>
      </c>
    </row>
    <row r="96" spans="1:21" x14ac:dyDescent="0.35">
      <c r="A96" s="56" t="s">
        <v>154</v>
      </c>
      <c r="B96" s="56" t="s">
        <v>191</v>
      </c>
      <c r="C96" s="56" t="s">
        <v>170</v>
      </c>
      <c r="D96" s="56" t="s">
        <v>76</v>
      </c>
      <c r="E96" s="56" t="s">
        <v>77</v>
      </c>
      <c r="F96" s="56" t="s">
        <v>78</v>
      </c>
      <c r="G96" s="56">
        <v>26.995304107666016</v>
      </c>
      <c r="H96" s="56">
        <v>26.935125350952148</v>
      </c>
      <c r="I96" s="56">
        <v>6.6742882132530212E-2</v>
      </c>
      <c r="J96" s="56" t="s">
        <v>61</v>
      </c>
      <c r="K96" s="56" t="s">
        <v>61</v>
      </c>
      <c r="L96" s="56" t="s">
        <v>61</v>
      </c>
      <c r="M96" s="56" t="b">
        <v>0</v>
      </c>
      <c r="N96" s="56">
        <v>0.20533112619097044</v>
      </c>
      <c r="O96" s="56" t="b">
        <v>1</v>
      </c>
      <c r="P96" s="56">
        <v>3</v>
      </c>
      <c r="Q96" s="56">
        <v>21</v>
      </c>
      <c r="R96" s="56" t="s">
        <v>61</v>
      </c>
      <c r="S96" s="56" t="s">
        <v>62</v>
      </c>
      <c r="T96" s="56" t="s">
        <v>62</v>
      </c>
      <c r="U96" s="56" t="s">
        <v>62</v>
      </c>
    </row>
    <row r="97" spans="1:21" x14ac:dyDescent="0.35">
      <c r="A97" s="56" t="s">
        <v>155</v>
      </c>
      <c r="B97" s="56" t="s">
        <v>191</v>
      </c>
      <c r="C97" s="56" t="s">
        <v>170</v>
      </c>
      <c r="D97" s="56" t="s">
        <v>76</v>
      </c>
      <c r="E97" s="56" t="s">
        <v>77</v>
      </c>
      <c r="F97" s="56" t="s">
        <v>78</v>
      </c>
      <c r="G97" s="56">
        <v>26.94672966003418</v>
      </c>
      <c r="H97" s="56">
        <v>26.935125350952148</v>
      </c>
      <c r="I97" s="56">
        <v>6.6742882132530212E-2</v>
      </c>
      <c r="J97" s="56" t="s">
        <v>61</v>
      </c>
      <c r="K97" s="56" t="s">
        <v>61</v>
      </c>
      <c r="L97" s="56" t="s">
        <v>61</v>
      </c>
      <c r="M97" s="56" t="b">
        <v>0</v>
      </c>
      <c r="N97" s="56">
        <v>0.20533112619097044</v>
      </c>
      <c r="O97" s="56" t="b">
        <v>1</v>
      </c>
      <c r="P97" s="56">
        <v>3</v>
      </c>
      <c r="Q97" s="56">
        <v>21</v>
      </c>
      <c r="R97" s="56" t="s">
        <v>61</v>
      </c>
      <c r="S97" s="56" t="s">
        <v>62</v>
      </c>
      <c r="T97" s="56" t="s">
        <v>62</v>
      </c>
      <c r="U97" s="56" t="s">
        <v>62</v>
      </c>
    </row>
    <row r="98" spans="1:21" x14ac:dyDescent="0.35">
      <c r="A98" s="56" t="s">
        <v>156</v>
      </c>
      <c r="B98" s="56" t="s">
        <v>191</v>
      </c>
      <c r="C98" s="56" t="s">
        <v>170</v>
      </c>
      <c r="D98" s="56" t="s">
        <v>76</v>
      </c>
      <c r="E98" s="56" t="s">
        <v>77</v>
      </c>
      <c r="F98" s="56" t="s">
        <v>78</v>
      </c>
      <c r="G98" s="56">
        <v>26.863340377807617</v>
      </c>
      <c r="H98" s="56">
        <v>26.935125350952148</v>
      </c>
      <c r="I98" s="56">
        <v>6.6742882132530212E-2</v>
      </c>
      <c r="J98" s="56" t="s">
        <v>61</v>
      </c>
      <c r="K98" s="56" t="s">
        <v>61</v>
      </c>
      <c r="L98" s="56" t="s">
        <v>61</v>
      </c>
      <c r="M98" s="56" t="b">
        <v>0</v>
      </c>
      <c r="N98" s="56">
        <v>0.20533112619097044</v>
      </c>
      <c r="O98" s="56" t="b">
        <v>1</v>
      </c>
      <c r="P98" s="56">
        <v>3</v>
      </c>
      <c r="Q98" s="56">
        <v>22</v>
      </c>
      <c r="R98" s="56" t="s">
        <v>61</v>
      </c>
      <c r="S98" s="56" t="s">
        <v>62</v>
      </c>
      <c r="T98" s="56" t="s">
        <v>62</v>
      </c>
      <c r="U98" s="56" t="s">
        <v>62</v>
      </c>
    </row>
    <row r="99" spans="1:21" x14ac:dyDescent="0.35">
      <c r="A99" s="56" t="s">
        <v>157</v>
      </c>
      <c r="B99" s="56" t="s">
        <v>192</v>
      </c>
      <c r="C99" s="56" t="s">
        <v>170</v>
      </c>
      <c r="D99" s="56" t="s">
        <v>76</v>
      </c>
      <c r="E99" s="56" t="s">
        <v>77</v>
      </c>
      <c r="F99" s="56" t="s">
        <v>78</v>
      </c>
      <c r="G99" s="56">
        <v>26.71705436706543</v>
      </c>
      <c r="H99" s="56">
        <v>26.641761779785156</v>
      </c>
      <c r="I99" s="56">
        <v>0.11713402718305588</v>
      </c>
      <c r="J99" s="56" t="s">
        <v>61</v>
      </c>
      <c r="K99" s="56" t="s">
        <v>61</v>
      </c>
      <c r="L99" s="56" t="s">
        <v>61</v>
      </c>
      <c r="M99" s="56" t="b">
        <v>0</v>
      </c>
      <c r="N99" s="56">
        <v>0.20533112619097044</v>
      </c>
      <c r="O99" s="56" t="b">
        <v>1</v>
      </c>
      <c r="P99" s="56">
        <v>3</v>
      </c>
      <c r="Q99" s="56">
        <v>21</v>
      </c>
      <c r="R99" s="56" t="s">
        <v>61</v>
      </c>
      <c r="S99" s="56" t="s">
        <v>62</v>
      </c>
      <c r="T99" s="56" t="s">
        <v>62</v>
      </c>
      <c r="U99" s="56" t="s">
        <v>62</v>
      </c>
    </row>
    <row r="100" spans="1:21" x14ac:dyDescent="0.35">
      <c r="A100" s="56" t="s">
        <v>158</v>
      </c>
      <c r="B100" s="56" t="s">
        <v>192</v>
      </c>
      <c r="C100" s="56" t="s">
        <v>170</v>
      </c>
      <c r="D100" s="56" t="s">
        <v>76</v>
      </c>
      <c r="E100" s="56" t="s">
        <v>77</v>
      </c>
      <c r="F100" s="56" t="s">
        <v>78</v>
      </c>
      <c r="G100" s="56">
        <v>26.506807327270508</v>
      </c>
      <c r="H100" s="56">
        <v>26.641761779785156</v>
      </c>
      <c r="I100" s="56">
        <v>0.11713402718305588</v>
      </c>
      <c r="J100" s="56" t="s">
        <v>61</v>
      </c>
      <c r="K100" s="56" t="s">
        <v>61</v>
      </c>
      <c r="L100" s="56" t="s">
        <v>61</v>
      </c>
      <c r="M100" s="56" t="b">
        <v>0</v>
      </c>
      <c r="N100" s="56">
        <v>0.20533112619097044</v>
      </c>
      <c r="O100" s="56" t="b">
        <v>1</v>
      </c>
      <c r="P100" s="56">
        <v>3</v>
      </c>
      <c r="Q100" s="56">
        <v>21</v>
      </c>
      <c r="R100" s="56" t="s">
        <v>61</v>
      </c>
      <c r="S100" s="56" t="s">
        <v>62</v>
      </c>
      <c r="T100" s="56" t="s">
        <v>62</v>
      </c>
      <c r="U100" s="56" t="s">
        <v>62</v>
      </c>
    </row>
    <row r="101" spans="1:21" x14ac:dyDescent="0.35">
      <c r="A101" s="56" t="s">
        <v>159</v>
      </c>
      <c r="B101" s="56" t="s">
        <v>192</v>
      </c>
      <c r="C101" s="56" t="s">
        <v>170</v>
      </c>
      <c r="D101" s="56" t="s">
        <v>76</v>
      </c>
      <c r="E101" s="56" t="s">
        <v>77</v>
      </c>
      <c r="F101" s="56" t="s">
        <v>78</v>
      </c>
      <c r="G101" s="56">
        <v>26.701419830322266</v>
      </c>
      <c r="H101" s="56">
        <v>26.641761779785156</v>
      </c>
      <c r="I101" s="56">
        <v>0.11713402718305588</v>
      </c>
      <c r="J101" s="56" t="s">
        <v>61</v>
      </c>
      <c r="K101" s="56" t="s">
        <v>61</v>
      </c>
      <c r="L101" s="56" t="s">
        <v>61</v>
      </c>
      <c r="M101" s="56" t="b">
        <v>0</v>
      </c>
      <c r="N101" s="56">
        <v>0.20533112619097044</v>
      </c>
      <c r="O101" s="56" t="b">
        <v>1</v>
      </c>
      <c r="P101" s="56">
        <v>3</v>
      </c>
      <c r="Q101" s="56">
        <v>22</v>
      </c>
      <c r="R101" s="56" t="s">
        <v>61</v>
      </c>
      <c r="S101" s="56" t="s">
        <v>62</v>
      </c>
      <c r="T101" s="56" t="s">
        <v>62</v>
      </c>
      <c r="U101" s="56" t="s">
        <v>62</v>
      </c>
    </row>
    <row r="102" spans="1:21" x14ac:dyDescent="0.35">
      <c r="A102" s="56" t="s">
        <v>160</v>
      </c>
      <c r="B102" s="56" t="s">
        <v>193</v>
      </c>
      <c r="C102" s="56" t="s">
        <v>170</v>
      </c>
      <c r="D102" s="56" t="s">
        <v>76</v>
      </c>
      <c r="E102" s="56" t="s">
        <v>77</v>
      </c>
      <c r="F102" s="56" t="s">
        <v>78</v>
      </c>
      <c r="G102" s="56">
        <v>28.627517700195313</v>
      </c>
      <c r="H102" s="56">
        <v>28.746541976928711</v>
      </c>
      <c r="I102" s="56">
        <v>0.18404446542263031</v>
      </c>
      <c r="J102" s="56" t="s">
        <v>61</v>
      </c>
      <c r="K102" s="56" t="s">
        <v>61</v>
      </c>
      <c r="L102" s="56" t="s">
        <v>61</v>
      </c>
      <c r="M102" s="56" t="b">
        <v>0</v>
      </c>
      <c r="N102" s="56">
        <v>0.20533112619097044</v>
      </c>
      <c r="O102" s="56" t="b">
        <v>1</v>
      </c>
      <c r="P102" s="56">
        <v>3</v>
      </c>
      <c r="Q102" s="56">
        <v>23</v>
      </c>
      <c r="R102" s="56" t="s">
        <v>61</v>
      </c>
      <c r="S102" s="56" t="s">
        <v>62</v>
      </c>
      <c r="T102" s="56" t="s">
        <v>62</v>
      </c>
      <c r="U102" s="56" t="s">
        <v>62</v>
      </c>
    </row>
    <row r="103" spans="1:21" x14ac:dyDescent="0.35">
      <c r="A103" s="56" t="s">
        <v>161</v>
      </c>
      <c r="B103" s="56" t="s">
        <v>193</v>
      </c>
      <c r="C103" s="56" t="s">
        <v>170</v>
      </c>
      <c r="D103" s="56" t="s">
        <v>76</v>
      </c>
      <c r="E103" s="56" t="s">
        <v>77</v>
      </c>
      <c r="F103" s="56" t="s">
        <v>78</v>
      </c>
      <c r="G103" s="56">
        <v>28.653583526611328</v>
      </c>
      <c r="H103" s="56">
        <v>28.746541976928711</v>
      </c>
      <c r="I103" s="56">
        <v>0.18404446542263031</v>
      </c>
      <c r="J103" s="56" t="s">
        <v>61</v>
      </c>
      <c r="K103" s="56" t="s">
        <v>61</v>
      </c>
      <c r="L103" s="56" t="s">
        <v>61</v>
      </c>
      <c r="M103" s="56" t="b">
        <v>0</v>
      </c>
      <c r="N103" s="56">
        <v>0.20533112619097044</v>
      </c>
      <c r="O103" s="56" t="b">
        <v>1</v>
      </c>
      <c r="P103" s="56">
        <v>3</v>
      </c>
      <c r="Q103" s="56">
        <v>23</v>
      </c>
      <c r="R103" s="56" t="s">
        <v>61</v>
      </c>
      <c r="S103" s="56" t="s">
        <v>62</v>
      </c>
      <c r="T103" s="56" t="s">
        <v>62</v>
      </c>
      <c r="U103" s="56" t="s">
        <v>62</v>
      </c>
    </row>
    <row r="104" spans="1:21" x14ac:dyDescent="0.35">
      <c r="A104" s="56" t="s">
        <v>162</v>
      </c>
      <c r="B104" s="56" t="s">
        <v>193</v>
      </c>
      <c r="C104" s="56" t="s">
        <v>170</v>
      </c>
      <c r="D104" s="56" t="s">
        <v>76</v>
      </c>
      <c r="E104" s="56" t="s">
        <v>77</v>
      </c>
      <c r="F104" s="56" t="s">
        <v>78</v>
      </c>
      <c r="G104" s="56">
        <v>28.958524703979492</v>
      </c>
      <c r="H104" s="56">
        <v>28.746541976928711</v>
      </c>
      <c r="I104" s="56">
        <v>0.18404446542263031</v>
      </c>
      <c r="J104" s="56" t="s">
        <v>61</v>
      </c>
      <c r="K104" s="56" t="s">
        <v>61</v>
      </c>
      <c r="L104" s="56" t="s">
        <v>61</v>
      </c>
      <c r="M104" s="56" t="b">
        <v>0</v>
      </c>
      <c r="N104" s="56">
        <v>0.20533112619097044</v>
      </c>
      <c r="O104" s="56" t="b">
        <v>1</v>
      </c>
      <c r="P104" s="56">
        <v>3</v>
      </c>
      <c r="Q104" s="56">
        <v>24</v>
      </c>
      <c r="R104" s="56" t="s">
        <v>61</v>
      </c>
      <c r="S104" s="56" t="s">
        <v>62</v>
      </c>
      <c r="T104" s="56" t="s">
        <v>62</v>
      </c>
      <c r="U104" s="56" t="s">
        <v>62</v>
      </c>
    </row>
  </sheetData>
  <phoneticPr fontId="2"/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ΔΔCt</vt:lpstr>
      <vt:lpstr>10-11-22_1</vt:lpstr>
      <vt:lpstr>10-11-22_2</vt:lpstr>
      <vt:lpstr>10-12-22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Kajimura</dc:creator>
  <cp:lastModifiedBy>Yasuko Kajimura</cp:lastModifiedBy>
  <dcterms:created xsi:type="dcterms:W3CDTF">2022-10-03T18:43:07Z</dcterms:created>
  <dcterms:modified xsi:type="dcterms:W3CDTF">2022-10-13T03:18:50Z</dcterms:modified>
</cp:coreProperties>
</file>