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البحوث المنجزة والتي لم تنجز بعد\Studying the Changes in the Pressure Transmission Coefficient of the Ultrasonic Waves for Ferrous and Non-Ferromagnetic Alloys\New folder\"/>
    </mc:Choice>
  </mc:AlternateContent>
  <xr:revisionPtr revIDLastSave="0" documentId="13_ncr:1_{9408E1F1-461D-4315-B302-62C44862C1B5}" xr6:coauthVersionLast="47" xr6:coauthVersionMax="47" xr10:uidLastSave="{00000000-0000-0000-0000-000000000000}"/>
  <bookViews>
    <workbookView xWindow="-108" yWindow="-108" windowWidth="23256" windowHeight="12456" xr2:uid="{8E01BB2B-D92B-4BB7-828F-E8FB832C18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3" i="1" l="1"/>
  <c r="F53" i="1"/>
  <c r="E53" i="1"/>
  <c r="G53" i="1" s="1"/>
  <c r="I52" i="1"/>
  <c r="F52" i="1"/>
  <c r="E52" i="1"/>
  <c r="G52" i="1" s="1"/>
  <c r="I51" i="1"/>
  <c r="F51" i="1"/>
  <c r="E51" i="1"/>
  <c r="G51" i="1" s="1"/>
  <c r="I50" i="1"/>
  <c r="F50" i="1"/>
  <c r="E50" i="1"/>
  <c r="G50" i="1" s="1"/>
  <c r="O52" i="1" l="1"/>
  <c r="P52" i="1" s="1"/>
  <c r="L52" i="1"/>
  <c r="M52" i="1" s="1"/>
  <c r="O50" i="1"/>
  <c r="P50" i="1" s="1"/>
  <c r="L50" i="1"/>
  <c r="M50" i="1" s="1"/>
  <c r="L51" i="1"/>
  <c r="M51" i="1" s="1"/>
  <c r="O51" i="1"/>
  <c r="P51" i="1" s="1"/>
  <c r="L53" i="1"/>
  <c r="M53" i="1" s="1"/>
  <c r="O53" i="1"/>
  <c r="P53" i="1" s="1"/>
</calcChain>
</file>

<file path=xl/sharedStrings.xml><?xml version="1.0" encoding="utf-8"?>
<sst xmlns="http://schemas.openxmlformats.org/spreadsheetml/2006/main" count="137" uniqueCount="107">
  <si>
    <t>Met-al Na-me</t>
  </si>
  <si>
    <t xml:space="preserve">PTC </t>
  </si>
  <si>
    <t>E (Gpa)</t>
  </si>
  <si>
    <t xml:space="preserve">Cryatal </t>
  </si>
  <si>
    <t>Yield Stress SPRINGER</t>
  </si>
  <si>
    <t>Calculated Yield Stress</t>
  </si>
  <si>
    <t>Ultemit Stress</t>
  </si>
  <si>
    <t>Calculated</t>
  </si>
  <si>
    <t>Structur</t>
  </si>
  <si>
    <t>Stress</t>
  </si>
  <si>
    <t>Yield</t>
  </si>
  <si>
    <t>Ultimat</t>
  </si>
  <si>
    <t>ULT</t>
  </si>
  <si>
    <t>[ASTM]</t>
  </si>
  <si>
    <t>Typ</t>
  </si>
  <si>
    <t>AL1199-O</t>
  </si>
  <si>
    <t>FCC</t>
  </si>
  <si>
    <t>AL(1100-O)</t>
  </si>
  <si>
    <t>AL(2014-O)</t>
  </si>
  <si>
    <t xml:space="preserve">    Ge</t>
  </si>
  <si>
    <t>Thorium</t>
  </si>
  <si>
    <t>Cu (C10200) &amp;Cu(C10100)</t>
  </si>
  <si>
    <t>COPPER C10100</t>
  </si>
  <si>
    <t>NI 233</t>
  </si>
  <si>
    <t>Ni  200</t>
  </si>
  <si>
    <t>Ni</t>
  </si>
  <si>
    <t>Rh</t>
  </si>
  <si>
    <t>Ir</t>
  </si>
  <si>
    <t>Nb</t>
  </si>
  <si>
    <t>BCC</t>
  </si>
  <si>
    <t xml:space="preserve">Cast Iron </t>
  </si>
  <si>
    <t>V (hardned)</t>
  </si>
  <si>
    <t>Fe</t>
  </si>
  <si>
    <t>Chromium</t>
  </si>
  <si>
    <t>Ta</t>
  </si>
  <si>
    <t>Uranium</t>
  </si>
  <si>
    <t>Mo</t>
  </si>
  <si>
    <t>W</t>
  </si>
  <si>
    <t>Mg2</t>
  </si>
  <si>
    <t>HCP</t>
  </si>
  <si>
    <t>Mg-0.5Zr</t>
  </si>
  <si>
    <t>Berylium</t>
  </si>
  <si>
    <t>Ti</t>
  </si>
  <si>
    <t>Zr</t>
  </si>
  <si>
    <t>Hf</t>
  </si>
  <si>
    <t>Colt</t>
  </si>
  <si>
    <t>steel 330</t>
  </si>
  <si>
    <t>STAINLESS 308</t>
  </si>
  <si>
    <t>STAINLESS 302</t>
  </si>
  <si>
    <t>STAINLESS 303</t>
  </si>
  <si>
    <t>STAINLESS 316</t>
  </si>
  <si>
    <t>STAINLESS 304</t>
  </si>
  <si>
    <t>STEEL A-235</t>
  </si>
  <si>
    <t>STAINLESS STEEL 205</t>
  </si>
  <si>
    <t>STAINLESS STEEL 20Cb-3</t>
  </si>
  <si>
    <t>STEEL  201</t>
  </si>
  <si>
    <t>STEEL 310</t>
  </si>
  <si>
    <t>Stainless steel 405</t>
  </si>
  <si>
    <t>Stainless steel 409</t>
  </si>
  <si>
    <t>Stainless steel 436</t>
  </si>
  <si>
    <t>Stainless steel 44LN</t>
  </si>
  <si>
    <t>STAINLESS 410 cb</t>
  </si>
  <si>
    <t>Stainless steel 450</t>
  </si>
  <si>
    <t>STAINLESS 440 A</t>
  </si>
  <si>
    <t>stainless steel 440C</t>
  </si>
  <si>
    <t>2H</t>
  </si>
  <si>
    <t>4 F</t>
  </si>
  <si>
    <t>9 D old</t>
  </si>
  <si>
    <t>STEEL 4340</t>
  </si>
  <si>
    <t>Steel 1020</t>
  </si>
  <si>
    <t>8 G</t>
  </si>
  <si>
    <t>STEEL CARBON</t>
  </si>
  <si>
    <t>steel 5120</t>
  </si>
  <si>
    <t>steel 8630</t>
  </si>
  <si>
    <t>steel 9261</t>
  </si>
  <si>
    <t>STEEL 1018 (Steel)</t>
  </si>
  <si>
    <t>steel 8620</t>
  </si>
  <si>
    <t>steel 4330</t>
  </si>
  <si>
    <t xml:space="preserve">Nickel Silver </t>
  </si>
  <si>
    <t>NICKEL SILVER 10%</t>
  </si>
  <si>
    <t>Incoloy 825</t>
  </si>
  <si>
    <t>MONEL</t>
  </si>
  <si>
    <t>Incoloy 925</t>
  </si>
  <si>
    <t>Alloy 904L</t>
  </si>
  <si>
    <t>9 D</t>
  </si>
  <si>
    <t>1 E</t>
  </si>
  <si>
    <t>A 7</t>
  </si>
  <si>
    <t>ALUMINUM 2024</t>
  </si>
  <si>
    <t>Aluminium 2024</t>
  </si>
  <si>
    <t>ZIRCALOY-2</t>
  </si>
  <si>
    <t>BRONZE, PHOSPHOR</t>
  </si>
  <si>
    <t>5 B</t>
  </si>
  <si>
    <t>6 C</t>
  </si>
  <si>
    <t>Silver Nickel</t>
  </si>
  <si>
    <t>TiC</t>
  </si>
  <si>
    <t>DUPLEX 2205</t>
  </si>
  <si>
    <t>CU/NI 80/20</t>
  </si>
  <si>
    <t>W-3.5Ni-Fe</t>
  </si>
  <si>
    <t xml:space="preserve">CL </t>
  </si>
  <si>
    <t xml:space="preserve">ρ </t>
  </si>
  <si>
    <t>Es (GPa)</t>
  </si>
  <si>
    <t>Z   (Kg/m2 s) *106</t>
  </si>
  <si>
    <t>ES×ρ GPa. kg/m3</t>
  </si>
  <si>
    <t>(kg/m3)</t>
  </si>
  <si>
    <t>APPYS   % for Yield stress</t>
  </si>
  <si>
    <t>APPUT%</t>
  </si>
  <si>
    <t>APPE   % for Modulus of Elasticity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</si>
</sst>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7"/>
      <color rgb="FF00000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i/>
      <sz val="10"/>
      <color rgb="FF0000CC"/>
      <name val="Times New Roman"/>
      <family val="1"/>
    </font>
    <font>
      <sz val="10"/>
      <color rgb="FF0000CC"/>
      <name val="Times New Roman"/>
      <family val="1"/>
    </font>
    <font>
      <sz val="8"/>
      <color rgb="FF000000"/>
      <name val="Times New Roman"/>
      <family val="1"/>
    </font>
    <font>
      <sz val="10"/>
      <color rgb="FF535455"/>
      <name val="Arial"/>
      <family val="2"/>
    </font>
    <font>
      <sz val="10"/>
      <color rgb="FFFF0000"/>
      <name val="Times New Roman"/>
      <family val="1"/>
    </font>
    <font>
      <sz val="8"/>
      <color rgb="FF000000"/>
      <name val="SMinionPlusTab"/>
    </font>
    <font>
      <sz val="8"/>
      <color rgb="FFFF0000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  <charset val="178"/>
    </font>
    <font>
      <sz val="11"/>
      <name val="Calibri"/>
      <family val="2"/>
      <charset val="178"/>
    </font>
    <font>
      <sz val="11"/>
      <color rgb="FF0000CC"/>
      <name val="Calibri"/>
      <family val="2"/>
      <charset val="178"/>
    </font>
    <font>
      <sz val="11"/>
      <color rgb="FFFF0000"/>
      <name val="Calibri"/>
      <family val="2"/>
      <charset val="178"/>
    </font>
    <font>
      <sz val="11"/>
      <color rgb="FFFF0000"/>
      <name val="Calibri"/>
      <family val="2"/>
    </font>
    <font>
      <sz val="11"/>
      <color rgb="FFFFFFFF"/>
      <name val="Calibri"/>
      <family val="2"/>
      <charset val="178"/>
    </font>
    <font>
      <sz val="10"/>
      <color rgb="FFFFFFFF"/>
      <name val="Times New Roman"/>
      <family val="1"/>
    </font>
    <font>
      <sz val="11"/>
      <name val="Calibri"/>
      <family val="2"/>
    </font>
    <font>
      <sz val="11"/>
      <color rgb="FF0000CC"/>
      <name val="Calibri"/>
      <family val="2"/>
      <scheme val="minor"/>
    </font>
    <font>
      <sz val="11"/>
      <name val="Calibri"/>
      <family val="2"/>
      <charset val="178"/>
      <scheme val="minor"/>
    </font>
    <font>
      <sz val="11"/>
      <color rgb="FF0000CC"/>
      <name val="Calibri"/>
      <family val="2"/>
      <charset val="178"/>
      <scheme val="minor"/>
    </font>
    <font>
      <sz val="11"/>
      <color rgb="FF0000CC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BBB59"/>
        <bgColor rgb="FF000000"/>
      </patternFill>
    </fill>
    <fill>
      <patternFill patternType="solid">
        <fgColor rgb="FF6699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59999389629810485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/>
    </xf>
    <xf numFmtId="0" fontId="15" fillId="3" borderId="0" xfId="0" applyFont="1" applyFill="1"/>
    <xf numFmtId="0" fontId="2" fillId="3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9" fillId="2" borderId="4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justify" vertical="top"/>
    </xf>
    <xf numFmtId="0" fontId="2" fillId="3" borderId="3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/>
    </xf>
    <xf numFmtId="0" fontId="6" fillId="2" borderId="4" xfId="0" applyFont="1" applyFill="1" applyBorder="1" applyAlignment="1">
      <alignment horizontal="justify" vertical="top" wrapText="1"/>
    </xf>
    <xf numFmtId="0" fontId="15" fillId="2" borderId="4" xfId="0" applyFont="1" applyFill="1" applyBorder="1" applyAlignment="1">
      <alignment vertical="top" wrapText="1"/>
    </xf>
    <xf numFmtId="0" fontId="15" fillId="4" borderId="5" xfId="0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 wrapText="1"/>
    </xf>
    <xf numFmtId="164" fontId="15" fillId="4" borderId="5" xfId="0" applyNumberFormat="1" applyFont="1" applyFill="1" applyBorder="1" applyAlignment="1">
      <alignment horizontal="center"/>
    </xf>
    <xf numFmtId="165" fontId="16" fillId="4" borderId="5" xfId="0" applyNumberFormat="1" applyFont="1" applyFill="1" applyBorder="1" applyAlignment="1">
      <alignment horizontal="center"/>
    </xf>
    <xf numFmtId="165" fontId="17" fillId="4" borderId="5" xfId="0" applyNumberFormat="1" applyFont="1" applyFill="1" applyBorder="1" applyAlignment="1">
      <alignment horizontal="center"/>
    </xf>
    <xf numFmtId="165" fontId="15" fillId="4" borderId="5" xfId="0" applyNumberFormat="1" applyFont="1" applyFill="1" applyBorder="1" applyAlignment="1">
      <alignment horizontal="center"/>
    </xf>
    <xf numFmtId="165" fontId="8" fillId="4" borderId="5" xfId="0" applyNumberFormat="1" applyFont="1" applyFill="1" applyBorder="1" applyAlignment="1">
      <alignment horizontal="center"/>
    </xf>
    <xf numFmtId="165" fontId="17" fillId="4" borderId="5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5" fillId="4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2" fontId="16" fillId="0" borderId="0" xfId="0" applyNumberFormat="1" applyFont="1"/>
    <xf numFmtId="164" fontId="15" fillId="0" borderId="0" xfId="0" applyNumberFormat="1" applyFont="1"/>
    <xf numFmtId="165" fontId="15" fillId="0" borderId="0" xfId="0" applyNumberFormat="1" applyFont="1"/>
    <xf numFmtId="165" fontId="15" fillId="0" borderId="0" xfId="0" applyNumberFormat="1" applyFont="1" applyAlignme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5" fontId="18" fillId="5" borderId="5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165" fontId="11" fillId="5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165" fontId="16" fillId="0" borderId="0" xfId="0" applyNumberFormat="1" applyFont="1"/>
    <xf numFmtId="165" fontId="17" fillId="0" borderId="0" xfId="0" applyNumberFormat="1" applyFont="1"/>
    <xf numFmtId="0" fontId="16" fillId="6" borderId="5" xfId="0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 wrapText="1"/>
    </xf>
    <xf numFmtId="165" fontId="8" fillId="6" borderId="5" xfId="0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165" fontId="15" fillId="6" borderId="5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65" fontId="17" fillId="6" borderId="5" xfId="0" applyNumberFormat="1" applyFont="1" applyFill="1" applyBorder="1" applyAlignment="1">
      <alignment horizontal="center" vertical="center"/>
    </xf>
    <xf numFmtId="165" fontId="16" fillId="6" borderId="5" xfId="0" applyNumberFormat="1" applyFont="1" applyFill="1" applyBorder="1" applyAlignment="1">
      <alignment horizontal="center" vertical="center"/>
    </xf>
    <xf numFmtId="165" fontId="1" fillId="6" borderId="5" xfId="0" applyNumberFormat="1" applyFont="1" applyFill="1" applyBorder="1" applyAlignment="1">
      <alignment horizontal="center" vertical="center"/>
    </xf>
    <xf numFmtId="165" fontId="15" fillId="6" borderId="6" xfId="0" applyNumberFormat="1" applyFont="1" applyFill="1" applyBorder="1" applyAlignment="1">
      <alignment horizontal="center" vertical="center"/>
    </xf>
    <xf numFmtId="165" fontId="18" fillId="6" borderId="5" xfId="0" applyNumberFormat="1" applyFont="1" applyFill="1" applyBorder="1" applyAlignment="1">
      <alignment horizontal="center" vertical="center"/>
    </xf>
    <xf numFmtId="165" fontId="11" fillId="6" borderId="5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/>
    </xf>
    <xf numFmtId="165" fontId="5" fillId="6" borderId="6" xfId="0" applyNumberFormat="1" applyFont="1" applyFill="1" applyBorder="1" applyAlignment="1">
      <alignment horizontal="center" vertical="center" wrapText="1"/>
    </xf>
    <xf numFmtId="165" fontId="8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65" fontId="8" fillId="6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8" fillId="8" borderId="5" xfId="0" applyNumberFormat="1" applyFont="1" applyFill="1" applyBorder="1" applyAlignment="1">
      <alignment horizontal="center" vertical="center"/>
    </xf>
    <xf numFmtId="165" fontId="17" fillId="8" borderId="7" xfId="0" applyNumberFormat="1" applyFont="1" applyFill="1" applyBorder="1" applyAlignment="1">
      <alignment horizontal="center" vertical="center"/>
    </xf>
    <xf numFmtId="165" fontId="17" fillId="7" borderId="5" xfId="0" applyNumberFormat="1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165" fontId="11" fillId="8" borderId="5" xfId="0" applyNumberFormat="1" applyFont="1" applyFill="1" applyBorder="1" applyAlignment="1">
      <alignment horizontal="center" vertical="center"/>
    </xf>
    <xf numFmtId="165" fontId="19" fillId="8" borderId="5" xfId="0" applyNumberFormat="1" applyFont="1" applyFill="1" applyBorder="1" applyAlignment="1">
      <alignment horizontal="center" vertical="center"/>
    </xf>
    <xf numFmtId="165" fontId="18" fillId="8" borderId="5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5" xfId="0" applyFont="1" applyFill="1" applyBorder="1"/>
    <xf numFmtId="0" fontId="16" fillId="9" borderId="5" xfId="0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 vertical="center"/>
    </xf>
    <xf numFmtId="0" fontId="16" fillId="9" borderId="5" xfId="0" applyFont="1" applyFill="1" applyBorder="1"/>
    <xf numFmtId="0" fontId="17" fillId="9" borderId="5" xfId="0" applyFont="1" applyFill="1" applyBorder="1"/>
    <xf numFmtId="165" fontId="15" fillId="9" borderId="5" xfId="0" applyNumberFormat="1" applyFont="1" applyFill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center" vertical="center"/>
    </xf>
    <xf numFmtId="165" fontId="17" fillId="9" borderId="5" xfId="0" applyNumberFormat="1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2" fontId="21" fillId="9" borderId="5" xfId="0" applyNumberFormat="1" applyFont="1" applyFill="1" applyBorder="1" applyAlignment="1">
      <alignment horizontal="center" wrapText="1"/>
    </xf>
    <xf numFmtId="164" fontId="21" fillId="9" borderId="5" xfId="0" applyNumberFormat="1" applyFont="1" applyFill="1" applyBorder="1" applyAlignment="1">
      <alignment horizontal="center" vertical="center"/>
    </xf>
    <xf numFmtId="165" fontId="20" fillId="9" borderId="5" xfId="0" applyNumberFormat="1" applyFont="1" applyFill="1" applyBorder="1" applyAlignment="1">
      <alignment horizontal="center" vertical="center"/>
    </xf>
    <xf numFmtId="165" fontId="21" fillId="9" borderId="5" xfId="0" applyNumberFormat="1" applyFont="1" applyFill="1" applyBorder="1" applyAlignment="1">
      <alignment horizontal="center" vertical="center"/>
    </xf>
    <xf numFmtId="0" fontId="20" fillId="9" borderId="5" xfId="0" applyFont="1" applyFill="1" applyBorder="1"/>
    <xf numFmtId="0" fontId="22" fillId="9" borderId="5" xfId="0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wrapText="1"/>
    </xf>
    <xf numFmtId="165" fontId="5" fillId="9" borderId="5" xfId="0" applyNumberFormat="1" applyFont="1" applyFill="1" applyBorder="1" applyAlignment="1">
      <alignment horizontal="center" vertical="center" wrapText="1"/>
    </xf>
    <xf numFmtId="165" fontId="8" fillId="9" borderId="5" xfId="0" applyNumberFormat="1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165" fontId="15" fillId="8" borderId="5" xfId="0" applyNumberFormat="1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/>
    </xf>
    <xf numFmtId="164" fontId="5" fillId="10" borderId="5" xfId="0" applyNumberFormat="1" applyFont="1" applyFill="1" applyBorder="1" applyAlignment="1">
      <alignment horizontal="center" vertical="center"/>
    </xf>
    <xf numFmtId="165" fontId="8" fillId="10" borderId="5" xfId="0" applyNumberFormat="1" applyFont="1" applyFill="1" applyBorder="1" applyAlignment="1">
      <alignment horizontal="center" vertical="center" wrapText="1"/>
    </xf>
    <xf numFmtId="165" fontId="16" fillId="10" borderId="5" xfId="0" applyNumberFormat="1" applyFont="1" applyFill="1" applyBorder="1" applyAlignment="1">
      <alignment horizontal="center" vertical="center"/>
    </xf>
    <xf numFmtId="165" fontId="8" fillId="10" borderId="5" xfId="0" applyNumberFormat="1" applyFont="1" applyFill="1" applyBorder="1" applyAlignment="1">
      <alignment horizontal="center" vertical="center"/>
    </xf>
    <xf numFmtId="165" fontId="17" fillId="10" borderId="5" xfId="0" applyNumberFormat="1" applyFont="1" applyFill="1" applyBorder="1" applyAlignment="1">
      <alignment horizontal="center" vertical="center"/>
    </xf>
    <xf numFmtId="164" fontId="1" fillId="10" borderId="5" xfId="0" applyNumberFormat="1" applyFont="1" applyFill="1" applyBorder="1" applyAlignment="1">
      <alignment horizontal="center" vertical="center"/>
    </xf>
    <xf numFmtId="165" fontId="5" fillId="10" borderId="5" xfId="0" applyNumberFormat="1" applyFont="1" applyFill="1" applyBorder="1" applyAlignment="1">
      <alignment horizontal="center" vertical="center" wrapText="1"/>
    </xf>
    <xf numFmtId="165" fontId="15" fillId="10" borderId="5" xfId="0" applyNumberFormat="1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5" fillId="10" borderId="5" xfId="0" applyFont="1" applyFill="1" applyBorder="1"/>
    <xf numFmtId="0" fontId="16" fillId="10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164" fontId="5" fillId="10" borderId="7" xfId="0" applyNumberFormat="1" applyFont="1" applyFill="1" applyBorder="1" applyAlignment="1">
      <alignment horizontal="center" vertical="center"/>
    </xf>
    <xf numFmtId="165" fontId="15" fillId="10" borderId="7" xfId="0" applyNumberFormat="1" applyFont="1" applyFill="1" applyBorder="1" applyAlignment="1">
      <alignment horizontal="center" vertical="center"/>
    </xf>
    <xf numFmtId="165" fontId="8" fillId="10" borderId="7" xfId="0" applyNumberFormat="1" applyFont="1" applyFill="1" applyBorder="1" applyAlignment="1">
      <alignment horizontal="center" vertical="center"/>
    </xf>
    <xf numFmtId="165" fontId="17" fillId="10" borderId="7" xfId="0" applyNumberFormat="1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wrapText="1"/>
    </xf>
    <xf numFmtId="165" fontId="17" fillId="8" borderId="5" xfId="0" applyNumberFormat="1" applyFont="1" applyFill="1" applyBorder="1" applyAlignment="1">
      <alignment horizontal="center" vertical="center"/>
    </xf>
    <xf numFmtId="165" fontId="16" fillId="9" borderId="5" xfId="0" applyNumberFormat="1" applyFont="1" applyFill="1" applyBorder="1" applyAlignment="1">
      <alignment horizontal="center" vertical="center"/>
    </xf>
    <xf numFmtId="18" fontId="15" fillId="11" borderId="5" xfId="0" applyNumberFormat="1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2" fontId="5" fillId="12" borderId="5" xfId="0" applyNumberFormat="1" applyFont="1" applyFill="1" applyBorder="1" applyAlignment="1">
      <alignment horizontal="center" vertical="center" wrapText="1"/>
    </xf>
    <xf numFmtId="164" fontId="1" fillId="12" borderId="5" xfId="0" applyNumberFormat="1" applyFont="1" applyFill="1" applyBorder="1" applyAlignment="1">
      <alignment horizontal="center" vertical="center"/>
    </xf>
    <xf numFmtId="165" fontId="16" fillId="12" borderId="5" xfId="0" applyNumberFormat="1" applyFont="1" applyFill="1" applyBorder="1" applyAlignment="1">
      <alignment horizontal="center" vertical="center"/>
    </xf>
    <xf numFmtId="165" fontId="8" fillId="12" borderId="5" xfId="0" applyNumberFormat="1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vertical="center"/>
    </xf>
    <xf numFmtId="165" fontId="15" fillId="12" borderId="5" xfId="0" applyNumberFormat="1" applyFont="1" applyFill="1" applyBorder="1" applyAlignment="1">
      <alignment vertical="center"/>
    </xf>
    <xf numFmtId="165" fontId="8" fillId="12" borderId="5" xfId="0" applyNumberFormat="1" applyFont="1" applyFill="1" applyBorder="1" applyAlignment="1">
      <alignment horizontal="center" vertical="center"/>
    </xf>
    <xf numFmtId="165" fontId="5" fillId="12" borderId="5" xfId="0" applyNumberFormat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/>
    </xf>
    <xf numFmtId="164" fontId="5" fillId="12" borderId="5" xfId="0" applyNumberFormat="1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165" fontId="11" fillId="12" borderId="5" xfId="0" applyNumberFormat="1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vertical="center"/>
    </xf>
    <xf numFmtId="165" fontId="17" fillId="12" borderId="5" xfId="0" applyNumberFormat="1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165" fontId="11" fillId="12" borderId="5" xfId="0" applyNumberFormat="1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vertical="center"/>
    </xf>
    <xf numFmtId="165" fontId="5" fillId="12" borderId="5" xfId="0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/>
    </xf>
    <xf numFmtId="0" fontId="15" fillId="8" borderId="5" xfId="0" applyFont="1" applyFill="1" applyBorder="1"/>
    <xf numFmtId="0" fontId="15" fillId="9" borderId="5" xfId="0" applyFont="1" applyFill="1" applyBorder="1" applyAlignment="1">
      <alignment horizontal="center"/>
    </xf>
    <xf numFmtId="0" fontId="13" fillId="0" borderId="5" xfId="0" applyFont="1" applyBorder="1"/>
    <xf numFmtId="0" fontId="19" fillId="0" borderId="5" xfId="0" applyFont="1" applyBorder="1"/>
    <xf numFmtId="0" fontId="19" fillId="0" borderId="5" xfId="0" applyFont="1" applyBorder="1" applyAlignment="1">
      <alignment horizontal="center" vertical="center"/>
    </xf>
    <xf numFmtId="0" fontId="15" fillId="0" borderId="5" xfId="0" applyFont="1" applyBorder="1"/>
    <xf numFmtId="0" fontId="17" fillId="8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3" fillId="0" borderId="0" xfId="0" applyFont="1"/>
    <xf numFmtId="0" fontId="0" fillId="15" borderId="5" xfId="0" applyFill="1" applyBorder="1" applyAlignment="1">
      <alignment horizontal="center" vertical="center"/>
    </xf>
    <xf numFmtId="0" fontId="24" fillId="15" borderId="5" xfId="0" applyFont="1" applyFill="1" applyBorder="1" applyAlignment="1">
      <alignment horizontal="center" vertical="center"/>
    </xf>
    <xf numFmtId="164" fontId="1" fillId="15" borderId="5" xfId="0" applyNumberFormat="1" applyFont="1" applyFill="1" applyBorder="1" applyAlignment="1">
      <alignment horizontal="center" vertical="center"/>
    </xf>
    <xf numFmtId="0" fontId="25" fillId="15" borderId="5" xfId="0" applyFont="1" applyFill="1" applyBorder="1" applyAlignment="1">
      <alignment horizontal="center" vertical="center"/>
    </xf>
    <xf numFmtId="165" fontId="0" fillId="15" borderId="5" xfId="0" applyNumberFormat="1" applyFill="1" applyBorder="1" applyAlignment="1">
      <alignment horizontal="center" vertical="center"/>
    </xf>
    <xf numFmtId="165" fontId="8" fillId="15" borderId="5" xfId="0" applyNumberFormat="1" applyFont="1" applyFill="1" applyBorder="1" applyAlignment="1">
      <alignment horizontal="center" vertical="center"/>
    </xf>
    <xf numFmtId="165" fontId="25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 wrapText="1"/>
    </xf>
    <xf numFmtId="165" fontId="24" fillId="15" borderId="5" xfId="0" applyNumberFormat="1" applyFont="1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164" fontId="1" fillId="15" borderId="8" xfId="0" applyNumberFormat="1" applyFont="1" applyFill="1" applyBorder="1" applyAlignment="1">
      <alignment horizontal="center" vertical="center"/>
    </xf>
    <xf numFmtId="165" fontId="8" fillId="15" borderId="8" xfId="0" applyNumberFormat="1" applyFont="1" applyFill="1" applyBorder="1" applyAlignment="1">
      <alignment horizontal="center" vertical="center" wrapText="1"/>
    </xf>
    <xf numFmtId="165" fontId="0" fillId="15" borderId="8" xfId="0" applyNumberFormat="1" applyFill="1" applyBorder="1" applyAlignment="1">
      <alignment horizontal="center" vertical="center"/>
    </xf>
    <xf numFmtId="165" fontId="5" fillId="15" borderId="5" xfId="0" applyNumberFormat="1" applyFont="1" applyFill="1" applyBorder="1" applyAlignment="1">
      <alignment horizontal="center" vertical="center" wrapText="1"/>
    </xf>
    <xf numFmtId="165" fontId="8" fillId="15" borderId="5" xfId="0" applyNumberFormat="1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/>
    </xf>
    <xf numFmtId="2" fontId="5" fillId="16" borderId="5" xfId="0" applyNumberFormat="1" applyFont="1" applyFill="1" applyBorder="1" applyAlignment="1">
      <alignment horizontal="center" vertical="center" wrapText="1"/>
    </xf>
    <xf numFmtId="164" fontId="1" fillId="16" borderId="5" xfId="0" applyNumberFormat="1" applyFont="1" applyFill="1" applyBorder="1" applyAlignment="1">
      <alignment horizontal="center" vertical="center"/>
    </xf>
    <xf numFmtId="165" fontId="5" fillId="16" borderId="5" xfId="0" applyNumberFormat="1" applyFont="1" applyFill="1" applyBorder="1" applyAlignment="1">
      <alignment horizontal="center" vertical="center" wrapText="1"/>
    </xf>
    <xf numFmtId="165" fontId="8" fillId="16" borderId="5" xfId="0" applyNumberFormat="1" applyFont="1" applyFill="1" applyBorder="1" applyAlignment="1">
      <alignment horizontal="center" vertical="center" wrapText="1"/>
    </xf>
    <xf numFmtId="165" fontId="15" fillId="16" borderId="5" xfId="0" applyNumberFormat="1" applyFont="1" applyFill="1" applyBorder="1" applyAlignment="1">
      <alignment horizontal="center" vertical="center"/>
    </xf>
    <xf numFmtId="165" fontId="8" fillId="16" borderId="5" xfId="0" applyNumberFormat="1" applyFont="1" applyFill="1" applyBorder="1" applyAlignment="1">
      <alignment horizontal="center" vertical="center"/>
    </xf>
    <xf numFmtId="165" fontId="17" fillId="16" borderId="5" xfId="0" applyNumberFormat="1" applyFont="1" applyFill="1" applyBorder="1" applyAlignment="1">
      <alignment horizontal="center" vertical="center"/>
    </xf>
    <xf numFmtId="0" fontId="15" fillId="16" borderId="6" xfId="0" applyFont="1" applyFill="1" applyBorder="1" applyAlignment="1">
      <alignment horizontal="center" vertical="center"/>
    </xf>
    <xf numFmtId="2" fontId="5" fillId="16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/>
    </xf>
    <xf numFmtId="165" fontId="5" fillId="16" borderId="6" xfId="0" applyNumberFormat="1" applyFont="1" applyFill="1" applyBorder="1" applyAlignment="1">
      <alignment horizontal="center" vertical="center" wrapText="1"/>
    </xf>
    <xf numFmtId="165" fontId="8" fillId="16" borderId="6" xfId="0" applyNumberFormat="1" applyFont="1" applyFill="1" applyBorder="1" applyAlignment="1">
      <alignment horizontal="center" vertical="center" wrapText="1"/>
    </xf>
    <xf numFmtId="165" fontId="15" fillId="16" borderId="6" xfId="0" applyNumberFormat="1" applyFont="1" applyFill="1" applyBorder="1" applyAlignment="1">
      <alignment horizontal="center" vertical="center"/>
    </xf>
    <xf numFmtId="165" fontId="8" fillId="16" borderId="6" xfId="0" applyNumberFormat="1" applyFont="1" applyFill="1" applyBorder="1" applyAlignment="1">
      <alignment horizontal="center" vertical="center"/>
    </xf>
    <xf numFmtId="165" fontId="17" fillId="16" borderId="6" xfId="0" applyNumberFormat="1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/>
    </xf>
    <xf numFmtId="0" fontId="16" fillId="8" borderId="5" xfId="0" applyFont="1" applyFill="1" applyBorder="1"/>
    <xf numFmtId="0" fontId="16" fillId="8" borderId="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165" fontId="5" fillId="8" borderId="5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 vertical="center"/>
    </xf>
    <xf numFmtId="165" fontId="8" fillId="8" borderId="5" xfId="0" applyNumberFormat="1" applyFont="1" applyFill="1" applyBorder="1" applyAlignment="1">
      <alignment horizontal="center" vertical="center" wrapText="1"/>
    </xf>
    <xf numFmtId="165" fontId="22" fillId="8" borderId="5" xfId="0" applyNumberFormat="1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horizontal="center" vertical="center"/>
    </xf>
    <xf numFmtId="2" fontId="5" fillId="17" borderId="5" xfId="0" applyNumberFormat="1" applyFont="1" applyFill="1" applyBorder="1" applyAlignment="1">
      <alignment horizontal="center" wrapText="1"/>
    </xf>
    <xf numFmtId="164" fontId="1" fillId="17" borderId="5" xfId="0" applyNumberFormat="1" applyFont="1" applyFill="1" applyBorder="1" applyAlignment="1">
      <alignment horizontal="center" vertical="center"/>
    </xf>
    <xf numFmtId="165" fontId="16" fillId="17" borderId="5" xfId="0" applyNumberFormat="1" applyFont="1" applyFill="1" applyBorder="1" applyAlignment="1">
      <alignment horizontal="center" vertical="center"/>
    </xf>
    <xf numFmtId="165" fontId="17" fillId="17" borderId="5" xfId="0" applyNumberFormat="1" applyFont="1" applyFill="1" applyBorder="1" applyAlignment="1">
      <alignment horizontal="center" vertical="center"/>
    </xf>
    <xf numFmtId="165" fontId="15" fillId="17" borderId="7" xfId="0" applyNumberFormat="1" applyFont="1" applyFill="1" applyBorder="1" applyAlignment="1">
      <alignment horizontal="center" vertical="center"/>
    </xf>
    <xf numFmtId="165" fontId="8" fillId="17" borderId="5" xfId="0" applyNumberFormat="1" applyFont="1" applyFill="1" applyBorder="1" applyAlignment="1">
      <alignment horizontal="center" vertical="center"/>
    </xf>
    <xf numFmtId="0" fontId="16" fillId="17" borderId="5" xfId="0" applyFont="1" applyFill="1" applyBorder="1" applyAlignment="1">
      <alignment horizontal="center" vertical="center"/>
    </xf>
    <xf numFmtId="164" fontId="5" fillId="17" borderId="5" xfId="0" applyNumberFormat="1" applyFont="1" applyFill="1" applyBorder="1" applyAlignment="1">
      <alignment horizontal="center" vertical="center"/>
    </xf>
    <xf numFmtId="165" fontId="5" fillId="17" borderId="5" xfId="0" applyNumberFormat="1" applyFont="1" applyFill="1" applyBorder="1" applyAlignment="1">
      <alignment horizontal="center" vertical="center" wrapText="1"/>
    </xf>
    <xf numFmtId="0" fontId="16" fillId="17" borderId="0" xfId="0" applyFont="1" applyFill="1"/>
    <xf numFmtId="165" fontId="16" fillId="17" borderId="7" xfId="0" applyNumberFormat="1" applyFont="1" applyFill="1" applyBorder="1" applyAlignment="1">
      <alignment horizontal="center" vertical="center"/>
    </xf>
    <xf numFmtId="165" fontId="5" fillId="17" borderId="5" xfId="0" applyNumberFormat="1" applyFont="1" applyFill="1" applyBorder="1" applyAlignment="1">
      <alignment horizontal="center" vertical="center"/>
    </xf>
    <xf numFmtId="0" fontId="16" fillId="17" borderId="9" xfId="0" applyFont="1" applyFill="1" applyBorder="1" applyAlignment="1">
      <alignment horizontal="center" vertical="center"/>
    </xf>
    <xf numFmtId="0" fontId="16" fillId="18" borderId="5" xfId="0" applyFont="1" applyFill="1" applyBorder="1" applyAlignment="1">
      <alignment horizontal="center" vertical="center"/>
    </xf>
    <xf numFmtId="0" fontId="22" fillId="9" borderId="5" xfId="0" applyFont="1" applyFill="1" applyBorder="1"/>
    <xf numFmtId="0" fontId="16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164" fontId="5" fillId="8" borderId="7" xfId="0" applyNumberFormat="1" applyFont="1" applyFill="1" applyBorder="1" applyAlignment="1">
      <alignment horizontal="center" vertical="center"/>
    </xf>
    <xf numFmtId="0" fontId="15" fillId="16" borderId="10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/>
    </xf>
    <xf numFmtId="0" fontId="16" fillId="16" borderId="5" xfId="0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0</xdr:row>
      <xdr:rowOff>30480</xdr:rowOff>
    </xdr:from>
    <xdr:ext cx="8519160" cy="6324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E9E038-D98A-BAA1-C914-9F64CF05AC1B}"/>
            </a:ext>
          </a:extLst>
        </xdr:cNvPr>
        <xdr:cNvSpPr txBox="1"/>
      </xdr:nvSpPr>
      <xdr:spPr>
        <a:xfrm>
          <a:off x="495300" y="30480"/>
          <a:ext cx="8519160" cy="632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00CC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Studying the Changes in the Pressure Transmission Coefficient of the Ultrasonic Waves for Ferrous and Non-Ferromagnetic Alloys to Find Some of the Most Significant Mechanical Properties</a:t>
          </a:r>
        </a:p>
        <a:p>
          <a:endParaRPr lang="en-US" sz="1600">
            <a:solidFill>
              <a:srgbClr val="0000CC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AF4C-6753-4B53-AB09-BEDDF9B8A715}">
  <dimension ref="A3:P100"/>
  <sheetViews>
    <sheetView tabSelected="1" topLeftCell="A82" workbookViewId="0">
      <selection activeCell="R9" sqref="R9"/>
    </sheetView>
  </sheetViews>
  <sheetFormatPr defaultRowHeight="14.4"/>
  <sheetData>
    <row r="3" spans="1:16" ht="15" thickBot="1"/>
    <row r="4" spans="1:16" ht="66">
      <c r="A4" s="1" t="s">
        <v>0</v>
      </c>
      <c r="B4" s="2" t="s">
        <v>98</v>
      </c>
      <c r="C4" s="2" t="s">
        <v>99</v>
      </c>
      <c r="D4" s="2" t="s">
        <v>100</v>
      </c>
      <c r="E4" s="3" t="s">
        <v>101</v>
      </c>
      <c r="F4" s="4" t="s">
        <v>102</v>
      </c>
      <c r="G4" s="5" t="s">
        <v>1</v>
      </c>
      <c r="H4" s="6" t="s">
        <v>2</v>
      </c>
      <c r="I4" s="7" t="s">
        <v>106</v>
      </c>
      <c r="J4" s="8" t="s">
        <v>3</v>
      </c>
      <c r="K4" s="4" t="s">
        <v>4</v>
      </c>
      <c r="L4" s="9" t="s">
        <v>5</v>
      </c>
      <c r="M4" s="10" t="s">
        <v>104</v>
      </c>
      <c r="N4" s="4" t="s">
        <v>6</v>
      </c>
      <c r="O4" s="8" t="s">
        <v>7</v>
      </c>
      <c r="P4" s="4" t="s">
        <v>105</v>
      </c>
    </row>
    <row r="5" spans="1:16" ht="26.4">
      <c r="A5" s="11"/>
      <c r="B5" s="12"/>
      <c r="C5" s="13" t="s">
        <v>103</v>
      </c>
      <c r="D5" s="14"/>
      <c r="E5" s="15"/>
      <c r="F5" s="16"/>
      <c r="G5" s="17"/>
      <c r="H5" s="18" t="s">
        <v>7</v>
      </c>
      <c r="I5" s="19"/>
      <c r="J5" s="8" t="s">
        <v>8</v>
      </c>
      <c r="K5" s="16" t="s">
        <v>9</v>
      </c>
      <c r="L5" s="20" t="s">
        <v>10</v>
      </c>
      <c r="M5" s="21"/>
      <c r="N5" s="16"/>
      <c r="O5" s="8" t="s">
        <v>11</v>
      </c>
      <c r="P5" s="16" t="s">
        <v>12</v>
      </c>
    </row>
    <row r="6" spans="1:16">
      <c r="A6" s="11"/>
      <c r="B6" s="12"/>
      <c r="C6" s="22"/>
      <c r="D6" s="14" t="s">
        <v>13</v>
      </c>
      <c r="E6" s="15"/>
      <c r="F6" s="16"/>
      <c r="G6" s="17"/>
      <c r="H6" s="18"/>
      <c r="I6" s="19"/>
      <c r="J6" s="8" t="s">
        <v>14</v>
      </c>
      <c r="K6" s="16"/>
      <c r="L6" s="20" t="s">
        <v>9</v>
      </c>
      <c r="M6" s="21"/>
      <c r="N6" s="16"/>
      <c r="O6" s="8"/>
      <c r="P6" s="16" t="s">
        <v>9</v>
      </c>
    </row>
    <row r="7" spans="1:16">
      <c r="A7" s="11"/>
      <c r="B7" s="14" t="s">
        <v>13</v>
      </c>
      <c r="C7" s="14" t="s">
        <v>13</v>
      </c>
      <c r="D7" s="23"/>
      <c r="E7" s="15"/>
      <c r="F7" s="16"/>
      <c r="G7" s="17"/>
      <c r="H7" s="18"/>
      <c r="I7" s="19"/>
      <c r="J7" s="8"/>
      <c r="K7" s="16"/>
      <c r="L7" s="20"/>
      <c r="M7" s="21"/>
      <c r="N7" s="16"/>
      <c r="O7" s="8"/>
      <c r="P7" s="16"/>
    </row>
    <row r="8" spans="1:16">
      <c r="A8" s="24" t="s">
        <v>15</v>
      </c>
      <c r="B8" s="24">
        <v>6320</v>
      </c>
      <c r="C8" s="24">
        <v>2710</v>
      </c>
      <c r="D8" s="24">
        <v>62</v>
      </c>
      <c r="E8" s="25">
        <v>17.127199999999998</v>
      </c>
      <c r="F8" s="24">
        <v>168020</v>
      </c>
      <c r="G8" s="26">
        <v>1.353596412117384</v>
      </c>
      <c r="H8" s="27">
        <v>68.136273299374224</v>
      </c>
      <c r="I8" s="28">
        <v>90.102785001009323</v>
      </c>
      <c r="J8" s="24" t="s">
        <v>16</v>
      </c>
      <c r="K8" s="24">
        <v>12</v>
      </c>
      <c r="L8" s="29">
        <v>14.014176765689626</v>
      </c>
      <c r="M8" s="30">
        <v>83.215193619253114</v>
      </c>
      <c r="N8" s="24">
        <v>45</v>
      </c>
      <c r="O8" s="29">
        <v>48.787681481800973</v>
      </c>
      <c r="P8" s="31">
        <v>91.582930040442278</v>
      </c>
    </row>
    <row r="9" spans="1:16">
      <c r="A9" s="24" t="s">
        <v>17</v>
      </c>
      <c r="B9" s="24">
        <v>6350</v>
      </c>
      <c r="C9" s="24">
        <v>2710</v>
      </c>
      <c r="D9" s="24">
        <v>69</v>
      </c>
      <c r="E9" s="25">
        <v>17.208500000000001</v>
      </c>
      <c r="F9" s="24">
        <v>186990</v>
      </c>
      <c r="G9" s="26">
        <v>1.3500618867654435</v>
      </c>
      <c r="H9" s="27">
        <v>74.201632079882145</v>
      </c>
      <c r="I9" s="28">
        <v>92.461402782779501</v>
      </c>
      <c r="J9" s="24" t="s">
        <v>16</v>
      </c>
      <c r="K9" s="24">
        <v>25</v>
      </c>
      <c r="L9" s="29">
        <v>28.598046682775021</v>
      </c>
      <c r="M9" s="30">
        <v>85.607813268899918</v>
      </c>
      <c r="N9" s="24">
        <v>75</v>
      </c>
      <c r="O9" s="29">
        <v>75.334598887711763</v>
      </c>
      <c r="P9" s="31">
        <v>99.553868149717644</v>
      </c>
    </row>
    <row r="10" spans="1:16">
      <c r="A10" s="24" t="s">
        <v>18</v>
      </c>
      <c r="B10" s="24">
        <v>6310</v>
      </c>
      <c r="C10" s="24">
        <v>2760</v>
      </c>
      <c r="D10" s="24">
        <v>73</v>
      </c>
      <c r="E10" s="25">
        <v>17.415600000000001</v>
      </c>
      <c r="F10" s="24">
        <v>201480</v>
      </c>
      <c r="G10" s="26">
        <v>1.341133194057909</v>
      </c>
      <c r="H10" s="27">
        <v>87.344252998844567</v>
      </c>
      <c r="I10" s="28">
        <v>80.350338357747177</v>
      </c>
      <c r="J10" s="24" t="s">
        <v>16</v>
      </c>
      <c r="K10" s="24">
        <v>96.5</v>
      </c>
      <c r="L10" s="29">
        <v>61.000662737875246</v>
      </c>
      <c r="M10" s="30">
        <v>63.21312200816088</v>
      </c>
      <c r="N10" s="24">
        <v>184</v>
      </c>
      <c r="O10" s="29">
        <v>131.75683286925778</v>
      </c>
      <c r="P10" s="31">
        <v>71.606974385466174</v>
      </c>
    </row>
    <row r="11" spans="1:16">
      <c r="A11" s="24" t="s">
        <v>19</v>
      </c>
      <c r="B11" s="24">
        <v>5450</v>
      </c>
      <c r="C11" s="24">
        <v>5470</v>
      </c>
      <c r="D11" s="24">
        <v>140</v>
      </c>
      <c r="E11" s="25">
        <v>29.811499999999999</v>
      </c>
      <c r="F11" s="24">
        <v>765800</v>
      </c>
      <c r="G11" s="26">
        <v>0.9547834655743076</v>
      </c>
      <c r="H11" s="27">
        <v>163.13919024023897</v>
      </c>
      <c r="I11" s="28">
        <v>83.472006971257883</v>
      </c>
      <c r="J11" s="24" t="s">
        <v>16</v>
      </c>
      <c r="K11" s="24">
        <v>130</v>
      </c>
      <c r="L11" s="29">
        <v>130.62631194097776</v>
      </c>
      <c r="M11" s="30">
        <v>99.518221583863266</v>
      </c>
      <c r="N11" s="24">
        <v>150</v>
      </c>
      <c r="O11" s="29">
        <v>158.39419351954712</v>
      </c>
      <c r="P11" s="31">
        <v>94.403870986968585</v>
      </c>
    </row>
    <row r="12" spans="1:16">
      <c r="A12" s="24" t="s">
        <v>20</v>
      </c>
      <c r="B12" s="24">
        <v>2850</v>
      </c>
      <c r="C12" s="24">
        <v>11720</v>
      </c>
      <c r="D12" s="24">
        <v>72</v>
      </c>
      <c r="E12" s="25">
        <v>33.402000000000001</v>
      </c>
      <c r="F12" s="24">
        <v>843840</v>
      </c>
      <c r="G12" s="26">
        <v>0.88028707919929849</v>
      </c>
      <c r="H12" s="27">
        <v>57.596734633111339</v>
      </c>
      <c r="I12" s="28">
        <v>79.995464768210184</v>
      </c>
      <c r="J12" s="24" t="s">
        <v>16</v>
      </c>
      <c r="K12" s="24">
        <v>144</v>
      </c>
      <c r="L12" s="29">
        <v>144.25144331945921</v>
      </c>
      <c r="M12" s="30">
        <v>99.825386583708877</v>
      </c>
      <c r="N12" s="24">
        <v>217</v>
      </c>
      <c r="O12" s="29">
        <v>203.83340252665221</v>
      </c>
      <c r="P12" s="31">
        <v>93.932443560669213</v>
      </c>
    </row>
    <row r="13" spans="1:16">
      <c r="A13" s="32" t="s">
        <v>21</v>
      </c>
      <c r="B13" s="33">
        <v>4660</v>
      </c>
      <c r="C13" s="33">
        <v>8941</v>
      </c>
      <c r="D13" s="33">
        <v>130</v>
      </c>
      <c r="E13" s="34">
        <v>41.665059999999997</v>
      </c>
      <c r="F13" s="32">
        <v>1162330</v>
      </c>
      <c r="G13" s="35">
        <v>0.74578973420937711</v>
      </c>
      <c r="H13" s="36">
        <v>136.85636905418011</v>
      </c>
      <c r="I13" s="31">
        <v>94.725869958322988</v>
      </c>
      <c r="J13" s="32" t="s">
        <v>16</v>
      </c>
      <c r="K13" s="32">
        <v>145</v>
      </c>
      <c r="L13" s="37">
        <v>144.50024626900267</v>
      </c>
      <c r="M13" s="38">
        <v>99.655342254484609</v>
      </c>
      <c r="N13" s="32">
        <v>280</v>
      </c>
      <c r="O13" s="37">
        <v>285.54883587973018</v>
      </c>
      <c r="P13" s="31">
        <v>98.018272900096363</v>
      </c>
    </row>
    <row r="14" spans="1:16">
      <c r="A14" s="32" t="s">
        <v>22</v>
      </c>
      <c r="B14" s="32">
        <v>4671</v>
      </c>
      <c r="C14" s="32">
        <v>8960</v>
      </c>
      <c r="D14" s="32">
        <v>130</v>
      </c>
      <c r="E14" s="34">
        <v>41.852159999999998</v>
      </c>
      <c r="F14" s="32">
        <v>1164800</v>
      </c>
      <c r="G14" s="35">
        <v>0.74321289364574705</v>
      </c>
      <c r="H14" s="36">
        <v>138.61840386379586</v>
      </c>
      <c r="I14" s="31">
        <v>93.370458566310873</v>
      </c>
      <c r="J14" s="32" t="s">
        <v>16</v>
      </c>
      <c r="K14" s="32">
        <v>150</v>
      </c>
      <c r="L14" s="37">
        <v>144.37548110594616</v>
      </c>
      <c r="M14" s="38">
        <v>96.250320737297443</v>
      </c>
      <c r="N14" s="32">
        <v>260</v>
      </c>
      <c r="O14" s="37">
        <v>288.06931402824557</v>
      </c>
      <c r="P14" s="31">
        <v>89.204109989136313</v>
      </c>
    </row>
    <row r="15" spans="1:16">
      <c r="A15" s="32" t="s">
        <v>23</v>
      </c>
      <c r="B15" s="33">
        <v>5515</v>
      </c>
      <c r="C15" s="33">
        <v>8890</v>
      </c>
      <c r="D15" s="32">
        <v>199</v>
      </c>
      <c r="E15" s="34">
        <v>49.028350000000003</v>
      </c>
      <c r="F15" s="32">
        <v>1769110</v>
      </c>
      <c r="G15" s="35">
        <v>0.65614548249991478</v>
      </c>
      <c r="H15" s="36">
        <v>218.78486973526398</v>
      </c>
      <c r="I15" s="31">
        <v>90.057854404389957</v>
      </c>
      <c r="J15" s="32" t="s">
        <v>16</v>
      </c>
      <c r="K15" s="32">
        <v>150</v>
      </c>
      <c r="L15" s="37">
        <v>144.77711794850939</v>
      </c>
      <c r="M15" s="38">
        <v>96.518078632339595</v>
      </c>
      <c r="N15" s="32">
        <v>400</v>
      </c>
      <c r="O15" s="37">
        <v>407.5468053164841</v>
      </c>
      <c r="P15" s="31">
        <v>98.113298670878976</v>
      </c>
    </row>
    <row r="16" spans="1:16">
      <c r="A16" s="32" t="s">
        <v>24</v>
      </c>
      <c r="B16" s="33">
        <v>5600</v>
      </c>
      <c r="C16" s="33">
        <v>8890</v>
      </c>
      <c r="D16" s="33">
        <v>199</v>
      </c>
      <c r="E16" s="34">
        <v>49.783999999999999</v>
      </c>
      <c r="F16" s="32">
        <v>1769110</v>
      </c>
      <c r="G16" s="35">
        <v>0.64814075586134712</v>
      </c>
      <c r="H16" s="36">
        <v>226.50905605168566</v>
      </c>
      <c r="I16" s="31">
        <v>86.176353742871527</v>
      </c>
      <c r="J16" s="32" t="s">
        <v>16</v>
      </c>
      <c r="K16" s="32">
        <v>148</v>
      </c>
      <c r="L16" s="37">
        <v>145.52829545031</v>
      </c>
      <c r="M16" s="38">
        <v>98.329929358317571</v>
      </c>
      <c r="N16" s="32">
        <v>462</v>
      </c>
      <c r="O16" s="37">
        <v>421.55301684911137</v>
      </c>
      <c r="P16" s="31">
        <v>91.245241742231897</v>
      </c>
    </row>
    <row r="17" spans="1:16">
      <c r="A17" s="32" t="s">
        <v>25</v>
      </c>
      <c r="B17" s="33">
        <v>5631</v>
      </c>
      <c r="C17" s="33">
        <v>8902</v>
      </c>
      <c r="D17" s="32">
        <v>199</v>
      </c>
      <c r="E17" s="34">
        <v>50.127161999999998</v>
      </c>
      <c r="F17" s="32">
        <v>1771498</v>
      </c>
      <c r="G17" s="35">
        <v>0.64456923525807086</v>
      </c>
      <c r="H17" s="36">
        <v>229.6458721592555</v>
      </c>
      <c r="I17" s="31">
        <v>84.600064241580156</v>
      </c>
      <c r="J17" s="32" t="s">
        <v>16</v>
      </c>
      <c r="K17" s="32">
        <v>155</v>
      </c>
      <c r="L17" s="37">
        <v>145.91256195514825</v>
      </c>
      <c r="M17" s="38">
        <v>94.137136745256939</v>
      </c>
      <c r="N17" s="32">
        <v>462</v>
      </c>
      <c r="O17" s="37">
        <v>427.92157311058327</v>
      </c>
      <c r="P17" s="31">
        <v>92.623717123502871</v>
      </c>
    </row>
    <row r="18" spans="1:16">
      <c r="A18" s="33" t="s">
        <v>26</v>
      </c>
      <c r="B18" s="33">
        <v>6190</v>
      </c>
      <c r="C18" s="33">
        <v>12410</v>
      </c>
      <c r="D18" s="33">
        <v>379</v>
      </c>
      <c r="E18" s="34">
        <v>76.817899999999995</v>
      </c>
      <c r="F18" s="32">
        <v>4703390</v>
      </c>
      <c r="G18" s="35">
        <v>0.45090441581695762</v>
      </c>
      <c r="H18" s="36">
        <v>371</v>
      </c>
      <c r="I18" s="31">
        <v>97.889182058047496</v>
      </c>
      <c r="J18" s="32" t="s">
        <v>16</v>
      </c>
      <c r="K18" s="39">
        <v>200</v>
      </c>
      <c r="L18" s="37">
        <v>199.91627488584442</v>
      </c>
      <c r="M18" s="38">
        <v>99.958137442922208</v>
      </c>
      <c r="N18" s="33">
        <v>700</v>
      </c>
      <c r="O18" s="37">
        <v>699.90677345848394</v>
      </c>
      <c r="P18" s="31">
        <v>99.986681922640557</v>
      </c>
    </row>
    <row r="19" spans="1:16">
      <c r="A19" s="33" t="s">
        <v>27</v>
      </c>
      <c r="B19" s="33">
        <v>5380</v>
      </c>
      <c r="C19" s="33">
        <v>22650</v>
      </c>
      <c r="D19" s="33">
        <v>528</v>
      </c>
      <c r="E19" s="34">
        <v>121.857</v>
      </c>
      <c r="F19" s="32">
        <v>11959200</v>
      </c>
      <c r="G19" s="35">
        <v>0.29897511969142909</v>
      </c>
      <c r="H19" s="36">
        <v>443</v>
      </c>
      <c r="I19" s="31">
        <v>83.901515151515156</v>
      </c>
      <c r="J19" s="32" t="s">
        <v>16</v>
      </c>
      <c r="K19" s="32">
        <v>234</v>
      </c>
      <c r="L19" s="37">
        <v>233.96761885443388</v>
      </c>
      <c r="M19" s="38">
        <v>99.986161903604227</v>
      </c>
      <c r="N19" s="32">
        <v>1000</v>
      </c>
      <c r="O19" s="37">
        <v>999.67302222742273</v>
      </c>
      <c r="P19" s="31">
        <v>99.967302222742276</v>
      </c>
    </row>
    <row r="20" spans="1:16">
      <c r="A20" s="40"/>
      <c r="B20" s="40"/>
      <c r="C20" s="40"/>
      <c r="D20" s="40"/>
      <c r="E20" s="41"/>
      <c r="F20" s="40"/>
      <c r="G20" s="40"/>
      <c r="H20" s="41"/>
      <c r="I20" s="40"/>
      <c r="J20" s="40"/>
      <c r="K20" s="40"/>
      <c r="L20" s="40"/>
      <c r="M20" s="40"/>
      <c r="N20" s="40"/>
      <c r="O20" s="40"/>
      <c r="P20" s="40"/>
    </row>
    <row r="21" spans="1:16">
      <c r="A21" s="40"/>
      <c r="B21" s="40"/>
      <c r="C21" s="40"/>
      <c r="D21" s="40"/>
      <c r="E21" s="42"/>
      <c r="F21" s="40"/>
      <c r="G21" s="43"/>
      <c r="H21" s="41"/>
      <c r="I21" s="44"/>
      <c r="J21" s="40"/>
      <c r="K21" s="40"/>
      <c r="L21" s="44"/>
      <c r="M21" s="44"/>
      <c r="N21" s="40"/>
      <c r="O21" s="44"/>
      <c r="P21" s="45"/>
    </row>
    <row r="22" spans="1:16">
      <c r="A22" s="46" t="s">
        <v>28</v>
      </c>
      <c r="B22" s="47">
        <v>3480</v>
      </c>
      <c r="C22" s="47">
        <v>8570</v>
      </c>
      <c r="D22" s="47">
        <v>104</v>
      </c>
      <c r="E22" s="48">
        <v>29.823599999999999</v>
      </c>
      <c r="F22" s="49">
        <v>891280</v>
      </c>
      <c r="G22" s="50">
        <v>0.95451174230498415</v>
      </c>
      <c r="H22" s="51">
        <v>103.93012122844266</v>
      </c>
      <c r="I22" s="52">
        <v>99.932808873502552</v>
      </c>
      <c r="J22" s="49" t="s">
        <v>29</v>
      </c>
      <c r="K22" s="49">
        <v>105</v>
      </c>
      <c r="L22" s="53">
        <v>101.62658793944865</v>
      </c>
      <c r="M22" s="54">
        <v>96.787226608998722</v>
      </c>
      <c r="N22" s="49">
        <v>195</v>
      </c>
      <c r="O22" s="53">
        <v>183.32210660742567</v>
      </c>
      <c r="P22" s="52">
        <v>94.011336721756749</v>
      </c>
    </row>
    <row r="23" spans="1:16">
      <c r="A23" s="55" t="s">
        <v>30</v>
      </c>
      <c r="B23" s="47">
        <v>4600</v>
      </c>
      <c r="C23" s="47">
        <v>7200</v>
      </c>
      <c r="D23" s="47">
        <v>100</v>
      </c>
      <c r="E23" s="48">
        <v>33.119999999999997</v>
      </c>
      <c r="F23" s="49">
        <v>720000</v>
      </c>
      <c r="G23" s="50">
        <v>0.88572313476479214</v>
      </c>
      <c r="H23" s="51">
        <v>93.826523769370155</v>
      </c>
      <c r="I23" s="52">
        <v>93.826523769370155</v>
      </c>
      <c r="J23" s="49" t="s">
        <v>29</v>
      </c>
      <c r="K23" s="49">
        <v>128.38999999999999</v>
      </c>
      <c r="L23" s="53">
        <v>135.00184932653792</v>
      </c>
      <c r="M23" s="54">
        <v>94.850183560606013</v>
      </c>
      <c r="N23" s="49">
        <v>252</v>
      </c>
      <c r="O23" s="53">
        <v>257.89787192934818</v>
      </c>
      <c r="P23" s="52">
        <v>97.659574631211044</v>
      </c>
    </row>
    <row r="24" spans="1:16" ht="26.4">
      <c r="A24" s="46" t="s">
        <v>31</v>
      </c>
      <c r="B24" s="47">
        <v>6000</v>
      </c>
      <c r="C24" s="47">
        <v>6160</v>
      </c>
      <c r="D24" s="47">
        <v>127</v>
      </c>
      <c r="E24" s="48">
        <v>36.96</v>
      </c>
      <c r="F24" s="49">
        <v>782320</v>
      </c>
      <c r="G24" s="50">
        <v>0.81693667379216983</v>
      </c>
      <c r="H24" s="51">
        <v>132.36422033877793</v>
      </c>
      <c r="I24" s="52">
        <v>95.776204457655183</v>
      </c>
      <c r="J24" s="49" t="s">
        <v>29</v>
      </c>
      <c r="K24" s="49">
        <v>150</v>
      </c>
      <c r="L24" s="53">
        <v>158.06823316088412</v>
      </c>
      <c r="M24" s="54">
        <v>94.621177892743916</v>
      </c>
      <c r="N24" s="49">
        <v>200</v>
      </c>
      <c r="O24" s="53">
        <v>207.09807803891454</v>
      </c>
      <c r="P24" s="52">
        <v>96.450960980542732</v>
      </c>
    </row>
    <row r="25" spans="1:16">
      <c r="A25" s="55" t="s">
        <v>32</v>
      </c>
      <c r="B25" s="47">
        <v>5900</v>
      </c>
      <c r="C25" s="47">
        <v>7800</v>
      </c>
      <c r="D25" s="47">
        <v>196</v>
      </c>
      <c r="E25" s="48">
        <v>46.02</v>
      </c>
      <c r="F25" s="49">
        <v>1528800</v>
      </c>
      <c r="G25" s="50">
        <v>0.69005728080856854</v>
      </c>
      <c r="H25" s="51">
        <v>212.5179093166488</v>
      </c>
      <c r="I25" s="52">
        <v>91.572495246607758</v>
      </c>
      <c r="J25" s="49" t="s">
        <v>29</v>
      </c>
      <c r="K25" s="49">
        <v>131</v>
      </c>
      <c r="L25" s="53">
        <v>141.29876284720376</v>
      </c>
      <c r="M25" s="54">
        <v>92.13834897160018</v>
      </c>
      <c r="N25" s="49">
        <v>689</v>
      </c>
      <c r="O25" s="53">
        <v>147.33359940724404</v>
      </c>
      <c r="P25" s="56">
        <v>21.383686416145721</v>
      </c>
    </row>
    <row r="26" spans="1:16">
      <c r="A26" s="49" t="s">
        <v>33</v>
      </c>
      <c r="B26" s="57">
        <v>6850</v>
      </c>
      <c r="C26" s="57">
        <v>7190</v>
      </c>
      <c r="D26" s="57">
        <v>279</v>
      </c>
      <c r="E26" s="48">
        <v>49.2515</v>
      </c>
      <c r="F26" s="49">
        <v>2006010</v>
      </c>
      <c r="G26" s="50">
        <v>0.65376127743450763</v>
      </c>
      <c r="H26" s="51">
        <v>273.3577798316071</v>
      </c>
      <c r="I26" s="52">
        <v>97.977698864375299</v>
      </c>
      <c r="J26" s="49" t="s">
        <v>29</v>
      </c>
      <c r="K26" s="49">
        <v>131</v>
      </c>
      <c r="L26" s="53">
        <v>131.20342332325527</v>
      </c>
      <c r="M26" s="54">
        <v>99.844715020415833</v>
      </c>
      <c r="N26" s="49">
        <v>415</v>
      </c>
      <c r="O26" s="53">
        <v>172.90847486723942</v>
      </c>
      <c r="P26" s="56">
        <v>41.664692739093837</v>
      </c>
    </row>
    <row r="27" spans="1:16">
      <c r="A27" s="46" t="s">
        <v>34</v>
      </c>
      <c r="B27" s="47">
        <v>3400</v>
      </c>
      <c r="C27" s="47">
        <v>16654</v>
      </c>
      <c r="D27" s="47">
        <v>185</v>
      </c>
      <c r="E27" s="48">
        <v>56.623600000000003</v>
      </c>
      <c r="F27" s="49">
        <v>3080990</v>
      </c>
      <c r="G27" s="50">
        <v>0.58364055853711283</v>
      </c>
      <c r="H27" s="51">
        <v>153.25920082490975</v>
      </c>
      <c r="I27" s="52">
        <v>82.842811256707975</v>
      </c>
      <c r="J27" s="49" t="s">
        <v>29</v>
      </c>
      <c r="K27" s="49">
        <v>172</v>
      </c>
      <c r="L27" s="53">
        <v>178.36790516244946</v>
      </c>
      <c r="M27" s="54">
        <v>96.297729556715424</v>
      </c>
      <c r="N27" s="49">
        <v>285</v>
      </c>
      <c r="O27" s="53">
        <v>278.01175037854773</v>
      </c>
      <c r="P27" s="52">
        <v>97.547982588964118</v>
      </c>
    </row>
    <row r="28" spans="1:16">
      <c r="A28" s="49" t="s">
        <v>35</v>
      </c>
      <c r="B28" s="57">
        <v>3370</v>
      </c>
      <c r="C28" s="57">
        <v>18950</v>
      </c>
      <c r="D28" s="57">
        <v>177</v>
      </c>
      <c r="E28" s="48">
        <v>63.861499999999999</v>
      </c>
      <c r="F28" s="49">
        <v>3354150</v>
      </c>
      <c r="G28" s="50">
        <v>0.52797372586213664</v>
      </c>
      <c r="H28" s="51">
        <v>155.73360015097975</v>
      </c>
      <c r="I28" s="52">
        <v>87.985084831062011</v>
      </c>
      <c r="J28" s="49" t="s">
        <v>29</v>
      </c>
      <c r="K28" s="49">
        <v>220</v>
      </c>
      <c r="L28" s="53">
        <v>299.6458094352929</v>
      </c>
      <c r="M28" s="58">
        <v>63.797359347594131</v>
      </c>
      <c r="N28" s="49">
        <v>380</v>
      </c>
      <c r="O28" s="53">
        <v>395.32179855774393</v>
      </c>
      <c r="P28" s="52">
        <v>95.967947747962128</v>
      </c>
    </row>
    <row r="29" spans="1:16">
      <c r="A29" s="46" t="s">
        <v>36</v>
      </c>
      <c r="B29" s="47">
        <v>6370</v>
      </c>
      <c r="C29" s="47">
        <v>10220</v>
      </c>
      <c r="D29" s="47">
        <v>325</v>
      </c>
      <c r="E29" s="48">
        <v>65.101399999999998</v>
      </c>
      <c r="F29" s="49">
        <v>3321500</v>
      </c>
      <c r="G29" s="50">
        <v>0.51948133397941743</v>
      </c>
      <c r="H29" s="51">
        <v>293.82542927200353</v>
      </c>
      <c r="I29" s="52">
        <v>90.407824391385702</v>
      </c>
      <c r="J29" s="49" t="s">
        <v>29</v>
      </c>
      <c r="K29" s="49">
        <v>345</v>
      </c>
      <c r="L29" s="53">
        <v>322.81679620067007</v>
      </c>
      <c r="M29" s="54">
        <v>93.570085855266683</v>
      </c>
      <c r="N29" s="49">
        <v>435</v>
      </c>
      <c r="O29" s="53">
        <v>414.12520123145305</v>
      </c>
      <c r="P29" s="52">
        <v>95.201195685391511</v>
      </c>
    </row>
    <row r="30" spans="1:16">
      <c r="A30" s="46" t="s">
        <v>37</v>
      </c>
      <c r="B30" s="47">
        <v>5180</v>
      </c>
      <c r="C30" s="47">
        <v>19300</v>
      </c>
      <c r="D30" s="47">
        <v>411</v>
      </c>
      <c r="E30" s="48">
        <v>99.974000000000004</v>
      </c>
      <c r="F30" s="49">
        <v>7932300</v>
      </c>
      <c r="G30" s="50">
        <v>0.35752752015377826</v>
      </c>
      <c r="H30" s="51">
        <v>407</v>
      </c>
      <c r="I30" s="52">
        <v>99.026763990267639</v>
      </c>
      <c r="J30" s="49" t="s">
        <v>29</v>
      </c>
      <c r="K30" s="49">
        <v>550</v>
      </c>
      <c r="L30" s="53">
        <v>550.51613403538431</v>
      </c>
      <c r="M30" s="54">
        <v>99.906157448111941</v>
      </c>
      <c r="N30" s="49">
        <v>620</v>
      </c>
      <c r="O30" s="53">
        <v>624.588335803061</v>
      </c>
      <c r="P30" s="52">
        <v>99.25994583821597</v>
      </c>
    </row>
    <row r="31" spans="1:16">
      <c r="A31" s="40"/>
      <c r="B31" s="40"/>
      <c r="C31" s="40"/>
      <c r="D31" s="40"/>
      <c r="E31" s="41"/>
      <c r="F31" s="40"/>
      <c r="G31" s="40"/>
      <c r="H31" s="41"/>
      <c r="I31" s="59"/>
      <c r="J31" s="40"/>
      <c r="K31" s="40"/>
      <c r="L31" s="40"/>
      <c r="M31" s="40"/>
      <c r="N31" s="40"/>
      <c r="O31" s="40"/>
      <c r="P31" s="40"/>
    </row>
    <row r="32" spans="1:16">
      <c r="A32" s="40"/>
      <c r="B32" s="40"/>
      <c r="C32" s="40"/>
      <c r="D32" s="40"/>
      <c r="E32" s="42"/>
      <c r="F32" s="40"/>
      <c r="G32" s="43"/>
      <c r="H32" s="60"/>
      <c r="I32" s="61"/>
      <c r="J32" s="40"/>
      <c r="K32" s="40"/>
      <c r="L32" s="44"/>
      <c r="M32" s="44"/>
      <c r="N32" s="40"/>
      <c r="O32" s="44"/>
      <c r="P32" s="45"/>
    </row>
    <row r="33" spans="1:16">
      <c r="A33" s="62" t="s">
        <v>38</v>
      </c>
      <c r="B33" s="62">
        <v>5780</v>
      </c>
      <c r="C33" s="62">
        <v>1743.47</v>
      </c>
      <c r="D33" s="62">
        <v>45</v>
      </c>
      <c r="E33" s="63">
        <v>10.0772566</v>
      </c>
      <c r="F33" s="62">
        <v>78456.149999999994</v>
      </c>
      <c r="G33" s="64">
        <v>1.7318969360622321</v>
      </c>
      <c r="H33" s="65">
        <v>41</v>
      </c>
      <c r="I33" s="66">
        <v>91.111111111111114</v>
      </c>
      <c r="J33" s="67" t="s">
        <v>39</v>
      </c>
      <c r="K33" s="67">
        <v>69</v>
      </c>
      <c r="L33" s="68">
        <v>70.224364360517939</v>
      </c>
      <c r="M33" s="69">
        <v>98.225558897800084</v>
      </c>
      <c r="N33" s="70">
        <v>176</v>
      </c>
      <c r="O33" s="68">
        <v>177.66284959590121</v>
      </c>
      <c r="P33" s="71">
        <v>99.055199093237945</v>
      </c>
    </row>
    <row r="34" spans="1:16">
      <c r="A34" s="62" t="s">
        <v>40</v>
      </c>
      <c r="B34" s="62">
        <v>5790</v>
      </c>
      <c r="C34" s="62">
        <v>1740</v>
      </c>
      <c r="D34" s="62">
        <v>45</v>
      </c>
      <c r="E34" s="63">
        <v>10.0746</v>
      </c>
      <c r="F34" s="62">
        <v>78300</v>
      </c>
      <c r="G34" s="64">
        <v>1.7320672255849643</v>
      </c>
      <c r="H34" s="72">
        <v>41</v>
      </c>
      <c r="I34" s="66">
        <v>91.111111111111114</v>
      </c>
      <c r="J34" s="67" t="s">
        <v>39</v>
      </c>
      <c r="K34" s="67">
        <v>55</v>
      </c>
      <c r="L34" s="68">
        <v>70.241892458852817</v>
      </c>
      <c r="M34" s="73">
        <v>72.287468256631243</v>
      </c>
      <c r="N34" s="62">
        <v>180</v>
      </c>
      <c r="O34" s="68">
        <v>177.83064582402585</v>
      </c>
      <c r="P34" s="71">
        <v>98.794803235569916</v>
      </c>
    </row>
    <row r="35" spans="1:16">
      <c r="A35" s="62" t="s">
        <v>41</v>
      </c>
      <c r="B35" s="62">
        <v>12600</v>
      </c>
      <c r="C35" s="62">
        <v>1850</v>
      </c>
      <c r="D35" s="62">
        <v>318</v>
      </c>
      <c r="E35" s="63">
        <v>23.31</v>
      </c>
      <c r="F35" s="62">
        <v>588300</v>
      </c>
      <c r="G35" s="64">
        <v>1.1262251732434838</v>
      </c>
      <c r="H35" s="65">
        <v>282.78649491645052</v>
      </c>
      <c r="I35" s="66">
        <v>88.926570728443565</v>
      </c>
      <c r="J35" s="67" t="s">
        <v>39</v>
      </c>
      <c r="K35" s="67">
        <v>130</v>
      </c>
      <c r="L35" s="74">
        <v>145.89073474929319</v>
      </c>
      <c r="M35" s="69">
        <v>87.776357885159086</v>
      </c>
      <c r="N35" s="67">
        <v>450</v>
      </c>
      <c r="O35" s="68">
        <v>365.7280700576739</v>
      </c>
      <c r="P35" s="71">
        <v>81.272904457260864</v>
      </c>
    </row>
    <row r="36" spans="1:16">
      <c r="A36" s="70" t="s">
        <v>42</v>
      </c>
      <c r="B36" s="70">
        <v>6100</v>
      </c>
      <c r="C36" s="70">
        <v>4450</v>
      </c>
      <c r="D36" s="70">
        <v>120</v>
      </c>
      <c r="E36" s="63">
        <v>27.145</v>
      </c>
      <c r="F36" s="70">
        <v>534000</v>
      </c>
      <c r="G36" s="64">
        <v>1.018574604629976</v>
      </c>
      <c r="H36" s="65">
        <v>122.68915728822283</v>
      </c>
      <c r="I36" s="66">
        <v>97.759035593147644</v>
      </c>
      <c r="J36" s="67" t="s">
        <v>39</v>
      </c>
      <c r="K36" s="67">
        <v>140</v>
      </c>
      <c r="L36" s="68">
        <v>131.51886390228174</v>
      </c>
      <c r="M36" s="69">
        <v>93.942045644486953</v>
      </c>
      <c r="N36" s="70">
        <v>235</v>
      </c>
      <c r="O36" s="68">
        <v>380.20859175049918</v>
      </c>
      <c r="P36" s="75">
        <v>38.209109893404602</v>
      </c>
    </row>
    <row r="37" spans="1:16">
      <c r="A37" s="70" t="s">
        <v>43</v>
      </c>
      <c r="B37" s="70">
        <v>4262</v>
      </c>
      <c r="C37" s="70">
        <v>6506</v>
      </c>
      <c r="D37" s="70">
        <v>97</v>
      </c>
      <c r="E37" s="63">
        <v>27.728572</v>
      </c>
      <c r="F37" s="70">
        <v>631082</v>
      </c>
      <c r="G37" s="64">
        <v>1.0039160664961286</v>
      </c>
      <c r="H37" s="65">
        <v>89.7</v>
      </c>
      <c r="I37" s="66">
        <v>92.474226804123717</v>
      </c>
      <c r="J37" s="67" t="s">
        <v>39</v>
      </c>
      <c r="K37" s="67">
        <v>207</v>
      </c>
      <c r="L37" s="68">
        <v>146.57627023200621</v>
      </c>
      <c r="M37" s="76">
        <v>70.809792382611704</v>
      </c>
      <c r="N37" s="70">
        <v>379</v>
      </c>
      <c r="O37" s="68">
        <v>380.2300937845539</v>
      </c>
      <c r="P37" s="71">
        <v>99.675436996159917</v>
      </c>
    </row>
    <row r="38" spans="1:16">
      <c r="A38" s="70" t="s">
        <v>44</v>
      </c>
      <c r="B38" s="70">
        <v>3000</v>
      </c>
      <c r="C38" s="70">
        <v>13310</v>
      </c>
      <c r="D38" s="70">
        <v>141</v>
      </c>
      <c r="E38" s="63">
        <v>39.93</v>
      </c>
      <c r="F38" s="70">
        <v>1876710</v>
      </c>
      <c r="G38" s="64">
        <v>0.77055468631029778</v>
      </c>
      <c r="H38" s="65">
        <v>136</v>
      </c>
      <c r="I38" s="66">
        <v>96.453900709219852</v>
      </c>
      <c r="J38" s="67" t="s">
        <v>39</v>
      </c>
      <c r="K38" s="162">
        <v>230</v>
      </c>
      <c r="L38" s="68">
        <v>229.85428183287149</v>
      </c>
      <c r="M38" s="69">
        <v>99</v>
      </c>
      <c r="N38" s="70">
        <v>445</v>
      </c>
      <c r="O38" s="68">
        <v>444.97331694475861</v>
      </c>
      <c r="P38" s="71">
        <v>99.994003807810927</v>
      </c>
    </row>
    <row r="39" spans="1:16">
      <c r="A39" s="77" t="s">
        <v>45</v>
      </c>
      <c r="B39" s="77">
        <v>5730</v>
      </c>
      <c r="C39" s="77">
        <v>8900</v>
      </c>
      <c r="D39" s="77">
        <v>211</v>
      </c>
      <c r="E39" s="78">
        <v>50.997</v>
      </c>
      <c r="F39" s="77">
        <v>1877900</v>
      </c>
      <c r="G39" s="79">
        <v>0.63568888804476786</v>
      </c>
      <c r="H39" s="80">
        <v>200</v>
      </c>
      <c r="I39" s="81">
        <v>94.786729857819907</v>
      </c>
      <c r="J39" s="67" t="s">
        <v>39</v>
      </c>
      <c r="K39" s="82">
        <v>758</v>
      </c>
      <c r="L39" s="74">
        <v>707.00726485528139</v>
      </c>
      <c r="M39" s="83">
        <v>93.27272623420599</v>
      </c>
      <c r="N39" s="84">
        <v>800</v>
      </c>
      <c r="O39" s="74">
        <v>775.78506223188504</v>
      </c>
      <c r="P39" s="71">
        <v>96.973132778985629</v>
      </c>
    </row>
    <row r="40" spans="1:16">
      <c r="A40" s="40"/>
      <c r="B40" s="40"/>
      <c r="C40" s="40"/>
      <c r="D40" s="40"/>
      <c r="E40" s="41"/>
      <c r="F40" s="40"/>
      <c r="G40" s="40"/>
      <c r="H40" s="41"/>
      <c r="I40" s="59"/>
      <c r="J40" s="40"/>
      <c r="K40" s="40"/>
      <c r="L40" s="40"/>
      <c r="M40" s="40"/>
      <c r="N40" s="40"/>
      <c r="O40" s="40"/>
      <c r="P40" s="40"/>
    </row>
    <row r="41" spans="1:16">
      <c r="A41" s="40"/>
      <c r="B41" s="40"/>
      <c r="C41" s="40"/>
      <c r="D41" s="40"/>
      <c r="E41" s="41"/>
      <c r="F41" s="40"/>
      <c r="G41" s="40"/>
      <c r="H41" s="41"/>
      <c r="I41" s="59"/>
      <c r="J41" s="40"/>
      <c r="K41" s="40"/>
      <c r="L41" s="40"/>
      <c r="M41" s="40"/>
      <c r="N41" s="40"/>
      <c r="O41" s="40"/>
      <c r="P41" s="40"/>
    </row>
    <row r="42" spans="1:16" s="171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 s="187" t="s">
        <v>47</v>
      </c>
      <c r="B43" s="239">
        <v>5250</v>
      </c>
      <c r="C43" s="239">
        <v>8000</v>
      </c>
      <c r="D43" s="240">
        <v>193</v>
      </c>
      <c r="E43" s="188">
        <v>42</v>
      </c>
      <c r="F43" s="240">
        <v>1544000</v>
      </c>
      <c r="G43" s="189">
        <v>0.74118918324481475</v>
      </c>
      <c r="H43" s="241">
        <v>157</v>
      </c>
      <c r="I43" s="242">
        <v>81.34</v>
      </c>
      <c r="J43" s="240"/>
      <c r="K43" s="203">
        <v>170</v>
      </c>
      <c r="L43" s="192">
        <v>179.05672876047902</v>
      </c>
      <c r="M43" s="193">
        <v>94.672512493835868</v>
      </c>
      <c r="N43" s="203">
        <v>515</v>
      </c>
      <c r="O43" s="192">
        <v>459.49588124128059</v>
      </c>
      <c r="P43" s="194">
        <v>89.222501211899143</v>
      </c>
    </row>
    <row r="44" spans="1:16">
      <c r="A44" s="187" t="s">
        <v>48</v>
      </c>
      <c r="B44" s="187">
        <v>5639</v>
      </c>
      <c r="C44" s="187">
        <v>8000</v>
      </c>
      <c r="D44" s="187">
        <v>193</v>
      </c>
      <c r="E44" s="188">
        <v>45.112000000000002</v>
      </c>
      <c r="F44" s="187">
        <v>1544000</v>
      </c>
      <c r="G44" s="189">
        <v>0.70098590913774217</v>
      </c>
      <c r="H44" s="190">
        <v>195.9</v>
      </c>
      <c r="I44" s="191">
        <v>98.497409326424872</v>
      </c>
      <c r="J44" s="187"/>
      <c r="K44" s="238">
        <v>205</v>
      </c>
      <c r="L44" s="192">
        <v>213.00007686170284</v>
      </c>
      <c r="M44" s="193">
        <v>96.097523482096179</v>
      </c>
      <c r="N44" s="187">
        <v>515</v>
      </c>
      <c r="O44" s="192">
        <v>542.5101015586406</v>
      </c>
      <c r="P44" s="194">
        <v>94.65823270706008</v>
      </c>
    </row>
    <row r="45" spans="1:16">
      <c r="A45" s="86" t="s">
        <v>46</v>
      </c>
      <c r="B45" s="234">
        <v>5660</v>
      </c>
      <c r="C45" s="234">
        <v>8000</v>
      </c>
      <c r="D45" s="235">
        <v>193</v>
      </c>
      <c r="E45" s="235">
        <v>45.28</v>
      </c>
      <c r="F45" s="236">
        <v>1544000</v>
      </c>
      <c r="G45" s="237">
        <v>0.69893809223394654</v>
      </c>
      <c r="H45" s="235">
        <v>200</v>
      </c>
      <c r="I45" s="235">
        <v>96.37</v>
      </c>
      <c r="J45" s="86"/>
      <c r="K45" s="169">
        <v>260</v>
      </c>
      <c r="L45" s="89">
        <v>215.92335255932994</v>
      </c>
      <c r="M45" s="87">
        <v>83.047443292049977</v>
      </c>
      <c r="N45" s="170">
        <v>515</v>
      </c>
      <c r="O45" s="89">
        <v>546.11831058375537</v>
      </c>
      <c r="P45" s="88">
        <v>93.957609595387311</v>
      </c>
    </row>
    <row r="46" spans="1:16">
      <c r="A46" s="187" t="s">
        <v>49</v>
      </c>
      <c r="B46" s="187">
        <v>5710</v>
      </c>
      <c r="C46" s="187">
        <v>8000</v>
      </c>
      <c r="D46" s="187">
        <v>193</v>
      </c>
      <c r="E46" s="188">
        <v>45.68</v>
      </c>
      <c r="F46" s="187">
        <v>1544000</v>
      </c>
      <c r="G46" s="189">
        <v>0.69410972245163183</v>
      </c>
      <c r="H46" s="190">
        <v>203</v>
      </c>
      <c r="I46" s="191">
        <v>94.818652849740928</v>
      </c>
      <c r="J46" s="187"/>
      <c r="K46" s="187">
        <v>215</v>
      </c>
      <c r="L46" s="192">
        <v>223.60809598909691</v>
      </c>
      <c r="M46" s="193">
        <v>95.996234423675858</v>
      </c>
      <c r="N46" s="187">
        <v>550</v>
      </c>
      <c r="O46" s="192">
        <v>555.59620687458664</v>
      </c>
      <c r="P46" s="194">
        <v>98.98250784098424</v>
      </c>
    </row>
    <row r="47" spans="1:16">
      <c r="A47" s="187" t="s">
        <v>50</v>
      </c>
      <c r="B47" s="187">
        <v>5740</v>
      </c>
      <c r="C47" s="187">
        <v>8000</v>
      </c>
      <c r="D47" s="187">
        <v>193</v>
      </c>
      <c r="E47" s="188">
        <v>45.92</v>
      </c>
      <c r="F47" s="187">
        <v>1544000</v>
      </c>
      <c r="G47" s="189">
        <v>0.69124429950835897</v>
      </c>
      <c r="H47" s="190">
        <v>205.9</v>
      </c>
      <c r="I47" s="191">
        <v>93.316062176165801</v>
      </c>
      <c r="J47" s="187"/>
      <c r="K47" s="187">
        <v>225</v>
      </c>
      <c r="L47" s="192">
        <v>228.71960897068493</v>
      </c>
      <c r="M47" s="193">
        <v>98.346840457473363</v>
      </c>
      <c r="N47" s="187">
        <v>575</v>
      </c>
      <c r="O47" s="192">
        <v>561.97246734518558</v>
      </c>
      <c r="P47" s="194">
        <v>97.734342146988794</v>
      </c>
    </row>
    <row r="48" spans="1:16">
      <c r="A48" s="187" t="s">
        <v>51</v>
      </c>
      <c r="B48" s="187">
        <v>5801</v>
      </c>
      <c r="C48" s="187">
        <v>8000</v>
      </c>
      <c r="D48" s="187">
        <v>193</v>
      </c>
      <c r="E48" s="188">
        <v>46.408000000000001</v>
      </c>
      <c r="F48" s="187">
        <v>1544000</v>
      </c>
      <c r="G48" s="189">
        <v>0.68548964791717826</v>
      </c>
      <c r="H48" s="190">
        <v>212</v>
      </c>
      <c r="I48" s="191">
        <v>90.15544041450778</v>
      </c>
      <c r="J48" s="187"/>
      <c r="K48" s="187">
        <v>270</v>
      </c>
      <c r="L48" s="192">
        <v>240.28466338117141</v>
      </c>
      <c r="M48" s="193">
        <v>88.994319770804225</v>
      </c>
      <c r="N48" s="187">
        <v>600</v>
      </c>
      <c r="O48" s="192">
        <v>576.75172168947756</v>
      </c>
      <c r="P48" s="194">
        <v>96.125286948246256</v>
      </c>
    </row>
    <row r="49" spans="1:16">
      <c r="A49" s="195" t="s">
        <v>52</v>
      </c>
      <c r="B49" s="195">
        <v>5913</v>
      </c>
      <c r="C49" s="195">
        <v>7850</v>
      </c>
      <c r="D49" s="195">
        <v>193</v>
      </c>
      <c r="E49" s="196">
        <v>46.417050000000003</v>
      </c>
      <c r="F49" s="195">
        <v>1515050</v>
      </c>
      <c r="G49" s="197">
        <v>0.6853838242114606</v>
      </c>
      <c r="H49" s="198">
        <v>216</v>
      </c>
      <c r="I49" s="199">
        <v>88.082901554404145</v>
      </c>
      <c r="J49" s="195"/>
      <c r="K49" s="195">
        <v>275</v>
      </c>
      <c r="L49" s="200">
        <v>240.51394960121252</v>
      </c>
      <c r="M49" s="201">
        <v>87.459618036804557</v>
      </c>
      <c r="N49" s="195">
        <v>620</v>
      </c>
      <c r="O49" s="200">
        <v>577.05012718518265</v>
      </c>
      <c r="P49" s="202">
        <v>93.072601158900426</v>
      </c>
    </row>
    <row r="50" spans="1:16">
      <c r="A50" s="172" t="s">
        <v>53</v>
      </c>
      <c r="B50" s="172">
        <v>6600</v>
      </c>
      <c r="C50" s="172">
        <v>7800</v>
      </c>
      <c r="D50" s="172">
        <v>197</v>
      </c>
      <c r="E50" s="173">
        <f>B50*C50/1000000</f>
        <v>51.48</v>
      </c>
      <c r="F50" s="172">
        <f>D50*C50</f>
        <v>1536600</v>
      </c>
      <c r="G50" s="174">
        <f>((39.9*(E50))/((1.5+(E50))*((E50)+9.97612)))</f>
        <v>0.63086196176753528</v>
      </c>
      <c r="H50" s="173">
        <v>248</v>
      </c>
      <c r="I50" s="175">
        <f t="shared" ref="I50:I53" si="0">100-(((((D50-H50)/D50)*100)^2)^0.5)</f>
        <v>74.111675126903549</v>
      </c>
      <c r="J50" s="172"/>
      <c r="K50" s="172">
        <v>450</v>
      </c>
      <c r="L50" s="176">
        <f>393930-3247210*(G50)+10701500*(G50^2)-17535800*(G50^3)+14256400*(G50^4)-4596810*(G50^5)</f>
        <v>435.66326608124655</v>
      </c>
      <c r="M50" s="177">
        <f>100-(((((L50-K50)/K50)*100)^2)^0.5)</f>
        <v>96.814059129165898</v>
      </c>
      <c r="N50" s="172">
        <v>790</v>
      </c>
      <c r="O50" s="176">
        <f xml:space="preserve"> 864411-7326320*(G50)+24729300*(G50^2)-41406800*(G50^3)+34354800*(G50^4)-11298000*(G50^5)</f>
        <v>878.96014726813883</v>
      </c>
      <c r="P50" s="178">
        <f>100-(((((N50-O50)/N50)*100)^2)^0.5)</f>
        <v>88.739221864792555</v>
      </c>
    </row>
    <row r="51" spans="1:16" ht="30.6">
      <c r="A51" s="179" t="s">
        <v>54</v>
      </c>
      <c r="B51" s="172">
        <v>6200</v>
      </c>
      <c r="C51" s="172">
        <v>8080</v>
      </c>
      <c r="D51" s="172">
        <v>195</v>
      </c>
      <c r="E51" s="180">
        <f>B51*C51/1000000</f>
        <v>50.095999999999997</v>
      </c>
      <c r="F51" s="172">
        <f>D51*C51</f>
        <v>1575600</v>
      </c>
      <c r="G51" s="174">
        <f t="shared" ref="G51:G53" si="1">((39.9*(E51))/((1.5+(E51))*((E51)+9.97612)))</f>
        <v>0.64489194585828591</v>
      </c>
      <c r="H51" s="173">
        <v>249</v>
      </c>
      <c r="I51" s="175">
        <f t="shared" si="0"/>
        <v>72.307692307692307</v>
      </c>
      <c r="J51" s="172"/>
      <c r="K51" s="172">
        <v>366</v>
      </c>
      <c r="L51" s="176">
        <f>393930-3247210*(G51)+10701500*(G51^2)-17535800*(G51^3)+14256400*(G51^4)-4596810*(G51^5)</f>
        <v>372.27290281059686</v>
      </c>
      <c r="M51" s="177">
        <f>100-(((((L51-K51)/K51)*100)^2)^0.5)</f>
        <v>98.286092128252221</v>
      </c>
      <c r="N51" s="172">
        <v>790</v>
      </c>
      <c r="O51" s="176">
        <f xml:space="preserve"> 864411-7326320*(G51)+24729300*(G51^2)-41406800*(G51^3)+34354800*(G51^4)-11298000*(G51^5)</f>
        <v>773.9944571822416</v>
      </c>
      <c r="P51" s="178">
        <f>100-(((((N51-O51)/N51)*100)^2)^0.5)</f>
        <v>97.973981921802732</v>
      </c>
    </row>
    <row r="52" spans="1:16">
      <c r="A52" s="181" t="s">
        <v>55</v>
      </c>
      <c r="B52" s="181">
        <v>7000</v>
      </c>
      <c r="C52" s="181">
        <v>7800</v>
      </c>
      <c r="D52" s="181">
        <v>193</v>
      </c>
      <c r="E52" s="181">
        <f>B52*C52/1000000</f>
        <v>54.6</v>
      </c>
      <c r="F52" s="181">
        <f>D52*C52</f>
        <v>1505400</v>
      </c>
      <c r="G52" s="182">
        <f t="shared" si="1"/>
        <v>0.60135472803590395</v>
      </c>
      <c r="H52" s="181">
        <v>210</v>
      </c>
      <c r="I52" s="183">
        <f t="shared" si="0"/>
        <v>91.191709844559583</v>
      </c>
      <c r="J52" s="181"/>
      <c r="K52" s="181">
        <v>520</v>
      </c>
      <c r="L52" s="184">
        <f>393930-3247210*(G52)+10701500*(G52^2)-17535800*(G52^3)+14256400*(G52^4)-4596810*(G52^5)</f>
        <v>585.54870473151095</v>
      </c>
      <c r="M52" s="184">
        <f>100-(((((L52-K52)/K52)*100)^2)^0.5)</f>
        <v>87.394479859324818</v>
      </c>
      <c r="N52" s="181">
        <v>1200</v>
      </c>
      <c r="O52" s="184">
        <f xml:space="preserve"> 864411-7326320*(G52)+24729300*(G52^2)-41406800*(G52^3)+34354800*(G52^4)-11298000*(G52^5)</f>
        <v>1135.5255439289613</v>
      </c>
      <c r="P52" s="184">
        <f>100-(((((N52-O52)/N52)*100)^2)^0.5)</f>
        <v>94.627128660746777</v>
      </c>
    </row>
    <row r="53" spans="1:16">
      <c r="A53" s="172" t="s">
        <v>56</v>
      </c>
      <c r="B53" s="172">
        <v>7200</v>
      </c>
      <c r="C53" s="172">
        <v>8000</v>
      </c>
      <c r="D53" s="172">
        <v>193</v>
      </c>
      <c r="E53" s="173">
        <f>B53*C53/1000000</f>
        <v>57.6</v>
      </c>
      <c r="F53" s="172">
        <f>D53*C53</f>
        <v>1544000</v>
      </c>
      <c r="G53" s="174">
        <f t="shared" si="1"/>
        <v>0.57545934339926652</v>
      </c>
      <c r="H53" s="185">
        <v>216</v>
      </c>
      <c r="I53" s="186">
        <f t="shared" si="0"/>
        <v>88.082901554404145</v>
      </c>
      <c r="J53" s="172"/>
      <c r="K53" s="172">
        <v>810</v>
      </c>
      <c r="L53" s="176">
        <f>393930-3247210*(G53)+10701500*(G53^2)-17535800*(G53^3)+14256400*(G53^4)-4596810*(G53^5)</f>
        <v>721.54409996862523</v>
      </c>
      <c r="M53" s="177">
        <f>100-(((((L53-K53)/K53)*100)^2)^0.5)</f>
        <v>89.079518514645088</v>
      </c>
      <c r="N53" s="172">
        <v>1280</v>
      </c>
      <c r="O53" s="176">
        <f xml:space="preserve"> 864411-7326320*(G53)+24729300*(G53^2)-41406800*(G53^3)+34354800*(G53^4)-11298000*(G53^5)</f>
        <v>1364.7771322493209</v>
      </c>
      <c r="P53" s="178">
        <f>100-(((((N53-O53)/N53)*100)^2)^0.5)</f>
        <v>93.376786543021808</v>
      </c>
    </row>
    <row r="54" spans="1:16">
      <c r="A54" s="40"/>
      <c r="B54" s="40"/>
      <c r="C54" s="40"/>
      <c r="D54" s="40"/>
      <c r="E54" s="41"/>
      <c r="F54" s="40"/>
      <c r="G54" s="40"/>
      <c r="H54" s="41"/>
      <c r="I54" s="59"/>
      <c r="J54" s="40"/>
      <c r="K54" s="40"/>
      <c r="L54" s="40"/>
      <c r="M54" s="40"/>
      <c r="N54" s="40"/>
      <c r="O54" s="40"/>
      <c r="P54" s="40"/>
    </row>
    <row r="55" spans="1:16">
      <c r="A55" s="204" t="s">
        <v>57</v>
      </c>
      <c r="B55" s="205">
        <v>5690</v>
      </c>
      <c r="C55" s="205">
        <v>7800</v>
      </c>
      <c r="D55" s="205">
        <v>200</v>
      </c>
      <c r="E55" s="137">
        <v>44.381999999999998</v>
      </c>
      <c r="F55" s="206">
        <v>1560000</v>
      </c>
      <c r="G55" s="207">
        <v>0.71002394654149303</v>
      </c>
      <c r="H55" s="205">
        <v>191</v>
      </c>
      <c r="I55" s="211">
        <v>95.5</v>
      </c>
      <c r="J55" s="163"/>
      <c r="K55" s="206">
        <v>170</v>
      </c>
      <c r="L55" s="213">
        <v>192.94095692201518</v>
      </c>
      <c r="M55" s="87">
        <v>86.505319457638137</v>
      </c>
      <c r="N55" s="206">
        <v>415</v>
      </c>
      <c r="O55" s="213">
        <v>436.83839954106952</v>
      </c>
      <c r="P55" s="138">
        <v>94.737735050344696</v>
      </c>
    </row>
    <row r="56" spans="1:16">
      <c r="A56" s="204" t="s">
        <v>58</v>
      </c>
      <c r="B56" s="205">
        <v>5820</v>
      </c>
      <c r="C56" s="205">
        <v>7612</v>
      </c>
      <c r="D56" s="205">
        <v>200</v>
      </c>
      <c r="E56" s="137">
        <v>44.301839999999999</v>
      </c>
      <c r="F56" s="206">
        <v>1522400</v>
      </c>
      <c r="G56" s="207">
        <v>0.71103047973685563</v>
      </c>
      <c r="H56" s="205">
        <v>195</v>
      </c>
      <c r="I56" s="211">
        <v>97.5</v>
      </c>
      <c r="J56" s="163"/>
      <c r="K56" s="206">
        <v>207</v>
      </c>
      <c r="L56" s="213">
        <v>183.79884497378953</v>
      </c>
      <c r="M56" s="87">
        <v>88.791712547724416</v>
      </c>
      <c r="N56" s="206">
        <v>450</v>
      </c>
      <c r="O56" s="213">
        <v>426.44504890037933</v>
      </c>
      <c r="P56" s="138">
        <v>94.76556642230652</v>
      </c>
    </row>
    <row r="57" spans="1:16">
      <c r="A57" s="204" t="s">
        <v>59</v>
      </c>
      <c r="B57" s="205">
        <v>5800</v>
      </c>
      <c r="C57" s="205">
        <v>7800</v>
      </c>
      <c r="D57" s="205">
        <v>200</v>
      </c>
      <c r="E57" s="137">
        <v>45.24</v>
      </c>
      <c r="F57" s="206">
        <v>1560000</v>
      </c>
      <c r="G57" s="207">
        <v>0.69942459186052819</v>
      </c>
      <c r="H57" s="205">
        <v>202</v>
      </c>
      <c r="I57" s="211">
        <v>99</v>
      </c>
      <c r="J57" s="163"/>
      <c r="K57" s="206">
        <v>365</v>
      </c>
      <c r="L57" s="213">
        <v>337.27945693754009</v>
      </c>
      <c r="M57" s="87">
        <v>92.4053306678192</v>
      </c>
      <c r="N57" s="206">
        <v>530</v>
      </c>
      <c r="O57" s="213">
        <v>586.32223313295981</v>
      </c>
      <c r="P57" s="138">
        <v>89.373163559818906</v>
      </c>
    </row>
    <row r="58" spans="1:16">
      <c r="A58" s="204" t="s">
        <v>60</v>
      </c>
      <c r="B58" s="205">
        <v>5900</v>
      </c>
      <c r="C58" s="205">
        <v>7800</v>
      </c>
      <c r="D58" s="205">
        <v>200</v>
      </c>
      <c r="E58" s="137">
        <v>46.02</v>
      </c>
      <c r="F58" s="206">
        <v>1560000</v>
      </c>
      <c r="G58" s="207">
        <v>0.69005728080856854</v>
      </c>
      <c r="H58" s="205">
        <v>221</v>
      </c>
      <c r="I58" s="211">
        <v>89.5</v>
      </c>
      <c r="J58" s="163"/>
      <c r="K58" s="206">
        <v>450</v>
      </c>
      <c r="L58" s="213">
        <v>537.92223496438237</v>
      </c>
      <c r="M58" s="87">
        <v>80.46172556347058</v>
      </c>
      <c r="N58" s="206">
        <v>690</v>
      </c>
      <c r="O58" s="213">
        <v>779.30193786599557</v>
      </c>
      <c r="P58" s="138">
        <v>87.057690164348472</v>
      </c>
    </row>
    <row r="59" spans="1:16">
      <c r="A59" s="206" t="s">
        <v>61</v>
      </c>
      <c r="B59" s="206">
        <v>6010</v>
      </c>
      <c r="C59" s="206">
        <v>7800</v>
      </c>
      <c r="D59" s="206">
        <v>194</v>
      </c>
      <c r="E59" s="137">
        <v>46.878</v>
      </c>
      <c r="F59" s="206">
        <v>1513200</v>
      </c>
      <c r="G59" s="207">
        <v>0.6800363354331187</v>
      </c>
      <c r="H59" s="208">
        <v>232</v>
      </c>
      <c r="I59" s="212">
        <v>80.412371134020617</v>
      </c>
      <c r="J59" s="163"/>
      <c r="K59" s="206">
        <v>800</v>
      </c>
      <c r="L59" s="213">
        <v>828.48205432918621</v>
      </c>
      <c r="M59" s="87">
        <v>96.439743208851723</v>
      </c>
      <c r="N59" s="206">
        <v>1000</v>
      </c>
      <c r="O59" s="213">
        <v>1048.9800275096204</v>
      </c>
      <c r="P59" s="138">
        <v>95.101997249037964</v>
      </c>
    </row>
    <row r="60" spans="1:16">
      <c r="A60" s="209" t="s">
        <v>62</v>
      </c>
      <c r="B60" s="205">
        <v>6050</v>
      </c>
      <c r="C60" s="205">
        <v>7800</v>
      </c>
      <c r="D60" s="205">
        <v>204</v>
      </c>
      <c r="E60" s="137">
        <v>47.19</v>
      </c>
      <c r="F60" s="206">
        <v>1591200</v>
      </c>
      <c r="G60" s="207">
        <v>0.67646352112753594</v>
      </c>
      <c r="H60" s="205">
        <v>227</v>
      </c>
      <c r="I60" s="211">
        <v>88.7</v>
      </c>
      <c r="J60" s="163"/>
      <c r="K60" s="206">
        <v>1000</v>
      </c>
      <c r="L60" s="213">
        <v>951.05420008499641</v>
      </c>
      <c r="M60" s="87">
        <v>95.105420008499635</v>
      </c>
      <c r="N60" s="206">
        <v>1300</v>
      </c>
      <c r="O60" s="213">
        <v>1160.9364010118006</v>
      </c>
      <c r="P60" s="138">
        <v>89.302800077830824</v>
      </c>
    </row>
    <row r="61" spans="1:16">
      <c r="A61" s="210" t="s">
        <v>63</v>
      </c>
      <c r="B61" s="206">
        <v>6200</v>
      </c>
      <c r="C61" s="206">
        <v>7800</v>
      </c>
      <c r="D61" s="206">
        <v>204</v>
      </c>
      <c r="E61" s="137">
        <v>48.36</v>
      </c>
      <c r="F61" s="206">
        <v>1591200</v>
      </c>
      <c r="G61" s="207">
        <v>0.66339069155044372</v>
      </c>
      <c r="H61" s="205">
        <v>210</v>
      </c>
      <c r="I61" s="138">
        <v>97.058823529411768</v>
      </c>
      <c r="J61" s="163"/>
      <c r="K61" s="206">
        <v>1500</v>
      </c>
      <c r="L61" s="213">
        <v>1484.5697758744936</v>
      </c>
      <c r="M61" s="87">
        <v>98.971318391632906</v>
      </c>
      <c r="N61" s="206">
        <v>1790</v>
      </c>
      <c r="O61" s="213">
        <v>1641.4029889330268</v>
      </c>
      <c r="P61" s="138">
        <v>91.698491001845071</v>
      </c>
    </row>
    <row r="62" spans="1:16">
      <c r="A62" s="209" t="s">
        <v>64</v>
      </c>
      <c r="B62" s="205">
        <v>6250</v>
      </c>
      <c r="C62" s="205">
        <v>7800</v>
      </c>
      <c r="D62" s="209">
        <v>204</v>
      </c>
      <c r="E62" s="137">
        <v>48.75</v>
      </c>
      <c r="F62" s="206">
        <v>1591200</v>
      </c>
      <c r="G62" s="207">
        <v>0.65914375449766816</v>
      </c>
      <c r="H62" s="205">
        <v>246</v>
      </c>
      <c r="I62" s="211">
        <v>80</v>
      </c>
      <c r="J62" s="163"/>
      <c r="K62" s="210">
        <v>1700</v>
      </c>
      <c r="L62" s="213">
        <v>1686.6329593026312</v>
      </c>
      <c r="M62" s="87">
        <v>99.213703488390067</v>
      </c>
      <c r="N62" s="210">
        <v>1900</v>
      </c>
      <c r="O62" s="213">
        <v>1821.4302547539119</v>
      </c>
      <c r="P62" s="138">
        <v>95.864750250205887</v>
      </c>
    </row>
    <row r="63" spans="1:16">
      <c r="A63" s="40"/>
      <c r="B63" s="85"/>
      <c r="C63" s="85"/>
      <c r="D63" s="40"/>
      <c r="E63" s="41"/>
      <c r="F63" s="40"/>
      <c r="G63" s="40"/>
      <c r="H63" s="41"/>
      <c r="I63" s="59"/>
      <c r="J63" s="40"/>
      <c r="K63" s="40"/>
      <c r="L63" s="40"/>
      <c r="M63" s="40"/>
      <c r="N63" s="40"/>
      <c r="O63" s="40"/>
      <c r="P63" s="40"/>
    </row>
    <row r="64" spans="1:16">
      <c r="A64" s="94" t="s">
        <v>65</v>
      </c>
      <c r="B64" s="94">
        <v>5046</v>
      </c>
      <c r="C64" s="94">
        <v>7500</v>
      </c>
      <c r="D64" s="95"/>
      <c r="E64" s="96">
        <v>37.844999999999999</v>
      </c>
      <c r="F64" s="95"/>
      <c r="G64" s="97">
        <v>0.80255002437690381</v>
      </c>
      <c r="H64" s="98"/>
      <c r="I64" s="99"/>
      <c r="J64" s="95"/>
      <c r="K64" s="94">
        <v>285</v>
      </c>
      <c r="L64" s="100">
        <v>284.41807464137673</v>
      </c>
      <c r="M64" s="101">
        <v>99.795815663640965</v>
      </c>
      <c r="N64" s="94">
        <v>340</v>
      </c>
      <c r="O64" s="95">
        <v>385.48962008953094</v>
      </c>
      <c r="P64" s="102">
        <v>86.620699973667371</v>
      </c>
    </row>
    <row r="65" spans="1:16">
      <c r="A65" s="94" t="s">
        <v>66</v>
      </c>
      <c r="B65" s="94">
        <v>5000</v>
      </c>
      <c r="C65" s="94">
        <v>7750</v>
      </c>
      <c r="D65" s="94">
        <v>140</v>
      </c>
      <c r="E65" s="110">
        <v>38.75</v>
      </c>
      <c r="F65" s="94">
        <v>1085000</v>
      </c>
      <c r="G65" s="97">
        <v>0.78834603449363239</v>
      </c>
      <c r="H65" s="139">
        <v>133</v>
      </c>
      <c r="I65" s="102">
        <v>95</v>
      </c>
      <c r="J65" s="95"/>
      <c r="K65" s="94">
        <v>315</v>
      </c>
      <c r="L65" s="100">
        <v>292.86163208261132</v>
      </c>
      <c r="M65" s="101">
        <v>92.971946692892487</v>
      </c>
      <c r="N65" s="94">
        <v>525</v>
      </c>
      <c r="O65" s="95">
        <v>505.62209644773975</v>
      </c>
      <c r="P65" s="102">
        <v>96.308970751950426</v>
      </c>
    </row>
    <row r="66" spans="1:16">
      <c r="A66" s="103" t="s">
        <v>67</v>
      </c>
      <c r="B66" s="103">
        <v>5789</v>
      </c>
      <c r="C66" s="103">
        <v>7750</v>
      </c>
      <c r="D66" s="103">
        <v>154</v>
      </c>
      <c r="E66" s="104">
        <v>44.864750000000001</v>
      </c>
      <c r="F66" s="103">
        <v>1193500</v>
      </c>
      <c r="G66" s="105">
        <v>0.7040214470120908</v>
      </c>
      <c r="H66" s="106">
        <v>184</v>
      </c>
      <c r="I66" s="106">
        <v>80.51948051948051</v>
      </c>
      <c r="J66" s="108"/>
      <c r="K66" s="103">
        <v>410</v>
      </c>
      <c r="L66" s="106">
        <v>384.5447754021734</v>
      </c>
      <c r="M66" s="107">
        <v>93.791408634676444</v>
      </c>
      <c r="N66" s="103">
        <v>611</v>
      </c>
      <c r="O66" s="108">
        <v>556.56629543052986</v>
      </c>
      <c r="P66" s="106">
        <v>91.09104671530767</v>
      </c>
    </row>
    <row r="67" spans="1:16">
      <c r="A67" s="109" t="s">
        <v>68</v>
      </c>
      <c r="B67" s="94">
        <v>5850</v>
      </c>
      <c r="C67" s="94">
        <v>7800</v>
      </c>
      <c r="D67" s="94">
        <v>192</v>
      </c>
      <c r="E67" s="110">
        <v>45.63</v>
      </c>
      <c r="F67" s="94">
        <v>1497600</v>
      </c>
      <c r="G67" s="97">
        <v>0.69470965086811232</v>
      </c>
      <c r="H67" s="111">
        <v>207</v>
      </c>
      <c r="I67" s="112">
        <v>92.1875</v>
      </c>
      <c r="J67" s="94"/>
      <c r="K67" s="94">
        <v>470</v>
      </c>
      <c r="L67" s="100">
        <v>415.06469459179789</v>
      </c>
      <c r="M67" s="101">
        <v>88.311637147191036</v>
      </c>
      <c r="N67" s="94">
        <v>745</v>
      </c>
      <c r="O67" s="95">
        <v>651.53512435080484</v>
      </c>
      <c r="P67" s="102">
        <v>87.454379107490581</v>
      </c>
    </row>
    <row r="68" spans="1:16">
      <c r="A68" s="164" t="s">
        <v>69</v>
      </c>
      <c r="B68" s="94">
        <v>5892</v>
      </c>
      <c r="C68" s="94">
        <v>7750</v>
      </c>
      <c r="D68" s="164">
        <v>205</v>
      </c>
      <c r="E68" s="110">
        <v>45.662999999999997</v>
      </c>
      <c r="F68" s="164">
        <v>1588750</v>
      </c>
      <c r="G68" s="97">
        <v>0.69431358288793132</v>
      </c>
      <c r="H68" s="164">
        <v>209</v>
      </c>
      <c r="I68" s="164">
        <v>98.1</v>
      </c>
      <c r="J68" s="164"/>
      <c r="K68" s="164">
        <v>355</v>
      </c>
      <c r="L68" s="100">
        <v>417.81118554808199</v>
      </c>
      <c r="M68" s="101">
        <v>82.306708296314923</v>
      </c>
      <c r="N68" s="164">
        <v>690</v>
      </c>
      <c r="O68" s="95">
        <v>656.9863524637185</v>
      </c>
      <c r="P68" s="102">
        <v>95.215413400538907</v>
      </c>
    </row>
    <row r="69" spans="1:16">
      <c r="A69" s="94" t="s">
        <v>70</v>
      </c>
      <c r="B69" s="94">
        <v>5955</v>
      </c>
      <c r="C69" s="94">
        <v>7750</v>
      </c>
      <c r="D69" s="94">
        <v>170</v>
      </c>
      <c r="E69" s="113">
        <v>46.151249999999997</v>
      </c>
      <c r="F69" s="94">
        <v>1317500</v>
      </c>
      <c r="G69" s="97">
        <v>0.68850543630363847</v>
      </c>
      <c r="H69" s="111">
        <v>158</v>
      </c>
      <c r="I69" s="112">
        <v>92.941176470588232</v>
      </c>
      <c r="J69" s="95"/>
      <c r="K69" s="94">
        <v>434</v>
      </c>
      <c r="L69" s="100">
        <v>475.61163456458598</v>
      </c>
      <c r="M69" s="101">
        <v>90.412065768528578</v>
      </c>
      <c r="N69" s="94">
        <v>703</v>
      </c>
      <c r="O69" s="114">
        <v>752.31227347441018</v>
      </c>
      <c r="P69" s="102">
        <v>92.985451852857722</v>
      </c>
    </row>
    <row r="70" spans="1:16">
      <c r="A70" s="94" t="s">
        <v>71</v>
      </c>
      <c r="B70" s="94">
        <v>5931</v>
      </c>
      <c r="C70" s="94">
        <v>7850</v>
      </c>
      <c r="D70" s="94">
        <v>200</v>
      </c>
      <c r="E70" s="110">
        <v>46.558349999999997</v>
      </c>
      <c r="F70" s="94">
        <v>1570000</v>
      </c>
      <c r="G70" s="97">
        <v>0.68373576142301851</v>
      </c>
      <c r="H70" s="111">
        <v>217.8</v>
      </c>
      <c r="I70" s="112">
        <v>91.1</v>
      </c>
      <c r="J70" s="95"/>
      <c r="K70" s="94">
        <v>490</v>
      </c>
      <c r="L70" s="100">
        <v>551.89787351619452</v>
      </c>
      <c r="M70" s="101">
        <v>87.36778091506234</v>
      </c>
      <c r="N70" s="94">
        <v>750</v>
      </c>
      <c r="O70" s="95">
        <v>854.38725423254073</v>
      </c>
      <c r="P70" s="102">
        <v>86.081699435661235</v>
      </c>
    </row>
    <row r="71" spans="1:16">
      <c r="A71" s="109" t="s">
        <v>72</v>
      </c>
      <c r="B71" s="94">
        <v>6100</v>
      </c>
      <c r="C71" s="94">
        <v>7750</v>
      </c>
      <c r="D71" s="94">
        <v>201</v>
      </c>
      <c r="E71" s="110">
        <v>47.274999999999999</v>
      </c>
      <c r="F71" s="94">
        <v>1557750</v>
      </c>
      <c r="G71" s="97">
        <v>0.67549660085964225</v>
      </c>
      <c r="H71" s="111">
        <v>229</v>
      </c>
      <c r="I71" s="112">
        <v>86.069651741293526</v>
      </c>
      <c r="J71" s="95"/>
      <c r="K71" s="94">
        <v>786</v>
      </c>
      <c r="L71" s="100">
        <v>761.7908995160833</v>
      </c>
      <c r="M71" s="101">
        <v>96.919961770494055</v>
      </c>
      <c r="N71" s="94">
        <v>986</v>
      </c>
      <c r="O71" s="95">
        <v>1089.8588753226213</v>
      </c>
      <c r="P71" s="102">
        <v>89.466645504805143</v>
      </c>
    </row>
    <row r="72" spans="1:16">
      <c r="A72" s="229" t="s">
        <v>73</v>
      </c>
      <c r="B72" s="94">
        <v>6150</v>
      </c>
      <c r="C72" s="94">
        <v>7750</v>
      </c>
      <c r="D72" s="94">
        <v>201</v>
      </c>
      <c r="E72" s="96">
        <v>47.66</v>
      </c>
      <c r="F72" s="94">
        <v>1557750</v>
      </c>
      <c r="G72" s="97">
        <v>0.67112308892288142</v>
      </c>
      <c r="H72" s="96">
        <v>234</v>
      </c>
      <c r="I72" s="102">
        <v>83.582089552238813</v>
      </c>
      <c r="J72" s="95"/>
      <c r="K72" s="94">
        <v>979</v>
      </c>
      <c r="L72" s="100">
        <v>922.17563534341753</v>
      </c>
      <c r="M72" s="101">
        <v>94.195672660206085</v>
      </c>
      <c r="N72" s="94">
        <v>1117</v>
      </c>
      <c r="O72" s="95">
        <v>1249.6125197582878</v>
      </c>
      <c r="P72" s="102">
        <v>88.127795903465724</v>
      </c>
    </row>
    <row r="73" spans="1:16">
      <c r="A73" s="114" t="s">
        <v>74</v>
      </c>
      <c r="B73" s="94">
        <v>6250</v>
      </c>
      <c r="C73" s="94">
        <v>7750</v>
      </c>
      <c r="D73" s="94">
        <v>205</v>
      </c>
      <c r="E73" s="110">
        <v>48.4375</v>
      </c>
      <c r="F73" s="94">
        <v>1588750</v>
      </c>
      <c r="G73" s="97">
        <v>0.66254243235304855</v>
      </c>
      <c r="H73" s="164">
        <v>243</v>
      </c>
      <c r="I73" s="164">
        <v>81.400000000000006</v>
      </c>
      <c r="J73" s="95"/>
      <c r="K73" s="94">
        <v>1558</v>
      </c>
      <c r="L73" s="100">
        <v>1359.0865335743874</v>
      </c>
      <c r="M73" s="101">
        <v>87.23276852210445</v>
      </c>
      <c r="N73" s="94">
        <v>1800</v>
      </c>
      <c r="O73" s="95">
        <v>1644.339135036571</v>
      </c>
      <c r="P73" s="102">
        <v>91.352174168698383</v>
      </c>
    </row>
    <row r="74" spans="1:16">
      <c r="A74" s="40"/>
      <c r="B74" s="40"/>
      <c r="C74" s="40"/>
      <c r="D74" s="40"/>
      <c r="E74" s="41"/>
      <c r="F74" s="40"/>
      <c r="G74" s="40"/>
      <c r="H74" s="41"/>
      <c r="I74" s="59"/>
      <c r="J74" s="40"/>
      <c r="K74" s="40"/>
      <c r="L74" s="40"/>
      <c r="M74" s="40"/>
      <c r="N74" s="40"/>
      <c r="O74" s="40"/>
      <c r="P74" s="40"/>
    </row>
    <row r="75" spans="1:16">
      <c r="A75" s="40"/>
      <c r="B75" s="40"/>
      <c r="C75" s="40"/>
      <c r="D75" s="40"/>
      <c r="E75" s="41"/>
      <c r="F75" s="40"/>
      <c r="G75" s="40"/>
      <c r="H75" s="41"/>
      <c r="I75" s="59"/>
      <c r="J75" s="40"/>
      <c r="K75" s="40"/>
      <c r="L75" s="40"/>
      <c r="M75" s="40"/>
      <c r="N75" s="40"/>
      <c r="O75" s="40"/>
      <c r="P75" s="40"/>
    </row>
    <row r="76" spans="1:16">
      <c r="A76" s="165" t="s">
        <v>75</v>
      </c>
      <c r="B76" s="206">
        <v>5912</v>
      </c>
      <c r="C76" s="206">
        <v>7870</v>
      </c>
      <c r="D76" s="231">
        <v>205</v>
      </c>
      <c r="E76" s="232">
        <v>46.527439999999999</v>
      </c>
      <c r="F76" s="231">
        <v>1613350</v>
      </c>
      <c r="G76" s="207">
        <v>0.68409561078320713</v>
      </c>
      <c r="H76" s="231">
        <v>216</v>
      </c>
      <c r="I76" s="233">
        <v>94.6</v>
      </c>
      <c r="J76" s="166"/>
      <c r="K76" s="90">
        <v>370</v>
      </c>
      <c r="L76" s="92">
        <v>545.10479603800923</v>
      </c>
      <c r="M76" s="91">
        <v>52.674379449186695</v>
      </c>
      <c r="N76" s="90">
        <v>440</v>
      </c>
      <c r="O76" s="95">
        <v>845.87013138318434</v>
      </c>
      <c r="P76" s="93">
        <v>7.7567883220035583</v>
      </c>
    </row>
    <row r="77" spans="1:16">
      <c r="A77" s="167" t="s">
        <v>76</v>
      </c>
      <c r="B77" s="206">
        <v>5842</v>
      </c>
      <c r="C77" s="206">
        <v>7850</v>
      </c>
      <c r="D77" s="231">
        <v>205</v>
      </c>
      <c r="E77" s="232">
        <v>45.859699999999997</v>
      </c>
      <c r="F77" s="231">
        <v>1609250</v>
      </c>
      <c r="G77" s="207">
        <v>0.69196202962138809</v>
      </c>
      <c r="H77" s="231">
        <v>209</v>
      </c>
      <c r="I77" s="233">
        <v>98.1</v>
      </c>
      <c r="J77" s="167"/>
      <c r="K77" s="167">
        <v>360</v>
      </c>
      <c r="L77" s="92">
        <v>437.09324350301176</v>
      </c>
      <c r="M77" s="91">
        <v>78.58521013805229</v>
      </c>
      <c r="N77" s="167">
        <v>635</v>
      </c>
      <c r="O77" s="95">
        <v>692.0215724920854</v>
      </c>
      <c r="P77" s="93">
        <v>91.020224804396008</v>
      </c>
    </row>
    <row r="78" spans="1:16">
      <c r="A78" s="168" t="s">
        <v>77</v>
      </c>
      <c r="B78" s="205">
        <v>5850</v>
      </c>
      <c r="C78" s="205">
        <v>7833</v>
      </c>
      <c r="D78" s="230">
        <v>205</v>
      </c>
      <c r="E78" s="230">
        <v>45.8</v>
      </c>
      <c r="F78" s="230">
        <v>1605765</v>
      </c>
      <c r="G78" s="207">
        <v>0.69239898402217415</v>
      </c>
      <c r="H78" s="230">
        <v>209</v>
      </c>
      <c r="I78" s="233">
        <v>98.1</v>
      </c>
      <c r="J78" s="168"/>
      <c r="K78" s="136">
        <v>690</v>
      </c>
      <c r="L78" s="115">
        <v>433.11089936643839</v>
      </c>
      <c r="M78" s="91">
        <v>62.769695560353391</v>
      </c>
      <c r="N78" s="136">
        <v>860</v>
      </c>
      <c r="O78" s="95">
        <v>685.1581785781309</v>
      </c>
      <c r="P78" s="138">
        <v>79.669555648619877</v>
      </c>
    </row>
    <row r="79" spans="1:16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>
      <c r="A80" s="116" t="s">
        <v>78</v>
      </c>
      <c r="B80" s="116">
        <v>4620</v>
      </c>
      <c r="C80" s="116">
        <v>8820</v>
      </c>
      <c r="D80" s="116">
        <v>126</v>
      </c>
      <c r="E80" s="117">
        <v>40.748399999999997</v>
      </c>
      <c r="F80" s="118">
        <v>1111320</v>
      </c>
      <c r="G80" s="119">
        <v>0.75867407528845265</v>
      </c>
      <c r="H80" s="116">
        <v>139</v>
      </c>
      <c r="I80" s="120">
        <v>89.682539682539684</v>
      </c>
      <c r="J80" s="116"/>
      <c r="K80" s="116">
        <v>250</v>
      </c>
      <c r="L80" s="121">
        <v>268.53772378277063</v>
      </c>
      <c r="M80" s="122">
        <v>92.584910486891744</v>
      </c>
      <c r="N80" s="116">
        <v>470</v>
      </c>
      <c r="O80" s="121">
        <v>460.4851385553975</v>
      </c>
      <c r="P80" s="123">
        <v>97.975561394765421</v>
      </c>
    </row>
    <row r="81" spans="1:16">
      <c r="A81" s="118" t="s">
        <v>79</v>
      </c>
      <c r="B81" s="118">
        <v>4760</v>
      </c>
      <c r="C81" s="118">
        <v>8600</v>
      </c>
      <c r="D81" s="118">
        <v>117</v>
      </c>
      <c r="E81" s="117">
        <v>40.936</v>
      </c>
      <c r="F81" s="118">
        <v>1006200</v>
      </c>
      <c r="G81" s="124">
        <v>0.75600153501678213</v>
      </c>
      <c r="H81" s="125">
        <v>137</v>
      </c>
      <c r="I81" s="120">
        <v>82.90598290598291</v>
      </c>
      <c r="J81" s="118"/>
      <c r="K81" s="118">
        <v>270</v>
      </c>
      <c r="L81" s="126">
        <v>269.76091296808954</v>
      </c>
      <c r="M81" s="122">
        <v>99.911449247440572</v>
      </c>
      <c r="N81" s="118">
        <v>500</v>
      </c>
      <c r="O81" s="126">
        <v>462.61094375759239</v>
      </c>
      <c r="P81" s="123">
        <v>92.522188751518485</v>
      </c>
    </row>
    <row r="82" spans="1:16">
      <c r="A82" s="116" t="s">
        <v>80</v>
      </c>
      <c r="B82" s="116">
        <v>5820</v>
      </c>
      <c r="C82" s="116">
        <v>8140</v>
      </c>
      <c r="D82" s="116">
        <v>206</v>
      </c>
      <c r="E82" s="117">
        <v>47.3748</v>
      </c>
      <c r="F82" s="118">
        <v>1676840</v>
      </c>
      <c r="G82" s="119">
        <v>0.6743648150606083</v>
      </c>
      <c r="H82" s="125">
        <v>219</v>
      </c>
      <c r="I82" s="120">
        <v>93.689320388349515</v>
      </c>
      <c r="J82" s="116"/>
      <c r="K82" s="116">
        <v>310</v>
      </c>
      <c r="L82" s="121">
        <v>365.6112693028972</v>
      </c>
      <c r="M82" s="122">
        <v>82.060880870033159</v>
      </c>
      <c r="N82" s="116">
        <v>690</v>
      </c>
      <c r="O82" s="121">
        <v>642.7088069578349</v>
      </c>
      <c r="P82" s="123">
        <v>93.146203906932598</v>
      </c>
    </row>
    <row r="83" spans="1:16" ht="15">
      <c r="A83" s="118" t="s">
        <v>81</v>
      </c>
      <c r="B83" s="118">
        <v>5400</v>
      </c>
      <c r="C83" s="118">
        <v>8830</v>
      </c>
      <c r="D83" s="118">
        <v>179</v>
      </c>
      <c r="E83" s="117">
        <v>47.682000000000002</v>
      </c>
      <c r="F83" s="118">
        <v>1580570</v>
      </c>
      <c r="G83" s="124">
        <v>0.67090448621795595</v>
      </c>
      <c r="H83" s="125">
        <v>172</v>
      </c>
      <c r="I83" s="120">
        <v>96.089385474860336</v>
      </c>
      <c r="J83" s="118"/>
      <c r="K83" s="127">
        <v>345</v>
      </c>
      <c r="L83" s="126">
        <v>373.53287112704129</v>
      </c>
      <c r="M83" s="122">
        <v>91.729602571872093</v>
      </c>
      <c r="N83" s="118">
        <v>620</v>
      </c>
      <c r="O83" s="126">
        <v>657.03331873647221</v>
      </c>
      <c r="P83" s="123">
        <v>94.026884074762549</v>
      </c>
    </row>
    <row r="84" spans="1:16">
      <c r="A84" s="116" t="s">
        <v>82</v>
      </c>
      <c r="B84" s="116">
        <v>6950</v>
      </c>
      <c r="C84" s="116">
        <v>8080</v>
      </c>
      <c r="D84" s="116">
        <v>199</v>
      </c>
      <c r="E84" s="116">
        <v>56.155999999999999</v>
      </c>
      <c r="F84" s="118">
        <v>1607920</v>
      </c>
      <c r="G84" s="119">
        <v>0.58764102403594731</v>
      </c>
      <c r="H84" s="125">
        <v>172</v>
      </c>
      <c r="I84" s="120">
        <v>86.4321608040201</v>
      </c>
      <c r="J84" s="128"/>
      <c r="K84" s="116">
        <v>815</v>
      </c>
      <c r="L84" s="126">
        <v>746.07728065096398</v>
      </c>
      <c r="M84" s="122">
        <v>91.543224619750177</v>
      </c>
      <c r="N84" s="116">
        <v>1172</v>
      </c>
      <c r="O84" s="126">
        <v>1269.8785708735759</v>
      </c>
      <c r="P84" s="123">
        <v>91.648586102937216</v>
      </c>
    </row>
    <row r="85" spans="1:16">
      <c r="A85" s="129" t="s">
        <v>83</v>
      </c>
      <c r="B85" s="129">
        <v>4000</v>
      </c>
      <c r="C85" s="129">
        <v>8000</v>
      </c>
      <c r="D85" s="129">
        <v>200</v>
      </c>
      <c r="E85" s="116">
        <v>32</v>
      </c>
      <c r="F85" s="130">
        <v>1600000</v>
      </c>
      <c r="G85" s="131">
        <v>0.90797893744874214</v>
      </c>
      <c r="H85" s="125">
        <v>172</v>
      </c>
      <c r="I85" s="120">
        <v>86</v>
      </c>
      <c r="J85" s="128"/>
      <c r="K85" s="129">
        <v>220</v>
      </c>
      <c r="L85" s="132">
        <v>227.93728267687402</v>
      </c>
      <c r="M85" s="133">
        <v>96.392144237784535</v>
      </c>
      <c r="N85" s="129">
        <v>490</v>
      </c>
      <c r="O85" s="132">
        <v>469.15132247271322</v>
      </c>
      <c r="P85" s="134">
        <v>95.745167851574124</v>
      </c>
    </row>
    <row r="86" spans="1:16">
      <c r="A86" s="135" t="s">
        <v>84</v>
      </c>
      <c r="B86" s="214">
        <v>5789</v>
      </c>
      <c r="C86" s="214">
        <v>8450</v>
      </c>
      <c r="D86" s="214">
        <v>154</v>
      </c>
      <c r="E86" s="215">
        <v>48.917050000000003</v>
      </c>
      <c r="F86" s="214">
        <v>1301300</v>
      </c>
      <c r="G86" s="216">
        <v>0.65734110742987162</v>
      </c>
      <c r="H86" s="217">
        <v>184</v>
      </c>
      <c r="I86" s="218">
        <v>80.51948051948051</v>
      </c>
      <c r="J86" s="214"/>
      <c r="K86" s="214">
        <v>415</v>
      </c>
      <c r="L86" s="219">
        <v>409.05386575545708</v>
      </c>
      <c r="M86" s="220">
        <v>98.567196567580027</v>
      </c>
      <c r="N86" s="214">
        <v>750</v>
      </c>
      <c r="O86" s="219">
        <v>720.20914943610205</v>
      </c>
      <c r="P86" s="218">
        <v>96.027886591480268</v>
      </c>
    </row>
    <row r="87" spans="1:16">
      <c r="A87" s="228" t="s">
        <v>85</v>
      </c>
      <c r="B87" s="221">
        <v>5657</v>
      </c>
      <c r="C87" s="221">
        <v>8530</v>
      </c>
      <c r="D87" s="221">
        <v>110</v>
      </c>
      <c r="E87" s="215">
        <v>48.25421</v>
      </c>
      <c r="F87" s="221">
        <v>938300</v>
      </c>
      <c r="G87" s="222">
        <v>0.66455207653627812</v>
      </c>
      <c r="H87" s="223">
        <v>125</v>
      </c>
      <c r="I87" s="223">
        <v>86.36363636363636</v>
      </c>
      <c r="J87" s="224"/>
      <c r="K87" s="221">
        <v>345</v>
      </c>
      <c r="L87" s="225">
        <v>389.24894953483454</v>
      </c>
      <c r="M87" s="226">
        <v>87.174217526134925</v>
      </c>
      <c r="N87" s="227">
        <v>621</v>
      </c>
      <c r="O87" s="225">
        <v>685.18802132872952</v>
      </c>
      <c r="P87" s="217">
        <v>89.663764681364</v>
      </c>
    </row>
    <row r="88" spans="1:16">
      <c r="A88" s="40"/>
      <c r="B88" s="40"/>
      <c r="C88" s="40"/>
      <c r="D88" s="40"/>
      <c r="E88" s="41"/>
      <c r="F88" s="40"/>
      <c r="G88" s="40"/>
      <c r="H88" s="41"/>
      <c r="I88" s="59"/>
      <c r="J88" s="40"/>
      <c r="K88" s="40"/>
      <c r="L88" s="44"/>
      <c r="M88" s="40"/>
      <c r="N88" s="40"/>
      <c r="O88" s="44"/>
      <c r="P88" s="40"/>
    </row>
    <row r="89" spans="1:16">
      <c r="A89" s="140" t="s">
        <v>86</v>
      </c>
      <c r="B89" s="141">
        <v>6000</v>
      </c>
      <c r="C89" s="141">
        <v>2800</v>
      </c>
      <c r="D89" s="141">
        <v>71</v>
      </c>
      <c r="E89" s="142">
        <v>16.8</v>
      </c>
      <c r="F89" s="141">
        <v>198800</v>
      </c>
      <c r="G89" s="143">
        <v>1.3679916357082846</v>
      </c>
      <c r="H89" s="144">
        <v>64</v>
      </c>
      <c r="I89" s="145">
        <v>90.140845070422529</v>
      </c>
      <c r="J89" s="146"/>
      <c r="K89" s="141">
        <v>415</v>
      </c>
      <c r="L89" s="147">
        <v>424.8347246751174</v>
      </c>
      <c r="M89" s="148">
        <v>97.630186825272915</v>
      </c>
      <c r="N89" s="141">
        <v>487</v>
      </c>
      <c r="O89" s="147">
        <v>480.56390276081947</v>
      </c>
      <c r="P89" s="146">
        <v>98.660719791435554</v>
      </c>
    </row>
    <row r="90" spans="1:16">
      <c r="A90" s="141" t="s">
        <v>87</v>
      </c>
      <c r="B90" s="141">
        <v>6405</v>
      </c>
      <c r="C90" s="141">
        <v>2770</v>
      </c>
      <c r="D90" s="141">
        <v>73.099999999999994</v>
      </c>
      <c r="E90" s="142">
        <v>17.741849999999999</v>
      </c>
      <c r="F90" s="141">
        <v>202486.99999999997</v>
      </c>
      <c r="G90" s="143">
        <v>1.3272830664354058</v>
      </c>
      <c r="H90" s="149">
        <v>76.599999999999994</v>
      </c>
      <c r="I90" s="145">
        <v>95.212038303693575</v>
      </c>
      <c r="J90" s="141"/>
      <c r="K90" s="141">
        <v>415</v>
      </c>
      <c r="L90" s="147">
        <v>426.90069598746595</v>
      </c>
      <c r="M90" s="148">
        <v>97.132362412658807</v>
      </c>
      <c r="N90" s="141">
        <v>469</v>
      </c>
      <c r="O90" s="147">
        <v>464.91409436256072</v>
      </c>
      <c r="P90" s="146">
        <v>99.121148253627069</v>
      </c>
    </row>
    <row r="91" spans="1:16">
      <c r="A91" s="150" t="s">
        <v>88</v>
      </c>
      <c r="B91" s="150">
        <v>6405</v>
      </c>
      <c r="C91" s="150">
        <v>2780</v>
      </c>
      <c r="D91" s="150">
        <v>72</v>
      </c>
      <c r="E91" s="142">
        <v>17.805900000000001</v>
      </c>
      <c r="F91" s="150">
        <v>200160</v>
      </c>
      <c r="G91" s="151">
        <v>1.3245945192624848</v>
      </c>
      <c r="H91" s="150">
        <v>77.7</v>
      </c>
      <c r="I91" s="145">
        <v>92.083333333333329</v>
      </c>
      <c r="J91" s="150"/>
      <c r="K91" s="150">
        <v>415</v>
      </c>
      <c r="L91" s="147">
        <v>427.01611186872628</v>
      </c>
      <c r="M91" s="148">
        <v>97.104551356933428</v>
      </c>
      <c r="N91" s="150">
        <v>495</v>
      </c>
      <c r="O91" s="147">
        <v>463.84683716398649</v>
      </c>
      <c r="P91" s="146">
        <v>93.283739299272241</v>
      </c>
    </row>
    <row r="92" spans="1:16">
      <c r="A92" s="141" t="s">
        <v>89</v>
      </c>
      <c r="B92" s="141">
        <v>4719</v>
      </c>
      <c r="C92" s="141">
        <v>6560</v>
      </c>
      <c r="D92" s="141">
        <v>99</v>
      </c>
      <c r="E92" s="142">
        <v>30.95664</v>
      </c>
      <c r="F92" s="141">
        <v>649440</v>
      </c>
      <c r="G92" s="143">
        <v>0.92971989576526137</v>
      </c>
      <c r="H92" s="149">
        <v>116</v>
      </c>
      <c r="I92" s="145">
        <v>82.828282828282823</v>
      </c>
      <c r="J92" s="141"/>
      <c r="K92" s="141">
        <v>420</v>
      </c>
      <c r="L92" s="147">
        <v>450.64023376038108</v>
      </c>
      <c r="M92" s="148">
        <v>92.704706247528321</v>
      </c>
      <c r="N92" s="141">
        <v>520</v>
      </c>
      <c r="O92" s="147">
        <v>478.05335448352889</v>
      </c>
      <c r="P92" s="146">
        <v>91.225530555728724</v>
      </c>
    </row>
    <row r="93" spans="1:16">
      <c r="A93" s="152" t="s">
        <v>90</v>
      </c>
      <c r="B93" s="141">
        <v>3500</v>
      </c>
      <c r="C93" s="141">
        <v>8860</v>
      </c>
      <c r="D93" s="141">
        <v>117</v>
      </c>
      <c r="E93" s="142">
        <v>31.01</v>
      </c>
      <c r="F93" s="141">
        <v>1036620</v>
      </c>
      <c r="G93" s="143">
        <v>0.92858333483109057</v>
      </c>
      <c r="H93" s="149">
        <v>86</v>
      </c>
      <c r="I93" s="153">
        <v>73.504273504273499</v>
      </c>
      <c r="J93" s="141"/>
      <c r="K93" s="141">
        <v>425</v>
      </c>
      <c r="L93" s="147">
        <v>450.7985444479699</v>
      </c>
      <c r="M93" s="148">
        <v>93.929754247536493</v>
      </c>
      <c r="N93" s="141">
        <v>550</v>
      </c>
      <c r="O93" s="147">
        <v>478.85523443899183</v>
      </c>
      <c r="P93" s="154">
        <v>85.142740343152227</v>
      </c>
    </row>
    <row r="94" spans="1:16">
      <c r="A94" s="135" t="s">
        <v>91</v>
      </c>
      <c r="B94" s="141">
        <v>4096</v>
      </c>
      <c r="C94" s="141">
        <v>7370</v>
      </c>
      <c r="D94" s="141">
        <v>75</v>
      </c>
      <c r="E94" s="142">
        <v>30.187519999999999</v>
      </c>
      <c r="F94" s="141">
        <v>552750</v>
      </c>
      <c r="G94" s="143">
        <v>0.94640933430497487</v>
      </c>
      <c r="H94" s="144">
        <v>90</v>
      </c>
      <c r="I94" s="155">
        <v>80</v>
      </c>
      <c r="J94" s="141"/>
      <c r="K94" s="141">
        <v>434</v>
      </c>
      <c r="L94" s="147">
        <v>448.40902335358345</v>
      </c>
      <c r="M94" s="148">
        <v>96.679948536040683</v>
      </c>
      <c r="N94" s="141">
        <v>487</v>
      </c>
      <c r="O94" s="147">
        <v>466.74740980116167</v>
      </c>
      <c r="P94" s="146">
        <v>95.660909996808314</v>
      </c>
    </row>
    <row r="95" spans="1:16">
      <c r="A95" s="156" t="s">
        <v>92</v>
      </c>
      <c r="B95" s="141">
        <v>4375</v>
      </c>
      <c r="C95" s="141">
        <v>8400</v>
      </c>
      <c r="D95" s="141">
        <v>93</v>
      </c>
      <c r="E95" s="142">
        <v>36.75</v>
      </c>
      <c r="F95" s="141">
        <v>781200</v>
      </c>
      <c r="G95" s="143">
        <v>0.82042536631860419</v>
      </c>
      <c r="H95" s="144">
        <v>103</v>
      </c>
      <c r="I95" s="145">
        <v>89.247311827956992</v>
      </c>
      <c r="J95" s="141"/>
      <c r="K95" s="157">
        <v>455</v>
      </c>
      <c r="L95" s="147">
        <v>469.83300978827538</v>
      </c>
      <c r="M95" s="158">
        <v>96.739997848730681</v>
      </c>
      <c r="N95" s="141">
        <v>607</v>
      </c>
      <c r="O95" s="147">
        <v>569.78454097228291</v>
      </c>
      <c r="P95" s="159">
        <v>93.46850320575345</v>
      </c>
    </row>
    <row r="96" spans="1:16">
      <c r="A96" s="150" t="s">
        <v>93</v>
      </c>
      <c r="B96" s="150">
        <v>4620</v>
      </c>
      <c r="C96" s="150">
        <v>8730</v>
      </c>
      <c r="D96" s="150">
        <v>126</v>
      </c>
      <c r="E96" s="142">
        <v>40.332599999999999</v>
      </c>
      <c r="F96" s="150">
        <v>1099980</v>
      </c>
      <c r="G96" s="151">
        <v>0.76466460743031783</v>
      </c>
      <c r="H96" s="150">
        <v>117</v>
      </c>
      <c r="I96" s="149">
        <v>92.857142857142861</v>
      </c>
      <c r="J96" s="150"/>
      <c r="K96" s="150">
        <v>410</v>
      </c>
      <c r="L96" s="147">
        <v>482.90516053413404</v>
      </c>
      <c r="M96" s="160">
        <v>82.218253528259993</v>
      </c>
      <c r="N96" s="150">
        <v>500</v>
      </c>
      <c r="O96" s="147">
        <v>622.99432474649745</v>
      </c>
      <c r="P96" s="159">
        <v>80.257552940543235</v>
      </c>
    </row>
    <row r="97" spans="1:16">
      <c r="A97" s="161" t="s">
        <v>94</v>
      </c>
      <c r="B97" s="141">
        <v>8270</v>
      </c>
      <c r="C97" s="141">
        <v>4938</v>
      </c>
      <c r="D97" s="141">
        <v>323</v>
      </c>
      <c r="E97" s="142">
        <v>40.837260000000001</v>
      </c>
      <c r="F97" s="150">
        <v>1594974</v>
      </c>
      <c r="G97" s="151">
        <v>0.75740585642361646</v>
      </c>
      <c r="H97" s="150">
        <v>255</v>
      </c>
      <c r="I97" s="153">
        <v>78.94736842105263</v>
      </c>
      <c r="J97" s="141"/>
      <c r="K97" s="141">
        <v>415</v>
      </c>
      <c r="L97" s="147">
        <v>484.77638123322311</v>
      </c>
      <c r="M97" s="148">
        <v>83.186414160669131</v>
      </c>
      <c r="N97" s="141">
        <v>450</v>
      </c>
      <c r="O97" s="147">
        <v>629.94819063760406</v>
      </c>
      <c r="P97" s="159">
        <v>71.434445989047305</v>
      </c>
    </row>
    <row r="98" spans="1:16">
      <c r="A98" s="152" t="s">
        <v>95</v>
      </c>
      <c r="B98" s="141">
        <v>5600</v>
      </c>
      <c r="C98" s="141">
        <v>7800</v>
      </c>
      <c r="D98" s="141">
        <v>200</v>
      </c>
      <c r="E98" s="142">
        <v>43.68</v>
      </c>
      <c r="F98" s="150">
        <v>1560000</v>
      </c>
      <c r="G98" s="143">
        <v>0.71893567415573234</v>
      </c>
      <c r="H98" s="149">
        <v>182.5</v>
      </c>
      <c r="I98" s="145">
        <v>91.25</v>
      </c>
      <c r="J98" s="141"/>
      <c r="K98" s="141">
        <v>500</v>
      </c>
      <c r="L98" s="147">
        <v>495.35067320110682</v>
      </c>
      <c r="M98" s="148">
        <v>99.070134640221369</v>
      </c>
      <c r="N98" s="141">
        <v>700</v>
      </c>
      <c r="O98" s="147">
        <v>666.20785125627367</v>
      </c>
      <c r="P98" s="146">
        <v>94.927686805250914</v>
      </c>
    </row>
    <row r="99" spans="1:16">
      <c r="A99" s="116" t="s">
        <v>96</v>
      </c>
      <c r="B99" s="116">
        <v>4928</v>
      </c>
      <c r="C99" s="116">
        <v>8940</v>
      </c>
      <c r="D99" s="116">
        <v>141</v>
      </c>
      <c r="E99" s="142">
        <v>44.056319999999999</v>
      </c>
      <c r="F99" s="118">
        <v>1260540</v>
      </c>
      <c r="G99" s="119">
        <v>0.71413102124765493</v>
      </c>
      <c r="H99" s="125">
        <v>163</v>
      </c>
      <c r="I99" s="120">
        <v>84.39716312056737</v>
      </c>
      <c r="J99" s="116"/>
      <c r="K99" s="116">
        <v>450</v>
      </c>
      <c r="L99" s="147">
        <v>496.7490139784656</v>
      </c>
      <c r="M99" s="122">
        <v>89.611330227007642</v>
      </c>
      <c r="N99" s="116">
        <v>650</v>
      </c>
      <c r="O99" s="147">
        <v>670.62554412197926</v>
      </c>
      <c r="P99" s="123">
        <v>96.826839365849338</v>
      </c>
    </row>
    <row r="100" spans="1:16">
      <c r="A100" s="150" t="s">
        <v>97</v>
      </c>
      <c r="B100" s="150">
        <v>5040</v>
      </c>
      <c r="C100" s="150">
        <v>17494</v>
      </c>
      <c r="D100" s="150">
        <v>345</v>
      </c>
      <c r="E100" s="142">
        <v>88.169759999999997</v>
      </c>
      <c r="F100" s="150">
        <v>6035430</v>
      </c>
      <c r="G100" s="151">
        <v>0.39973711486201968</v>
      </c>
      <c r="H100" s="149">
        <v>359</v>
      </c>
      <c r="I100" s="149">
        <v>95.94202898550725</v>
      </c>
      <c r="J100" s="150"/>
      <c r="K100" s="150">
        <v>621</v>
      </c>
      <c r="L100" s="147">
        <v>622.48948178282456</v>
      </c>
      <c r="M100" s="160">
        <v>99.760147861058854</v>
      </c>
      <c r="N100" s="150">
        <v>827</v>
      </c>
      <c r="O100" s="147">
        <v>826.5894422712181</v>
      </c>
      <c r="P100" s="146">
        <v>99.950331118716704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dcterms:created xsi:type="dcterms:W3CDTF">2024-12-31T17:31:34Z</dcterms:created>
  <dcterms:modified xsi:type="dcterms:W3CDTF">2025-03-27T07:34:34Z</dcterms:modified>
</cp:coreProperties>
</file>